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804"/>
  </bookViews>
  <sheets>
    <sheet name="KURUM GENELİ (VİZELENEN)" sheetId="4" r:id="rId1"/>
    <sheet name="FEN BİLİMLERİ ENSTİTÜSÜ" sheetId="5" r:id="rId2"/>
    <sheet name="FEN EDEBİYAT FAKÜLTESİ" sheetId="12" r:id="rId3"/>
    <sheet name="KİMYA METALURJİ FAKÜLTESİ" sheetId="6" r:id="rId4"/>
    <sheet name="GEMİ İNŞAATI VE DENİZCİLİK FAK." sheetId="13" r:id="rId5"/>
    <sheet name="İNŞAAT FAKÜLTESİ" sheetId="7" r:id="rId6"/>
    <sheet name="ELEKTRİK ELEKTRONİK FAKÜLTESİ" sheetId="14" r:id="rId7"/>
    <sheet name="MAKİNE FAKÜLTESİ" sheetId="8" r:id="rId8"/>
    <sheet name="MİMARLIK FAKÜLTESİ" sheetId="15" r:id="rId9"/>
    <sheet name="TEKNİK BİLM.MES.YÜK.OKULU" sheetId="9" r:id="rId10"/>
    <sheet name="MİLLİ SARAYLAR MES.YÜK.OKULU" sheetId="16" r:id="rId11"/>
    <sheet name="SOSYAL BİLİMLER ENSTİTÜSÜ" sheetId="10" r:id="rId12"/>
    <sheet name="EĞİTİM FAKÜLTESİ" sheetId="17" r:id="rId13"/>
    <sheet name="İKTİSADİ VE İDARİ BİL.FAKÜLTESİ" sheetId="11" r:id="rId14"/>
    <sheet name="SANAT VE TASARIM FAKÜLTESİ" sheetId="18" r:id="rId15"/>
    <sheet name="YABANCI DİLLER YÜKSEKOKULU" sheetId="19" r:id="rId16"/>
    <sheet name="MERKEZLER" sheetId="20" r:id="rId17"/>
    <sheet name="BÖLÜMLER" sheetId="21" r:id="rId18"/>
    <sheet name="BİLSEL ARAŞ. PRJ. KOOR." sheetId="22" r:id="rId19"/>
    <sheet name="REKTÖRLÜK ÖZEL KALEM" sheetId="23" r:id="rId20"/>
    <sheet name="İÇ DENETİM BİRİMİ" sheetId="24" r:id="rId21"/>
    <sheet name="GENEL SEKRETERLİK ÖZEL KALEM" sheetId="25" r:id="rId22"/>
    <sheet name="İDARİ VE MALİ İŞLER" sheetId="26" r:id="rId23"/>
    <sheet name="PERSONEL DAİRESİ" sheetId="27" r:id="rId24"/>
    <sheet name="KÜTÜPHANE VE DÖKÜMANTASYON" sheetId="28" r:id="rId25"/>
    <sheet name="SAĞLIK KÜLTÜR VE SPOR" sheetId="29" r:id="rId26"/>
    <sheet name="BİLGİ İŞLEM DAİRESİ" sheetId="30" r:id="rId27"/>
    <sheet name="YAPI İŞLERİ VE TEKNİK" sheetId="31" r:id="rId28"/>
    <sheet name="ÖĞRENCİ İŞLERİ DAİRESİ" sheetId="32" r:id="rId29"/>
    <sheet name="STRATEJİ GELİŞTİRME DAİRESİ" sheetId="33" r:id="rId30"/>
    <sheet name="HUKUK MÜŞAVİRLİĞİ" sheetId="34" r:id="rId31"/>
    <sheet name="Sayfa1" sheetId="1" r:id="rId32"/>
  </sheets>
  <externalReferences>
    <externalReference r:id="rId33"/>
  </externalReferences>
  <definedNames>
    <definedName name="_xlnm.Print_Titles" localSheetId="26">'BİLGİ İŞLEM DAİRESİ'!$A:$S,'BİLGİ İŞLEM DAİRESİ'!$8:$12</definedName>
    <definedName name="_xlnm.Print_Titles" localSheetId="18">'BİLSEL ARAŞ. PRJ. KOOR.'!$A:$S,'BİLSEL ARAŞ. PRJ. KOOR.'!$8:$12</definedName>
    <definedName name="_xlnm.Print_Titles" localSheetId="17">BÖLÜMLER!$A:$R</definedName>
    <definedName name="_xlnm.Print_Titles" localSheetId="12">'EĞİTİM FAKÜLTESİ'!$A:$S,'EĞİTİM FAKÜLTESİ'!$8:$12</definedName>
    <definedName name="_xlnm.Print_Titles" localSheetId="6">'ELEKTRİK ELEKTRONİK FAKÜLTESİ'!$A:$S,'ELEKTRİK ELEKTRONİK FAKÜLTESİ'!$8:$12</definedName>
    <definedName name="_xlnm.Print_Titles" localSheetId="1">'FEN BİLİMLERİ ENSTİTÜSÜ'!$A:$S,'FEN BİLİMLERİ ENSTİTÜSÜ'!$8:$12</definedName>
    <definedName name="_xlnm.Print_Titles" localSheetId="2">'FEN EDEBİYAT FAKÜLTESİ'!$A:$S,'FEN EDEBİYAT FAKÜLTESİ'!$8:$12</definedName>
    <definedName name="_xlnm.Print_Titles" localSheetId="4">'GEMİ İNŞAATI VE DENİZCİLİK FAK.'!$A:$S,'GEMİ İNŞAATI VE DENİZCİLİK FAK.'!$8:$12</definedName>
    <definedName name="_xlnm.Print_Titles" localSheetId="21">'GENEL SEKRETERLİK ÖZEL KALEM'!$A:$S,'GENEL SEKRETERLİK ÖZEL KALEM'!$8:$12</definedName>
    <definedName name="_xlnm.Print_Titles" localSheetId="30">'HUKUK MÜŞAVİRLİĞİ'!$A:$S,'HUKUK MÜŞAVİRLİĞİ'!$8:$12</definedName>
    <definedName name="_xlnm.Print_Titles" localSheetId="20">'İÇ DENETİM BİRİMİ'!$A:$S,'İÇ DENETİM BİRİMİ'!$8:$12</definedName>
    <definedName name="_xlnm.Print_Titles" localSheetId="22">'İDARİ VE MALİ İŞLER'!$A:$S,'İDARİ VE MALİ İŞLER'!$8:$12</definedName>
    <definedName name="_xlnm.Print_Titles" localSheetId="13">'İKTİSADİ VE İDARİ BİL.FAKÜLTESİ'!$A:$S,'İKTİSADİ VE İDARİ BİL.FAKÜLTESİ'!$8:$12</definedName>
    <definedName name="_xlnm.Print_Titles" localSheetId="5">'İNŞAAT FAKÜLTESİ'!$A:$S,'İNŞAAT FAKÜLTESİ'!$8:$12</definedName>
    <definedName name="_xlnm.Print_Titles" localSheetId="3">'KİMYA METALURJİ FAKÜLTESİ'!$A:$S,'KİMYA METALURJİ FAKÜLTESİ'!$8:$12</definedName>
    <definedName name="_xlnm.Print_Titles" localSheetId="0">'KURUM GENELİ (VİZELENEN)'!$6:$10</definedName>
    <definedName name="_xlnm.Print_Titles" localSheetId="24">'KÜTÜPHANE VE DÖKÜMANTASYON'!$A:$S,'KÜTÜPHANE VE DÖKÜMANTASYON'!$8:$12</definedName>
    <definedName name="_xlnm.Print_Titles" localSheetId="7">'MAKİNE FAKÜLTESİ'!$A:$S,'MAKİNE FAKÜLTESİ'!$8:$12</definedName>
    <definedName name="_xlnm.Print_Titles" localSheetId="16">MERKEZLER!$A:$S,MERKEZLER!$8:$12</definedName>
    <definedName name="_xlnm.Print_Titles" localSheetId="10">'MİLLİ SARAYLAR MES.YÜK.OKULU'!$A:$S,'MİLLİ SARAYLAR MES.YÜK.OKULU'!$8:$12</definedName>
    <definedName name="_xlnm.Print_Titles" localSheetId="8">'MİMARLIK FAKÜLTESİ'!$A:$S,'MİMARLIK FAKÜLTESİ'!$8:$12</definedName>
    <definedName name="_xlnm.Print_Titles" localSheetId="28">'ÖĞRENCİ İŞLERİ DAİRESİ'!$A:$S,'ÖĞRENCİ İŞLERİ DAİRESİ'!$8:$12</definedName>
    <definedName name="_xlnm.Print_Titles" localSheetId="23">'PERSONEL DAİRESİ'!$A:$S,'PERSONEL DAİRESİ'!$8:$12</definedName>
    <definedName name="_xlnm.Print_Titles" localSheetId="19">'REKTÖRLÜK ÖZEL KALEM'!$A:$S,'REKTÖRLÜK ÖZEL KALEM'!$8:$12</definedName>
    <definedName name="_xlnm.Print_Titles" localSheetId="25">'SAĞLIK KÜLTÜR VE SPOR'!$A:$S,'SAĞLIK KÜLTÜR VE SPOR'!$8:$12</definedName>
    <definedName name="_xlnm.Print_Titles" localSheetId="14">'SANAT VE TASARIM FAKÜLTESİ'!$A:$S,'SANAT VE TASARIM FAKÜLTESİ'!$8:$12</definedName>
    <definedName name="_xlnm.Print_Titles" localSheetId="11">'SOSYAL BİLİMLER ENSTİTÜSÜ'!$A:$S,'SOSYAL BİLİMLER ENSTİTÜSÜ'!$8:$12</definedName>
    <definedName name="_xlnm.Print_Titles" localSheetId="29">'STRATEJİ GELİŞTİRME DAİRESİ'!$A:$S,'STRATEJİ GELİŞTİRME DAİRESİ'!$8:$12</definedName>
    <definedName name="_xlnm.Print_Titles" localSheetId="9">'TEKNİK BİLM.MES.YÜK.OKULU'!$A:$S,'TEKNİK BİLM.MES.YÜK.OKULU'!$8:$12</definedName>
    <definedName name="_xlnm.Print_Titles" localSheetId="15">'YABANCI DİLLER YÜKSEKOKULU'!$A:$S,'YABANCI DİLLER YÜKSEKOKULU'!$8:$12</definedName>
    <definedName name="_xlnm.Print_Titles" localSheetId="27">'YAPI İŞLERİ VE TEKNİK'!$A:$S,'YAPI İŞLERİ VE TEKNİK'!$8:$12</definedName>
  </definedNames>
  <calcPr calcId="145621"/>
</workbook>
</file>

<file path=xl/calcChain.xml><?xml version="1.0" encoding="utf-8"?>
<calcChain xmlns="http://schemas.openxmlformats.org/spreadsheetml/2006/main">
  <c r="AQ43" i="5" l="1"/>
  <c r="AP43" i="5"/>
  <c r="AR43" i="5" s="1"/>
  <c r="AS43" i="5" s="1"/>
  <c r="AO43" i="5"/>
  <c r="AK43" i="5"/>
  <c r="AL43" i="5" s="1"/>
  <c r="AJ43" i="5"/>
  <c r="AI43" i="5"/>
  <c r="AB43" i="5"/>
  <c r="AA43" i="5"/>
  <c r="AC43" i="5" s="1"/>
  <c r="AD43" i="5" s="1"/>
  <c r="Z43" i="5"/>
  <c r="V43" i="5"/>
  <c r="W43" i="5" s="1"/>
  <c r="U43" i="5"/>
  <c r="T43" i="5"/>
  <c r="R43" i="5"/>
  <c r="Q43" i="5"/>
  <c r="P43" i="5"/>
  <c r="O43" i="5"/>
  <c r="T16" i="4"/>
  <c r="T17" i="4"/>
  <c r="AQ41" i="4"/>
  <c r="AP41" i="4"/>
  <c r="AR41" i="4" s="1"/>
  <c r="AS41" i="4" s="1"/>
  <c r="AO41" i="4"/>
  <c r="AK41" i="4"/>
  <c r="AL41" i="4" s="1"/>
  <c r="AJ41" i="4"/>
  <c r="AI41" i="4"/>
  <c r="AB41" i="4"/>
  <c r="AA41" i="4"/>
  <c r="AC41" i="4" s="1"/>
  <c r="AD41" i="4" s="1"/>
  <c r="Z41" i="4"/>
  <c r="V41" i="4"/>
  <c r="W41" i="4" s="1"/>
  <c r="U41" i="4"/>
  <c r="T41" i="4"/>
  <c r="R41" i="4"/>
  <c r="Q41" i="4"/>
  <c r="P41" i="4"/>
  <c r="O41" i="4"/>
  <c r="X43" i="5" l="1"/>
  <c r="AF43" i="5"/>
  <c r="AM43" i="5"/>
  <c r="AU43" i="5"/>
  <c r="AV43" i="5" s="1"/>
  <c r="X41" i="4"/>
  <c r="AF41" i="4"/>
  <c r="AM41" i="4"/>
  <c r="AU41" i="4"/>
  <c r="AV41" i="4" s="1"/>
  <c r="V639" i="4"/>
  <c r="AA639" i="4"/>
  <c r="AK639" i="4"/>
  <c r="AP639" i="4"/>
  <c r="R640" i="4"/>
  <c r="R639" i="4" s="1"/>
  <c r="T640" i="4"/>
  <c r="T639" i="4" s="1"/>
  <c r="U640" i="4"/>
  <c r="U639" i="4" s="1"/>
  <c r="V640" i="4"/>
  <c r="W640" i="4"/>
  <c r="X640" i="4" s="1"/>
  <c r="Z640" i="4"/>
  <c r="AC640" i="4" s="1"/>
  <c r="AD640" i="4" s="1"/>
  <c r="AA640" i="4"/>
  <c r="AB640" i="4"/>
  <c r="AB639" i="4" s="1"/>
  <c r="AI640" i="4"/>
  <c r="AI639" i="4" s="1"/>
  <c r="AJ640" i="4"/>
  <c r="AJ639" i="4" s="1"/>
  <c r="AK640" i="4"/>
  <c r="AL640" i="4"/>
  <c r="AM640" i="4" s="1"/>
  <c r="AO640" i="4"/>
  <c r="AR640" i="4" s="1"/>
  <c r="AS640" i="4" s="1"/>
  <c r="AP640" i="4"/>
  <c r="AQ640" i="4"/>
  <c r="AQ639" i="4" s="1"/>
  <c r="AX43" i="5" l="1"/>
  <c r="AG43" i="5"/>
  <c r="AX41" i="4"/>
  <c r="AG41" i="4"/>
  <c r="W639" i="4"/>
  <c r="AL639" i="4"/>
  <c r="AU640" i="4"/>
  <c r="AV640" i="4" s="1"/>
  <c r="AF640" i="4"/>
  <c r="AO639" i="4"/>
  <c r="AR639" i="4" s="1"/>
  <c r="AS639" i="4" s="1"/>
  <c r="Z639" i="4"/>
  <c r="AC639" i="4" s="1"/>
  <c r="AD639" i="4" s="1"/>
  <c r="AQ26" i="34"/>
  <c r="AP26" i="34"/>
  <c r="AO26" i="34"/>
  <c r="AK26" i="34"/>
  <c r="AJ26" i="34"/>
  <c r="AI26" i="34"/>
  <c r="AB26" i="34"/>
  <c r="AA26" i="34"/>
  <c r="Z26" i="34"/>
  <c r="S26" i="34"/>
  <c r="T26" i="34"/>
  <c r="W26" i="34" s="1"/>
  <c r="U26" i="34"/>
  <c r="V26" i="34"/>
  <c r="R26" i="34"/>
  <c r="AR30" i="34"/>
  <c r="AS30" i="34" s="1"/>
  <c r="AL30" i="34"/>
  <c r="AM30" i="34" s="1"/>
  <c r="AC30" i="34"/>
  <c r="AD30" i="34" s="1"/>
  <c r="W30" i="34"/>
  <c r="AR29" i="34"/>
  <c r="AS29" i="34" s="1"/>
  <c r="AL29" i="34"/>
  <c r="AM29" i="34" s="1"/>
  <c r="AC29" i="34"/>
  <c r="AD29" i="34" s="1"/>
  <c r="W29" i="34"/>
  <c r="X29" i="34" s="1"/>
  <c r="AR28" i="34"/>
  <c r="AS28" i="34" s="1"/>
  <c r="AL28" i="34"/>
  <c r="AC28" i="34"/>
  <c r="AD28" i="34" s="1"/>
  <c r="W28" i="34"/>
  <c r="X28" i="34" s="1"/>
  <c r="AR27" i="34"/>
  <c r="AS27" i="34" s="1"/>
  <c r="AL27" i="34"/>
  <c r="AM27" i="34" s="1"/>
  <c r="AC27" i="34"/>
  <c r="AD27" i="34" s="1"/>
  <c r="W27" i="34"/>
  <c r="X27" i="34" s="1"/>
  <c r="Q26" i="34"/>
  <c r="P26" i="34"/>
  <c r="O26" i="34"/>
  <c r="AR25" i="34"/>
  <c r="AS25" i="34" s="1"/>
  <c r="AL25" i="34"/>
  <c r="AC25" i="34"/>
  <c r="AD25" i="34" s="1"/>
  <c r="W25" i="34"/>
  <c r="AQ24" i="34"/>
  <c r="AP24" i="34"/>
  <c r="AO24" i="34"/>
  <c r="AK24" i="34"/>
  <c r="AJ24" i="34"/>
  <c r="AI24" i="34"/>
  <c r="AB24" i="34"/>
  <c r="AA24" i="34"/>
  <c r="Z24" i="34"/>
  <c r="V24" i="34"/>
  <c r="U24" i="34"/>
  <c r="T24" i="34"/>
  <c r="R24" i="34"/>
  <c r="Q24" i="34"/>
  <c r="P24" i="34"/>
  <c r="O24" i="34"/>
  <c r="AR23" i="34"/>
  <c r="AS23" i="34" s="1"/>
  <c r="AL23" i="34"/>
  <c r="AC23" i="34"/>
  <c r="AD23" i="34" s="1"/>
  <c r="W23" i="34"/>
  <c r="AQ22" i="34"/>
  <c r="AP22" i="34"/>
  <c r="AO22" i="34"/>
  <c r="AO21" i="34" s="1"/>
  <c r="AK22" i="34"/>
  <c r="AJ22" i="34"/>
  <c r="AI22" i="34"/>
  <c r="AB22" i="34"/>
  <c r="AA22" i="34"/>
  <c r="Z22" i="34"/>
  <c r="V22" i="34"/>
  <c r="U22" i="34"/>
  <c r="T22" i="34"/>
  <c r="R22" i="34"/>
  <c r="Q22" i="34"/>
  <c r="Q21" i="34" s="1"/>
  <c r="Q20" i="34" s="1"/>
  <c r="Q19" i="34" s="1"/>
  <c r="Q18" i="34" s="1"/>
  <c r="Q17" i="34" s="1"/>
  <c r="Q16" i="34" s="1"/>
  <c r="Q15" i="34" s="1"/>
  <c r="P22" i="34"/>
  <c r="P21" i="34" s="1"/>
  <c r="P20" i="34" s="1"/>
  <c r="P19" i="34" s="1"/>
  <c r="P18" i="34" s="1"/>
  <c r="P17" i="34" s="1"/>
  <c r="P16" i="34" s="1"/>
  <c r="P15" i="34" s="1"/>
  <c r="P14" i="34" s="1"/>
  <c r="P13" i="34" s="1"/>
  <c r="O22" i="34"/>
  <c r="AJ21" i="34"/>
  <c r="AJ20" i="34" s="1"/>
  <c r="AJ19" i="34" s="1"/>
  <c r="AJ18" i="34" s="1"/>
  <c r="AJ17" i="34" s="1"/>
  <c r="AJ16" i="34" s="1"/>
  <c r="AJ15" i="34" s="1"/>
  <c r="AJ14" i="34" s="1"/>
  <c r="AJ13" i="34" s="1"/>
  <c r="U21" i="34"/>
  <c r="U20" i="34" s="1"/>
  <c r="U19" i="34" s="1"/>
  <c r="U18" i="34" s="1"/>
  <c r="U17" i="34" s="1"/>
  <c r="U16" i="34" s="1"/>
  <c r="U15" i="34" s="1"/>
  <c r="U14" i="34" s="1"/>
  <c r="U13" i="34" s="1"/>
  <c r="R21" i="34"/>
  <c r="AR29" i="33"/>
  <c r="AS29" i="33" s="1"/>
  <c r="AL29" i="33"/>
  <c r="AM29" i="33" s="1"/>
  <c r="AC29" i="33"/>
  <c r="AD29" i="33" s="1"/>
  <c r="W29" i="33"/>
  <c r="AR28" i="33"/>
  <c r="AS28" i="33" s="1"/>
  <c r="AL28" i="33"/>
  <c r="AM28" i="33" s="1"/>
  <c r="AD28" i="33"/>
  <c r="AC28" i="33"/>
  <c r="X28" i="33"/>
  <c r="W28" i="33"/>
  <c r="AR27" i="33"/>
  <c r="AS27" i="33" s="1"/>
  <c r="AL27" i="33"/>
  <c r="AC27" i="33"/>
  <c r="AD27" i="33" s="1"/>
  <c r="W27" i="33"/>
  <c r="X27" i="33" s="1"/>
  <c r="AQ26" i="33"/>
  <c r="AP26" i="33"/>
  <c r="AO26" i="33"/>
  <c r="AK26" i="33"/>
  <c r="AJ26" i="33"/>
  <c r="AI26" i="33"/>
  <c r="AB26" i="33"/>
  <c r="AA26" i="33"/>
  <c r="Z26" i="33"/>
  <c r="V26" i="33"/>
  <c r="U26" i="33"/>
  <c r="W26" i="33" s="1"/>
  <c r="T26" i="33"/>
  <c r="R26" i="33"/>
  <c r="Q26" i="33"/>
  <c r="P26" i="33"/>
  <c r="O26" i="33"/>
  <c r="AR25" i="33"/>
  <c r="AS25" i="33" s="1"/>
  <c r="AL25" i="33"/>
  <c r="AM25" i="33" s="1"/>
  <c r="AC25" i="33"/>
  <c r="AD25" i="33" s="1"/>
  <c r="W25" i="33"/>
  <c r="AQ24" i="33"/>
  <c r="AQ21" i="33" s="1"/>
  <c r="AQ20" i="33" s="1"/>
  <c r="AQ19" i="33" s="1"/>
  <c r="AQ18" i="33" s="1"/>
  <c r="AQ17" i="33" s="1"/>
  <c r="AQ16" i="33" s="1"/>
  <c r="AQ15" i="33" s="1"/>
  <c r="AQ14" i="33" s="1"/>
  <c r="AQ13" i="33" s="1"/>
  <c r="AP24" i="33"/>
  <c r="AO24" i="33"/>
  <c r="AR24" i="33" s="1"/>
  <c r="AK24" i="33"/>
  <c r="AJ24" i="33"/>
  <c r="AI24" i="33"/>
  <c r="AB24" i="33"/>
  <c r="AA24" i="33"/>
  <c r="Z24" i="33"/>
  <c r="V24" i="33"/>
  <c r="U24" i="33"/>
  <c r="T24" i="33"/>
  <c r="W24" i="33" s="1"/>
  <c r="R24" i="33"/>
  <c r="Q24" i="33"/>
  <c r="P24" i="33"/>
  <c r="O24" i="33"/>
  <c r="AR23" i="33"/>
  <c r="AS23" i="33" s="1"/>
  <c r="AL23" i="33"/>
  <c r="AC23" i="33"/>
  <c r="AD23" i="33" s="1"/>
  <c r="W23" i="33"/>
  <c r="X23" i="33" s="1"/>
  <c r="AQ22" i="33"/>
  <c r="AP22" i="33"/>
  <c r="AO22" i="33"/>
  <c r="AK22" i="33"/>
  <c r="AJ22" i="33"/>
  <c r="AI22" i="33"/>
  <c r="AB22" i="33"/>
  <c r="AA22" i="33"/>
  <c r="AA21" i="33" s="1"/>
  <c r="AA20" i="33" s="1"/>
  <c r="AA19" i="33" s="1"/>
  <c r="AA18" i="33" s="1"/>
  <c r="AA17" i="33" s="1"/>
  <c r="AA16" i="33" s="1"/>
  <c r="AA15" i="33" s="1"/>
  <c r="AA14" i="33" s="1"/>
  <c r="AA13" i="33" s="1"/>
  <c r="Z22" i="33"/>
  <c r="V22" i="33"/>
  <c r="V21" i="33" s="1"/>
  <c r="V20" i="33" s="1"/>
  <c r="V19" i="33" s="1"/>
  <c r="V18" i="33" s="1"/>
  <c r="V17" i="33" s="1"/>
  <c r="V16" i="33" s="1"/>
  <c r="V15" i="33" s="1"/>
  <c r="V14" i="33" s="1"/>
  <c r="V13" i="33" s="1"/>
  <c r="U22" i="33"/>
  <c r="T22" i="33"/>
  <c r="R22" i="33"/>
  <c r="Q22" i="33"/>
  <c r="P22" i="33"/>
  <c r="P21" i="33" s="1"/>
  <c r="P20" i="33" s="1"/>
  <c r="P19" i="33" s="1"/>
  <c r="P18" i="33" s="1"/>
  <c r="P17" i="33" s="1"/>
  <c r="P16" i="33" s="1"/>
  <c r="O22" i="33"/>
  <c r="AK21" i="33"/>
  <c r="AK20" i="33" s="1"/>
  <c r="AK19" i="33" s="1"/>
  <c r="AK18" i="33" s="1"/>
  <c r="AK17" i="33" s="1"/>
  <c r="AK16" i="33" s="1"/>
  <c r="AK15" i="33" s="1"/>
  <c r="AI21" i="33"/>
  <c r="AI20" i="33" s="1"/>
  <c r="AI19" i="33" s="1"/>
  <c r="AB21" i="33"/>
  <c r="AB20" i="33" s="1"/>
  <c r="AB19" i="33" s="1"/>
  <c r="AB18" i="33" s="1"/>
  <c r="AB17" i="33" s="1"/>
  <c r="AB16" i="33" s="1"/>
  <c r="AB15" i="33" s="1"/>
  <c r="AB14" i="33" s="1"/>
  <c r="AB13" i="33" s="1"/>
  <c r="T21" i="33"/>
  <c r="R21" i="33"/>
  <c r="R20" i="33" s="1"/>
  <c r="O21" i="33"/>
  <c r="O20" i="33" s="1"/>
  <c r="O19" i="33" s="1"/>
  <c r="O18" i="33" s="1"/>
  <c r="O17" i="33" s="1"/>
  <c r="O16" i="33" s="1"/>
  <c r="O15" i="33" s="1"/>
  <c r="O14" i="33" s="1"/>
  <c r="O13" i="33" s="1"/>
  <c r="T20" i="33"/>
  <c r="T19" i="33" s="1"/>
  <c r="AR30" i="32"/>
  <c r="AS30" i="32" s="1"/>
  <c r="AL30" i="32"/>
  <c r="AM30" i="32" s="1"/>
  <c r="AC30" i="32"/>
  <c r="AD30" i="32" s="1"/>
  <c r="W30" i="32"/>
  <c r="AR29" i="32"/>
  <c r="AS29" i="32" s="1"/>
  <c r="AM29" i="32"/>
  <c r="AL29" i="32"/>
  <c r="AC29" i="32"/>
  <c r="AD29" i="32" s="1"/>
  <c r="X29" i="32"/>
  <c r="W29" i="32"/>
  <c r="AR28" i="32"/>
  <c r="AS28" i="32" s="1"/>
  <c r="AL28" i="32"/>
  <c r="AC28" i="32"/>
  <c r="AD28" i="32" s="1"/>
  <c r="W28" i="32"/>
  <c r="X28" i="32" s="1"/>
  <c r="AR27" i="32"/>
  <c r="AS27" i="32" s="1"/>
  <c r="AL27" i="32"/>
  <c r="AM27" i="32" s="1"/>
  <c r="AC27" i="32"/>
  <c r="AD27" i="32" s="1"/>
  <c r="X27" i="32"/>
  <c r="W27" i="32"/>
  <c r="AQ26" i="32"/>
  <c r="AP26" i="32"/>
  <c r="AO26" i="32"/>
  <c r="AK26" i="32"/>
  <c r="AJ26" i="32"/>
  <c r="AI26" i="32"/>
  <c r="AB26" i="32"/>
  <c r="AA26" i="32"/>
  <c r="Z26" i="32"/>
  <c r="V26" i="32"/>
  <c r="U26" i="32"/>
  <c r="T26" i="32"/>
  <c r="R26" i="32"/>
  <c r="Q26" i="32"/>
  <c r="P26" i="32"/>
  <c r="O26" i="32"/>
  <c r="AR25" i="32"/>
  <c r="AS25" i="32" s="1"/>
  <c r="AL25" i="32"/>
  <c r="AM25" i="32" s="1"/>
  <c r="AC25" i="32"/>
  <c r="AD25" i="32" s="1"/>
  <c r="X25" i="32"/>
  <c r="W25" i="32"/>
  <c r="AQ24" i="32"/>
  <c r="AP24" i="32"/>
  <c r="AO24" i="32"/>
  <c r="AK24" i="32"/>
  <c r="AJ24" i="32"/>
  <c r="AI24" i="32"/>
  <c r="AL24" i="32" s="1"/>
  <c r="AB24" i="32"/>
  <c r="AA24" i="32"/>
  <c r="Z24" i="32"/>
  <c r="V24" i="32"/>
  <c r="U24" i="32"/>
  <c r="T24" i="32"/>
  <c r="R24" i="32"/>
  <c r="Q24" i="32"/>
  <c r="P24" i="32"/>
  <c r="O24" i="32"/>
  <c r="AR23" i="32"/>
  <c r="AS23" i="32" s="1"/>
  <c r="AL23" i="32"/>
  <c r="AM23" i="32" s="1"/>
  <c r="AC23" i="32"/>
  <c r="AD23" i="32" s="1"/>
  <c r="W23" i="32"/>
  <c r="X23" i="32" s="1"/>
  <c r="AQ22" i="32"/>
  <c r="AP22" i="32"/>
  <c r="AO22" i="32"/>
  <c r="AO21" i="32" s="1"/>
  <c r="AO20" i="32" s="1"/>
  <c r="AO19" i="32" s="1"/>
  <c r="AK22" i="32"/>
  <c r="AK21" i="32" s="1"/>
  <c r="AK20" i="32" s="1"/>
  <c r="AK19" i="32" s="1"/>
  <c r="AK18" i="32" s="1"/>
  <c r="AK17" i="32" s="1"/>
  <c r="AK16" i="32" s="1"/>
  <c r="AK15" i="32" s="1"/>
  <c r="AJ22" i="32"/>
  <c r="AJ21" i="32" s="1"/>
  <c r="AJ20" i="32" s="1"/>
  <c r="AJ19" i="32" s="1"/>
  <c r="AJ18" i="32" s="1"/>
  <c r="AJ17" i="32" s="1"/>
  <c r="AJ16" i="32" s="1"/>
  <c r="AJ15" i="32" s="1"/>
  <c r="AJ14" i="32" s="1"/>
  <c r="AJ13" i="32" s="1"/>
  <c r="AI22" i="32"/>
  <c r="AB22" i="32"/>
  <c r="AA22" i="32"/>
  <c r="Z22" i="32"/>
  <c r="Z21" i="32" s="1"/>
  <c r="Z20" i="32" s="1"/>
  <c r="Z19" i="32" s="1"/>
  <c r="V22" i="32"/>
  <c r="U22" i="32"/>
  <c r="T22" i="32"/>
  <c r="R22" i="32"/>
  <c r="Q22" i="32"/>
  <c r="P22" i="32"/>
  <c r="P21" i="32" s="1"/>
  <c r="P20" i="32" s="1"/>
  <c r="P19" i="32" s="1"/>
  <c r="P18" i="32" s="1"/>
  <c r="P17" i="32" s="1"/>
  <c r="P16" i="32" s="1"/>
  <c r="P15" i="32" s="1"/>
  <c r="P14" i="32" s="1"/>
  <c r="P13" i="32" s="1"/>
  <c r="O22" i="32"/>
  <c r="O21" i="32" s="1"/>
  <c r="O20" i="32" s="1"/>
  <c r="O19" i="32" s="1"/>
  <c r="O18" i="32" s="1"/>
  <c r="O17" i="32" s="1"/>
  <c r="O16" i="32" s="1"/>
  <c r="O15" i="32" s="1"/>
  <c r="O14" i="32" s="1"/>
  <c r="O13" i="32" s="1"/>
  <c r="AQ21" i="32"/>
  <c r="AQ20" i="32" s="1"/>
  <c r="AQ19" i="32" s="1"/>
  <c r="AQ18" i="32" s="1"/>
  <c r="AQ17" i="32" s="1"/>
  <c r="AQ16" i="32" s="1"/>
  <c r="AQ15" i="32" s="1"/>
  <c r="T21" i="32"/>
  <c r="T20" i="32" s="1"/>
  <c r="R21" i="32"/>
  <c r="AR45" i="31"/>
  <c r="AS45" i="31" s="1"/>
  <c r="AL45" i="31"/>
  <c r="AM45" i="31" s="1"/>
  <c r="AC45" i="31"/>
  <c r="AD45" i="31" s="1"/>
  <c r="W45" i="31"/>
  <c r="X45" i="31" s="1"/>
  <c r="AS44" i="31"/>
  <c r="AR44" i="31"/>
  <c r="AM44" i="31"/>
  <c r="AL44" i="31"/>
  <c r="AC44" i="31"/>
  <c r="AD44" i="31" s="1"/>
  <c r="W44" i="31"/>
  <c r="X44" i="31" s="1"/>
  <c r="AQ43" i="31"/>
  <c r="AP43" i="31"/>
  <c r="AP42" i="31" s="1"/>
  <c r="AP41" i="31" s="1"/>
  <c r="AP40" i="31" s="1"/>
  <c r="AP39" i="31" s="1"/>
  <c r="AP38" i="31" s="1"/>
  <c r="AO43" i="31"/>
  <c r="AO42" i="31" s="1"/>
  <c r="AK43" i="31"/>
  <c r="AJ43" i="31"/>
  <c r="AJ42" i="31" s="1"/>
  <c r="AJ41" i="31" s="1"/>
  <c r="AJ40" i="31" s="1"/>
  <c r="AJ39" i="31" s="1"/>
  <c r="AJ38" i="31" s="1"/>
  <c r="AI43" i="31"/>
  <c r="AB43" i="31"/>
  <c r="AA43" i="31"/>
  <c r="Z43" i="31"/>
  <c r="V43" i="31"/>
  <c r="V42" i="31" s="1"/>
  <c r="V41" i="31" s="1"/>
  <c r="V40" i="31" s="1"/>
  <c r="V39" i="31" s="1"/>
  <c r="V38" i="31" s="1"/>
  <c r="U43" i="31"/>
  <c r="T43" i="31"/>
  <c r="R43" i="31"/>
  <c r="R42" i="31" s="1"/>
  <c r="R41" i="31" s="1"/>
  <c r="Q43" i="31"/>
  <c r="Q42" i="31" s="1"/>
  <c r="Q41" i="31" s="1"/>
  <c r="Q40" i="31" s="1"/>
  <c r="Q39" i="31" s="1"/>
  <c r="Q38" i="31" s="1"/>
  <c r="P43" i="31"/>
  <c r="P42" i="31" s="1"/>
  <c r="P41" i="31" s="1"/>
  <c r="P40" i="31" s="1"/>
  <c r="P39" i="31" s="1"/>
  <c r="P38" i="31" s="1"/>
  <c r="O43" i="31"/>
  <c r="O42" i="31" s="1"/>
  <c r="O41" i="31" s="1"/>
  <c r="O40" i="31" s="1"/>
  <c r="O39" i="31" s="1"/>
  <c r="O38" i="31" s="1"/>
  <c r="AQ42" i="31"/>
  <c r="AQ41" i="31" s="1"/>
  <c r="AQ40" i="31" s="1"/>
  <c r="AQ39" i="31" s="1"/>
  <c r="AQ38" i="31" s="1"/>
  <c r="AK42" i="31"/>
  <c r="AK41" i="31" s="1"/>
  <c r="AK40" i="31" s="1"/>
  <c r="AK39" i="31" s="1"/>
  <c r="AK38" i="31" s="1"/>
  <c r="AB42" i="31"/>
  <c r="AA42" i="31"/>
  <c r="Z42" i="31"/>
  <c r="U42" i="31"/>
  <c r="U41" i="31" s="1"/>
  <c r="U40" i="31" s="1"/>
  <c r="U39" i="31" s="1"/>
  <c r="U38" i="31" s="1"/>
  <c r="AB41" i="31"/>
  <c r="AB40" i="31" s="1"/>
  <c r="AB39" i="31" s="1"/>
  <c r="AB38" i="31" s="1"/>
  <c r="AA41" i="31"/>
  <c r="AA40" i="31" s="1"/>
  <c r="AA39" i="31" s="1"/>
  <c r="AA38" i="31" s="1"/>
  <c r="AR37" i="31"/>
  <c r="AL37" i="31"/>
  <c r="AM37" i="31" s="1"/>
  <c r="AC37" i="31"/>
  <c r="AD37" i="31" s="1"/>
  <c r="W37" i="31"/>
  <c r="X37" i="31" s="1"/>
  <c r="AQ36" i="31"/>
  <c r="AQ35" i="31" s="1"/>
  <c r="AQ34" i="31" s="1"/>
  <c r="AQ33" i="31" s="1"/>
  <c r="AQ32" i="31" s="1"/>
  <c r="AQ31" i="31" s="1"/>
  <c r="AP36" i="31"/>
  <c r="AO36" i="31"/>
  <c r="AK36" i="31"/>
  <c r="AK35" i="31" s="1"/>
  <c r="AK34" i="31" s="1"/>
  <c r="AK33" i="31" s="1"/>
  <c r="AK32" i="31" s="1"/>
  <c r="AK31" i="31" s="1"/>
  <c r="AJ36" i="31"/>
  <c r="AJ35" i="31" s="1"/>
  <c r="AJ34" i="31" s="1"/>
  <c r="AJ33" i="31" s="1"/>
  <c r="AJ32" i="31" s="1"/>
  <c r="AJ31" i="31" s="1"/>
  <c r="AI36" i="31"/>
  <c r="AB36" i="31"/>
  <c r="AB35" i="31" s="1"/>
  <c r="AA36" i="31"/>
  <c r="AA35" i="31" s="1"/>
  <c r="AA34" i="31" s="1"/>
  <c r="AA33" i="31" s="1"/>
  <c r="AA32" i="31" s="1"/>
  <c r="AA31" i="31" s="1"/>
  <c r="Z36" i="31"/>
  <c r="Z35" i="31" s="1"/>
  <c r="Z34" i="31" s="1"/>
  <c r="V36" i="31"/>
  <c r="U36" i="31"/>
  <c r="T36" i="31"/>
  <c r="R36" i="31"/>
  <c r="Q36" i="31"/>
  <c r="P36" i="31"/>
  <c r="O36" i="31"/>
  <c r="O35" i="31" s="1"/>
  <c r="O34" i="31" s="1"/>
  <c r="O33" i="31" s="1"/>
  <c r="O32" i="31" s="1"/>
  <c r="O31" i="31" s="1"/>
  <c r="AP35" i="31"/>
  <c r="AP34" i="31" s="1"/>
  <c r="AP33" i="31" s="1"/>
  <c r="AP32" i="31" s="1"/>
  <c r="AP31" i="31" s="1"/>
  <c r="AI35" i="31"/>
  <c r="V35" i="31"/>
  <c r="V34" i="31" s="1"/>
  <c r="V33" i="31" s="1"/>
  <c r="V32" i="31" s="1"/>
  <c r="V31" i="31" s="1"/>
  <c r="U35" i="31"/>
  <c r="U34" i="31" s="1"/>
  <c r="U33" i="31" s="1"/>
  <c r="U32" i="31" s="1"/>
  <c r="U31" i="31" s="1"/>
  <c r="Q35" i="31"/>
  <c r="P35" i="31"/>
  <c r="P34" i="31" s="1"/>
  <c r="P33" i="31" s="1"/>
  <c r="P32" i="31" s="1"/>
  <c r="P31" i="31" s="1"/>
  <c r="AB34" i="31"/>
  <c r="AB33" i="31" s="1"/>
  <c r="AB32" i="31" s="1"/>
  <c r="AB31" i="31" s="1"/>
  <c r="Q34" i="31"/>
  <c r="Q33" i="31" s="1"/>
  <c r="Q32" i="31" s="1"/>
  <c r="Q31" i="31" s="1"/>
  <c r="AR30" i="31"/>
  <c r="AS30" i="31" s="1"/>
  <c r="AL30" i="31"/>
  <c r="AU30" i="31" s="1"/>
  <c r="AV30" i="31" s="1"/>
  <c r="AC30" i="31"/>
  <c r="AD30" i="31" s="1"/>
  <c r="W30" i="31"/>
  <c r="AR29" i="31"/>
  <c r="AS29" i="31" s="1"/>
  <c r="AL29" i="31"/>
  <c r="AM29" i="31" s="1"/>
  <c r="AC29" i="31"/>
  <c r="AD29" i="31" s="1"/>
  <c r="W29" i="31"/>
  <c r="X29" i="31" s="1"/>
  <c r="AR28" i="31"/>
  <c r="AS28" i="31" s="1"/>
  <c r="AL28" i="31"/>
  <c r="AM28" i="31" s="1"/>
  <c r="AC28" i="31"/>
  <c r="AD28" i="31" s="1"/>
  <c r="W28" i="31"/>
  <c r="AR27" i="31"/>
  <c r="AS27" i="31" s="1"/>
  <c r="AL27" i="31"/>
  <c r="AM27" i="31" s="1"/>
  <c r="AC27" i="31"/>
  <c r="AD27" i="31" s="1"/>
  <c r="W27" i="31"/>
  <c r="X27" i="31" s="1"/>
  <c r="AQ26" i="31"/>
  <c r="AP26" i="31"/>
  <c r="AO26" i="31"/>
  <c r="AK26" i="31"/>
  <c r="AJ26" i="31"/>
  <c r="AI26" i="31"/>
  <c r="AB26" i="31"/>
  <c r="AA26" i="31"/>
  <c r="Z26" i="31"/>
  <c r="V26" i="31"/>
  <c r="U26" i="31"/>
  <c r="T26" i="31"/>
  <c r="R26" i="31"/>
  <c r="Q26" i="31"/>
  <c r="P26" i="31"/>
  <c r="O26" i="31"/>
  <c r="AR25" i="31"/>
  <c r="AS25" i="31" s="1"/>
  <c r="AL25" i="31"/>
  <c r="AM25" i="31" s="1"/>
  <c r="AC25" i="31"/>
  <c r="AD25" i="31" s="1"/>
  <c r="W25" i="31"/>
  <c r="X25" i="31" s="1"/>
  <c r="AQ24" i="31"/>
  <c r="AP24" i="31"/>
  <c r="AO24" i="31"/>
  <c r="AK24" i="31"/>
  <c r="AJ24" i="31"/>
  <c r="AI24" i="31"/>
  <c r="AL24" i="31" s="1"/>
  <c r="AB24" i="31"/>
  <c r="AA24" i="31"/>
  <c r="Z24" i="31"/>
  <c r="V24" i="31"/>
  <c r="W24" i="31" s="1"/>
  <c r="U24" i="31"/>
  <c r="T24" i="31"/>
  <c r="R24" i="31"/>
  <c r="Q24" i="31"/>
  <c r="P24" i="31"/>
  <c r="O24" i="31"/>
  <c r="AR23" i="31"/>
  <c r="AS23" i="31" s="1"/>
  <c r="AM23" i="31"/>
  <c r="AL23" i="31"/>
  <c r="AC23" i="31"/>
  <c r="AD23" i="31" s="1"/>
  <c r="W23" i="31"/>
  <c r="AF23" i="31" s="1"/>
  <c r="AQ22" i="31"/>
  <c r="AP22" i="31"/>
  <c r="AO22" i="31"/>
  <c r="AK22" i="31"/>
  <c r="AK21" i="31" s="1"/>
  <c r="AK20" i="31" s="1"/>
  <c r="AK19" i="31" s="1"/>
  <c r="AK18" i="31" s="1"/>
  <c r="AK17" i="31" s="1"/>
  <c r="AJ22" i="31"/>
  <c r="AI22" i="31"/>
  <c r="AB22" i="31"/>
  <c r="AA22" i="31"/>
  <c r="AA21" i="31" s="1"/>
  <c r="AA20" i="31" s="1"/>
  <c r="AA19" i="31" s="1"/>
  <c r="AA18" i="31" s="1"/>
  <c r="AA17" i="31" s="1"/>
  <c r="AA16" i="31" s="1"/>
  <c r="AA15" i="31" s="1"/>
  <c r="AA14" i="31" s="1"/>
  <c r="AA13" i="31" s="1"/>
  <c r="Z22" i="31"/>
  <c r="Z21" i="31" s="1"/>
  <c r="V22" i="31"/>
  <c r="U22" i="31"/>
  <c r="T22" i="31"/>
  <c r="R22" i="31"/>
  <c r="Q22" i="31"/>
  <c r="P22" i="31"/>
  <c r="O22" i="31"/>
  <c r="AQ21" i="31"/>
  <c r="AQ20" i="31" s="1"/>
  <c r="AQ19" i="31" s="1"/>
  <c r="AQ18" i="31" s="1"/>
  <c r="AQ17" i="31" s="1"/>
  <c r="AQ16" i="31" s="1"/>
  <c r="AQ15" i="31" s="1"/>
  <c r="AQ14" i="31" s="1"/>
  <c r="AQ13" i="31" s="1"/>
  <c r="AO21" i="31"/>
  <c r="R21" i="31"/>
  <c r="R20" i="31" s="1"/>
  <c r="P21" i="31"/>
  <c r="P20" i="31" s="1"/>
  <c r="P19" i="31" s="1"/>
  <c r="P18" i="31" s="1"/>
  <c r="P17" i="31" s="1"/>
  <c r="P16" i="31" s="1"/>
  <c r="P15" i="31" s="1"/>
  <c r="P14" i="31" s="1"/>
  <c r="P13" i="31" s="1"/>
  <c r="AR30" i="30"/>
  <c r="AS30" i="30" s="1"/>
  <c r="AL30" i="30"/>
  <c r="AM30" i="30" s="1"/>
  <c r="AC30" i="30"/>
  <c r="AD30" i="30" s="1"/>
  <c r="W30" i="30"/>
  <c r="AR29" i="30"/>
  <c r="AS29" i="30" s="1"/>
  <c r="AL29" i="30"/>
  <c r="AU29" i="30" s="1"/>
  <c r="AV29" i="30" s="1"/>
  <c r="AC29" i="30"/>
  <c r="AD29" i="30" s="1"/>
  <c r="W29" i="30"/>
  <c r="AR28" i="30"/>
  <c r="AS28" i="30" s="1"/>
  <c r="AL28" i="30"/>
  <c r="AC28" i="30"/>
  <c r="AD28" i="30" s="1"/>
  <c r="W28" i="30"/>
  <c r="X28" i="30" s="1"/>
  <c r="AR27" i="30"/>
  <c r="AS27" i="30" s="1"/>
  <c r="AM27" i="30"/>
  <c r="AL27" i="30"/>
  <c r="AU27" i="30" s="1"/>
  <c r="AV27" i="30" s="1"/>
  <c r="AD27" i="30"/>
  <c r="AC27" i="30"/>
  <c r="W27" i="30"/>
  <c r="AF27" i="30" s="1"/>
  <c r="AX27" i="30" s="1"/>
  <c r="AQ26" i="30"/>
  <c r="AP26" i="30"/>
  <c r="AO26" i="30"/>
  <c r="AK26" i="30"/>
  <c r="AJ26" i="30"/>
  <c r="AI26" i="30"/>
  <c r="AB26" i="30"/>
  <c r="AA26" i="30"/>
  <c r="AC26" i="30" s="1"/>
  <c r="AD26" i="30" s="1"/>
  <c r="Z26" i="30"/>
  <c r="V26" i="30"/>
  <c r="U26" i="30"/>
  <c r="T26" i="30"/>
  <c r="R26" i="30"/>
  <c r="Q26" i="30"/>
  <c r="P26" i="30"/>
  <c r="O26" i="30"/>
  <c r="AR25" i="30"/>
  <c r="AS25" i="30" s="1"/>
  <c r="AL25" i="30"/>
  <c r="AD25" i="30"/>
  <c r="AC25" i="30"/>
  <c r="W25" i="30"/>
  <c r="AF25" i="30" s="1"/>
  <c r="AQ24" i="30"/>
  <c r="AP24" i="30"/>
  <c r="AO24" i="30"/>
  <c r="AK24" i="30"/>
  <c r="AJ24" i="30"/>
  <c r="AI24" i="30"/>
  <c r="AB24" i="30"/>
  <c r="AA24" i="30"/>
  <c r="Z24" i="30"/>
  <c r="AC24" i="30" s="1"/>
  <c r="AD24" i="30" s="1"/>
  <c r="V24" i="30"/>
  <c r="U24" i="30"/>
  <c r="T24" i="30"/>
  <c r="R24" i="30"/>
  <c r="Q24" i="30"/>
  <c r="P24" i="30"/>
  <c r="O24" i="30"/>
  <c r="AR23" i="30"/>
  <c r="AS23" i="30" s="1"/>
  <c r="AM23" i="30"/>
  <c r="AL23" i="30"/>
  <c r="AC23" i="30"/>
  <c r="AD23" i="30" s="1"/>
  <c r="X23" i="30"/>
  <c r="W23" i="30"/>
  <c r="AQ22" i="30"/>
  <c r="AP22" i="30"/>
  <c r="AO22" i="30"/>
  <c r="AK22" i="30"/>
  <c r="AJ22" i="30"/>
  <c r="AJ21" i="30" s="1"/>
  <c r="AJ20" i="30" s="1"/>
  <c r="AJ19" i="30" s="1"/>
  <c r="AJ18" i="30" s="1"/>
  <c r="AJ17" i="30" s="1"/>
  <c r="AJ16" i="30" s="1"/>
  <c r="AJ15" i="30" s="1"/>
  <c r="AJ14" i="30" s="1"/>
  <c r="AJ13" i="30" s="1"/>
  <c r="AI22" i="30"/>
  <c r="AL22" i="30" s="1"/>
  <c r="AM22" i="30" s="1"/>
  <c r="AB22" i="30"/>
  <c r="AB21" i="30" s="1"/>
  <c r="AB20" i="30" s="1"/>
  <c r="AB19" i="30" s="1"/>
  <c r="AB18" i="30" s="1"/>
  <c r="AB17" i="30" s="1"/>
  <c r="AB16" i="30" s="1"/>
  <c r="AB15" i="30" s="1"/>
  <c r="AB14" i="30" s="1"/>
  <c r="AB13" i="30" s="1"/>
  <c r="AA22" i="30"/>
  <c r="Z22" i="30"/>
  <c r="V22" i="30"/>
  <c r="V21" i="30" s="1"/>
  <c r="V20" i="30" s="1"/>
  <c r="V19" i="30" s="1"/>
  <c r="V18" i="30" s="1"/>
  <c r="V17" i="30" s="1"/>
  <c r="V16" i="30" s="1"/>
  <c r="V15" i="30" s="1"/>
  <c r="V14" i="30" s="1"/>
  <c r="V13" i="30" s="1"/>
  <c r="U22" i="30"/>
  <c r="U21" i="30" s="1"/>
  <c r="U20" i="30" s="1"/>
  <c r="U19" i="30" s="1"/>
  <c r="U18" i="30" s="1"/>
  <c r="U17" i="30" s="1"/>
  <c r="U16" i="30" s="1"/>
  <c r="U15" i="30" s="1"/>
  <c r="U14" i="30" s="1"/>
  <c r="U13" i="30" s="1"/>
  <c r="T22" i="30"/>
  <c r="R22" i="30"/>
  <c r="R21" i="30" s="1"/>
  <c r="Q22" i="30"/>
  <c r="Q21" i="30" s="1"/>
  <c r="Q20" i="30" s="1"/>
  <c r="Q19" i="30" s="1"/>
  <c r="Q18" i="30" s="1"/>
  <c r="Q17" i="30" s="1"/>
  <c r="Q16" i="30" s="1"/>
  <c r="Q15" i="30" s="1"/>
  <c r="Q14" i="30" s="1"/>
  <c r="Q13" i="30" s="1"/>
  <c r="P22" i="30"/>
  <c r="P21" i="30" s="1"/>
  <c r="P20" i="30" s="1"/>
  <c r="P19" i="30" s="1"/>
  <c r="P18" i="30" s="1"/>
  <c r="P17" i="30" s="1"/>
  <c r="P16" i="30" s="1"/>
  <c r="P15" i="30" s="1"/>
  <c r="P14" i="30" s="1"/>
  <c r="P13" i="30" s="1"/>
  <c r="O22" i="30"/>
  <c r="AQ21" i="30"/>
  <c r="AQ20" i="30" s="1"/>
  <c r="AQ19" i="30" s="1"/>
  <c r="AQ18" i="30" s="1"/>
  <c r="AO21" i="30"/>
  <c r="AO20" i="30" s="1"/>
  <c r="AO19" i="30" s="1"/>
  <c r="Z21" i="30"/>
  <c r="Z20" i="30" s="1"/>
  <c r="Z19" i="30" s="1"/>
  <c r="AQ17" i="30"/>
  <c r="AQ16" i="30" s="1"/>
  <c r="AQ15" i="30" s="1"/>
  <c r="AR74" i="29"/>
  <c r="AS74" i="29" s="1"/>
  <c r="AL74" i="29"/>
  <c r="AM74" i="29" s="1"/>
  <c r="AC74" i="29"/>
  <c r="AD74" i="29" s="1"/>
  <c r="W74" i="29"/>
  <c r="AQ73" i="29"/>
  <c r="AP73" i="29"/>
  <c r="AO73" i="29"/>
  <c r="AK73" i="29"/>
  <c r="AJ73" i="29"/>
  <c r="AL73" i="29" s="1"/>
  <c r="AI73" i="29"/>
  <c r="AB73" i="29"/>
  <c r="AA73" i="29"/>
  <c r="Z73" i="29"/>
  <c r="AC73" i="29" s="1"/>
  <c r="V73" i="29"/>
  <c r="U73" i="29"/>
  <c r="W73" i="29" s="1"/>
  <c r="T73" i="29"/>
  <c r="R73" i="29"/>
  <c r="Q73" i="29"/>
  <c r="P73" i="29"/>
  <c r="O73" i="29"/>
  <c r="AR72" i="29"/>
  <c r="AS72" i="29" s="1"/>
  <c r="AL72" i="29"/>
  <c r="AC72" i="29"/>
  <c r="AD72" i="29" s="1"/>
  <c r="W72" i="29"/>
  <c r="X72" i="29" s="1"/>
  <c r="AS71" i="29"/>
  <c r="AR71" i="29"/>
  <c r="AM71" i="29"/>
  <c r="AL71" i="29"/>
  <c r="AD71" i="29"/>
  <c r="AC71" i="29"/>
  <c r="X71" i="29"/>
  <c r="W71" i="29"/>
  <c r="AR70" i="29"/>
  <c r="AS70" i="29" s="1"/>
  <c r="AL70" i="29"/>
  <c r="AM70" i="29" s="1"/>
  <c r="AC70" i="29"/>
  <c r="AD70" i="29" s="1"/>
  <c r="W70" i="29"/>
  <c r="AS69" i="29"/>
  <c r="AR69" i="29"/>
  <c r="AM69" i="29"/>
  <c r="AL69" i="29"/>
  <c r="AD69" i="29"/>
  <c r="AC69" i="29"/>
  <c r="X69" i="29"/>
  <c r="W69" i="29"/>
  <c r="AR68" i="29"/>
  <c r="AS68" i="29" s="1"/>
  <c r="AL68" i="29"/>
  <c r="AM68" i="29" s="1"/>
  <c r="AC68" i="29"/>
  <c r="AD68" i="29" s="1"/>
  <c r="W68" i="29"/>
  <c r="X68" i="29" s="1"/>
  <c r="AQ67" i="29"/>
  <c r="AP67" i="29"/>
  <c r="AO67" i="29"/>
  <c r="AK67" i="29"/>
  <c r="AJ67" i="29"/>
  <c r="AL67" i="29" s="1"/>
  <c r="AI67" i="29"/>
  <c r="AB67" i="29"/>
  <c r="AA67" i="29"/>
  <c r="Z67" i="29"/>
  <c r="AC67" i="29" s="1"/>
  <c r="V67" i="29"/>
  <c r="U67" i="29"/>
  <c r="T67" i="29"/>
  <c r="R67" i="29"/>
  <c r="Q67" i="29"/>
  <c r="P67" i="29"/>
  <c r="O67" i="29"/>
  <c r="AR66" i="29"/>
  <c r="AS66" i="29" s="1"/>
  <c r="AM66" i="29"/>
  <c r="AL66" i="29"/>
  <c r="AC66" i="29"/>
  <c r="AF66" i="29" s="1"/>
  <c r="W66" i="29"/>
  <c r="X66" i="29" s="1"/>
  <c r="AR65" i="29"/>
  <c r="AS65" i="29" s="1"/>
  <c r="AL65" i="29"/>
  <c r="AM65" i="29" s="1"/>
  <c r="AD65" i="29"/>
  <c r="AC65" i="29"/>
  <c r="W65" i="29"/>
  <c r="AR64" i="29"/>
  <c r="AS64" i="29" s="1"/>
  <c r="AL64" i="29"/>
  <c r="AM64" i="29" s="1"/>
  <c r="AC64" i="29"/>
  <c r="AD64" i="29" s="1"/>
  <c r="W64" i="29"/>
  <c r="AF64" i="29" s="1"/>
  <c r="AQ63" i="29"/>
  <c r="AP63" i="29"/>
  <c r="AO63" i="29"/>
  <c r="AK63" i="29"/>
  <c r="AK58" i="29" s="1"/>
  <c r="AK57" i="29" s="1"/>
  <c r="AJ63" i="29"/>
  <c r="AI63" i="29"/>
  <c r="AB63" i="29"/>
  <c r="AA63" i="29"/>
  <c r="Z63" i="29"/>
  <c r="V63" i="29"/>
  <c r="U63" i="29"/>
  <c r="T63" i="29"/>
  <c r="R63" i="29"/>
  <c r="Q63" i="29"/>
  <c r="P63" i="29"/>
  <c r="O63" i="29"/>
  <c r="AR62" i="29"/>
  <c r="AS62" i="29" s="1"/>
  <c r="AL62" i="29"/>
  <c r="AC62" i="29"/>
  <c r="AD62" i="29" s="1"/>
  <c r="W62" i="29"/>
  <c r="X62" i="29" s="1"/>
  <c r="AR61" i="29"/>
  <c r="AS61" i="29" s="1"/>
  <c r="AL61" i="29"/>
  <c r="AM61" i="29" s="1"/>
  <c r="AC61" i="29"/>
  <c r="AD61" i="29" s="1"/>
  <c r="W61" i="29"/>
  <c r="AF61" i="29" s="1"/>
  <c r="AS60" i="29"/>
  <c r="AR60" i="29"/>
  <c r="AL60" i="29"/>
  <c r="AM60" i="29" s="1"/>
  <c r="AC60" i="29"/>
  <c r="AD60" i="29" s="1"/>
  <c r="X60" i="29"/>
  <c r="W60" i="29"/>
  <c r="AQ59" i="29"/>
  <c r="AP59" i="29"/>
  <c r="AO59" i="29"/>
  <c r="AK59" i="29"/>
  <c r="AJ59" i="29"/>
  <c r="AI59" i="29"/>
  <c r="AI58" i="29" s="1"/>
  <c r="AI57" i="29" s="1"/>
  <c r="AB59" i="29"/>
  <c r="AA59" i="29"/>
  <c r="Z59" i="29"/>
  <c r="W59" i="29"/>
  <c r="V59" i="29"/>
  <c r="U59" i="29"/>
  <c r="T59" i="29"/>
  <c r="R59" i="29"/>
  <c r="Q59" i="29"/>
  <c r="Q58" i="29" s="1"/>
  <c r="Q57" i="29" s="1"/>
  <c r="P59" i="29"/>
  <c r="O59" i="29"/>
  <c r="AQ58" i="29"/>
  <c r="AP58" i="29"/>
  <c r="AP57" i="29" s="1"/>
  <c r="AB58" i="29"/>
  <c r="AB57" i="29" s="1"/>
  <c r="AA58" i="29"/>
  <c r="AA57" i="29" s="1"/>
  <c r="V58" i="29"/>
  <c r="V57" i="29" s="1"/>
  <c r="O58" i="29"/>
  <c r="O57" i="29" s="1"/>
  <c r="AQ57" i="29"/>
  <c r="AR56" i="29"/>
  <c r="AS56" i="29" s="1"/>
  <c r="AL56" i="29"/>
  <c r="AC56" i="29"/>
  <c r="AD56" i="29" s="1"/>
  <c r="W56" i="29"/>
  <c r="AR55" i="29"/>
  <c r="AS55" i="29" s="1"/>
  <c r="AL55" i="29"/>
  <c r="AM55" i="29" s="1"/>
  <c r="AC55" i="29"/>
  <c r="AD55" i="29" s="1"/>
  <c r="W55" i="29"/>
  <c r="X55" i="29" s="1"/>
  <c r="AR54" i="29"/>
  <c r="AS54" i="29" s="1"/>
  <c r="AM54" i="29"/>
  <c r="AL54" i="29"/>
  <c r="AC54" i="29"/>
  <c r="AD54" i="29" s="1"/>
  <c r="W54" i="29"/>
  <c r="X54" i="29" s="1"/>
  <c r="AR53" i="29"/>
  <c r="AS53" i="29" s="1"/>
  <c r="AL53" i="29"/>
  <c r="AC53" i="29"/>
  <c r="AD53" i="29" s="1"/>
  <c r="W53" i="29"/>
  <c r="X53" i="29" s="1"/>
  <c r="AQ52" i="29"/>
  <c r="AP52" i="29"/>
  <c r="AP51" i="29" s="1"/>
  <c r="AP50" i="29" s="1"/>
  <c r="AO52" i="29"/>
  <c r="AK52" i="29"/>
  <c r="AJ52" i="29"/>
  <c r="AJ51" i="29" s="1"/>
  <c r="AJ50" i="29" s="1"/>
  <c r="AI52" i="29"/>
  <c r="AB52" i="29"/>
  <c r="AA52" i="29"/>
  <c r="AA51" i="29" s="1"/>
  <c r="AA50" i="29" s="1"/>
  <c r="Z52" i="29"/>
  <c r="V52" i="29"/>
  <c r="U52" i="29"/>
  <c r="U51" i="29" s="1"/>
  <c r="U50" i="29" s="1"/>
  <c r="T52" i="29"/>
  <c r="R52" i="29"/>
  <c r="Q52" i="29"/>
  <c r="Q51" i="29" s="1"/>
  <c r="Q50" i="29" s="1"/>
  <c r="P52" i="29"/>
  <c r="P51" i="29" s="1"/>
  <c r="P50" i="29" s="1"/>
  <c r="O52" i="29"/>
  <c r="O51" i="29" s="1"/>
  <c r="O50" i="29" s="1"/>
  <c r="AQ51" i="29"/>
  <c r="AQ50" i="29" s="1"/>
  <c r="AI51" i="29"/>
  <c r="AI50" i="29" s="1"/>
  <c r="AB51" i="29"/>
  <c r="AB50" i="29" s="1"/>
  <c r="T51" i="29"/>
  <c r="T50" i="29" s="1"/>
  <c r="R51" i="29"/>
  <c r="AS49" i="29"/>
  <c r="AR49" i="29"/>
  <c r="AL49" i="29"/>
  <c r="AM49" i="29" s="1"/>
  <c r="AC49" i="29"/>
  <c r="AD49" i="29" s="1"/>
  <c r="X49" i="29"/>
  <c r="W49" i="29"/>
  <c r="AQ48" i="29"/>
  <c r="AR48" i="29" s="1"/>
  <c r="AS48" i="29" s="1"/>
  <c r="AL48" i="29"/>
  <c r="AM48" i="29" s="1"/>
  <c r="AD48" i="29"/>
  <c r="AC48" i="29"/>
  <c r="W48" i="29"/>
  <c r="X48" i="29" s="1"/>
  <c r="AR47" i="29"/>
  <c r="AS47" i="29" s="1"/>
  <c r="AM47" i="29"/>
  <c r="AL47" i="29"/>
  <c r="AC47" i="29"/>
  <c r="AD47" i="29" s="1"/>
  <c r="X47" i="29"/>
  <c r="W47" i="29"/>
  <c r="AR46" i="29"/>
  <c r="AS46" i="29" s="1"/>
  <c r="AL46" i="29"/>
  <c r="AM46" i="29" s="1"/>
  <c r="AC46" i="29"/>
  <c r="AD46" i="29" s="1"/>
  <c r="W46" i="29"/>
  <c r="AQ45" i="29"/>
  <c r="AQ44" i="29" s="1"/>
  <c r="AQ43" i="29" s="1"/>
  <c r="AP45" i="29"/>
  <c r="AP44" i="29" s="1"/>
  <c r="AP43" i="29" s="1"/>
  <c r="AO45" i="29"/>
  <c r="AK45" i="29"/>
  <c r="AK44" i="29" s="1"/>
  <c r="AK43" i="29" s="1"/>
  <c r="AJ45" i="29"/>
  <c r="AJ44" i="29" s="1"/>
  <c r="AJ43" i="29" s="1"/>
  <c r="AI45" i="29"/>
  <c r="AB45" i="29"/>
  <c r="AA45" i="29"/>
  <c r="AA44" i="29" s="1"/>
  <c r="AA43" i="29" s="1"/>
  <c r="Z45" i="29"/>
  <c r="V45" i="29"/>
  <c r="V44" i="29" s="1"/>
  <c r="V43" i="29" s="1"/>
  <c r="U45" i="29"/>
  <c r="U44" i="29" s="1"/>
  <c r="U43" i="29" s="1"/>
  <c r="T45" i="29"/>
  <c r="T44" i="29" s="1"/>
  <c r="R45" i="29"/>
  <c r="Q45" i="29"/>
  <c r="Q44" i="29" s="1"/>
  <c r="Q43" i="29" s="1"/>
  <c r="P45" i="29"/>
  <c r="P44" i="29" s="1"/>
  <c r="P43" i="29" s="1"/>
  <c r="O45" i="29"/>
  <c r="AI44" i="29"/>
  <c r="AI43" i="29" s="1"/>
  <c r="AB44" i="29"/>
  <c r="AB43" i="29" s="1"/>
  <c r="O44" i="29"/>
  <c r="O43" i="29" s="1"/>
  <c r="AR42" i="29"/>
  <c r="AL42" i="29"/>
  <c r="AM42" i="29" s="1"/>
  <c r="AC42" i="29"/>
  <c r="AD42" i="29" s="1"/>
  <c r="W42" i="29"/>
  <c r="X42" i="29" s="1"/>
  <c r="AR41" i="29"/>
  <c r="AS41" i="29" s="1"/>
  <c r="AL41" i="29"/>
  <c r="AC41" i="29"/>
  <c r="AD41" i="29" s="1"/>
  <c r="W41" i="29"/>
  <c r="AR40" i="29"/>
  <c r="AS40" i="29" s="1"/>
  <c r="AL40" i="29"/>
  <c r="AM40" i="29" s="1"/>
  <c r="AC40" i="29"/>
  <c r="W40" i="29"/>
  <c r="X40" i="29" s="1"/>
  <c r="AQ39" i="29"/>
  <c r="AQ38" i="29" s="1"/>
  <c r="AQ37" i="29" s="1"/>
  <c r="AP39" i="29"/>
  <c r="AO39" i="29"/>
  <c r="AK39" i="29"/>
  <c r="AJ39" i="29"/>
  <c r="AI39" i="29"/>
  <c r="AB39" i="29"/>
  <c r="AB38" i="29" s="1"/>
  <c r="AA39" i="29"/>
  <c r="AA38" i="29" s="1"/>
  <c r="AA37" i="29" s="1"/>
  <c r="Z39" i="29"/>
  <c r="Z38" i="29" s="1"/>
  <c r="V39" i="29"/>
  <c r="V38" i="29" s="1"/>
  <c r="V37" i="29" s="1"/>
  <c r="U39" i="29"/>
  <c r="T39" i="29"/>
  <c r="W39" i="29" s="1"/>
  <c r="R39" i="29"/>
  <c r="Q39" i="29"/>
  <c r="P39" i="29"/>
  <c r="P38" i="29" s="1"/>
  <c r="P37" i="29" s="1"/>
  <c r="O39" i="29"/>
  <c r="O38" i="29" s="1"/>
  <c r="O37" i="29" s="1"/>
  <c r="AP38" i="29"/>
  <c r="AP37" i="29" s="1"/>
  <c r="AO38" i="29"/>
  <c r="AO37" i="29" s="1"/>
  <c r="AK38" i="29"/>
  <c r="AK37" i="29" s="1"/>
  <c r="AJ38" i="29"/>
  <c r="AJ37" i="29" s="1"/>
  <c r="AI38" i="29"/>
  <c r="U38" i="29"/>
  <c r="U37" i="29" s="1"/>
  <c r="T38" i="29"/>
  <c r="Q38" i="29"/>
  <c r="Q37" i="29" s="1"/>
  <c r="AB37" i="29"/>
  <c r="AR36" i="29"/>
  <c r="AS36" i="29" s="1"/>
  <c r="AM36" i="29"/>
  <c r="AL36" i="29"/>
  <c r="AC36" i="29"/>
  <c r="W36" i="29"/>
  <c r="X36" i="29" s="1"/>
  <c r="AQ35" i="29"/>
  <c r="AQ34" i="29" s="1"/>
  <c r="AQ33" i="29" s="1"/>
  <c r="AP35" i="29"/>
  <c r="AO35" i="29"/>
  <c r="AR35" i="29" s="1"/>
  <c r="AS35" i="29" s="1"/>
  <c r="AK35" i="29"/>
  <c r="AJ35" i="29"/>
  <c r="AI35" i="29"/>
  <c r="AB35" i="29"/>
  <c r="AB34" i="29" s="1"/>
  <c r="AA35" i="29"/>
  <c r="AA34" i="29" s="1"/>
  <c r="AA33" i="29" s="1"/>
  <c r="Z35" i="29"/>
  <c r="V35" i="29"/>
  <c r="V34" i="29" s="1"/>
  <c r="V33" i="29" s="1"/>
  <c r="U35" i="29"/>
  <c r="W35" i="29" s="1"/>
  <c r="X35" i="29" s="1"/>
  <c r="T35" i="29"/>
  <c r="R35" i="29"/>
  <c r="Q35" i="29"/>
  <c r="Q34" i="29" s="1"/>
  <c r="Q33" i="29" s="1"/>
  <c r="P35" i="29"/>
  <c r="P34" i="29" s="1"/>
  <c r="P33" i="29" s="1"/>
  <c r="O35" i="29"/>
  <c r="O34" i="29" s="1"/>
  <c r="O33" i="29" s="1"/>
  <c r="AP34" i="29"/>
  <c r="AP33" i="29" s="1"/>
  <c r="AK34" i="29"/>
  <c r="AK33" i="29" s="1"/>
  <c r="AJ34" i="29"/>
  <c r="AI34" i="29"/>
  <c r="Z34" i="29"/>
  <c r="Z33" i="29" s="1"/>
  <c r="T34" i="29"/>
  <c r="AJ33" i="29"/>
  <c r="AB33" i="29"/>
  <c r="AR32" i="29"/>
  <c r="AS32" i="29" s="1"/>
  <c r="AL32" i="29"/>
  <c r="AM32" i="29" s="1"/>
  <c r="AC32" i="29"/>
  <c r="AD32" i="29" s="1"/>
  <c r="W32" i="29"/>
  <c r="X32" i="29" s="1"/>
  <c r="AR31" i="29"/>
  <c r="AS31" i="29" s="1"/>
  <c r="AL31" i="29"/>
  <c r="AM31" i="29" s="1"/>
  <c r="AD31" i="29"/>
  <c r="AC31" i="29"/>
  <c r="W31" i="29"/>
  <c r="AR30" i="29"/>
  <c r="AS30" i="29" s="1"/>
  <c r="AM30" i="29"/>
  <c r="AL30" i="29"/>
  <c r="AC30" i="29"/>
  <c r="AD30" i="29" s="1"/>
  <c r="W30" i="29"/>
  <c r="AS29" i="29"/>
  <c r="AR29" i="29"/>
  <c r="AL29" i="29"/>
  <c r="AD29" i="29"/>
  <c r="AC29" i="29"/>
  <c r="W29" i="29"/>
  <c r="AQ28" i="29"/>
  <c r="AP28" i="29"/>
  <c r="AO28" i="29"/>
  <c r="AK28" i="29"/>
  <c r="AJ28" i="29"/>
  <c r="AI28" i="29"/>
  <c r="AB28" i="29"/>
  <c r="AA28" i="29"/>
  <c r="Z28" i="29"/>
  <c r="V28" i="29"/>
  <c r="U28" i="29"/>
  <c r="T28" i="29"/>
  <c r="R28" i="29"/>
  <c r="Q28" i="29"/>
  <c r="P28" i="29"/>
  <c r="O28" i="29"/>
  <c r="AR27" i="29"/>
  <c r="AS27" i="29" s="1"/>
  <c r="AL27" i="29"/>
  <c r="AD27" i="29"/>
  <c r="AC27" i="29"/>
  <c r="W27" i="29"/>
  <c r="AF27" i="29" s="1"/>
  <c r="AR26" i="29"/>
  <c r="AS26" i="29" s="1"/>
  <c r="AL26" i="29"/>
  <c r="AM26" i="29" s="1"/>
  <c r="AD26" i="29"/>
  <c r="AC26" i="29"/>
  <c r="W26" i="29"/>
  <c r="X26" i="29" s="1"/>
  <c r="AQ25" i="29"/>
  <c r="AP25" i="29"/>
  <c r="AO25" i="29"/>
  <c r="AR25" i="29" s="1"/>
  <c r="AS25" i="29" s="1"/>
  <c r="AK25" i="29"/>
  <c r="AJ25" i="29"/>
  <c r="AI25" i="29"/>
  <c r="AB25" i="29"/>
  <c r="AA25" i="29"/>
  <c r="Z25" i="29"/>
  <c r="V25" i="29"/>
  <c r="U25" i="29"/>
  <c r="T25" i="29"/>
  <c r="R25" i="29"/>
  <c r="Q25" i="29"/>
  <c r="P25" i="29"/>
  <c r="O25" i="29"/>
  <c r="AR24" i="29"/>
  <c r="AL24" i="29"/>
  <c r="AM24" i="29" s="1"/>
  <c r="AC24" i="29"/>
  <c r="AD24" i="29" s="1"/>
  <c r="W24" i="29"/>
  <c r="AR23" i="29"/>
  <c r="AS23" i="29" s="1"/>
  <c r="AL23" i="29"/>
  <c r="AM23" i="29" s="1"/>
  <c r="AC23" i="29"/>
  <c r="AD23" i="29" s="1"/>
  <c r="W23" i="29"/>
  <c r="X23" i="29" s="1"/>
  <c r="AQ22" i="29"/>
  <c r="AQ21" i="29" s="1"/>
  <c r="AQ20" i="29" s="1"/>
  <c r="AP22" i="29"/>
  <c r="AP21" i="29" s="1"/>
  <c r="AP20" i="29" s="1"/>
  <c r="AO22" i="29"/>
  <c r="AK22" i="29"/>
  <c r="AJ22" i="29"/>
  <c r="AL22" i="29" s="1"/>
  <c r="AI22" i="29"/>
  <c r="AB22" i="29"/>
  <c r="AA22" i="29"/>
  <c r="Z22" i="29"/>
  <c r="Z21" i="29" s="1"/>
  <c r="V22" i="29"/>
  <c r="U22" i="29"/>
  <c r="U21" i="29" s="1"/>
  <c r="U20" i="29" s="1"/>
  <c r="T22" i="29"/>
  <c r="R22" i="29"/>
  <c r="Q22" i="29"/>
  <c r="P22" i="29"/>
  <c r="O22" i="29"/>
  <c r="AO21" i="29"/>
  <c r="AO20" i="29" s="1"/>
  <c r="AI21" i="29"/>
  <c r="AB21" i="29"/>
  <c r="AB20" i="29" s="1"/>
  <c r="AB19" i="29" s="1"/>
  <c r="AB18" i="29" s="1"/>
  <c r="AB17" i="29" s="1"/>
  <c r="AB16" i="29" s="1"/>
  <c r="AB15" i="29" s="1"/>
  <c r="AB14" i="29" s="1"/>
  <c r="AB13" i="29" s="1"/>
  <c r="P21" i="29"/>
  <c r="P20" i="29" s="1"/>
  <c r="AI20" i="29"/>
  <c r="AR32" i="28"/>
  <c r="AS32" i="28" s="1"/>
  <c r="AL32" i="28"/>
  <c r="AM32" i="28" s="1"/>
  <c r="AC32" i="28"/>
  <c r="AD32" i="28" s="1"/>
  <c r="W32" i="28"/>
  <c r="X32" i="28" s="1"/>
  <c r="AQ31" i="28"/>
  <c r="AP31" i="28"/>
  <c r="AO31" i="28"/>
  <c r="AK31" i="28"/>
  <c r="AJ31" i="28"/>
  <c r="AI31" i="28"/>
  <c r="AL31" i="28" s="1"/>
  <c r="AM31" i="28" s="1"/>
  <c r="AB31" i="28"/>
  <c r="AA31" i="28"/>
  <c r="Z31" i="28"/>
  <c r="V31" i="28"/>
  <c r="U31" i="28"/>
  <c r="T31" i="28"/>
  <c r="R31" i="28"/>
  <c r="Q31" i="28"/>
  <c r="P31" i="28"/>
  <c r="O31" i="28"/>
  <c r="AR30" i="28"/>
  <c r="AS30" i="28" s="1"/>
  <c r="AL30" i="28"/>
  <c r="AM30" i="28" s="1"/>
  <c r="AC30" i="28"/>
  <c r="AD30" i="28" s="1"/>
  <c r="W30" i="28"/>
  <c r="X30" i="28" s="1"/>
  <c r="AR29" i="28"/>
  <c r="AS29" i="28" s="1"/>
  <c r="AL29" i="28"/>
  <c r="AM29" i="28" s="1"/>
  <c r="AC29" i="28"/>
  <c r="AD29" i="28" s="1"/>
  <c r="W29" i="28"/>
  <c r="X29" i="28" s="1"/>
  <c r="AR28" i="28"/>
  <c r="AS28" i="28" s="1"/>
  <c r="AM28" i="28"/>
  <c r="AL28" i="28"/>
  <c r="AC28" i="28"/>
  <c r="AD28" i="28" s="1"/>
  <c r="W28" i="28"/>
  <c r="X28" i="28" s="1"/>
  <c r="AR27" i="28"/>
  <c r="AS27" i="28" s="1"/>
  <c r="AL27" i="28"/>
  <c r="AM27" i="28" s="1"/>
  <c r="AC27" i="28"/>
  <c r="AD27" i="28" s="1"/>
  <c r="W27" i="28"/>
  <c r="X27" i="28" s="1"/>
  <c r="AQ26" i="28"/>
  <c r="AP26" i="28"/>
  <c r="AO26" i="28"/>
  <c r="AK26" i="28"/>
  <c r="AJ26" i="28"/>
  <c r="AI26" i="28"/>
  <c r="AB26" i="28"/>
  <c r="AA26" i="28"/>
  <c r="Z26" i="28"/>
  <c r="V26" i="28"/>
  <c r="U26" i="28"/>
  <c r="T26" i="28"/>
  <c r="R26" i="28"/>
  <c r="Q26" i="28"/>
  <c r="P26" i="28"/>
  <c r="O26" i="28"/>
  <c r="AR25" i="28"/>
  <c r="AS25" i="28" s="1"/>
  <c r="AL25" i="28"/>
  <c r="AM25" i="28" s="1"/>
  <c r="AC25" i="28"/>
  <c r="AD25" i="28" s="1"/>
  <c r="W25" i="28"/>
  <c r="X25" i="28" s="1"/>
  <c r="AQ24" i="28"/>
  <c r="AP24" i="28"/>
  <c r="AO24" i="28"/>
  <c r="AK24" i="28"/>
  <c r="AK21" i="28" s="1"/>
  <c r="AK20" i="28" s="1"/>
  <c r="AK19" i="28" s="1"/>
  <c r="AK18" i="28" s="1"/>
  <c r="AK17" i="28" s="1"/>
  <c r="AK16" i="28" s="1"/>
  <c r="AK15" i="28" s="1"/>
  <c r="AK14" i="28" s="1"/>
  <c r="AK13" i="28" s="1"/>
  <c r="AJ24" i="28"/>
  <c r="AI24" i="28"/>
  <c r="AB24" i="28"/>
  <c r="AA24" i="28"/>
  <c r="AA21" i="28" s="1"/>
  <c r="AA20" i="28" s="1"/>
  <c r="AA19" i="28" s="1"/>
  <c r="AA18" i="28" s="1"/>
  <c r="AA17" i="28" s="1"/>
  <c r="AA16" i="28" s="1"/>
  <c r="AA15" i="28" s="1"/>
  <c r="AA14" i="28" s="1"/>
  <c r="AA13" i="28" s="1"/>
  <c r="Z24" i="28"/>
  <c r="V24" i="28"/>
  <c r="U24" i="28"/>
  <c r="T24" i="28"/>
  <c r="T21" i="28" s="1"/>
  <c r="R24" i="28"/>
  <c r="Q24" i="28"/>
  <c r="P24" i="28"/>
  <c r="O24" i="28"/>
  <c r="O21" i="28" s="1"/>
  <c r="O20" i="28" s="1"/>
  <c r="O19" i="28" s="1"/>
  <c r="O18" i="28" s="1"/>
  <c r="O17" i="28" s="1"/>
  <c r="O16" i="28" s="1"/>
  <c r="O15" i="28" s="1"/>
  <c r="O14" i="28" s="1"/>
  <c r="O13" i="28" s="1"/>
  <c r="AR23" i="28"/>
  <c r="AS23" i="28" s="1"/>
  <c r="AL23" i="28"/>
  <c r="AM23" i="28" s="1"/>
  <c r="AC23" i="28"/>
  <c r="AD23" i="28" s="1"/>
  <c r="W23" i="28"/>
  <c r="X23" i="28" s="1"/>
  <c r="AQ22" i="28"/>
  <c r="AQ21" i="28" s="1"/>
  <c r="AP22" i="28"/>
  <c r="AO22" i="28"/>
  <c r="AL22" i="28"/>
  <c r="AK22" i="28"/>
  <c r="AJ22" i="28"/>
  <c r="AI22" i="28"/>
  <c r="AB22" i="28"/>
  <c r="AB21" i="28" s="1"/>
  <c r="AB20" i="28" s="1"/>
  <c r="AB19" i="28" s="1"/>
  <c r="AB18" i="28" s="1"/>
  <c r="AB17" i="28" s="1"/>
  <c r="AB16" i="28" s="1"/>
  <c r="AB15" i="28" s="1"/>
  <c r="AB14" i="28" s="1"/>
  <c r="AB13" i="28" s="1"/>
  <c r="AA22" i="28"/>
  <c r="Z22" i="28"/>
  <c r="V22" i="28"/>
  <c r="V21" i="28" s="1"/>
  <c r="V20" i="28" s="1"/>
  <c r="V19" i="28" s="1"/>
  <c r="V18" i="28" s="1"/>
  <c r="V17" i="28" s="1"/>
  <c r="V16" i="28" s="1"/>
  <c r="V15" i="28" s="1"/>
  <c r="V14" i="28" s="1"/>
  <c r="V13" i="28" s="1"/>
  <c r="U22" i="28"/>
  <c r="T22" i="28"/>
  <c r="R22" i="28"/>
  <c r="Q22" i="28"/>
  <c r="P22" i="28"/>
  <c r="O22" i="28"/>
  <c r="AI21" i="28"/>
  <c r="Q21" i="28"/>
  <c r="Q20" i="28" s="1"/>
  <c r="Q19" i="28" s="1"/>
  <c r="Q18" i="28" s="1"/>
  <c r="Q17" i="28" s="1"/>
  <c r="AQ20" i="28"/>
  <c r="AQ19" i="28" s="1"/>
  <c r="AQ18" i="28" s="1"/>
  <c r="AQ17" i="28" s="1"/>
  <c r="AQ16" i="28" s="1"/>
  <c r="AQ15" i="28" s="1"/>
  <c r="AQ14" i="28" s="1"/>
  <c r="AQ13" i="28" s="1"/>
  <c r="AR33" i="27"/>
  <c r="AS33" i="27" s="1"/>
  <c r="AL33" i="27"/>
  <c r="AM33" i="27" s="1"/>
  <c r="AC33" i="27"/>
  <c r="AD33" i="27" s="1"/>
  <c r="W33" i="27"/>
  <c r="AR32" i="27"/>
  <c r="AS32" i="27" s="1"/>
  <c r="AL32" i="27"/>
  <c r="AM32" i="27" s="1"/>
  <c r="AC32" i="27"/>
  <c r="AD32" i="27" s="1"/>
  <c r="X32" i="27"/>
  <c r="W32" i="27"/>
  <c r="AQ31" i="27"/>
  <c r="AP31" i="27"/>
  <c r="AO31" i="27"/>
  <c r="AK31" i="27"/>
  <c r="AJ31" i="27"/>
  <c r="AI31" i="27"/>
  <c r="AB31" i="27"/>
  <c r="AA31" i="27"/>
  <c r="Z31" i="27"/>
  <c r="AC31" i="27" s="1"/>
  <c r="V31" i="27"/>
  <c r="U31" i="27"/>
  <c r="T31" i="27"/>
  <c r="R31" i="27"/>
  <c r="Q31" i="27"/>
  <c r="P31" i="27"/>
  <c r="O31" i="27"/>
  <c r="AR30" i="27"/>
  <c r="AS30" i="27" s="1"/>
  <c r="AL30" i="27"/>
  <c r="AM30" i="27" s="1"/>
  <c r="AC30" i="27"/>
  <c r="AD30" i="27" s="1"/>
  <c r="X30" i="27"/>
  <c r="W30" i="27"/>
  <c r="AR29" i="27"/>
  <c r="AS29" i="27" s="1"/>
  <c r="AL29" i="27"/>
  <c r="AU29" i="27" s="1"/>
  <c r="AV29" i="27" s="1"/>
  <c r="AC29" i="27"/>
  <c r="AD29" i="27" s="1"/>
  <c r="W29" i="27"/>
  <c r="X29" i="27" s="1"/>
  <c r="AR28" i="27"/>
  <c r="AS28" i="27" s="1"/>
  <c r="AM28" i="27"/>
  <c r="AL28" i="27"/>
  <c r="AC28" i="27"/>
  <c r="AD28" i="27" s="1"/>
  <c r="W28" i="27"/>
  <c r="AF28" i="27" s="1"/>
  <c r="AR27" i="27"/>
  <c r="AS27" i="27" s="1"/>
  <c r="AL27" i="27"/>
  <c r="AM27" i="27" s="1"/>
  <c r="AC27" i="27"/>
  <c r="AD27" i="27" s="1"/>
  <c r="W27" i="27"/>
  <c r="X27" i="27" s="1"/>
  <c r="AQ26" i="27"/>
  <c r="AP26" i="27"/>
  <c r="AO26" i="27"/>
  <c r="AK26" i="27"/>
  <c r="AJ26" i="27"/>
  <c r="AI26" i="27"/>
  <c r="AB26" i="27"/>
  <c r="AA26" i="27"/>
  <c r="Z26" i="27"/>
  <c r="V26" i="27"/>
  <c r="U26" i="27"/>
  <c r="T26" i="27"/>
  <c r="W26" i="27" s="1"/>
  <c r="R26" i="27"/>
  <c r="Q26" i="27"/>
  <c r="P26" i="27"/>
  <c r="O26" i="27"/>
  <c r="AR25" i="27"/>
  <c r="AS25" i="27" s="1"/>
  <c r="AL25" i="27"/>
  <c r="AU25" i="27" s="1"/>
  <c r="AV25" i="27" s="1"/>
  <c r="AC25" i="27"/>
  <c r="AD25" i="27" s="1"/>
  <c r="W25" i="27"/>
  <c r="X25" i="27" s="1"/>
  <c r="AQ24" i="27"/>
  <c r="AP24" i="27"/>
  <c r="AO24" i="27"/>
  <c r="AR24" i="27" s="1"/>
  <c r="AS24" i="27" s="1"/>
  <c r="AK24" i="27"/>
  <c r="AJ24" i="27"/>
  <c r="AI24" i="27"/>
  <c r="AB24" i="27"/>
  <c r="AA24" i="27"/>
  <c r="Z24" i="27"/>
  <c r="V24" i="27"/>
  <c r="U24" i="27"/>
  <c r="T24" i="27"/>
  <c r="R24" i="27"/>
  <c r="Q24" i="27"/>
  <c r="P24" i="27"/>
  <c r="O24" i="27"/>
  <c r="AS23" i="27"/>
  <c r="AR23" i="27"/>
  <c r="AL23" i="27"/>
  <c r="AM23" i="27" s="1"/>
  <c r="AC23" i="27"/>
  <c r="AD23" i="27" s="1"/>
  <c r="W23" i="27"/>
  <c r="AF23" i="27" s="1"/>
  <c r="AQ22" i="27"/>
  <c r="AP22" i="27"/>
  <c r="AO22" i="27"/>
  <c r="AK22" i="27"/>
  <c r="AJ22" i="27"/>
  <c r="AI22" i="27"/>
  <c r="AB22" i="27"/>
  <c r="AA22" i="27"/>
  <c r="AA21" i="27" s="1"/>
  <c r="AA20" i="27" s="1"/>
  <c r="AA19" i="27" s="1"/>
  <c r="AA18" i="27" s="1"/>
  <c r="AA17" i="27" s="1"/>
  <c r="AA16" i="27" s="1"/>
  <c r="AA15" i="27" s="1"/>
  <c r="AA14" i="27" s="1"/>
  <c r="AA13" i="27" s="1"/>
  <c r="Z22" i="27"/>
  <c r="V22" i="27"/>
  <c r="U22" i="27"/>
  <c r="U21" i="27" s="1"/>
  <c r="T22" i="27"/>
  <c r="W22" i="27" s="1"/>
  <c r="R22" i="27"/>
  <c r="Q22" i="27"/>
  <c r="Q21" i="27" s="1"/>
  <c r="Q20" i="27" s="1"/>
  <c r="Q19" i="27" s="1"/>
  <c r="Q18" i="27" s="1"/>
  <c r="Q17" i="27" s="1"/>
  <c r="Q16" i="27" s="1"/>
  <c r="Q15" i="27" s="1"/>
  <c r="Q14" i="27" s="1"/>
  <c r="Q13" i="27" s="1"/>
  <c r="P22" i="27"/>
  <c r="P21" i="27" s="1"/>
  <c r="P20" i="27" s="1"/>
  <c r="P19" i="27" s="1"/>
  <c r="P18" i="27" s="1"/>
  <c r="P17" i="27" s="1"/>
  <c r="P16" i="27" s="1"/>
  <c r="P15" i="27" s="1"/>
  <c r="P14" i="27" s="1"/>
  <c r="P13" i="27" s="1"/>
  <c r="O22" i="27"/>
  <c r="AP21" i="27"/>
  <c r="AP20" i="27" s="1"/>
  <c r="AP19" i="27" s="1"/>
  <c r="AP18" i="27" s="1"/>
  <c r="AP17" i="27" s="1"/>
  <c r="AP16" i="27" s="1"/>
  <c r="AP15" i="27" s="1"/>
  <c r="AP14" i="27" s="1"/>
  <c r="AP13" i="27" s="1"/>
  <c r="AI21" i="27"/>
  <c r="AI20" i="27" s="1"/>
  <c r="AB21" i="27"/>
  <c r="AB20" i="27" s="1"/>
  <c r="AB19" i="27" s="1"/>
  <c r="AB18" i="27" s="1"/>
  <c r="AB17" i="27" s="1"/>
  <c r="AB16" i="27" s="1"/>
  <c r="AB15" i="27" s="1"/>
  <c r="AB14" i="27" s="1"/>
  <c r="AB13" i="27" s="1"/>
  <c r="V21" i="27"/>
  <c r="V20" i="27" s="1"/>
  <c r="V19" i="27" s="1"/>
  <c r="V18" i="27" s="1"/>
  <c r="V17" i="27" s="1"/>
  <c r="V16" i="27" s="1"/>
  <c r="V15" i="27" s="1"/>
  <c r="V14" i="27" s="1"/>
  <c r="V13" i="27" s="1"/>
  <c r="T21" i="27"/>
  <c r="O21" i="27"/>
  <c r="O20" i="27" s="1"/>
  <c r="O19" i="27" s="1"/>
  <c r="O18" i="27" s="1"/>
  <c r="O17" i="27" s="1"/>
  <c r="O16" i="27" s="1"/>
  <c r="O15" i="27" s="1"/>
  <c r="O14" i="27" s="1"/>
  <c r="O13" i="27" s="1"/>
  <c r="W20" i="27"/>
  <c r="U20" i="27"/>
  <c r="U19" i="27" s="1"/>
  <c r="U18" i="27" s="1"/>
  <c r="U17" i="27" s="1"/>
  <c r="U16" i="27" s="1"/>
  <c r="U15" i="27" s="1"/>
  <c r="U14" i="27" s="1"/>
  <c r="U13" i="27" s="1"/>
  <c r="T20" i="27"/>
  <c r="T19" i="27" s="1"/>
  <c r="O804" i="4"/>
  <c r="P804" i="4"/>
  <c r="Q804" i="4"/>
  <c r="R804" i="4"/>
  <c r="T804" i="4"/>
  <c r="U804" i="4"/>
  <c r="V804" i="4"/>
  <c r="Z804" i="4"/>
  <c r="AA804" i="4"/>
  <c r="AC804" i="4" s="1"/>
  <c r="AD804" i="4" s="1"/>
  <c r="AB804" i="4"/>
  <c r="AI804" i="4"/>
  <c r="AJ804" i="4"/>
  <c r="AK804" i="4"/>
  <c r="AO804" i="4"/>
  <c r="AP804" i="4"/>
  <c r="AQ804" i="4"/>
  <c r="W805" i="4"/>
  <c r="X805" i="4" s="1"/>
  <c r="AC805" i="4"/>
  <c r="AD805" i="4" s="1"/>
  <c r="AL805" i="4"/>
  <c r="AU805" i="4" s="1"/>
  <c r="AV805" i="4" s="1"/>
  <c r="AR805" i="4"/>
  <c r="AS805" i="4" s="1"/>
  <c r="O806" i="4"/>
  <c r="P806" i="4"/>
  <c r="Q806" i="4"/>
  <c r="Q803" i="4" s="1"/>
  <c r="Q802" i="4" s="1"/>
  <c r="Q801" i="4" s="1"/>
  <c r="Q800" i="4" s="1"/>
  <c r="Q799" i="4" s="1"/>
  <c r="Q798" i="4" s="1"/>
  <c r="R806" i="4"/>
  <c r="T806" i="4"/>
  <c r="U806" i="4"/>
  <c r="V806" i="4"/>
  <c r="V803" i="4" s="1"/>
  <c r="V802" i="4" s="1"/>
  <c r="V801" i="4" s="1"/>
  <c r="V800" i="4" s="1"/>
  <c r="V799" i="4" s="1"/>
  <c r="V798" i="4" s="1"/>
  <c r="Z806" i="4"/>
  <c r="AA806" i="4"/>
  <c r="AB806" i="4"/>
  <c r="AI806" i="4"/>
  <c r="AL806" i="4" s="1"/>
  <c r="AM806" i="4" s="1"/>
  <c r="AJ806" i="4"/>
  <c r="AK806" i="4"/>
  <c r="AO806" i="4"/>
  <c r="AP806" i="4"/>
  <c r="AQ806" i="4"/>
  <c r="W807" i="4"/>
  <c r="AC807" i="4"/>
  <c r="AD807" i="4" s="1"/>
  <c r="AL807" i="4"/>
  <c r="AM807" i="4" s="1"/>
  <c r="AR807" i="4"/>
  <c r="AS807" i="4" s="1"/>
  <c r="O808" i="4"/>
  <c r="P808" i="4"/>
  <c r="Q808" i="4"/>
  <c r="R808" i="4"/>
  <c r="T808" i="4"/>
  <c r="U808" i="4"/>
  <c r="W808" i="4" s="1"/>
  <c r="V808" i="4"/>
  <c r="Z808" i="4"/>
  <c r="AA808" i="4"/>
  <c r="AB808" i="4"/>
  <c r="AI808" i="4"/>
  <c r="AL808" i="4" s="1"/>
  <c r="AJ808" i="4"/>
  <c r="AK808" i="4"/>
  <c r="AO808" i="4"/>
  <c r="AR808" i="4" s="1"/>
  <c r="AS808" i="4" s="1"/>
  <c r="AP808" i="4"/>
  <c r="AQ808" i="4"/>
  <c r="W809" i="4"/>
  <c r="X809" i="4" s="1"/>
  <c r="AC809" i="4"/>
  <c r="AD809" i="4" s="1"/>
  <c r="AL809" i="4"/>
  <c r="AM809" i="4"/>
  <c r="AR809" i="4"/>
  <c r="AS809" i="4" s="1"/>
  <c r="W810" i="4"/>
  <c r="X810" i="4"/>
  <c r="AC810" i="4"/>
  <c r="AF810" i="4" s="1"/>
  <c r="AL810" i="4"/>
  <c r="AM810" i="4" s="1"/>
  <c r="AR810" i="4"/>
  <c r="AS810" i="4" s="1"/>
  <c r="W811" i="4"/>
  <c r="X811" i="4" s="1"/>
  <c r="AC811" i="4"/>
  <c r="AD811" i="4" s="1"/>
  <c r="AL811" i="4"/>
  <c r="AM811" i="4" s="1"/>
  <c r="AR811" i="4"/>
  <c r="AS811" i="4" s="1"/>
  <c r="AU811" i="4"/>
  <c r="AV811" i="4" s="1"/>
  <c r="W812" i="4"/>
  <c r="X812" i="4" s="1"/>
  <c r="AC812" i="4"/>
  <c r="AD812" i="4"/>
  <c r="AF812" i="4"/>
  <c r="AX812" i="4" s="1"/>
  <c r="BA812" i="4" s="1"/>
  <c r="BB812" i="4" s="1"/>
  <c r="AL812" i="4"/>
  <c r="AM812" i="4"/>
  <c r="AR812" i="4"/>
  <c r="AU812" i="4" s="1"/>
  <c r="AV812" i="4" s="1"/>
  <c r="O813" i="4"/>
  <c r="P813" i="4"/>
  <c r="Q813" i="4"/>
  <c r="R813" i="4"/>
  <c r="T813" i="4"/>
  <c r="W813" i="4" s="1"/>
  <c r="U813" i="4"/>
  <c r="V813" i="4"/>
  <c r="Z813" i="4"/>
  <c r="AC813" i="4" s="1"/>
  <c r="AD813" i="4" s="1"/>
  <c r="AA813" i="4"/>
  <c r="AB813" i="4"/>
  <c r="AI813" i="4"/>
  <c r="AL813" i="4" s="1"/>
  <c r="AM813" i="4" s="1"/>
  <c r="AJ813" i="4"/>
  <c r="AK813" i="4"/>
  <c r="AK803" i="4" s="1"/>
  <c r="AK802" i="4" s="1"/>
  <c r="AK801" i="4" s="1"/>
  <c r="AK800" i="4" s="1"/>
  <c r="AK799" i="4" s="1"/>
  <c r="AK798" i="4" s="1"/>
  <c r="AO813" i="4"/>
  <c r="AP813" i="4"/>
  <c r="AR813" i="4" s="1"/>
  <c r="AQ813" i="4"/>
  <c r="W814" i="4"/>
  <c r="X814" i="4"/>
  <c r="AC814" i="4"/>
  <c r="AF814" i="4" s="1"/>
  <c r="AL814" i="4"/>
  <c r="AM814" i="4"/>
  <c r="AR814" i="4"/>
  <c r="AS814" i="4" s="1"/>
  <c r="W815" i="4"/>
  <c r="X815" i="4" s="1"/>
  <c r="AC815" i="4"/>
  <c r="AD815" i="4" s="1"/>
  <c r="AL815" i="4"/>
  <c r="AM815" i="4" s="1"/>
  <c r="AR815" i="4"/>
  <c r="AS815" i="4" s="1"/>
  <c r="AR103" i="26"/>
  <c r="AR102" i="26" s="1"/>
  <c r="AL103" i="26"/>
  <c r="AM103" i="26" s="1"/>
  <c r="AC103" i="26"/>
  <c r="AD103" i="26" s="1"/>
  <c r="W103" i="26"/>
  <c r="AF103" i="26" s="1"/>
  <c r="AQ102" i="26"/>
  <c r="AQ101" i="26" s="1"/>
  <c r="AQ100" i="26" s="1"/>
  <c r="AP102" i="26"/>
  <c r="AP101" i="26" s="1"/>
  <c r="AP100" i="26" s="1"/>
  <c r="AO102" i="26"/>
  <c r="AO101" i="26" s="1"/>
  <c r="AK102" i="26"/>
  <c r="AK101" i="26" s="1"/>
  <c r="AK100" i="26" s="1"/>
  <c r="AJ102" i="26"/>
  <c r="AJ101" i="26" s="1"/>
  <c r="AJ100" i="26" s="1"/>
  <c r="AI102" i="26"/>
  <c r="AB102" i="26"/>
  <c r="AB101" i="26" s="1"/>
  <c r="AB100" i="26" s="1"/>
  <c r="AA102" i="26"/>
  <c r="AA101" i="26" s="1"/>
  <c r="AA100" i="26" s="1"/>
  <c r="Z102" i="26"/>
  <c r="Z101" i="26" s="1"/>
  <c r="W102" i="26"/>
  <c r="V102" i="26"/>
  <c r="V101" i="26" s="1"/>
  <c r="V100" i="26" s="1"/>
  <c r="U102" i="26"/>
  <c r="U101" i="26" s="1"/>
  <c r="U100" i="26" s="1"/>
  <c r="T102" i="26"/>
  <c r="T101" i="26" s="1"/>
  <c r="R102" i="26"/>
  <c r="Q102" i="26"/>
  <c r="P102" i="26"/>
  <c r="P101" i="26" s="1"/>
  <c r="P100" i="26" s="1"/>
  <c r="O102" i="26"/>
  <c r="AI101" i="26"/>
  <c r="Q101" i="26"/>
  <c r="Q100" i="26" s="1"/>
  <c r="O101" i="26"/>
  <c r="O100" i="26" s="1"/>
  <c r="AR99" i="26"/>
  <c r="AS99" i="26" s="1"/>
  <c r="AL99" i="26"/>
  <c r="AM99" i="26" s="1"/>
  <c r="AC99" i="26"/>
  <c r="AD99" i="26" s="1"/>
  <c r="W99" i="26"/>
  <c r="AR98" i="26"/>
  <c r="AS98" i="26" s="1"/>
  <c r="AM98" i="26"/>
  <c r="AL98" i="26"/>
  <c r="AU98" i="26" s="1"/>
  <c r="AV98" i="26" s="1"/>
  <c r="AC98" i="26"/>
  <c r="AD98" i="26" s="1"/>
  <c r="W98" i="26"/>
  <c r="AF98" i="26" s="1"/>
  <c r="AU97" i="26"/>
  <c r="AF97" i="26"/>
  <c r="AX97" i="26" s="1"/>
  <c r="R97" i="26"/>
  <c r="AS97" i="26" s="1"/>
  <c r="Q97" i="26"/>
  <c r="P97" i="26"/>
  <c r="O97" i="26"/>
  <c r="AR96" i="26"/>
  <c r="AS96" i="26" s="1"/>
  <c r="AM96" i="26"/>
  <c r="AL96" i="26"/>
  <c r="AC96" i="26"/>
  <c r="AD96" i="26" s="1"/>
  <c r="W96" i="26"/>
  <c r="X96" i="26" s="1"/>
  <c r="AR95" i="26"/>
  <c r="AS95" i="26" s="1"/>
  <c r="AL95" i="26"/>
  <c r="AM95" i="26" s="1"/>
  <c r="AC95" i="26"/>
  <c r="AD95" i="26" s="1"/>
  <c r="W95" i="26"/>
  <c r="AQ94" i="26"/>
  <c r="AP94" i="26"/>
  <c r="AO94" i="26"/>
  <c r="AK94" i="26"/>
  <c r="AJ94" i="26"/>
  <c r="AJ93" i="26" s="1"/>
  <c r="AJ92" i="26" s="1"/>
  <c r="AI94" i="26"/>
  <c r="AB94" i="26"/>
  <c r="AA94" i="26"/>
  <c r="Z94" i="26"/>
  <c r="V94" i="26"/>
  <c r="U94" i="26"/>
  <c r="T94" i="26"/>
  <c r="R94" i="26"/>
  <c r="Q94" i="26"/>
  <c r="P94" i="26"/>
  <c r="P93" i="26" s="1"/>
  <c r="P92" i="26" s="1"/>
  <c r="O94" i="26"/>
  <c r="AQ93" i="26"/>
  <c r="AQ92" i="26" s="1"/>
  <c r="AP93" i="26"/>
  <c r="AO93" i="26"/>
  <c r="AO92" i="26" s="1"/>
  <c r="AK93" i="26"/>
  <c r="AI93" i="26"/>
  <c r="AB93" i="26"/>
  <c r="AA93" i="26"/>
  <c r="Z93" i="26"/>
  <c r="Z92" i="26" s="1"/>
  <c r="V93" i="26"/>
  <c r="U93" i="26"/>
  <c r="U92" i="26" s="1"/>
  <c r="T93" i="26"/>
  <c r="T92" i="26" s="1"/>
  <c r="R93" i="26"/>
  <c r="R92" i="26" s="1"/>
  <c r="Q93" i="26"/>
  <c r="O93" i="26"/>
  <c r="O92" i="26" s="1"/>
  <c r="AP92" i="26"/>
  <c r="AK92" i="26"/>
  <c r="AI92" i="26"/>
  <c r="AL92" i="26" s="1"/>
  <c r="AB92" i="26"/>
  <c r="AA92" i="26"/>
  <c r="V92" i="26"/>
  <c r="Q92" i="26"/>
  <c r="AR91" i="26"/>
  <c r="AS91" i="26" s="1"/>
  <c r="AL91" i="26"/>
  <c r="AM91" i="26" s="1"/>
  <c r="AC91" i="26"/>
  <c r="AD91" i="26" s="1"/>
  <c r="W91" i="26"/>
  <c r="AR90" i="26"/>
  <c r="AS90" i="26" s="1"/>
  <c r="AM90" i="26"/>
  <c r="AL90" i="26"/>
  <c r="AU90" i="26" s="1"/>
  <c r="AV90" i="26" s="1"/>
  <c r="AC90" i="26"/>
  <c r="AD90" i="26" s="1"/>
  <c r="W90" i="26"/>
  <c r="AF90" i="26" s="1"/>
  <c r="AR89" i="26"/>
  <c r="AS89" i="26" s="1"/>
  <c r="AL89" i="26"/>
  <c r="AU89" i="26" s="1"/>
  <c r="AV89" i="26" s="1"/>
  <c r="AC89" i="26"/>
  <c r="AD89" i="26" s="1"/>
  <c r="W89" i="26"/>
  <c r="X89" i="26" s="1"/>
  <c r="AR88" i="26"/>
  <c r="AS88" i="26" s="1"/>
  <c r="AL88" i="26"/>
  <c r="AM88" i="26" s="1"/>
  <c r="AC88" i="26"/>
  <c r="AD88" i="26" s="1"/>
  <c r="W88" i="26"/>
  <c r="X88" i="26" s="1"/>
  <c r="AR87" i="26"/>
  <c r="AS87" i="26" s="1"/>
  <c r="AL87" i="26"/>
  <c r="AU87" i="26" s="1"/>
  <c r="AV87" i="26" s="1"/>
  <c r="AC87" i="26"/>
  <c r="AD87" i="26" s="1"/>
  <c r="W87" i="26"/>
  <c r="AR86" i="26"/>
  <c r="AS86" i="26" s="1"/>
  <c r="AL86" i="26"/>
  <c r="AM86" i="26" s="1"/>
  <c r="AC86" i="26"/>
  <c r="AD86" i="26" s="1"/>
  <c r="W86" i="26"/>
  <c r="X86" i="26" s="1"/>
  <c r="AR85" i="26"/>
  <c r="AQ85" i="26"/>
  <c r="AP85" i="26"/>
  <c r="AO85" i="26"/>
  <c r="AK85" i="26"/>
  <c r="AJ85" i="26"/>
  <c r="AI85" i="26"/>
  <c r="AB85" i="26"/>
  <c r="AA85" i="26"/>
  <c r="Z85" i="26"/>
  <c r="V85" i="26"/>
  <c r="U85" i="26"/>
  <c r="T85" i="26"/>
  <c r="R85" i="26"/>
  <c r="Q85" i="26"/>
  <c r="P85" i="26"/>
  <c r="O85" i="26"/>
  <c r="AS84" i="26"/>
  <c r="AM84" i="26"/>
  <c r="AF84" i="26"/>
  <c r="AG84" i="26" s="1"/>
  <c r="AD84" i="26"/>
  <c r="X84" i="26"/>
  <c r="AR83" i="26"/>
  <c r="AQ83" i="26"/>
  <c r="AP83" i="26"/>
  <c r="AO83" i="26"/>
  <c r="AL83" i="26"/>
  <c r="AK83" i="26"/>
  <c r="AK82" i="26" s="1"/>
  <c r="AK81" i="26" s="1"/>
  <c r="AJ83" i="26"/>
  <c r="AI83" i="26"/>
  <c r="AC83" i="26"/>
  <c r="AB83" i="26"/>
  <c r="AB82" i="26" s="1"/>
  <c r="AB81" i="26" s="1"/>
  <c r="AA83" i="26"/>
  <c r="Z83" i="26"/>
  <c r="W83" i="26"/>
  <c r="V83" i="26"/>
  <c r="V82" i="26" s="1"/>
  <c r="V81" i="26" s="1"/>
  <c r="U83" i="26"/>
  <c r="T83" i="26"/>
  <c r="R83" i="26"/>
  <c r="Q83" i="26"/>
  <c r="Q82" i="26" s="1"/>
  <c r="Q81" i="26" s="1"/>
  <c r="P83" i="26"/>
  <c r="O83" i="26"/>
  <c r="AR82" i="26"/>
  <c r="AR81" i="26" s="1"/>
  <c r="AP82" i="26"/>
  <c r="AP81" i="26" s="1"/>
  <c r="AO82" i="26"/>
  <c r="AJ82" i="26"/>
  <c r="AJ81" i="26" s="1"/>
  <c r="AI82" i="26"/>
  <c r="AA82" i="26"/>
  <c r="Z82" i="26"/>
  <c r="U82" i="26"/>
  <c r="U81" i="26" s="1"/>
  <c r="T82" i="26"/>
  <c r="T81" i="26" s="1"/>
  <c r="R82" i="26"/>
  <c r="R81" i="26" s="1"/>
  <c r="P82" i="26"/>
  <c r="P81" i="26" s="1"/>
  <c r="O82" i="26"/>
  <c r="O81" i="26" s="1"/>
  <c r="AO81" i="26"/>
  <c r="AI81" i="26"/>
  <c r="AA81" i="26"/>
  <c r="Z81" i="26"/>
  <c r="AR80" i="26"/>
  <c r="AS80" i="26" s="1"/>
  <c r="AL80" i="26"/>
  <c r="AC80" i="26"/>
  <c r="AD80" i="26" s="1"/>
  <c r="W80" i="26"/>
  <c r="X80" i="26" s="1"/>
  <c r="AS79" i="26"/>
  <c r="AR79" i="26"/>
  <c r="AL79" i="26"/>
  <c r="AM79" i="26" s="1"/>
  <c r="AC79" i="26"/>
  <c r="AD79" i="26" s="1"/>
  <c r="W79" i="26"/>
  <c r="AR78" i="26"/>
  <c r="AS78" i="26" s="1"/>
  <c r="AL78" i="26"/>
  <c r="AM78" i="26" s="1"/>
  <c r="AC78" i="26"/>
  <c r="AD78" i="26" s="1"/>
  <c r="W78" i="26"/>
  <c r="AR77" i="26"/>
  <c r="AS77" i="26" s="1"/>
  <c r="AL77" i="26"/>
  <c r="AM77" i="26" s="1"/>
  <c r="AC77" i="26"/>
  <c r="AD77" i="26" s="1"/>
  <c r="W77" i="26"/>
  <c r="AR76" i="26"/>
  <c r="AS76" i="26" s="1"/>
  <c r="AL76" i="26"/>
  <c r="AM76" i="26" s="1"/>
  <c r="AC76" i="26"/>
  <c r="AD76" i="26" s="1"/>
  <c r="W76" i="26"/>
  <c r="X76" i="26" s="1"/>
  <c r="AQ75" i="26"/>
  <c r="AP75" i="26"/>
  <c r="AP67" i="26" s="1"/>
  <c r="AP66" i="26" s="1"/>
  <c r="AO75" i="26"/>
  <c r="AK75" i="26"/>
  <c r="AJ75" i="26"/>
  <c r="AI75" i="26"/>
  <c r="AB75" i="26"/>
  <c r="AA75" i="26"/>
  <c r="Z75" i="26"/>
  <c r="AC75" i="26" s="1"/>
  <c r="V75" i="26"/>
  <c r="U75" i="26"/>
  <c r="T75" i="26"/>
  <c r="R75" i="26"/>
  <c r="Q75" i="26"/>
  <c r="P75" i="26"/>
  <c r="O75" i="26"/>
  <c r="AR74" i="26"/>
  <c r="AS74" i="26" s="1"/>
  <c r="AL74" i="26"/>
  <c r="AM74" i="26" s="1"/>
  <c r="AC74" i="26"/>
  <c r="AD74" i="26" s="1"/>
  <c r="W74" i="26"/>
  <c r="AR73" i="26"/>
  <c r="AS73" i="26" s="1"/>
  <c r="AL73" i="26"/>
  <c r="AM73" i="26" s="1"/>
  <c r="AC73" i="26"/>
  <c r="AD73" i="26" s="1"/>
  <c r="X73" i="26"/>
  <c r="W73" i="26"/>
  <c r="AR72" i="26"/>
  <c r="AS72" i="26" s="1"/>
  <c r="AL72" i="26"/>
  <c r="AM72" i="26" s="1"/>
  <c r="AC72" i="26"/>
  <c r="AD72" i="26" s="1"/>
  <c r="W72" i="26"/>
  <c r="AR71" i="26"/>
  <c r="AS71" i="26" s="1"/>
  <c r="AL71" i="26"/>
  <c r="AC71" i="26"/>
  <c r="AD71" i="26" s="1"/>
  <c r="W71" i="26"/>
  <c r="AR70" i="26"/>
  <c r="AS70" i="26" s="1"/>
  <c r="AL70" i="26"/>
  <c r="AM70" i="26" s="1"/>
  <c r="AC70" i="26"/>
  <c r="AD70" i="26" s="1"/>
  <c r="W70" i="26"/>
  <c r="X70" i="26" s="1"/>
  <c r="AR69" i="26"/>
  <c r="AS69" i="26" s="1"/>
  <c r="AL69" i="26"/>
  <c r="AM69" i="26" s="1"/>
  <c r="AC69" i="26"/>
  <c r="AD69" i="26" s="1"/>
  <c r="W69" i="26"/>
  <c r="X69" i="26" s="1"/>
  <c r="AQ68" i="26"/>
  <c r="AP68" i="26"/>
  <c r="AO68" i="26"/>
  <c r="AO67" i="26" s="1"/>
  <c r="AK68" i="26"/>
  <c r="AK67" i="26" s="1"/>
  <c r="AK66" i="26" s="1"/>
  <c r="AJ68" i="26"/>
  <c r="AI68" i="26"/>
  <c r="AB68" i="26"/>
  <c r="AB67" i="26" s="1"/>
  <c r="AB66" i="26" s="1"/>
  <c r="AB65" i="26" s="1"/>
  <c r="AB64" i="26" s="1"/>
  <c r="AB63" i="26" s="1"/>
  <c r="AA68" i="26"/>
  <c r="Z68" i="26"/>
  <c r="V68" i="26"/>
  <c r="U68" i="26"/>
  <c r="T68" i="26"/>
  <c r="R68" i="26"/>
  <c r="R67" i="26" s="1"/>
  <c r="Q68" i="26"/>
  <c r="P68" i="26"/>
  <c r="P67" i="26" s="1"/>
  <c r="P66" i="26" s="1"/>
  <c r="P65" i="26" s="1"/>
  <c r="P64" i="26" s="1"/>
  <c r="P63" i="26" s="1"/>
  <c r="O68" i="26"/>
  <c r="O67" i="26" s="1"/>
  <c r="AJ67" i="26"/>
  <c r="AJ66" i="26" s="1"/>
  <c r="AA67" i="26"/>
  <c r="AA66" i="26" s="1"/>
  <c r="Z67" i="26"/>
  <c r="U67" i="26"/>
  <c r="U66" i="26" s="1"/>
  <c r="O66" i="26"/>
  <c r="AR62" i="26"/>
  <c r="AS62" i="26" s="1"/>
  <c r="AL62" i="26"/>
  <c r="AM62" i="26" s="1"/>
  <c r="AC62" i="26"/>
  <c r="AD62" i="26" s="1"/>
  <c r="W62" i="26"/>
  <c r="X62" i="26" s="1"/>
  <c r="AQ61" i="26"/>
  <c r="AQ60" i="26" s="1"/>
  <c r="AQ59" i="26" s="1"/>
  <c r="AQ58" i="26" s="1"/>
  <c r="AQ57" i="26" s="1"/>
  <c r="AQ56" i="26" s="1"/>
  <c r="AP61" i="26"/>
  <c r="AP60" i="26" s="1"/>
  <c r="AP59" i="26" s="1"/>
  <c r="AP58" i="26" s="1"/>
  <c r="AP57" i="26" s="1"/>
  <c r="AP56" i="26" s="1"/>
  <c r="AO61" i="26"/>
  <c r="AK61" i="26"/>
  <c r="AK60" i="26" s="1"/>
  <c r="AK59" i="26" s="1"/>
  <c r="AK58" i="26" s="1"/>
  <c r="AK57" i="26" s="1"/>
  <c r="AK56" i="26" s="1"/>
  <c r="AJ61" i="26"/>
  <c r="AI61" i="26"/>
  <c r="AB61" i="26"/>
  <c r="AB60" i="26" s="1"/>
  <c r="AA61" i="26"/>
  <c r="AA60" i="26" s="1"/>
  <c r="AA59" i="26" s="1"/>
  <c r="AA58" i="26" s="1"/>
  <c r="AA57" i="26" s="1"/>
  <c r="AA56" i="26" s="1"/>
  <c r="Z61" i="26"/>
  <c r="V61" i="26"/>
  <c r="U61" i="26"/>
  <c r="U60" i="26" s="1"/>
  <c r="U59" i="26" s="1"/>
  <c r="U58" i="26" s="1"/>
  <c r="U57" i="26" s="1"/>
  <c r="U56" i="26" s="1"/>
  <c r="T61" i="26"/>
  <c r="W61" i="26" s="1"/>
  <c r="X61" i="26" s="1"/>
  <c r="R61" i="26"/>
  <c r="Q61" i="26"/>
  <c r="P61" i="26"/>
  <c r="P60" i="26" s="1"/>
  <c r="P59" i="26" s="1"/>
  <c r="P58" i="26" s="1"/>
  <c r="P57" i="26" s="1"/>
  <c r="P56" i="26" s="1"/>
  <c r="O61" i="26"/>
  <c r="AO60" i="26"/>
  <c r="AJ60" i="26"/>
  <c r="AI60" i="26"/>
  <c r="Z60" i="26"/>
  <c r="V60" i="26"/>
  <c r="V59" i="26" s="1"/>
  <c r="V58" i="26" s="1"/>
  <c r="V57" i="26" s="1"/>
  <c r="V56" i="26" s="1"/>
  <c r="Q60" i="26"/>
  <c r="Q59" i="26" s="1"/>
  <c r="Q58" i="26" s="1"/>
  <c r="Q57" i="26" s="1"/>
  <c r="Q56" i="26" s="1"/>
  <c r="O60" i="26"/>
  <c r="O59" i="26" s="1"/>
  <c r="O58" i="26" s="1"/>
  <c r="O57" i="26" s="1"/>
  <c r="O56" i="26" s="1"/>
  <c r="AO59" i="26"/>
  <c r="AJ59" i="26"/>
  <c r="AJ58" i="26" s="1"/>
  <c r="AJ57" i="26" s="1"/>
  <c r="AJ56" i="26" s="1"/>
  <c r="AB59" i="26"/>
  <c r="AB58" i="26"/>
  <c r="AB57" i="26" s="1"/>
  <c r="AB56" i="26" s="1"/>
  <c r="AR55" i="26"/>
  <c r="AS55" i="26" s="1"/>
  <c r="AL55" i="26"/>
  <c r="AM55" i="26" s="1"/>
  <c r="AC55" i="26"/>
  <c r="AD55" i="26" s="1"/>
  <c r="W55" i="26"/>
  <c r="X55" i="26" s="1"/>
  <c r="AQ54" i="26"/>
  <c r="AQ53" i="26" s="1"/>
  <c r="AQ52" i="26" s="1"/>
  <c r="AQ51" i="26" s="1"/>
  <c r="AQ50" i="26" s="1"/>
  <c r="AQ49" i="26" s="1"/>
  <c r="AP54" i="26"/>
  <c r="AP53" i="26" s="1"/>
  <c r="AP52" i="26" s="1"/>
  <c r="AP51" i="26" s="1"/>
  <c r="AP50" i="26" s="1"/>
  <c r="AP49" i="26" s="1"/>
  <c r="AO54" i="26"/>
  <c r="AK54" i="26"/>
  <c r="AK53" i="26" s="1"/>
  <c r="AK52" i="26" s="1"/>
  <c r="AK51" i="26" s="1"/>
  <c r="AK50" i="26" s="1"/>
  <c r="AK49" i="26" s="1"/>
  <c r="AJ54" i="26"/>
  <c r="AJ53" i="26" s="1"/>
  <c r="AJ52" i="26" s="1"/>
  <c r="AJ51" i="26" s="1"/>
  <c r="AJ50" i="26" s="1"/>
  <c r="AJ49" i="26" s="1"/>
  <c r="AI54" i="26"/>
  <c r="AB54" i="26"/>
  <c r="AA54" i="26"/>
  <c r="Z54" i="26"/>
  <c r="Z53" i="26" s="1"/>
  <c r="Z52" i="26" s="1"/>
  <c r="Z51" i="26" s="1"/>
  <c r="V54" i="26"/>
  <c r="V53" i="26" s="1"/>
  <c r="V52" i="26" s="1"/>
  <c r="V51" i="26" s="1"/>
  <c r="V50" i="26" s="1"/>
  <c r="V49" i="26" s="1"/>
  <c r="U54" i="26"/>
  <c r="T54" i="26"/>
  <c r="R54" i="26"/>
  <c r="R53" i="26" s="1"/>
  <c r="Q54" i="26"/>
  <c r="Q53" i="26" s="1"/>
  <c r="Q52" i="26" s="1"/>
  <c r="Q51" i="26" s="1"/>
  <c r="Q50" i="26" s="1"/>
  <c r="Q49" i="26" s="1"/>
  <c r="P54" i="26"/>
  <c r="O54" i="26"/>
  <c r="AO53" i="26"/>
  <c r="AB53" i="26"/>
  <c r="AB52" i="26" s="1"/>
  <c r="AB51" i="26" s="1"/>
  <c r="AB50" i="26" s="1"/>
  <c r="AB49" i="26" s="1"/>
  <c r="U53" i="26"/>
  <c r="T53" i="26"/>
  <c r="P53" i="26"/>
  <c r="O53" i="26"/>
  <c r="O52" i="26" s="1"/>
  <c r="O51" i="26" s="1"/>
  <c r="O50" i="26" s="1"/>
  <c r="O49" i="26" s="1"/>
  <c r="U52" i="26"/>
  <c r="U51" i="26" s="1"/>
  <c r="U50" i="26" s="1"/>
  <c r="U49" i="26" s="1"/>
  <c r="T52" i="26"/>
  <c r="P52" i="26"/>
  <c r="P51" i="26" s="1"/>
  <c r="P50" i="26" s="1"/>
  <c r="P49" i="26" s="1"/>
  <c r="AR48" i="26"/>
  <c r="AS48" i="26" s="1"/>
  <c r="AL48" i="26"/>
  <c r="AU48" i="26" s="1"/>
  <c r="AV48" i="26" s="1"/>
  <c r="AC48" i="26"/>
  <c r="AD48" i="26" s="1"/>
  <c r="W48" i="26"/>
  <c r="X48" i="26" s="1"/>
  <c r="AQ47" i="26"/>
  <c r="AP47" i="26"/>
  <c r="AO47" i="26"/>
  <c r="AK47" i="26"/>
  <c r="AK46" i="26" s="1"/>
  <c r="AK45" i="26" s="1"/>
  <c r="AK44" i="26" s="1"/>
  <c r="AK43" i="26" s="1"/>
  <c r="AK42" i="26" s="1"/>
  <c r="AJ47" i="26"/>
  <c r="AJ46" i="26" s="1"/>
  <c r="AJ45" i="26" s="1"/>
  <c r="AJ44" i="26" s="1"/>
  <c r="AJ43" i="26" s="1"/>
  <c r="AJ42" i="26" s="1"/>
  <c r="AI47" i="26"/>
  <c r="AB47" i="26"/>
  <c r="AA47" i="26"/>
  <c r="AA46" i="26" s="1"/>
  <c r="AA45" i="26" s="1"/>
  <c r="AA44" i="26" s="1"/>
  <c r="AA43" i="26" s="1"/>
  <c r="AA42" i="26" s="1"/>
  <c r="Z47" i="26"/>
  <c r="AC47" i="26" s="1"/>
  <c r="V47" i="26"/>
  <c r="V46" i="26" s="1"/>
  <c r="V45" i="26" s="1"/>
  <c r="V44" i="26" s="1"/>
  <c r="V43" i="26" s="1"/>
  <c r="V42" i="26" s="1"/>
  <c r="U47" i="26"/>
  <c r="U46" i="26" s="1"/>
  <c r="U45" i="26" s="1"/>
  <c r="U44" i="26" s="1"/>
  <c r="U43" i="26" s="1"/>
  <c r="U42" i="26" s="1"/>
  <c r="T47" i="26"/>
  <c r="R47" i="26"/>
  <c r="R46" i="26" s="1"/>
  <c r="R45" i="26" s="1"/>
  <c r="R44" i="26" s="1"/>
  <c r="Q47" i="26"/>
  <c r="P47" i="26"/>
  <c r="O47" i="26"/>
  <c r="O46" i="26" s="1"/>
  <c r="O45" i="26" s="1"/>
  <c r="O44" i="26" s="1"/>
  <c r="O43" i="26" s="1"/>
  <c r="O42" i="26" s="1"/>
  <c r="AQ46" i="26"/>
  <c r="AQ45" i="26" s="1"/>
  <c r="AQ44" i="26" s="1"/>
  <c r="AQ43" i="26" s="1"/>
  <c r="AQ42" i="26" s="1"/>
  <c r="AP46" i="26"/>
  <c r="AP45" i="26" s="1"/>
  <c r="AP44" i="26" s="1"/>
  <c r="AP43" i="26" s="1"/>
  <c r="AP42" i="26" s="1"/>
  <c r="AB46" i="26"/>
  <c r="AB45" i="26" s="1"/>
  <c r="AB44" i="26" s="1"/>
  <c r="AB43" i="26" s="1"/>
  <c r="AB42" i="26" s="1"/>
  <c r="Q46" i="26"/>
  <c r="Q45" i="26" s="1"/>
  <c r="Q44" i="26" s="1"/>
  <c r="Q43" i="26" s="1"/>
  <c r="Q42" i="26" s="1"/>
  <c r="P46" i="26"/>
  <c r="P45" i="26" s="1"/>
  <c r="P44" i="26" s="1"/>
  <c r="P43" i="26" s="1"/>
  <c r="P42" i="26" s="1"/>
  <c r="AR41" i="26"/>
  <c r="AS41" i="26" s="1"/>
  <c r="AL41" i="26"/>
  <c r="AM41" i="26" s="1"/>
  <c r="AC41" i="26"/>
  <c r="AD41" i="26" s="1"/>
  <c r="W41" i="26"/>
  <c r="X41" i="26" s="1"/>
  <c r="AR40" i="26"/>
  <c r="AS40" i="26" s="1"/>
  <c r="AM40" i="26"/>
  <c r="AL40" i="26"/>
  <c r="AC40" i="26"/>
  <c r="AD40" i="26" s="1"/>
  <c r="W40" i="26"/>
  <c r="X40" i="26" s="1"/>
  <c r="AR39" i="26"/>
  <c r="AS39" i="26" s="1"/>
  <c r="AL39" i="26"/>
  <c r="AM39" i="26" s="1"/>
  <c r="AC39" i="26"/>
  <c r="AD39" i="26" s="1"/>
  <c r="W39" i="26"/>
  <c r="X39" i="26" s="1"/>
  <c r="AR38" i="26"/>
  <c r="AS38" i="26" s="1"/>
  <c r="AL38" i="26"/>
  <c r="AC38" i="26"/>
  <c r="AD38" i="26" s="1"/>
  <c r="W38" i="26"/>
  <c r="W36" i="26" s="1"/>
  <c r="X36" i="26" s="1"/>
  <c r="AR37" i="26"/>
  <c r="AS37" i="26" s="1"/>
  <c r="AL37" i="26"/>
  <c r="AM37" i="26" s="1"/>
  <c r="AF37" i="26"/>
  <c r="AG37" i="26" s="1"/>
  <c r="AC37" i="26"/>
  <c r="AD37" i="26" s="1"/>
  <c r="W37" i="26"/>
  <c r="X37" i="26" s="1"/>
  <c r="AQ36" i="26"/>
  <c r="AQ35" i="26" s="1"/>
  <c r="AQ34" i="26" s="1"/>
  <c r="AP36" i="26"/>
  <c r="AO36" i="26"/>
  <c r="AK36" i="26"/>
  <c r="AK35" i="26" s="1"/>
  <c r="AK34" i="26" s="1"/>
  <c r="AJ36" i="26"/>
  <c r="AI36" i="26"/>
  <c r="AB36" i="26"/>
  <c r="AB35" i="26" s="1"/>
  <c r="AA36" i="26"/>
  <c r="AA35" i="26" s="1"/>
  <c r="AA34" i="26" s="1"/>
  <c r="Z36" i="26"/>
  <c r="V36" i="26"/>
  <c r="U36" i="26"/>
  <c r="U35" i="26" s="1"/>
  <c r="U34" i="26" s="1"/>
  <c r="T36" i="26"/>
  <c r="R36" i="26"/>
  <c r="Q36" i="26"/>
  <c r="Q35" i="26" s="1"/>
  <c r="Q34" i="26" s="1"/>
  <c r="P36" i="26"/>
  <c r="P35" i="26" s="1"/>
  <c r="P34" i="26" s="1"/>
  <c r="O36" i="26"/>
  <c r="O35" i="26" s="1"/>
  <c r="O34" i="26" s="1"/>
  <c r="AP35" i="26"/>
  <c r="AO35" i="26"/>
  <c r="AJ35" i="26"/>
  <c r="AJ34" i="26" s="1"/>
  <c r="AI35" i="26"/>
  <c r="Z35" i="26"/>
  <c r="V35" i="26"/>
  <c r="T35" i="26"/>
  <c r="AP34" i="26"/>
  <c r="AO34" i="26"/>
  <c r="AB34" i="26"/>
  <c r="Z34" i="26"/>
  <c r="V34" i="26"/>
  <c r="AR33" i="26"/>
  <c r="AS33" i="26" s="1"/>
  <c r="AL33" i="26"/>
  <c r="AM33" i="26" s="1"/>
  <c r="AC33" i="26"/>
  <c r="W33" i="26"/>
  <c r="X33" i="26" s="1"/>
  <c r="AQ32" i="26"/>
  <c r="AP32" i="26"/>
  <c r="AO32" i="26"/>
  <c r="AR32" i="26" s="1"/>
  <c r="AS32" i="26" s="1"/>
  <c r="AK32" i="26"/>
  <c r="AJ32" i="26"/>
  <c r="AI32" i="26"/>
  <c r="AB32" i="26"/>
  <c r="AA32" i="26"/>
  <c r="Z32" i="26"/>
  <c r="V32" i="26"/>
  <c r="U32" i="26"/>
  <c r="T32" i="26"/>
  <c r="R32" i="26"/>
  <c r="Q32" i="26"/>
  <c r="P32" i="26"/>
  <c r="O32" i="26"/>
  <c r="AR31" i="26"/>
  <c r="AS31" i="26" s="1"/>
  <c r="AL31" i="26"/>
  <c r="AM31" i="26" s="1"/>
  <c r="AC31" i="26"/>
  <c r="AD31" i="26" s="1"/>
  <c r="W31" i="26"/>
  <c r="X31" i="26" s="1"/>
  <c r="AR30" i="26"/>
  <c r="AS30" i="26" s="1"/>
  <c r="AL30" i="26"/>
  <c r="AU30" i="26" s="1"/>
  <c r="AV30" i="26" s="1"/>
  <c r="AC30" i="26"/>
  <c r="AD30" i="26" s="1"/>
  <c r="W30" i="26"/>
  <c r="AR29" i="26"/>
  <c r="AS29" i="26" s="1"/>
  <c r="AL29" i="26"/>
  <c r="AU29" i="26" s="1"/>
  <c r="AV29" i="26" s="1"/>
  <c r="AC29" i="26"/>
  <c r="AD29" i="26" s="1"/>
  <c r="W29" i="26"/>
  <c r="X29" i="26" s="1"/>
  <c r="AQ28" i="26"/>
  <c r="AP28" i="26"/>
  <c r="AO28" i="26"/>
  <c r="AK28" i="26"/>
  <c r="AJ28" i="26"/>
  <c r="AI28" i="26"/>
  <c r="AB28" i="26"/>
  <c r="AA28" i="26"/>
  <c r="Z28" i="26"/>
  <c r="V28" i="26"/>
  <c r="U28" i="26"/>
  <c r="T28" i="26"/>
  <c r="R28" i="26"/>
  <c r="Q28" i="26"/>
  <c r="P28" i="26"/>
  <c r="O28" i="26"/>
  <c r="AR27" i="26"/>
  <c r="AS27" i="26" s="1"/>
  <c r="AL27" i="26"/>
  <c r="AM27" i="26" s="1"/>
  <c r="AC27" i="26"/>
  <c r="AD27" i="26" s="1"/>
  <c r="W27" i="26"/>
  <c r="AR26" i="26"/>
  <c r="AS26" i="26" s="1"/>
  <c r="AL26" i="26"/>
  <c r="AC26" i="26"/>
  <c r="AD26" i="26" s="1"/>
  <c r="W26" i="26"/>
  <c r="AF26" i="26" s="1"/>
  <c r="AQ25" i="26"/>
  <c r="AQ21" i="26" s="1"/>
  <c r="AQ20" i="26" s="1"/>
  <c r="AQ19" i="26" s="1"/>
  <c r="AQ18" i="26" s="1"/>
  <c r="AQ17" i="26" s="1"/>
  <c r="AP25" i="26"/>
  <c r="AO25" i="26"/>
  <c r="AK25" i="26"/>
  <c r="AJ25" i="26"/>
  <c r="AI25" i="26"/>
  <c r="AB25" i="26"/>
  <c r="AA25" i="26"/>
  <c r="Z25" i="26"/>
  <c r="AC25" i="26" s="1"/>
  <c r="V25" i="26"/>
  <c r="U25" i="26"/>
  <c r="T25" i="26"/>
  <c r="R25" i="26"/>
  <c r="Q25" i="26"/>
  <c r="P25" i="26"/>
  <c r="O25" i="26"/>
  <c r="AR24" i="26"/>
  <c r="AS24" i="26" s="1"/>
  <c r="AL24" i="26"/>
  <c r="AM24" i="26" s="1"/>
  <c r="AC24" i="26"/>
  <c r="AD24" i="26" s="1"/>
  <c r="W24" i="26"/>
  <c r="X24" i="26" s="1"/>
  <c r="AR23" i="26"/>
  <c r="AS23" i="26" s="1"/>
  <c r="AL23" i="26"/>
  <c r="AM23" i="26" s="1"/>
  <c r="AC23" i="26"/>
  <c r="AD23" i="26" s="1"/>
  <c r="W23" i="26"/>
  <c r="X23" i="26" s="1"/>
  <c r="AQ22" i="26"/>
  <c r="AP22" i="26"/>
  <c r="AO22" i="26"/>
  <c r="AK22" i="26"/>
  <c r="AJ22" i="26"/>
  <c r="AI22" i="26"/>
  <c r="AB22" i="26"/>
  <c r="AA22" i="26"/>
  <c r="Z22" i="26"/>
  <c r="V22" i="26"/>
  <c r="U22" i="26"/>
  <c r="T22" i="26"/>
  <c r="R22" i="26"/>
  <c r="Q22" i="26"/>
  <c r="P22" i="26"/>
  <c r="P21" i="26" s="1"/>
  <c r="P20" i="26" s="1"/>
  <c r="P19" i="26" s="1"/>
  <c r="P18" i="26" s="1"/>
  <c r="P17" i="26" s="1"/>
  <c r="O22" i="26"/>
  <c r="Z21" i="26"/>
  <c r="Z20" i="26" s="1"/>
  <c r="Z19" i="26" s="1"/>
  <c r="T21" i="26"/>
  <c r="T20" i="26" s="1"/>
  <c r="R21" i="26"/>
  <c r="AR30" i="25"/>
  <c r="AS30" i="25" s="1"/>
  <c r="AL30" i="25"/>
  <c r="AM30" i="25" s="1"/>
  <c r="AC30" i="25"/>
  <c r="AD30" i="25" s="1"/>
  <c r="W30" i="25"/>
  <c r="AF30" i="25" s="1"/>
  <c r="AR29" i="25"/>
  <c r="AS29" i="25" s="1"/>
  <c r="AL29" i="25"/>
  <c r="AM29" i="25" s="1"/>
  <c r="AC29" i="25"/>
  <c r="AD29" i="25" s="1"/>
  <c r="W29" i="25"/>
  <c r="X29" i="25" s="1"/>
  <c r="AR28" i="25"/>
  <c r="AS28" i="25" s="1"/>
  <c r="AL28" i="25"/>
  <c r="AU28" i="25" s="1"/>
  <c r="AV28" i="25" s="1"/>
  <c r="AD28" i="25"/>
  <c r="AC28" i="25"/>
  <c r="W28" i="25"/>
  <c r="X28" i="25" s="1"/>
  <c r="AR27" i="25"/>
  <c r="AS27" i="25" s="1"/>
  <c r="AL27" i="25"/>
  <c r="AM27" i="25" s="1"/>
  <c r="AC27" i="25"/>
  <c r="AD27" i="25" s="1"/>
  <c r="W27" i="25"/>
  <c r="X27" i="25" s="1"/>
  <c r="AQ26" i="25"/>
  <c r="AP26" i="25"/>
  <c r="AO26" i="25"/>
  <c r="AK26" i="25"/>
  <c r="AJ26" i="25"/>
  <c r="AI26" i="25"/>
  <c r="AB26" i="25"/>
  <c r="AA26" i="25"/>
  <c r="Z26" i="25"/>
  <c r="V26" i="25"/>
  <c r="U26" i="25"/>
  <c r="T26" i="25"/>
  <c r="R26" i="25"/>
  <c r="Q26" i="25"/>
  <c r="P26" i="25"/>
  <c r="O26" i="25"/>
  <c r="AR25" i="25"/>
  <c r="AS25" i="25" s="1"/>
  <c r="AL25" i="25"/>
  <c r="AM25" i="25" s="1"/>
  <c r="AC25" i="25"/>
  <c r="AD25" i="25" s="1"/>
  <c r="W25" i="25"/>
  <c r="X25" i="25" s="1"/>
  <c r="AQ24" i="25"/>
  <c r="AP24" i="25"/>
  <c r="AO24" i="25"/>
  <c r="AK24" i="25"/>
  <c r="AJ24" i="25"/>
  <c r="AI24" i="25"/>
  <c r="AB24" i="25"/>
  <c r="AA24" i="25"/>
  <c r="Z24" i="25"/>
  <c r="AC24" i="25" s="1"/>
  <c r="AD24" i="25" s="1"/>
  <c r="V24" i="25"/>
  <c r="U24" i="25"/>
  <c r="T24" i="25"/>
  <c r="R24" i="25"/>
  <c r="Q24" i="25"/>
  <c r="P24" i="25"/>
  <c r="O24" i="25"/>
  <c r="AR23" i="25"/>
  <c r="AU23" i="25" s="1"/>
  <c r="AV23" i="25" s="1"/>
  <c r="AL23" i="25"/>
  <c r="AM23" i="25" s="1"/>
  <c r="AC23" i="25"/>
  <c r="AD23" i="25" s="1"/>
  <c r="W23" i="25"/>
  <c r="X23" i="25" s="1"/>
  <c r="AQ22" i="25"/>
  <c r="AQ21" i="25" s="1"/>
  <c r="AQ20" i="25" s="1"/>
  <c r="AQ19" i="25" s="1"/>
  <c r="AQ18" i="25" s="1"/>
  <c r="AQ17" i="25" s="1"/>
  <c r="AQ16" i="25" s="1"/>
  <c r="AQ15" i="25" s="1"/>
  <c r="AQ14" i="25" s="1"/>
  <c r="AQ13" i="25" s="1"/>
  <c r="AP22" i="25"/>
  <c r="AO22" i="25"/>
  <c r="AK22" i="25"/>
  <c r="AJ22" i="25"/>
  <c r="AI22" i="25"/>
  <c r="AB22" i="25"/>
  <c r="AA22" i="25"/>
  <c r="AA21" i="25" s="1"/>
  <c r="AA20" i="25" s="1"/>
  <c r="AA19" i="25" s="1"/>
  <c r="AA18" i="25" s="1"/>
  <c r="AA17" i="25" s="1"/>
  <c r="AA16" i="25" s="1"/>
  <c r="AA15" i="25" s="1"/>
  <c r="AA14" i="25" s="1"/>
  <c r="AA13" i="25" s="1"/>
  <c r="Z22" i="25"/>
  <c r="V22" i="25"/>
  <c r="V21" i="25" s="1"/>
  <c r="V20" i="25" s="1"/>
  <c r="V19" i="25" s="1"/>
  <c r="V18" i="25" s="1"/>
  <c r="V17" i="25" s="1"/>
  <c r="V16" i="25" s="1"/>
  <c r="V15" i="25" s="1"/>
  <c r="V14" i="25" s="1"/>
  <c r="V13" i="25" s="1"/>
  <c r="U22" i="25"/>
  <c r="T22" i="25"/>
  <c r="R22" i="25"/>
  <c r="R21" i="25" s="1"/>
  <c r="R20" i="25" s="1"/>
  <c r="Q22" i="25"/>
  <c r="Q21" i="25" s="1"/>
  <c r="Q20" i="25" s="1"/>
  <c r="Q19" i="25" s="1"/>
  <c r="Q18" i="25" s="1"/>
  <c r="Q17" i="25" s="1"/>
  <c r="Q16" i="25" s="1"/>
  <c r="Q15" i="25" s="1"/>
  <c r="Q14" i="25" s="1"/>
  <c r="Q13" i="25" s="1"/>
  <c r="P22" i="25"/>
  <c r="O22" i="25"/>
  <c r="O21" i="25" s="1"/>
  <c r="O20" i="25" s="1"/>
  <c r="O19" i="25" s="1"/>
  <c r="O18" i="25" s="1"/>
  <c r="O17" i="25" s="1"/>
  <c r="O16" i="25" s="1"/>
  <c r="O15" i="25" s="1"/>
  <c r="O14" i="25" s="1"/>
  <c r="O13" i="25" s="1"/>
  <c r="AK21" i="25"/>
  <c r="AK20" i="25" s="1"/>
  <c r="AK19" i="25" s="1"/>
  <c r="AK18" i="25" s="1"/>
  <c r="AK17" i="25" s="1"/>
  <c r="AK16" i="25" s="1"/>
  <c r="AK15" i="25" s="1"/>
  <c r="AK14" i="25" s="1"/>
  <c r="AK13" i="25" s="1"/>
  <c r="AB21" i="25"/>
  <c r="AB20" i="25" s="1"/>
  <c r="AB19" i="25" s="1"/>
  <c r="AB18" i="25" s="1"/>
  <c r="AB17" i="25" s="1"/>
  <c r="AB16" i="25" s="1"/>
  <c r="AB15" i="25" s="1"/>
  <c r="AB14" i="25" s="1"/>
  <c r="AB13" i="25" s="1"/>
  <c r="AR30" i="23"/>
  <c r="AS30" i="23" s="1"/>
  <c r="AL30" i="23"/>
  <c r="AM30" i="23" s="1"/>
  <c r="AC30" i="23"/>
  <c r="AD30" i="23" s="1"/>
  <c r="W30" i="23"/>
  <c r="AF30" i="23" s="1"/>
  <c r="AR29" i="23"/>
  <c r="AS29" i="23" s="1"/>
  <c r="AL29" i="23"/>
  <c r="AU29" i="23" s="1"/>
  <c r="AV29" i="23" s="1"/>
  <c r="AD29" i="23"/>
  <c r="AC29" i="23"/>
  <c r="W29" i="23"/>
  <c r="AF29" i="23" s="1"/>
  <c r="AR28" i="23"/>
  <c r="AS28" i="23" s="1"/>
  <c r="AL28" i="23"/>
  <c r="AC28" i="23"/>
  <c r="AD28" i="23" s="1"/>
  <c r="W28" i="23"/>
  <c r="X28" i="23" s="1"/>
  <c r="AS27" i="23"/>
  <c r="AR27" i="23"/>
  <c r="AL27" i="23"/>
  <c r="AU27" i="23" s="1"/>
  <c r="AV27" i="23" s="1"/>
  <c r="AD27" i="23"/>
  <c r="AC27" i="23"/>
  <c r="W27" i="23"/>
  <c r="AF27" i="23" s="1"/>
  <c r="AQ26" i="23"/>
  <c r="AP26" i="23"/>
  <c r="AO26" i="23"/>
  <c r="AR26" i="23" s="1"/>
  <c r="AS26" i="23" s="1"/>
  <c r="AK26" i="23"/>
  <c r="AJ26" i="23"/>
  <c r="AI26" i="23"/>
  <c r="AL26" i="23" s="1"/>
  <c r="AC26" i="23"/>
  <c r="AD26" i="23" s="1"/>
  <c r="AB26" i="23"/>
  <c r="AA26" i="23"/>
  <c r="Z26" i="23"/>
  <c r="V26" i="23"/>
  <c r="U26" i="23"/>
  <c r="T26" i="23"/>
  <c r="R26" i="23"/>
  <c r="Q26" i="23"/>
  <c r="P26" i="23"/>
  <c r="O26" i="23"/>
  <c r="AR25" i="23"/>
  <c r="AS25" i="23" s="1"/>
  <c r="AL25" i="23"/>
  <c r="AC25" i="23"/>
  <c r="AD25" i="23" s="1"/>
  <c r="W25" i="23"/>
  <c r="AQ24" i="23"/>
  <c r="AP24" i="23"/>
  <c r="AR24" i="23" s="1"/>
  <c r="AS24" i="23" s="1"/>
  <c r="AO24" i="23"/>
  <c r="AK24" i="23"/>
  <c r="AJ24" i="23"/>
  <c r="AI24" i="23"/>
  <c r="AL24" i="23" s="1"/>
  <c r="AB24" i="23"/>
  <c r="AA24" i="23"/>
  <c r="AC24" i="23" s="1"/>
  <c r="Z24" i="23"/>
  <c r="V24" i="23"/>
  <c r="U24" i="23"/>
  <c r="T24" i="23"/>
  <c r="R24" i="23"/>
  <c r="Q24" i="23"/>
  <c r="P24" i="23"/>
  <c r="O24" i="23"/>
  <c r="AR23" i="23"/>
  <c r="AS23" i="23" s="1"/>
  <c r="AL23" i="23"/>
  <c r="AC23" i="23"/>
  <c r="AD23" i="23" s="1"/>
  <c r="W23" i="23"/>
  <c r="AQ22" i="23"/>
  <c r="AP22" i="23"/>
  <c r="AP21" i="23" s="1"/>
  <c r="AP20" i="23" s="1"/>
  <c r="AP19" i="23" s="1"/>
  <c r="AP18" i="23" s="1"/>
  <c r="AP17" i="23" s="1"/>
  <c r="AO22" i="23"/>
  <c r="AR22" i="23" s="1"/>
  <c r="AS22" i="23" s="1"/>
  <c r="AK22" i="23"/>
  <c r="AK21" i="23" s="1"/>
  <c r="AK20" i="23" s="1"/>
  <c r="AK19" i="23" s="1"/>
  <c r="AK18" i="23" s="1"/>
  <c r="AK17" i="23" s="1"/>
  <c r="AK16" i="23" s="1"/>
  <c r="AK15" i="23" s="1"/>
  <c r="AK14" i="23" s="1"/>
  <c r="AK13" i="23" s="1"/>
  <c r="AJ22" i="23"/>
  <c r="AI22" i="23"/>
  <c r="AB22" i="23"/>
  <c r="AA22" i="23"/>
  <c r="AA21" i="23" s="1"/>
  <c r="AA20" i="23" s="1"/>
  <c r="AA19" i="23" s="1"/>
  <c r="Z22" i="23"/>
  <c r="AC22" i="23" s="1"/>
  <c r="AD22" i="23" s="1"/>
  <c r="V22" i="23"/>
  <c r="V21" i="23" s="1"/>
  <c r="V20" i="23" s="1"/>
  <c r="V19" i="23" s="1"/>
  <c r="V18" i="23" s="1"/>
  <c r="V17" i="23" s="1"/>
  <c r="V16" i="23" s="1"/>
  <c r="V15" i="23" s="1"/>
  <c r="V14" i="23" s="1"/>
  <c r="V13" i="23" s="1"/>
  <c r="U22" i="23"/>
  <c r="T22" i="23"/>
  <c r="R22" i="23"/>
  <c r="Q22" i="23"/>
  <c r="Q21" i="23" s="1"/>
  <c r="Q20" i="23" s="1"/>
  <c r="Q19" i="23" s="1"/>
  <c r="Q18" i="23" s="1"/>
  <c r="Q17" i="23" s="1"/>
  <c r="Q16" i="23" s="1"/>
  <c r="Q15" i="23" s="1"/>
  <c r="Q14" i="23" s="1"/>
  <c r="Q13" i="23" s="1"/>
  <c r="P22" i="23"/>
  <c r="O22" i="23"/>
  <c r="AQ21" i="23"/>
  <c r="AQ20" i="23" s="1"/>
  <c r="AQ19" i="23" s="1"/>
  <c r="AQ18" i="23" s="1"/>
  <c r="AQ17" i="23" s="1"/>
  <c r="AQ16" i="23" s="1"/>
  <c r="AQ15" i="23" s="1"/>
  <c r="AQ14" i="23" s="1"/>
  <c r="AQ13" i="23" s="1"/>
  <c r="AO21" i="23"/>
  <c r="AR21" i="23" s="1"/>
  <c r="AS21" i="23" s="1"/>
  <c r="AJ21" i="23"/>
  <c r="AI21" i="23"/>
  <c r="AB21" i="23"/>
  <c r="AB20" i="23" s="1"/>
  <c r="AB19" i="23" s="1"/>
  <c r="Z21" i="23"/>
  <c r="AC21" i="23" s="1"/>
  <c r="AD21" i="23" s="1"/>
  <c r="U21" i="23"/>
  <c r="T21" i="23"/>
  <c r="W21" i="23" s="1"/>
  <c r="R21" i="23"/>
  <c r="P21" i="23"/>
  <c r="O21" i="23"/>
  <c r="AJ20" i="23"/>
  <c r="AI20" i="23"/>
  <c r="U20" i="23"/>
  <c r="T20" i="23"/>
  <c r="W20" i="23" s="1"/>
  <c r="P20" i="23"/>
  <c r="P19" i="23" s="1"/>
  <c r="P18" i="23" s="1"/>
  <c r="P17" i="23" s="1"/>
  <c r="P16" i="23" s="1"/>
  <c r="P15" i="23" s="1"/>
  <c r="P14" i="23" s="1"/>
  <c r="P13" i="23" s="1"/>
  <c r="O20" i="23"/>
  <c r="S19" i="24"/>
  <c r="AR28" i="24"/>
  <c r="AS28" i="24" s="1"/>
  <c r="AL28" i="24"/>
  <c r="AM28" i="24" s="1"/>
  <c r="AC28" i="24"/>
  <c r="AD28" i="24" s="1"/>
  <c r="W28" i="24"/>
  <c r="AR27" i="24"/>
  <c r="AS27" i="24" s="1"/>
  <c r="AM27" i="24"/>
  <c r="AL27" i="24"/>
  <c r="AU27" i="24" s="1"/>
  <c r="AV27" i="24" s="1"/>
  <c r="AC27" i="24"/>
  <c r="AD27" i="24" s="1"/>
  <c r="W27" i="24"/>
  <c r="AF27" i="24" s="1"/>
  <c r="AR26" i="24"/>
  <c r="AS26" i="24" s="1"/>
  <c r="AL26" i="24"/>
  <c r="AU26" i="24" s="1"/>
  <c r="AV26" i="24" s="1"/>
  <c r="AC26" i="24"/>
  <c r="AD26" i="24" s="1"/>
  <c r="W26" i="24"/>
  <c r="X26" i="24" s="1"/>
  <c r="AR25" i="24"/>
  <c r="AS25" i="24" s="1"/>
  <c r="AL25" i="24"/>
  <c r="AU25" i="24" s="1"/>
  <c r="AV25" i="24" s="1"/>
  <c r="AC25" i="24"/>
  <c r="AD25" i="24" s="1"/>
  <c r="W25" i="24"/>
  <c r="AF25" i="24" s="1"/>
  <c r="AQ24" i="24"/>
  <c r="AP24" i="24"/>
  <c r="AO24" i="24"/>
  <c r="AR24" i="24" s="1"/>
  <c r="AS24" i="24" s="1"/>
  <c r="AK24" i="24"/>
  <c r="AJ24" i="24"/>
  <c r="AI24" i="24"/>
  <c r="AC24" i="24"/>
  <c r="AD24" i="24" s="1"/>
  <c r="AB24" i="24"/>
  <c r="AA24" i="24"/>
  <c r="Z24" i="24"/>
  <c r="V24" i="24"/>
  <c r="U24" i="24"/>
  <c r="T24" i="24"/>
  <c r="R24" i="24"/>
  <c r="Q24" i="24"/>
  <c r="P24" i="24"/>
  <c r="O24" i="24"/>
  <c r="AR23" i="24"/>
  <c r="AS23" i="24" s="1"/>
  <c r="AL23" i="24"/>
  <c r="AM23" i="24" s="1"/>
  <c r="AC23" i="24"/>
  <c r="AD23" i="24" s="1"/>
  <c r="W23" i="24"/>
  <c r="X23" i="24" s="1"/>
  <c r="AQ22" i="24"/>
  <c r="AP22" i="24"/>
  <c r="AR22" i="24" s="1"/>
  <c r="AO22" i="24"/>
  <c r="AK22" i="24"/>
  <c r="AJ22" i="24"/>
  <c r="AI22" i="24"/>
  <c r="AL22" i="24" s="1"/>
  <c r="AB22" i="24"/>
  <c r="AA22" i="24"/>
  <c r="AC22" i="24" s="1"/>
  <c r="Z22" i="24"/>
  <c r="V22" i="24"/>
  <c r="U22" i="24"/>
  <c r="T22" i="24"/>
  <c r="R22" i="24"/>
  <c r="Q22" i="24"/>
  <c r="P22" i="24"/>
  <c r="O22" i="24"/>
  <c r="AR21" i="24"/>
  <c r="AS21" i="24" s="1"/>
  <c r="AL21" i="24"/>
  <c r="AM21" i="24" s="1"/>
  <c r="AC21" i="24"/>
  <c r="AD21" i="24" s="1"/>
  <c r="W21" i="24"/>
  <c r="X21" i="24" s="1"/>
  <c r="AQ20" i="24"/>
  <c r="AQ19" i="24" s="1"/>
  <c r="AQ18" i="24" s="1"/>
  <c r="AQ17" i="24" s="1"/>
  <c r="AP20" i="24"/>
  <c r="AP19" i="24" s="1"/>
  <c r="AO20" i="24"/>
  <c r="AR20" i="24" s="1"/>
  <c r="AS20" i="24" s="1"/>
  <c r="AK20" i="24"/>
  <c r="AJ20" i="24"/>
  <c r="AJ19" i="24" s="1"/>
  <c r="AJ18" i="24" s="1"/>
  <c r="AJ17" i="24" s="1"/>
  <c r="AI20" i="24"/>
  <c r="AB20" i="24"/>
  <c r="AB19" i="24" s="1"/>
  <c r="AB18" i="24" s="1"/>
  <c r="AB17" i="24" s="1"/>
  <c r="AB16" i="24" s="1"/>
  <c r="AB15" i="24" s="1"/>
  <c r="AB14" i="24" s="1"/>
  <c r="AB13" i="24" s="1"/>
  <c r="AA20" i="24"/>
  <c r="Z20" i="24"/>
  <c r="Z19" i="24" s="1"/>
  <c r="Z18" i="24" s="1"/>
  <c r="V20" i="24"/>
  <c r="V19" i="24" s="1"/>
  <c r="V18" i="24" s="1"/>
  <c r="U20" i="24"/>
  <c r="U19" i="24" s="1"/>
  <c r="U18" i="24" s="1"/>
  <c r="U17" i="24" s="1"/>
  <c r="T20" i="24"/>
  <c r="W20" i="24" s="1"/>
  <c r="R20" i="24"/>
  <c r="R19" i="24" s="1"/>
  <c r="Q20" i="24"/>
  <c r="Q19" i="24" s="1"/>
  <c r="Q18" i="24" s="1"/>
  <c r="P20" i="24"/>
  <c r="P19" i="24" s="1"/>
  <c r="P18" i="24" s="1"/>
  <c r="P17" i="24" s="1"/>
  <c r="P16" i="24" s="1"/>
  <c r="P15" i="24" s="1"/>
  <c r="P14" i="24" s="1"/>
  <c r="P13" i="24" s="1"/>
  <c r="O20" i="24"/>
  <c r="O19" i="24" s="1"/>
  <c r="O18" i="24" s="1"/>
  <c r="O17" i="24" s="1"/>
  <c r="O16" i="24" s="1"/>
  <c r="O15" i="24" s="1"/>
  <c r="O14" i="24" s="1"/>
  <c r="O13" i="24" s="1"/>
  <c r="AJ19" i="23"/>
  <c r="S19" i="23"/>
  <c r="T19" i="23"/>
  <c r="U19" i="23"/>
  <c r="O19" i="23"/>
  <c r="O18" i="23" s="1"/>
  <c r="O17" i="23" s="1"/>
  <c r="O16" i="23" s="1"/>
  <c r="O15" i="23" s="1"/>
  <c r="O14" i="23" s="1"/>
  <c r="O13" i="23" s="1"/>
  <c r="S17" i="24"/>
  <c r="S17" i="23"/>
  <c r="S17" i="22"/>
  <c r="AR39" i="22"/>
  <c r="AS39" i="22" s="1"/>
  <c r="AL39" i="22"/>
  <c r="AM39" i="22" s="1"/>
  <c r="AC39" i="22"/>
  <c r="AD39" i="22" s="1"/>
  <c r="W39" i="22"/>
  <c r="AF39" i="22" s="1"/>
  <c r="AR38" i="22"/>
  <c r="AS38" i="22" s="1"/>
  <c r="AL38" i="22"/>
  <c r="AU38" i="22" s="1"/>
  <c r="AV38" i="22" s="1"/>
  <c r="AC38" i="22"/>
  <c r="AD38" i="22" s="1"/>
  <c r="W38" i="22"/>
  <c r="AR37" i="22"/>
  <c r="AS37" i="22" s="1"/>
  <c r="AL37" i="22"/>
  <c r="AC37" i="22"/>
  <c r="AD37" i="22" s="1"/>
  <c r="W37" i="22"/>
  <c r="X37" i="22" s="1"/>
  <c r="AR36" i="22"/>
  <c r="AS36" i="22" s="1"/>
  <c r="AL36" i="22"/>
  <c r="AC36" i="22"/>
  <c r="AD36" i="22" s="1"/>
  <c r="W36" i="22"/>
  <c r="AF36" i="22" s="1"/>
  <c r="AQ35" i="22"/>
  <c r="AP35" i="22"/>
  <c r="AP34" i="22" s="1"/>
  <c r="AO35" i="22"/>
  <c r="AR35" i="22" s="1"/>
  <c r="AK35" i="22"/>
  <c r="AK34" i="22" s="1"/>
  <c r="AK33" i="22" s="1"/>
  <c r="AJ35" i="22"/>
  <c r="AI35" i="22"/>
  <c r="AB35" i="22"/>
  <c r="AA35" i="22"/>
  <c r="Z35" i="22"/>
  <c r="AC35" i="22" s="1"/>
  <c r="AD35" i="22" s="1"/>
  <c r="V35" i="22"/>
  <c r="V34" i="22" s="1"/>
  <c r="V33" i="22" s="1"/>
  <c r="U35" i="22"/>
  <c r="T35" i="22"/>
  <c r="R35" i="22"/>
  <c r="Q35" i="22"/>
  <c r="Q34" i="22" s="1"/>
  <c r="Q33" i="22" s="1"/>
  <c r="P35" i="22"/>
  <c r="O35" i="22"/>
  <c r="AQ34" i="22"/>
  <c r="AQ33" i="22" s="1"/>
  <c r="AO34" i="22"/>
  <c r="AO33" i="22" s="1"/>
  <c r="AJ34" i="22"/>
  <c r="AJ33" i="22" s="1"/>
  <c r="AI34" i="22"/>
  <c r="AL34" i="22" s="1"/>
  <c r="AB34" i="22"/>
  <c r="AB33" i="22" s="1"/>
  <c r="AA34" i="22"/>
  <c r="AC34" i="22" s="1"/>
  <c r="Z34" i="22"/>
  <c r="U34" i="22"/>
  <c r="T34" i="22"/>
  <c r="T33" i="22" s="1"/>
  <c r="R34" i="22"/>
  <c r="R33" i="22" s="1"/>
  <c r="P34" i="22"/>
  <c r="O34" i="22"/>
  <c r="O33" i="22" s="1"/>
  <c r="AW33" i="22"/>
  <c r="AT33" i="22"/>
  <c r="AP33" i="22"/>
  <c r="AI33" i="22"/>
  <c r="AH33" i="22"/>
  <c r="AG33" i="22"/>
  <c r="AE33" i="22"/>
  <c r="Z33" i="22"/>
  <c r="Y33" i="22"/>
  <c r="U33" i="22"/>
  <c r="P33" i="22"/>
  <c r="AR32" i="22"/>
  <c r="AS32" i="22" s="1"/>
  <c r="AL32" i="22"/>
  <c r="AM32" i="22" s="1"/>
  <c r="AC32" i="22"/>
  <c r="W32" i="22"/>
  <c r="X32" i="22" s="1"/>
  <c r="AR31" i="22"/>
  <c r="AS31" i="22" s="1"/>
  <c r="AL31" i="22"/>
  <c r="AM31" i="22" s="1"/>
  <c r="AC31" i="22"/>
  <c r="AD31" i="22" s="1"/>
  <c r="W31" i="22"/>
  <c r="X31" i="22" s="1"/>
  <c r="AS30" i="22"/>
  <c r="AR30" i="22"/>
  <c r="AL30" i="22"/>
  <c r="AM30" i="22" s="1"/>
  <c r="AC30" i="22"/>
  <c r="AD30" i="22" s="1"/>
  <c r="W30" i="22"/>
  <c r="X30" i="22" s="1"/>
  <c r="AR29" i="22"/>
  <c r="AS29" i="22" s="1"/>
  <c r="AL29" i="22"/>
  <c r="AC29" i="22"/>
  <c r="AD29" i="22" s="1"/>
  <c r="W29" i="22"/>
  <c r="X29" i="22" s="1"/>
  <c r="AR28" i="22"/>
  <c r="AS28" i="22" s="1"/>
  <c r="AL28" i="22"/>
  <c r="AM28" i="22" s="1"/>
  <c r="AC28" i="22"/>
  <c r="AD28" i="22" s="1"/>
  <c r="W28" i="22"/>
  <c r="X28" i="22" s="1"/>
  <c r="AQ27" i="22"/>
  <c r="AP27" i="22"/>
  <c r="AO27" i="22"/>
  <c r="AK27" i="22"/>
  <c r="AJ27" i="22"/>
  <c r="AI27" i="22"/>
  <c r="AB27" i="22"/>
  <c r="AA27" i="22"/>
  <c r="Z27" i="22"/>
  <c r="V27" i="22"/>
  <c r="U27" i="22"/>
  <c r="T27" i="22"/>
  <c r="W27" i="22" s="1"/>
  <c r="R27" i="22"/>
  <c r="Q27" i="22"/>
  <c r="P27" i="22"/>
  <c r="O27" i="22"/>
  <c r="AS26" i="22"/>
  <c r="AR26" i="22"/>
  <c r="AL26" i="22"/>
  <c r="AM26" i="22" s="1"/>
  <c r="AF26" i="22"/>
  <c r="AC26" i="22"/>
  <c r="AD26" i="22" s="1"/>
  <c r="W26" i="22"/>
  <c r="X26" i="22" s="1"/>
  <c r="AR25" i="22"/>
  <c r="AS25" i="22" s="1"/>
  <c r="AL25" i="22"/>
  <c r="AM25" i="22" s="1"/>
  <c r="AC25" i="22"/>
  <c r="AD25" i="22" s="1"/>
  <c r="W25" i="22"/>
  <c r="X25" i="22" s="1"/>
  <c r="AR24" i="22"/>
  <c r="AS24" i="22" s="1"/>
  <c r="AL24" i="22"/>
  <c r="AU24" i="22" s="1"/>
  <c r="AV24" i="22" s="1"/>
  <c r="AC24" i="22"/>
  <c r="AD24" i="22" s="1"/>
  <c r="W24" i="22"/>
  <c r="X24" i="22" s="1"/>
  <c r="AR23" i="22"/>
  <c r="AS23" i="22" s="1"/>
  <c r="AL23" i="22"/>
  <c r="AC23" i="22"/>
  <c r="AD23" i="22" s="1"/>
  <c r="W23" i="22"/>
  <c r="AF23" i="22" s="1"/>
  <c r="AQ22" i="22"/>
  <c r="AQ21" i="22" s="1"/>
  <c r="AQ20" i="22" s="1"/>
  <c r="AQ19" i="22" s="1"/>
  <c r="AQ18" i="22" s="1"/>
  <c r="AP22" i="22"/>
  <c r="AO22" i="22"/>
  <c r="AK22" i="22"/>
  <c r="AK21" i="22" s="1"/>
  <c r="AK20" i="22" s="1"/>
  <c r="AK19" i="22" s="1"/>
  <c r="AK18" i="22" s="1"/>
  <c r="AK17" i="22" s="1"/>
  <c r="AJ22" i="22"/>
  <c r="AJ21" i="22" s="1"/>
  <c r="AJ20" i="22" s="1"/>
  <c r="AJ19" i="22" s="1"/>
  <c r="AJ18" i="22" s="1"/>
  <c r="AJ17" i="22" s="1"/>
  <c r="AJ16" i="22" s="1"/>
  <c r="AJ15" i="22" s="1"/>
  <c r="AJ14" i="22" s="1"/>
  <c r="AJ13" i="22" s="1"/>
  <c r="AI22" i="22"/>
  <c r="AB22" i="22"/>
  <c r="AA22" i="22"/>
  <c r="Z22" i="22"/>
  <c r="AC22" i="22" s="1"/>
  <c r="V22" i="22"/>
  <c r="V21" i="22" s="1"/>
  <c r="V20" i="22" s="1"/>
  <c r="U22" i="22"/>
  <c r="T22" i="22"/>
  <c r="R22" i="22"/>
  <c r="R21" i="22" s="1"/>
  <c r="R20" i="22" s="1"/>
  <c r="R19" i="22" s="1"/>
  <c r="Q22" i="22"/>
  <c r="P22" i="22"/>
  <c r="P21" i="22" s="1"/>
  <c r="P20" i="22" s="1"/>
  <c r="P19" i="22" s="1"/>
  <c r="P18" i="22" s="1"/>
  <c r="P17" i="22" s="1"/>
  <c r="O22" i="22"/>
  <c r="AO21" i="22"/>
  <c r="AA21" i="22"/>
  <c r="AA20" i="22" s="1"/>
  <c r="AA19" i="22" s="1"/>
  <c r="AA18" i="22" s="1"/>
  <c r="AA17" i="22" s="1"/>
  <c r="Z21" i="22"/>
  <c r="U21" i="22"/>
  <c r="U20" i="22" s="1"/>
  <c r="U19" i="22" s="1"/>
  <c r="U18" i="22" s="1"/>
  <c r="U17" i="22" s="1"/>
  <c r="U16" i="22" s="1"/>
  <c r="U15" i="22" s="1"/>
  <c r="U14" i="22" s="1"/>
  <c r="U13" i="22" s="1"/>
  <c r="Q21" i="22"/>
  <c r="Q20" i="22" s="1"/>
  <c r="Q19" i="22" s="1"/>
  <c r="Q18" i="22" s="1"/>
  <c r="Q17" i="22" s="1"/>
  <c r="AR51" i="21"/>
  <c r="AS51" i="21" s="1"/>
  <c r="AL51" i="21"/>
  <c r="AM51" i="21" s="1"/>
  <c r="AC51" i="21"/>
  <c r="AD51" i="21" s="1"/>
  <c r="W51" i="21"/>
  <c r="AF51" i="21" s="1"/>
  <c r="AR50" i="21"/>
  <c r="AS50" i="21" s="1"/>
  <c r="AM50" i="21"/>
  <c r="AL50" i="21"/>
  <c r="AU50" i="21" s="1"/>
  <c r="AV50" i="21" s="1"/>
  <c r="AD50" i="21"/>
  <c r="AC50" i="21"/>
  <c r="W50" i="21"/>
  <c r="AF50" i="21" s="1"/>
  <c r="AR49" i="21"/>
  <c r="AS49" i="21" s="1"/>
  <c r="AL49" i="21"/>
  <c r="AC49" i="21"/>
  <c r="AD49" i="21" s="1"/>
  <c r="W49" i="21"/>
  <c r="X49" i="21" s="1"/>
  <c r="AQ48" i="21"/>
  <c r="AP48" i="21"/>
  <c r="AO48" i="21"/>
  <c r="AR48" i="21" s="1"/>
  <c r="AK48" i="21"/>
  <c r="AJ48" i="21"/>
  <c r="AL48" i="21" s="1"/>
  <c r="AI48" i="21"/>
  <c r="AB48" i="21"/>
  <c r="AA48" i="21"/>
  <c r="Z48" i="21"/>
  <c r="W48" i="21"/>
  <c r="V48" i="21"/>
  <c r="U48" i="21"/>
  <c r="T48" i="21"/>
  <c r="R48" i="21"/>
  <c r="Q48" i="21"/>
  <c r="P48" i="21"/>
  <c r="O48" i="21"/>
  <c r="AR47" i="21"/>
  <c r="AS47" i="21" s="1"/>
  <c r="AL47" i="21"/>
  <c r="AM47" i="21" s="1"/>
  <c r="AC47" i="21"/>
  <c r="AD47" i="21" s="1"/>
  <c r="W47" i="21"/>
  <c r="AF47" i="21" s="1"/>
  <c r="AQ46" i="21"/>
  <c r="AQ45" i="21" s="1"/>
  <c r="AP46" i="21"/>
  <c r="AO46" i="21"/>
  <c r="AK46" i="21"/>
  <c r="AJ46" i="21"/>
  <c r="AL46" i="21" s="1"/>
  <c r="AI46" i="21"/>
  <c r="AB46" i="21"/>
  <c r="AB45" i="21" s="1"/>
  <c r="AA46" i="21"/>
  <c r="Z46" i="21"/>
  <c r="Z45" i="21" s="1"/>
  <c r="V46" i="21"/>
  <c r="U46" i="21"/>
  <c r="T46" i="21"/>
  <c r="W46" i="21" s="1"/>
  <c r="R46" i="21"/>
  <c r="Q46" i="21"/>
  <c r="Q45" i="21" s="1"/>
  <c r="Q44" i="21" s="1"/>
  <c r="P46" i="21"/>
  <c r="O46" i="21"/>
  <c r="AP45" i="21"/>
  <c r="AK45" i="21"/>
  <c r="AI45" i="21"/>
  <c r="AA45" i="21"/>
  <c r="AA44" i="21" s="1"/>
  <c r="V45" i="21"/>
  <c r="U45" i="21"/>
  <c r="T45" i="21"/>
  <c r="P45" i="21"/>
  <c r="P44" i="21" s="1"/>
  <c r="O45" i="21"/>
  <c r="O44" i="21" s="1"/>
  <c r="AQ44" i="21"/>
  <c r="AP44" i="21"/>
  <c r="AK44" i="21"/>
  <c r="AB44" i="21"/>
  <c r="V44" i="21"/>
  <c r="U44" i="21"/>
  <c r="AR43" i="21"/>
  <c r="AS43" i="21" s="1"/>
  <c r="AL43" i="21"/>
  <c r="AM43" i="21" s="1"/>
  <c r="AD43" i="21"/>
  <c r="AC43" i="21"/>
  <c r="W43" i="21"/>
  <c r="X43" i="21" s="1"/>
  <c r="AQ42" i="21"/>
  <c r="AQ41" i="21" s="1"/>
  <c r="AP42" i="21"/>
  <c r="AO42" i="21"/>
  <c r="AK42" i="21"/>
  <c r="AJ42" i="21"/>
  <c r="AI42" i="21"/>
  <c r="AB42" i="21"/>
  <c r="AB41" i="21" s="1"/>
  <c r="AA42" i="21"/>
  <c r="Z42" i="21"/>
  <c r="AC42" i="21" s="1"/>
  <c r="AD42" i="21" s="1"/>
  <c r="V42" i="21"/>
  <c r="U42" i="21"/>
  <c r="U41" i="21" s="1"/>
  <c r="U40" i="21" s="1"/>
  <c r="T42" i="21"/>
  <c r="R42" i="21"/>
  <c r="Q42" i="21"/>
  <c r="P42" i="21"/>
  <c r="O42" i="21"/>
  <c r="AP41" i="21"/>
  <c r="AO41" i="21"/>
  <c r="AK41" i="21"/>
  <c r="AJ41" i="21"/>
  <c r="AI41" i="21"/>
  <c r="AA41" i="21"/>
  <c r="Z41" i="21"/>
  <c r="Z40" i="21" s="1"/>
  <c r="V41" i="21"/>
  <c r="Q41" i="21"/>
  <c r="P41" i="21"/>
  <c r="O41" i="21"/>
  <c r="O40" i="21" s="1"/>
  <c r="AQ40" i="21"/>
  <c r="AP40" i="21"/>
  <c r="AO40" i="21"/>
  <c r="AK40" i="21"/>
  <c r="AJ40" i="21"/>
  <c r="AB40" i="21"/>
  <c r="AA40" i="21"/>
  <c r="V40" i="21"/>
  <c r="Q40" i="21"/>
  <c r="P40" i="21"/>
  <c r="AR39" i="21"/>
  <c r="AS39" i="21" s="1"/>
  <c r="AL39" i="21"/>
  <c r="AU39" i="21" s="1"/>
  <c r="AV39" i="21" s="1"/>
  <c r="AC39" i="21"/>
  <c r="AD39" i="21" s="1"/>
  <c r="W39" i="21"/>
  <c r="X39" i="21" s="1"/>
  <c r="AQ38" i="21"/>
  <c r="AP38" i="21"/>
  <c r="AO38" i="21"/>
  <c r="AR38" i="21" s="1"/>
  <c r="AS38" i="21" s="1"/>
  <c r="AK38" i="21"/>
  <c r="AJ38" i="21"/>
  <c r="AI38" i="21"/>
  <c r="AC38" i="21"/>
  <c r="AD38" i="21" s="1"/>
  <c r="AB38" i="21"/>
  <c r="AA38" i="21"/>
  <c r="Z38" i="21"/>
  <c r="V38" i="21"/>
  <c r="U38" i="21"/>
  <c r="T38" i="21"/>
  <c r="R38" i="21"/>
  <c r="Q38" i="21"/>
  <c r="P38" i="21"/>
  <c r="O38" i="21"/>
  <c r="AR37" i="21"/>
  <c r="AS37" i="21" s="1"/>
  <c r="AL37" i="21"/>
  <c r="AM37" i="21" s="1"/>
  <c r="AC37" i="21"/>
  <c r="AD37" i="21" s="1"/>
  <c r="W37" i="21"/>
  <c r="AF37" i="21" s="1"/>
  <c r="AR36" i="21"/>
  <c r="AS36" i="21" s="1"/>
  <c r="AL36" i="21"/>
  <c r="AU36" i="21" s="1"/>
  <c r="AC36" i="21"/>
  <c r="AD36" i="21" s="1"/>
  <c r="W36" i="21"/>
  <c r="X36" i="21" s="1"/>
  <c r="AQ35" i="21"/>
  <c r="AP35" i="21"/>
  <c r="AP34" i="21" s="1"/>
  <c r="AO35" i="21"/>
  <c r="AK35" i="21"/>
  <c r="AK34" i="21" s="1"/>
  <c r="AJ35" i="21"/>
  <c r="AI35" i="21"/>
  <c r="AB35" i="21"/>
  <c r="AB34" i="21" s="1"/>
  <c r="AB33" i="21" s="1"/>
  <c r="AA35" i="21"/>
  <c r="Z35" i="21"/>
  <c r="W35" i="21"/>
  <c r="V35" i="21"/>
  <c r="U35" i="21"/>
  <c r="U34" i="21" s="1"/>
  <c r="U33" i="21" s="1"/>
  <c r="T35" i="21"/>
  <c r="T34" i="21" s="1"/>
  <c r="R35" i="21"/>
  <c r="Q35" i="21"/>
  <c r="P35" i="21"/>
  <c r="O35" i="21"/>
  <c r="O34" i="21" s="1"/>
  <c r="O33" i="21" s="1"/>
  <c r="AQ34" i="21"/>
  <c r="AO34" i="21"/>
  <c r="AR34" i="21" s="1"/>
  <c r="AJ34" i="21"/>
  <c r="AJ33" i="21" s="1"/>
  <c r="AI34" i="21"/>
  <c r="AI33" i="21" s="1"/>
  <c r="AA34" i="21"/>
  <c r="Z34" i="21"/>
  <c r="V34" i="21"/>
  <c r="V33" i="21" s="1"/>
  <c r="Q34" i="21"/>
  <c r="P34" i="21"/>
  <c r="P33" i="21" s="1"/>
  <c r="AQ33" i="21"/>
  <c r="AP33" i="21"/>
  <c r="AO33" i="21"/>
  <c r="AR33" i="21" s="1"/>
  <c r="AK33" i="21"/>
  <c r="AA33" i="21"/>
  <c r="Q33" i="21"/>
  <c r="AR32" i="21"/>
  <c r="AS32" i="21" s="1"/>
  <c r="AM32" i="21"/>
  <c r="AL32" i="21"/>
  <c r="AC32" i="21"/>
  <c r="AD32" i="21" s="1"/>
  <c r="W32" i="21"/>
  <c r="AR31" i="21"/>
  <c r="AS31" i="21" s="1"/>
  <c r="AL31" i="21"/>
  <c r="AU31" i="21" s="1"/>
  <c r="AV31" i="21" s="1"/>
  <c r="AC31" i="21"/>
  <c r="AD31" i="21" s="1"/>
  <c r="W31" i="21"/>
  <c r="AF31" i="21" s="1"/>
  <c r="AR30" i="21"/>
  <c r="AS30" i="21" s="1"/>
  <c r="AL30" i="21"/>
  <c r="AU30" i="21" s="1"/>
  <c r="AV30" i="21" s="1"/>
  <c r="AC30" i="21"/>
  <c r="AD30" i="21" s="1"/>
  <c r="W30" i="21"/>
  <c r="X30" i="21" s="1"/>
  <c r="AR29" i="21"/>
  <c r="AS29" i="21" s="1"/>
  <c r="AL29" i="21"/>
  <c r="AM29" i="21" s="1"/>
  <c r="AC29" i="21"/>
  <c r="AD29" i="21" s="1"/>
  <c r="W29" i="21"/>
  <c r="X29" i="21" s="1"/>
  <c r="AQ28" i="21"/>
  <c r="AP28" i="21"/>
  <c r="AO28" i="21"/>
  <c r="AK28" i="21"/>
  <c r="AJ28" i="21"/>
  <c r="AI28" i="21"/>
  <c r="AL28" i="21" s="1"/>
  <c r="AB28" i="21"/>
  <c r="AA28" i="21"/>
  <c r="Z28" i="21"/>
  <c r="AC28" i="21" s="1"/>
  <c r="AD28" i="21" s="1"/>
  <c r="V28" i="21"/>
  <c r="U28" i="21"/>
  <c r="T28" i="21"/>
  <c r="W28" i="21" s="1"/>
  <c r="R28" i="21"/>
  <c r="Q28" i="21"/>
  <c r="P28" i="21"/>
  <c r="O28" i="21"/>
  <c r="AR27" i="21"/>
  <c r="AS27" i="21" s="1"/>
  <c r="AL27" i="21"/>
  <c r="AM27" i="21" s="1"/>
  <c r="AC27" i="21"/>
  <c r="AD27" i="21" s="1"/>
  <c r="W27" i="21"/>
  <c r="X27" i="21" s="1"/>
  <c r="AR26" i="21"/>
  <c r="AS26" i="21" s="1"/>
  <c r="AL26" i="21"/>
  <c r="AU26" i="21" s="1"/>
  <c r="AV26" i="21" s="1"/>
  <c r="AC26" i="21"/>
  <c r="AD26" i="21" s="1"/>
  <c r="W26" i="21"/>
  <c r="AF26" i="21" s="1"/>
  <c r="AQ25" i="21"/>
  <c r="AP25" i="21"/>
  <c r="AO25" i="21"/>
  <c r="AK25" i="21"/>
  <c r="AJ25" i="21"/>
  <c r="AI25" i="21"/>
  <c r="AB25" i="21"/>
  <c r="AA25" i="21"/>
  <c r="Z25" i="21"/>
  <c r="AC25" i="21" s="1"/>
  <c r="AD25" i="21" s="1"/>
  <c r="V25" i="21"/>
  <c r="U25" i="21"/>
  <c r="T25" i="21"/>
  <c r="R25" i="21"/>
  <c r="Q25" i="21"/>
  <c r="P25" i="21"/>
  <c r="O25" i="21"/>
  <c r="AR24" i="21"/>
  <c r="AS24" i="21" s="1"/>
  <c r="AL24" i="21"/>
  <c r="AM24" i="21" s="1"/>
  <c r="AC24" i="21"/>
  <c r="AD24" i="21" s="1"/>
  <c r="W24" i="21"/>
  <c r="AR23" i="21"/>
  <c r="AS23" i="21" s="1"/>
  <c r="AL23" i="21"/>
  <c r="AU23" i="21" s="1"/>
  <c r="AV23" i="21" s="1"/>
  <c r="AC23" i="21"/>
  <c r="AD23" i="21" s="1"/>
  <c r="W23" i="21"/>
  <c r="X23" i="21" s="1"/>
  <c r="AQ22" i="21"/>
  <c r="AP22" i="21"/>
  <c r="AO22" i="21"/>
  <c r="AK22" i="21"/>
  <c r="AJ22" i="21"/>
  <c r="AJ21" i="21" s="1"/>
  <c r="AJ20" i="21" s="1"/>
  <c r="AI22" i="21"/>
  <c r="AB22" i="21"/>
  <c r="AA22" i="21"/>
  <c r="Z22" i="21"/>
  <c r="V22" i="21"/>
  <c r="U22" i="21"/>
  <c r="U21" i="21" s="1"/>
  <c r="U20" i="21" s="1"/>
  <c r="U19" i="21" s="1"/>
  <c r="U18" i="21" s="1"/>
  <c r="U17" i="21" s="1"/>
  <c r="U16" i="21" s="1"/>
  <c r="U15" i="21" s="1"/>
  <c r="U14" i="21" s="1"/>
  <c r="U13" i="21" s="1"/>
  <c r="T22" i="21"/>
  <c r="W22" i="21" s="1"/>
  <c r="R22" i="21"/>
  <c r="Q22" i="21"/>
  <c r="P22" i="21"/>
  <c r="P21" i="21" s="1"/>
  <c r="P20" i="21" s="1"/>
  <c r="O22" i="21"/>
  <c r="O21" i="21" s="1"/>
  <c r="O20" i="21" s="1"/>
  <c r="O19" i="21" s="1"/>
  <c r="O18" i="21" s="1"/>
  <c r="O17" i="21" s="1"/>
  <c r="O16" i="21" s="1"/>
  <c r="O15" i="21" s="1"/>
  <c r="O14" i="21" s="1"/>
  <c r="O13" i="21" s="1"/>
  <c r="AQ21" i="21"/>
  <c r="AP21" i="21"/>
  <c r="AK21" i="21"/>
  <c r="AK20" i="21" s="1"/>
  <c r="AK19" i="21" s="1"/>
  <c r="AK18" i="21" s="1"/>
  <c r="AK17" i="21" s="1"/>
  <c r="AK16" i="21" s="1"/>
  <c r="AK15" i="21" s="1"/>
  <c r="AK14" i="21" s="1"/>
  <c r="AK13" i="21" s="1"/>
  <c r="AB21" i="21"/>
  <c r="AB20" i="21" s="1"/>
  <c r="AB19" i="21" s="1"/>
  <c r="AB18" i="21" s="1"/>
  <c r="AB17" i="21" s="1"/>
  <c r="AB16" i="21" s="1"/>
  <c r="AB15" i="21" s="1"/>
  <c r="AB14" i="21" s="1"/>
  <c r="AB13" i="21" s="1"/>
  <c r="AA21" i="21"/>
  <c r="V21" i="21"/>
  <c r="R21" i="21"/>
  <c r="Q21" i="21"/>
  <c r="Q20" i="21" s="1"/>
  <c r="AQ20" i="21"/>
  <c r="AQ19" i="21" s="1"/>
  <c r="AQ18" i="21" s="1"/>
  <c r="AQ17" i="21" s="1"/>
  <c r="AQ16" i="21" s="1"/>
  <c r="AQ15" i="21" s="1"/>
  <c r="AQ14" i="21" s="1"/>
  <c r="AQ13" i="21" s="1"/>
  <c r="AP20" i="21"/>
  <c r="AP19" i="21" s="1"/>
  <c r="AA20" i="21"/>
  <c r="V20" i="21"/>
  <c r="R20" i="21"/>
  <c r="AP18" i="21"/>
  <c r="AP17" i="21"/>
  <c r="AP16" i="21" s="1"/>
  <c r="AP15" i="21" s="1"/>
  <c r="AP14" i="21" s="1"/>
  <c r="AP13" i="21" s="1"/>
  <c r="AR34" i="20"/>
  <c r="AS34" i="20" s="1"/>
  <c r="AL34" i="20"/>
  <c r="AM34" i="20" s="1"/>
  <c r="AC34" i="20"/>
  <c r="AD34" i="20" s="1"/>
  <c r="W34" i="20"/>
  <c r="AF34" i="20" s="1"/>
  <c r="AR33" i="20"/>
  <c r="AS33" i="20" s="1"/>
  <c r="AM33" i="20"/>
  <c r="AL33" i="20"/>
  <c r="AC33" i="20"/>
  <c r="AD33" i="20" s="1"/>
  <c r="W33" i="20"/>
  <c r="AR32" i="20"/>
  <c r="AS32" i="20" s="1"/>
  <c r="AL32" i="20"/>
  <c r="AU32" i="20" s="1"/>
  <c r="AV32" i="20" s="1"/>
  <c r="AC32" i="20"/>
  <c r="AD32" i="20" s="1"/>
  <c r="W32" i="20"/>
  <c r="X32" i="20" s="1"/>
  <c r="AR31" i="20"/>
  <c r="AS31" i="20" s="1"/>
  <c r="AL31" i="20"/>
  <c r="AC31" i="20"/>
  <c r="AD31" i="20" s="1"/>
  <c r="W31" i="20"/>
  <c r="AQ30" i="20"/>
  <c r="AQ29" i="20" s="1"/>
  <c r="AQ28" i="20" s="1"/>
  <c r="AQ27" i="20" s="1"/>
  <c r="AQ26" i="20" s="1"/>
  <c r="AP30" i="20"/>
  <c r="AP29" i="20" s="1"/>
  <c r="AO30" i="20"/>
  <c r="AR30" i="20" s="1"/>
  <c r="AS30" i="20" s="1"/>
  <c r="AK30" i="20"/>
  <c r="AK29" i="20" s="1"/>
  <c r="AJ30" i="20"/>
  <c r="AJ29" i="20" s="1"/>
  <c r="AI30" i="20"/>
  <c r="AB30" i="20"/>
  <c r="AA30" i="20"/>
  <c r="AA29" i="20" s="1"/>
  <c r="AA28" i="20" s="1"/>
  <c r="AA27" i="20" s="1"/>
  <c r="AA26" i="20" s="1"/>
  <c r="Z30" i="20"/>
  <c r="AC30" i="20" s="1"/>
  <c r="AD30" i="20" s="1"/>
  <c r="V30" i="20"/>
  <c r="V29" i="20" s="1"/>
  <c r="U30" i="20"/>
  <c r="T30" i="20"/>
  <c r="T29" i="20" s="1"/>
  <c r="R30" i="20"/>
  <c r="Q30" i="20"/>
  <c r="Q29" i="20" s="1"/>
  <c r="P30" i="20"/>
  <c r="O30" i="20"/>
  <c r="AO29" i="20"/>
  <c r="AO28" i="20" s="1"/>
  <c r="AI29" i="20"/>
  <c r="AI28" i="20" s="1"/>
  <c r="AB29" i="20"/>
  <c r="AB28" i="20" s="1"/>
  <c r="AB27" i="20" s="1"/>
  <c r="AB26" i="20" s="1"/>
  <c r="Z29" i="20"/>
  <c r="U29" i="20"/>
  <c r="U28" i="20" s="1"/>
  <c r="U27" i="20" s="1"/>
  <c r="U26" i="20" s="1"/>
  <c r="R29" i="20"/>
  <c r="P29" i="20"/>
  <c r="O29" i="20"/>
  <c r="O28" i="20" s="1"/>
  <c r="O27" i="20" s="1"/>
  <c r="O26" i="20" s="1"/>
  <c r="AP28" i="20"/>
  <c r="AP27" i="20" s="1"/>
  <c r="AP26" i="20" s="1"/>
  <c r="AK28" i="20"/>
  <c r="Z28" i="20"/>
  <c r="Z27" i="20" s="1"/>
  <c r="V28" i="20"/>
  <c r="V27" i="20" s="1"/>
  <c r="V26" i="20" s="1"/>
  <c r="Q28" i="20"/>
  <c r="P28" i="20"/>
  <c r="P27" i="20" s="1"/>
  <c r="P26" i="20" s="1"/>
  <c r="AK27" i="20"/>
  <c r="AK26" i="20" s="1"/>
  <c r="Q27" i="20"/>
  <c r="Q26" i="20" s="1"/>
  <c r="AR25" i="20"/>
  <c r="AS25" i="20" s="1"/>
  <c r="AM25" i="20"/>
  <c r="AL25" i="20"/>
  <c r="AC25" i="20"/>
  <c r="AD25" i="20" s="1"/>
  <c r="X25" i="20"/>
  <c r="W25" i="20"/>
  <c r="AR24" i="20"/>
  <c r="AS24" i="20" s="1"/>
  <c r="AL24" i="20"/>
  <c r="AM24" i="20" s="1"/>
  <c r="AC24" i="20"/>
  <c r="AD24" i="20" s="1"/>
  <c r="W24" i="20"/>
  <c r="AF24" i="20" s="1"/>
  <c r="AS23" i="20"/>
  <c r="AR23" i="20"/>
  <c r="AL23" i="20"/>
  <c r="AU23" i="20" s="1"/>
  <c r="AV23" i="20" s="1"/>
  <c r="AC23" i="20"/>
  <c r="AD23" i="20" s="1"/>
  <c r="X23" i="20"/>
  <c r="W23" i="20"/>
  <c r="AQ22" i="20"/>
  <c r="AP22" i="20"/>
  <c r="AP21" i="20" s="1"/>
  <c r="AP20" i="20" s="1"/>
  <c r="AP19" i="20" s="1"/>
  <c r="AP18" i="20" s="1"/>
  <c r="AO22" i="20"/>
  <c r="AK22" i="20"/>
  <c r="AK21" i="20" s="1"/>
  <c r="AJ22" i="20"/>
  <c r="AJ21" i="20" s="1"/>
  <c r="AJ20" i="20" s="1"/>
  <c r="AJ19" i="20" s="1"/>
  <c r="AJ18" i="20" s="1"/>
  <c r="AI22" i="20"/>
  <c r="AL22" i="20" s="1"/>
  <c r="AB22" i="20"/>
  <c r="AA22" i="20"/>
  <c r="AA21" i="20" s="1"/>
  <c r="Z22" i="20"/>
  <c r="Z21" i="20" s="1"/>
  <c r="AC21" i="20" s="1"/>
  <c r="V22" i="20"/>
  <c r="V21" i="20" s="1"/>
  <c r="V20" i="20" s="1"/>
  <c r="V19" i="20" s="1"/>
  <c r="V18" i="20" s="1"/>
  <c r="U22" i="20"/>
  <c r="T22" i="20"/>
  <c r="W22" i="20" s="1"/>
  <c r="R22" i="20"/>
  <c r="Q22" i="20"/>
  <c r="Q21" i="20" s="1"/>
  <c r="P22" i="20"/>
  <c r="O22" i="20"/>
  <c r="O21" i="20" s="1"/>
  <c r="O20" i="20" s="1"/>
  <c r="O19" i="20" s="1"/>
  <c r="O18" i="20" s="1"/>
  <c r="AQ21" i="20"/>
  <c r="AQ20" i="20" s="1"/>
  <c r="AQ19" i="20" s="1"/>
  <c r="AQ18" i="20" s="1"/>
  <c r="AO21" i="20"/>
  <c r="AO20" i="20" s="1"/>
  <c r="AI21" i="20"/>
  <c r="AB21" i="20"/>
  <c r="AB20" i="20" s="1"/>
  <c r="U21" i="20"/>
  <c r="T21" i="20"/>
  <c r="W21" i="20" s="1"/>
  <c r="P21" i="20"/>
  <c r="P20" i="20" s="1"/>
  <c r="P19" i="20" s="1"/>
  <c r="P18" i="20" s="1"/>
  <c r="AK20" i="20"/>
  <c r="AI20" i="20"/>
  <c r="AA20" i="20"/>
  <c r="AA19" i="20" s="1"/>
  <c r="AA18" i="20" s="1"/>
  <c r="U20" i="20"/>
  <c r="U19" i="20" s="1"/>
  <c r="U18" i="20" s="1"/>
  <c r="Q20" i="20"/>
  <c r="Q19" i="20" s="1"/>
  <c r="Q18" i="20" s="1"/>
  <c r="AK19" i="20"/>
  <c r="AB19" i="20"/>
  <c r="AB18" i="20" s="1"/>
  <c r="AK18" i="20"/>
  <c r="AR55" i="19"/>
  <c r="AS55" i="19" s="1"/>
  <c r="AL55" i="19"/>
  <c r="AM55" i="19" s="1"/>
  <c r="AC55" i="19"/>
  <c r="AD55" i="19" s="1"/>
  <c r="X55" i="19"/>
  <c r="W55" i="19"/>
  <c r="AQ54" i="19"/>
  <c r="AP54" i="19"/>
  <c r="AP53" i="19" s="1"/>
  <c r="AP52" i="19" s="1"/>
  <c r="AO54" i="19"/>
  <c r="AK54" i="19"/>
  <c r="AK53" i="19" s="1"/>
  <c r="AK52" i="19" s="1"/>
  <c r="AJ54" i="19"/>
  <c r="AJ53" i="19" s="1"/>
  <c r="AJ52" i="19" s="1"/>
  <c r="AI54" i="19"/>
  <c r="AB54" i="19"/>
  <c r="AA54" i="19"/>
  <c r="AA53" i="19" s="1"/>
  <c r="AA52" i="19" s="1"/>
  <c r="Z54" i="19"/>
  <c r="V54" i="19"/>
  <c r="V53" i="19" s="1"/>
  <c r="V52" i="19" s="1"/>
  <c r="U54" i="19"/>
  <c r="U53" i="19" s="1"/>
  <c r="U52" i="19" s="1"/>
  <c r="T54" i="19"/>
  <c r="R54" i="19"/>
  <c r="Q54" i="19"/>
  <c r="Q53" i="19" s="1"/>
  <c r="Q52" i="19" s="1"/>
  <c r="P54" i="19"/>
  <c r="P53" i="19" s="1"/>
  <c r="P52" i="19" s="1"/>
  <c r="O54" i="19"/>
  <c r="O53" i="19" s="1"/>
  <c r="O52" i="19" s="1"/>
  <c r="AQ53" i="19"/>
  <c r="AQ52" i="19" s="1"/>
  <c r="AB53" i="19"/>
  <c r="AB52" i="19" s="1"/>
  <c r="R53" i="19"/>
  <c r="AR51" i="19"/>
  <c r="AS51" i="19" s="1"/>
  <c r="AL51" i="19"/>
  <c r="AU51" i="19" s="1"/>
  <c r="AV51" i="19" s="1"/>
  <c r="AC51" i="19"/>
  <c r="AD51" i="19" s="1"/>
  <c r="W51" i="19"/>
  <c r="AF51" i="19" s="1"/>
  <c r="AX51" i="19" s="1"/>
  <c r="AQ50" i="19"/>
  <c r="AP50" i="19"/>
  <c r="AO50" i="19"/>
  <c r="AK50" i="19"/>
  <c r="AJ50" i="19"/>
  <c r="AI50" i="19"/>
  <c r="AB50" i="19"/>
  <c r="AA50" i="19"/>
  <c r="Z50" i="19"/>
  <c r="V50" i="19"/>
  <c r="U50" i="19"/>
  <c r="T50" i="19"/>
  <c r="R50" i="19"/>
  <c r="Q50" i="19"/>
  <c r="P50" i="19"/>
  <c r="O50" i="19"/>
  <c r="AR49" i="19"/>
  <c r="AS49" i="19" s="1"/>
  <c r="AL49" i="19"/>
  <c r="AU49" i="19" s="1"/>
  <c r="AV49" i="19" s="1"/>
  <c r="AC49" i="19"/>
  <c r="AD49" i="19" s="1"/>
  <c r="W49" i="19"/>
  <c r="AF49" i="19" s="1"/>
  <c r="AQ48" i="19"/>
  <c r="AQ47" i="19" s="1"/>
  <c r="AQ46" i="19" s="1"/>
  <c r="AP48" i="19"/>
  <c r="AO48" i="19"/>
  <c r="AO47" i="19" s="1"/>
  <c r="AK48" i="19"/>
  <c r="AJ48" i="19"/>
  <c r="AI48" i="19"/>
  <c r="AC48" i="19"/>
  <c r="AB48" i="19"/>
  <c r="AA48" i="19"/>
  <c r="AA47" i="19" s="1"/>
  <c r="Z48" i="19"/>
  <c r="Z47" i="19" s="1"/>
  <c r="V48" i="19"/>
  <c r="V47" i="19" s="1"/>
  <c r="V46" i="19" s="1"/>
  <c r="U48" i="19"/>
  <c r="T48" i="19"/>
  <c r="R48" i="19"/>
  <c r="Q48" i="19"/>
  <c r="Q47" i="19" s="1"/>
  <c r="Q46" i="19" s="1"/>
  <c r="P48" i="19"/>
  <c r="O48" i="19"/>
  <c r="O47" i="19" s="1"/>
  <c r="O46" i="19" s="1"/>
  <c r="AJ47" i="19"/>
  <c r="AJ46" i="19" s="1"/>
  <c r="U47" i="19"/>
  <c r="U46" i="19" s="1"/>
  <c r="P47" i="19"/>
  <c r="P46" i="19" s="1"/>
  <c r="AA46" i="19"/>
  <c r="AR45" i="19"/>
  <c r="AS45" i="19" s="1"/>
  <c r="AL45" i="19"/>
  <c r="AU45" i="19" s="1"/>
  <c r="AV45" i="19" s="1"/>
  <c r="AC45" i="19"/>
  <c r="AD45" i="19" s="1"/>
  <c r="W45" i="19"/>
  <c r="AF45" i="19" s="1"/>
  <c r="AR44" i="19"/>
  <c r="AS44" i="19" s="1"/>
  <c r="AM44" i="19"/>
  <c r="AL44" i="19"/>
  <c r="AC44" i="19"/>
  <c r="AD44" i="19" s="1"/>
  <c r="W44" i="19"/>
  <c r="X44" i="19" s="1"/>
  <c r="AR43" i="19"/>
  <c r="AS43" i="19" s="1"/>
  <c r="AL43" i="19"/>
  <c r="AM43" i="19" s="1"/>
  <c r="AC43" i="19"/>
  <c r="AD43" i="19" s="1"/>
  <c r="W43" i="19"/>
  <c r="X43" i="19" s="1"/>
  <c r="AQ42" i="19"/>
  <c r="AP42" i="19"/>
  <c r="AO42" i="19"/>
  <c r="AK42" i="19"/>
  <c r="AJ42" i="19"/>
  <c r="AI42" i="19"/>
  <c r="AL42" i="19" s="1"/>
  <c r="AB42" i="19"/>
  <c r="AA42" i="19"/>
  <c r="Z42" i="19"/>
  <c r="V42" i="19"/>
  <c r="U42" i="19"/>
  <c r="T42" i="19"/>
  <c r="R42" i="19"/>
  <c r="Q42" i="19"/>
  <c r="P42" i="19"/>
  <c r="O42" i="19"/>
  <c r="AR41" i="19"/>
  <c r="AS41" i="19" s="1"/>
  <c r="AL41" i="19"/>
  <c r="AL40" i="19" s="1"/>
  <c r="AC41" i="19"/>
  <c r="AD41" i="19" s="1"/>
  <c r="W41" i="19"/>
  <c r="X41" i="19" s="1"/>
  <c r="AQ40" i="19"/>
  <c r="AP40" i="19"/>
  <c r="AO40" i="19"/>
  <c r="AK40" i="19"/>
  <c r="AJ40" i="19"/>
  <c r="AI40" i="19"/>
  <c r="AC40" i="19"/>
  <c r="AB40" i="19"/>
  <c r="AA40" i="19"/>
  <c r="Z40" i="19"/>
  <c r="V40" i="19"/>
  <c r="U40" i="19"/>
  <c r="T40" i="19"/>
  <c r="R40" i="19"/>
  <c r="Q40" i="19"/>
  <c r="P40" i="19"/>
  <c r="O40" i="19"/>
  <c r="AR39" i="19"/>
  <c r="AS39" i="19" s="1"/>
  <c r="AL39" i="19"/>
  <c r="AM39" i="19" s="1"/>
  <c r="AC39" i="19"/>
  <c r="AD39" i="19" s="1"/>
  <c r="W39" i="19"/>
  <c r="AR38" i="19"/>
  <c r="AS38" i="19" s="1"/>
  <c r="AL38" i="19"/>
  <c r="AC38" i="19"/>
  <c r="W38" i="19"/>
  <c r="AF38" i="19" s="1"/>
  <c r="AG38" i="19" s="1"/>
  <c r="AQ37" i="19"/>
  <c r="AP37" i="19"/>
  <c r="AO37" i="19"/>
  <c r="AO36" i="19" s="1"/>
  <c r="AO35" i="19" s="1"/>
  <c r="AK37" i="19"/>
  <c r="AK36" i="19" s="1"/>
  <c r="AK35" i="19" s="1"/>
  <c r="AJ37" i="19"/>
  <c r="AI37" i="19"/>
  <c r="AI36" i="19" s="1"/>
  <c r="AI35" i="19" s="1"/>
  <c r="AB37" i="19"/>
  <c r="AA37" i="19"/>
  <c r="AA36" i="19" s="1"/>
  <c r="AA35" i="19" s="1"/>
  <c r="Z37" i="19"/>
  <c r="V37" i="19"/>
  <c r="U37" i="19"/>
  <c r="U36" i="19" s="1"/>
  <c r="U35" i="19" s="1"/>
  <c r="T37" i="19"/>
  <c r="T36" i="19" s="1"/>
  <c r="T35" i="19" s="1"/>
  <c r="R37" i="19"/>
  <c r="Q37" i="19"/>
  <c r="P37" i="19"/>
  <c r="O37" i="19"/>
  <c r="O36" i="19" s="1"/>
  <c r="O35" i="19" s="1"/>
  <c r="AJ36" i="19"/>
  <c r="AJ35" i="19" s="1"/>
  <c r="AB36" i="19"/>
  <c r="Z36" i="19"/>
  <c r="Z35" i="19" s="1"/>
  <c r="Y36" i="19"/>
  <c r="V36" i="19"/>
  <c r="V35" i="19" s="1"/>
  <c r="Q36" i="19"/>
  <c r="Q35" i="19" s="1"/>
  <c r="P36" i="19"/>
  <c r="P35" i="19" s="1"/>
  <c r="AB35" i="19"/>
  <c r="AR34" i="19"/>
  <c r="AS34" i="19" s="1"/>
  <c r="AL34" i="19"/>
  <c r="AU34" i="19" s="1"/>
  <c r="AV34" i="19" s="1"/>
  <c r="AC34" i="19"/>
  <c r="AD34" i="19" s="1"/>
  <c r="W34" i="19"/>
  <c r="X34" i="19" s="1"/>
  <c r="AR33" i="19"/>
  <c r="AS33" i="19" s="1"/>
  <c r="AL33" i="19"/>
  <c r="AU33" i="19" s="1"/>
  <c r="AV33" i="19" s="1"/>
  <c r="AC33" i="19"/>
  <c r="AD33" i="19" s="1"/>
  <c r="W33" i="19"/>
  <c r="AF33" i="19" s="1"/>
  <c r="AR32" i="19"/>
  <c r="AS32" i="19" s="1"/>
  <c r="AL32" i="19"/>
  <c r="AM32" i="19" s="1"/>
  <c r="AC32" i="19"/>
  <c r="AD32" i="19" s="1"/>
  <c r="W32" i="19"/>
  <c r="X32" i="19" s="1"/>
  <c r="AR31" i="19"/>
  <c r="AS31" i="19" s="1"/>
  <c r="AM31" i="19"/>
  <c r="AL31" i="19"/>
  <c r="AC31" i="19"/>
  <c r="AD31" i="19" s="1"/>
  <c r="W31" i="19"/>
  <c r="X31" i="19" s="1"/>
  <c r="AQ30" i="19"/>
  <c r="AP30" i="19"/>
  <c r="AO30" i="19"/>
  <c r="AK30" i="19"/>
  <c r="AJ30" i="19"/>
  <c r="AI30" i="19"/>
  <c r="AB30" i="19"/>
  <c r="AA30" i="19"/>
  <c r="AC30" i="19" s="1"/>
  <c r="AD30" i="19" s="1"/>
  <c r="Z30" i="19"/>
  <c r="V30" i="19"/>
  <c r="U30" i="19"/>
  <c r="T30" i="19"/>
  <c r="R30" i="19"/>
  <c r="Q30" i="19"/>
  <c r="P30" i="19"/>
  <c r="O30" i="19"/>
  <c r="AR29" i="19"/>
  <c r="AS29" i="19" s="1"/>
  <c r="AL29" i="19"/>
  <c r="AM29" i="19" s="1"/>
  <c r="AC29" i="19"/>
  <c r="AD29" i="19" s="1"/>
  <c r="X29" i="19"/>
  <c r="W29" i="19"/>
  <c r="AR28" i="19"/>
  <c r="AS28" i="19" s="1"/>
  <c r="AL28" i="19"/>
  <c r="AM28" i="19" s="1"/>
  <c r="AC28" i="19"/>
  <c r="AD28" i="19" s="1"/>
  <c r="W28" i="19"/>
  <c r="AR27" i="19"/>
  <c r="AS27" i="19" s="1"/>
  <c r="AL27" i="19"/>
  <c r="AC27" i="19"/>
  <c r="AD27" i="19" s="1"/>
  <c r="W27" i="19"/>
  <c r="AF27" i="19" s="1"/>
  <c r="AQ26" i="19"/>
  <c r="AP26" i="19"/>
  <c r="AO26" i="19"/>
  <c r="AR26" i="19" s="1"/>
  <c r="AK26" i="19"/>
  <c r="AJ26" i="19"/>
  <c r="AI26" i="19"/>
  <c r="AB26" i="19"/>
  <c r="AC26" i="19" s="1"/>
  <c r="AA26" i="19"/>
  <c r="Z26" i="19"/>
  <c r="V26" i="19"/>
  <c r="U26" i="19"/>
  <c r="T26" i="19"/>
  <c r="R26" i="19"/>
  <c r="Q26" i="19"/>
  <c r="P26" i="19"/>
  <c r="O26" i="19"/>
  <c r="AR25" i="19"/>
  <c r="AS25" i="19" s="1"/>
  <c r="AL25" i="19"/>
  <c r="AM25" i="19" s="1"/>
  <c r="AC25" i="19"/>
  <c r="AD25" i="19" s="1"/>
  <c r="X25" i="19"/>
  <c r="W25" i="19"/>
  <c r="AR24" i="19"/>
  <c r="AS24" i="19" s="1"/>
  <c r="AL24" i="19"/>
  <c r="AM24" i="19" s="1"/>
  <c r="AC24" i="19"/>
  <c r="AD24" i="19" s="1"/>
  <c r="W24" i="19"/>
  <c r="AS23" i="19"/>
  <c r="AR23" i="19"/>
  <c r="AL23" i="19"/>
  <c r="AU23" i="19" s="1"/>
  <c r="AV23" i="19" s="1"/>
  <c r="AC23" i="19"/>
  <c r="AD23" i="19" s="1"/>
  <c r="W23" i="19"/>
  <c r="AQ22" i="19"/>
  <c r="AP22" i="19"/>
  <c r="AP21" i="19" s="1"/>
  <c r="AO22" i="19"/>
  <c r="AO21" i="19" s="1"/>
  <c r="AO20" i="19" s="1"/>
  <c r="AK22" i="19"/>
  <c r="AK21" i="19" s="1"/>
  <c r="AK20" i="19" s="1"/>
  <c r="AJ22" i="19"/>
  <c r="AI22" i="19"/>
  <c r="AB22" i="19"/>
  <c r="AB21" i="19" s="1"/>
  <c r="AB20" i="19" s="1"/>
  <c r="AA22" i="19"/>
  <c r="Z22" i="19"/>
  <c r="Z21" i="19" s="1"/>
  <c r="Z20" i="19" s="1"/>
  <c r="V22" i="19"/>
  <c r="V21" i="19" s="1"/>
  <c r="V20" i="19" s="1"/>
  <c r="V19" i="19" s="1"/>
  <c r="V18" i="19" s="1"/>
  <c r="V17" i="19" s="1"/>
  <c r="V16" i="19" s="1"/>
  <c r="V15" i="19" s="1"/>
  <c r="V14" i="19" s="1"/>
  <c r="V13" i="19" s="1"/>
  <c r="U22" i="19"/>
  <c r="U21" i="19" s="1"/>
  <c r="U20" i="19" s="1"/>
  <c r="U19" i="19" s="1"/>
  <c r="U18" i="19" s="1"/>
  <c r="U17" i="19" s="1"/>
  <c r="U16" i="19" s="1"/>
  <c r="U15" i="19" s="1"/>
  <c r="U14" i="19" s="1"/>
  <c r="U13" i="19" s="1"/>
  <c r="T22" i="19"/>
  <c r="R22" i="19"/>
  <c r="Q22" i="19"/>
  <c r="Q21" i="19" s="1"/>
  <c r="Q20" i="19" s="1"/>
  <c r="Q19" i="19" s="1"/>
  <c r="Q18" i="19" s="1"/>
  <c r="Q17" i="19" s="1"/>
  <c r="Q16" i="19" s="1"/>
  <c r="Q15" i="19" s="1"/>
  <c r="Q14" i="19" s="1"/>
  <c r="Q13" i="19" s="1"/>
  <c r="P22" i="19"/>
  <c r="O22" i="19"/>
  <c r="O21" i="19" s="1"/>
  <c r="O20" i="19" s="1"/>
  <c r="AJ21" i="19"/>
  <c r="AJ20" i="19" s="1"/>
  <c r="AJ19" i="19" s="1"/>
  <c r="AJ18" i="19" s="1"/>
  <c r="AJ17" i="19" s="1"/>
  <c r="AJ16" i="19" s="1"/>
  <c r="AJ15" i="19" s="1"/>
  <c r="AJ14" i="19" s="1"/>
  <c r="AJ13" i="19" s="1"/>
  <c r="AI21" i="19"/>
  <c r="AI20" i="19" s="1"/>
  <c r="P21" i="19"/>
  <c r="AP20" i="19"/>
  <c r="P20" i="19"/>
  <c r="P19" i="19" s="1"/>
  <c r="P18" i="19" s="1"/>
  <c r="P17" i="19" s="1"/>
  <c r="P16" i="19" s="1"/>
  <c r="P15" i="19" s="1"/>
  <c r="P14" i="19" s="1"/>
  <c r="P13" i="19" s="1"/>
  <c r="AR53" i="18"/>
  <c r="AS53" i="18" s="1"/>
  <c r="AL53" i="18"/>
  <c r="AM53" i="18" s="1"/>
  <c r="AC53" i="18"/>
  <c r="AD53" i="18" s="1"/>
  <c r="W53" i="18"/>
  <c r="AF53" i="18" s="1"/>
  <c r="AQ52" i="18"/>
  <c r="AQ51" i="18" s="1"/>
  <c r="AP52" i="18"/>
  <c r="AO52" i="18"/>
  <c r="AR52" i="18" s="1"/>
  <c r="AK52" i="18"/>
  <c r="AJ52" i="18"/>
  <c r="AJ51" i="18" s="1"/>
  <c r="AI52" i="18"/>
  <c r="AB52" i="18"/>
  <c r="AB51" i="18" s="1"/>
  <c r="AB50" i="18" s="1"/>
  <c r="AA52" i="18"/>
  <c r="Z52" i="18"/>
  <c r="V52" i="18"/>
  <c r="U52" i="18"/>
  <c r="U51" i="18" s="1"/>
  <c r="U50" i="18" s="1"/>
  <c r="T52" i="18"/>
  <c r="R52" i="18"/>
  <c r="Q52" i="18"/>
  <c r="P52" i="18"/>
  <c r="P51" i="18" s="1"/>
  <c r="P50" i="18" s="1"/>
  <c r="O52" i="18"/>
  <c r="AP51" i="18"/>
  <c r="AP50" i="18" s="1"/>
  <c r="AK51" i="18"/>
  <c r="AI51" i="18"/>
  <c r="AA51" i="18"/>
  <c r="V51" i="18"/>
  <c r="V50" i="18" s="1"/>
  <c r="T51" i="18"/>
  <c r="Q51" i="18"/>
  <c r="O51" i="18"/>
  <c r="O50" i="18" s="1"/>
  <c r="AQ50" i="18"/>
  <c r="AK50" i="18"/>
  <c r="AJ50" i="18"/>
  <c r="AA50" i="18"/>
  <c r="Q50" i="18"/>
  <c r="AR49" i="18"/>
  <c r="AS49" i="18" s="1"/>
  <c r="AL49" i="18"/>
  <c r="AM49" i="18" s="1"/>
  <c r="AC49" i="18"/>
  <c r="AD49" i="18" s="1"/>
  <c r="W49" i="18"/>
  <c r="X49" i="18" s="1"/>
  <c r="AR48" i="18"/>
  <c r="AS48" i="18" s="1"/>
  <c r="AL48" i="18"/>
  <c r="AM48" i="18" s="1"/>
  <c r="AC48" i="18"/>
  <c r="AD48" i="18" s="1"/>
  <c r="W48" i="18"/>
  <c r="AF48" i="18" s="1"/>
  <c r="AR47" i="18"/>
  <c r="AL47" i="18"/>
  <c r="AM47" i="18" s="1"/>
  <c r="AC47" i="18"/>
  <c r="AD47" i="18" s="1"/>
  <c r="W47" i="18"/>
  <c r="X47" i="18" s="1"/>
  <c r="AQ46" i="18"/>
  <c r="AP46" i="18"/>
  <c r="AO46" i="18"/>
  <c r="AL46" i="18"/>
  <c r="AK46" i="18"/>
  <c r="AJ46" i="18"/>
  <c r="AI46" i="18"/>
  <c r="AB46" i="18"/>
  <c r="AA46" i="18"/>
  <c r="Z46" i="18"/>
  <c r="V46" i="18"/>
  <c r="U46" i="18"/>
  <c r="W46" i="18" s="1"/>
  <c r="T46" i="18"/>
  <c r="R46" i="18"/>
  <c r="Q46" i="18"/>
  <c r="P46" i="18"/>
  <c r="O46" i="18"/>
  <c r="AR45" i="18"/>
  <c r="AS45" i="18" s="1"/>
  <c r="AL45" i="18"/>
  <c r="AM45" i="18" s="1"/>
  <c r="AD45" i="18"/>
  <c r="AC45" i="18"/>
  <c r="W45" i="18"/>
  <c r="X45" i="18" s="1"/>
  <c r="AQ44" i="18"/>
  <c r="AQ43" i="18" s="1"/>
  <c r="AP44" i="18"/>
  <c r="AO44" i="18"/>
  <c r="AK44" i="18"/>
  <c r="AJ44" i="18"/>
  <c r="AI44" i="18"/>
  <c r="AL44" i="18" s="1"/>
  <c r="AB44" i="18"/>
  <c r="AB43" i="18" s="1"/>
  <c r="AA44" i="18"/>
  <c r="AC44" i="18" s="1"/>
  <c r="AD44" i="18" s="1"/>
  <c r="Z44" i="18"/>
  <c r="V44" i="18"/>
  <c r="U44" i="18"/>
  <c r="T44" i="18"/>
  <c r="W44" i="18" s="1"/>
  <c r="R44" i="18"/>
  <c r="Q44" i="18"/>
  <c r="P44" i="18"/>
  <c r="O44" i="18"/>
  <c r="O43" i="18" s="1"/>
  <c r="O42" i="18" s="1"/>
  <c r="AP43" i="18"/>
  <c r="AP42" i="18" s="1"/>
  <c r="AJ43" i="18"/>
  <c r="AJ42" i="18" s="1"/>
  <c r="AI43" i="18"/>
  <c r="AI42" i="18" s="1"/>
  <c r="AA43" i="18"/>
  <c r="AA42" i="18" s="1"/>
  <c r="Z43" i="18"/>
  <c r="Z42" i="18" s="1"/>
  <c r="V43" i="18"/>
  <c r="V42" i="18" s="1"/>
  <c r="U43" i="18"/>
  <c r="T43" i="18"/>
  <c r="T42" i="18" s="1"/>
  <c r="Q43" i="18"/>
  <c r="P43" i="18"/>
  <c r="P42" i="18" s="1"/>
  <c r="AQ42" i="18"/>
  <c r="AB42" i="18"/>
  <c r="U42" i="18"/>
  <c r="Q42" i="18"/>
  <c r="AR41" i="18"/>
  <c r="AS41" i="18" s="1"/>
  <c r="AL41" i="18"/>
  <c r="AM41" i="18" s="1"/>
  <c r="AD41" i="18"/>
  <c r="AC41" i="18"/>
  <c r="W41" i="18"/>
  <c r="X41" i="18" s="1"/>
  <c r="AR40" i="18"/>
  <c r="AS40" i="18" s="1"/>
  <c r="AL40" i="18"/>
  <c r="AM40" i="18" s="1"/>
  <c r="AC40" i="18"/>
  <c r="AD40" i="18" s="1"/>
  <c r="W40" i="18"/>
  <c r="AF40" i="18" s="1"/>
  <c r="AR39" i="18"/>
  <c r="AL39" i="18"/>
  <c r="AM39" i="18" s="1"/>
  <c r="AC39" i="18"/>
  <c r="AD39" i="18" s="1"/>
  <c r="W39" i="18"/>
  <c r="X39" i="18" s="1"/>
  <c r="AR38" i="18"/>
  <c r="AS38" i="18" s="1"/>
  <c r="AL38" i="18"/>
  <c r="AU38" i="18" s="1"/>
  <c r="AV38" i="18" s="1"/>
  <c r="AC38" i="18"/>
  <c r="AD38" i="18" s="1"/>
  <c r="X38" i="18"/>
  <c r="W38" i="18"/>
  <c r="AF38" i="18" s="1"/>
  <c r="AQ37" i="18"/>
  <c r="AP37" i="18"/>
  <c r="AP36" i="18" s="1"/>
  <c r="AO37" i="18"/>
  <c r="AK37" i="18"/>
  <c r="AK36" i="18" s="1"/>
  <c r="AJ37" i="18"/>
  <c r="AI37" i="18"/>
  <c r="AL37" i="18" s="1"/>
  <c r="AB37" i="18"/>
  <c r="AA37" i="18"/>
  <c r="AC37" i="18" s="1"/>
  <c r="AD37" i="18" s="1"/>
  <c r="Z37" i="18"/>
  <c r="V37" i="18"/>
  <c r="U37" i="18"/>
  <c r="T37" i="18"/>
  <c r="W37" i="18" s="1"/>
  <c r="R37" i="18"/>
  <c r="Q37" i="18"/>
  <c r="P37" i="18"/>
  <c r="O37" i="18"/>
  <c r="O36" i="18" s="1"/>
  <c r="O35" i="18" s="1"/>
  <c r="AQ36" i="18"/>
  <c r="AR36" i="18" s="1"/>
  <c r="AO36" i="18"/>
  <c r="AJ36" i="18"/>
  <c r="AI36" i="18"/>
  <c r="AB36" i="18"/>
  <c r="AA36" i="18"/>
  <c r="AA35" i="18" s="1"/>
  <c r="Z36" i="18"/>
  <c r="V36" i="18"/>
  <c r="V35" i="18" s="1"/>
  <c r="U36" i="18"/>
  <c r="R36" i="18"/>
  <c r="Q36" i="18"/>
  <c r="Q35" i="18" s="1"/>
  <c r="P36" i="18"/>
  <c r="AQ35" i="18"/>
  <c r="AP35" i="18"/>
  <c r="AO35" i="18"/>
  <c r="AK35" i="18"/>
  <c r="AJ35" i="18"/>
  <c r="AI35" i="18"/>
  <c r="AB35" i="18"/>
  <c r="Z35" i="18"/>
  <c r="U35" i="18"/>
  <c r="R35" i="18"/>
  <c r="P35" i="18"/>
  <c r="AR34" i="18"/>
  <c r="AS34" i="18" s="1"/>
  <c r="AL34" i="18"/>
  <c r="AM34" i="18" s="1"/>
  <c r="AC34" i="18"/>
  <c r="AD34" i="18" s="1"/>
  <c r="W34" i="18"/>
  <c r="AR33" i="18"/>
  <c r="AS33" i="18" s="1"/>
  <c r="AM33" i="18"/>
  <c r="AL33" i="18"/>
  <c r="AU33" i="18" s="1"/>
  <c r="AV33" i="18" s="1"/>
  <c r="AC33" i="18"/>
  <c r="AD33" i="18" s="1"/>
  <c r="W33" i="18"/>
  <c r="AF33" i="18" s="1"/>
  <c r="AR32" i="18"/>
  <c r="AS32" i="18" s="1"/>
  <c r="AL32" i="18"/>
  <c r="AU32" i="18" s="1"/>
  <c r="AV32" i="18" s="1"/>
  <c r="AC32" i="18"/>
  <c r="AD32" i="18" s="1"/>
  <c r="W32" i="18"/>
  <c r="X32" i="18" s="1"/>
  <c r="AR31" i="18"/>
  <c r="AS31" i="18" s="1"/>
  <c r="AL31" i="18"/>
  <c r="AU31" i="18" s="1"/>
  <c r="AV31" i="18" s="1"/>
  <c r="AC31" i="18"/>
  <c r="AD31" i="18" s="1"/>
  <c r="W31" i="18"/>
  <c r="AF31" i="18" s="1"/>
  <c r="AQ30" i="18"/>
  <c r="AP30" i="18"/>
  <c r="AO30" i="18"/>
  <c r="AK30" i="18"/>
  <c r="AJ30" i="18"/>
  <c r="AI30" i="18"/>
  <c r="AL30" i="18" s="1"/>
  <c r="AB30" i="18"/>
  <c r="AA30" i="18"/>
  <c r="AC30" i="18" s="1"/>
  <c r="AD30" i="18" s="1"/>
  <c r="Z30" i="18"/>
  <c r="V30" i="18"/>
  <c r="U30" i="18"/>
  <c r="T30" i="18"/>
  <c r="W30" i="18" s="1"/>
  <c r="R30" i="18"/>
  <c r="Q30" i="18"/>
  <c r="P30" i="18"/>
  <c r="O30" i="18"/>
  <c r="AR29" i="18"/>
  <c r="AS29" i="18" s="1"/>
  <c r="AL29" i="18"/>
  <c r="AU29" i="18" s="1"/>
  <c r="AV29" i="18" s="1"/>
  <c r="AC29" i="18"/>
  <c r="AD29" i="18" s="1"/>
  <c r="W29" i="18"/>
  <c r="AF29" i="18" s="1"/>
  <c r="AR28" i="18"/>
  <c r="AS28" i="18" s="1"/>
  <c r="AL28" i="18"/>
  <c r="AU28" i="18" s="1"/>
  <c r="AV28" i="18" s="1"/>
  <c r="AC28" i="18"/>
  <c r="AD28" i="18" s="1"/>
  <c r="W28" i="18"/>
  <c r="X28" i="18" s="1"/>
  <c r="AR27" i="18"/>
  <c r="AS27" i="18" s="1"/>
  <c r="AL27" i="18"/>
  <c r="AU27" i="18" s="1"/>
  <c r="AV27" i="18" s="1"/>
  <c r="AC27" i="18"/>
  <c r="AD27" i="18" s="1"/>
  <c r="W27" i="18"/>
  <c r="AF27" i="18" s="1"/>
  <c r="AX27" i="18" s="1"/>
  <c r="AQ26" i="18"/>
  <c r="AP26" i="18"/>
  <c r="AR26" i="18" s="1"/>
  <c r="AO26" i="18"/>
  <c r="AK26" i="18"/>
  <c r="AJ26" i="18"/>
  <c r="AI26" i="18"/>
  <c r="AB26" i="18"/>
  <c r="AA26" i="18"/>
  <c r="AC26" i="18" s="1"/>
  <c r="Z26" i="18"/>
  <c r="V26" i="18"/>
  <c r="U26" i="18"/>
  <c r="T26" i="18"/>
  <c r="R26" i="18"/>
  <c r="Q26" i="18"/>
  <c r="P26" i="18"/>
  <c r="O26" i="18"/>
  <c r="AR25" i="18"/>
  <c r="AS25" i="18" s="1"/>
  <c r="AM25" i="18"/>
  <c r="AL25" i="18"/>
  <c r="AD25" i="18"/>
  <c r="AC25" i="18"/>
  <c r="W25" i="18"/>
  <c r="AF25" i="18" s="1"/>
  <c r="AS24" i="18"/>
  <c r="AR24" i="18"/>
  <c r="AL24" i="18"/>
  <c r="AM24" i="18" s="1"/>
  <c r="AC24" i="18"/>
  <c r="AD24" i="18" s="1"/>
  <c r="W24" i="18"/>
  <c r="X24" i="18" s="1"/>
  <c r="AR23" i="18"/>
  <c r="AS23" i="18" s="1"/>
  <c r="AL23" i="18"/>
  <c r="AU23" i="18" s="1"/>
  <c r="AV23" i="18" s="1"/>
  <c r="AC23" i="18"/>
  <c r="AD23" i="18" s="1"/>
  <c r="X23" i="18"/>
  <c r="W23" i="18"/>
  <c r="AQ22" i="18"/>
  <c r="AP22" i="18"/>
  <c r="AP21" i="18" s="1"/>
  <c r="AP20" i="18" s="1"/>
  <c r="AP19" i="18" s="1"/>
  <c r="AP18" i="18" s="1"/>
  <c r="AP17" i="18" s="1"/>
  <c r="AP16" i="18" s="1"/>
  <c r="AP15" i="18" s="1"/>
  <c r="AP14" i="18" s="1"/>
  <c r="AP13" i="18" s="1"/>
  <c r="AO22" i="18"/>
  <c r="AK22" i="18"/>
  <c r="AK21" i="18" s="1"/>
  <c r="AJ22" i="18"/>
  <c r="AJ21" i="18" s="1"/>
  <c r="AJ20" i="18" s="1"/>
  <c r="AJ19" i="18" s="1"/>
  <c r="AJ18" i="18" s="1"/>
  <c r="AJ17" i="18" s="1"/>
  <c r="AJ16" i="18" s="1"/>
  <c r="AJ15" i="18" s="1"/>
  <c r="AJ14" i="18" s="1"/>
  <c r="AJ13" i="18" s="1"/>
  <c r="AI22" i="18"/>
  <c r="AL22" i="18" s="1"/>
  <c r="AB22" i="18"/>
  <c r="AA22" i="18"/>
  <c r="Z22" i="18"/>
  <c r="AC22" i="18" s="1"/>
  <c r="V22" i="18"/>
  <c r="U22" i="18"/>
  <c r="T22" i="18"/>
  <c r="W22" i="18" s="1"/>
  <c r="R22" i="18"/>
  <c r="R21" i="18" s="1"/>
  <c r="Q22" i="18"/>
  <c r="P22" i="18"/>
  <c r="O22" i="18"/>
  <c r="O21" i="18" s="1"/>
  <c r="O20" i="18" s="1"/>
  <c r="AQ21" i="18"/>
  <c r="AQ20" i="18" s="1"/>
  <c r="AQ19" i="18" s="1"/>
  <c r="AQ18" i="18" s="1"/>
  <c r="AQ17" i="18" s="1"/>
  <c r="AQ16" i="18" s="1"/>
  <c r="AQ15" i="18" s="1"/>
  <c r="AQ14" i="18" s="1"/>
  <c r="AQ13" i="18" s="1"/>
  <c r="AO21" i="18"/>
  <c r="AO20" i="18" s="1"/>
  <c r="AB21" i="18"/>
  <c r="AB20" i="18" s="1"/>
  <c r="Z21" i="18"/>
  <c r="Z20" i="18" s="1"/>
  <c r="U21" i="18"/>
  <c r="U20" i="18" s="1"/>
  <c r="P21" i="18"/>
  <c r="P20" i="18" s="1"/>
  <c r="AK20" i="18"/>
  <c r="AR55" i="11"/>
  <c r="AS55" i="11" s="1"/>
  <c r="AL55" i="11"/>
  <c r="AM55" i="11" s="1"/>
  <c r="AC55" i="11"/>
  <c r="AD55" i="11" s="1"/>
  <c r="W55" i="11"/>
  <c r="AF55" i="11" s="1"/>
  <c r="AQ54" i="11"/>
  <c r="AQ53" i="11" s="1"/>
  <c r="AQ52" i="11" s="1"/>
  <c r="AP54" i="11"/>
  <c r="AO54" i="11"/>
  <c r="AR54" i="11" s="1"/>
  <c r="AK54" i="11"/>
  <c r="AJ54" i="11"/>
  <c r="AJ53" i="11" s="1"/>
  <c r="AJ52" i="11" s="1"/>
  <c r="AI54" i="11"/>
  <c r="AB54" i="11"/>
  <c r="AB53" i="11" s="1"/>
  <c r="AB52" i="11" s="1"/>
  <c r="AA54" i="11"/>
  <c r="Z54" i="11"/>
  <c r="V54" i="11"/>
  <c r="U54" i="11"/>
  <c r="U53" i="11" s="1"/>
  <c r="U52" i="11" s="1"/>
  <c r="T54" i="11"/>
  <c r="R54" i="11"/>
  <c r="Q54" i="11"/>
  <c r="P54" i="11"/>
  <c r="P53" i="11" s="1"/>
  <c r="P52" i="11" s="1"/>
  <c r="O54" i="11"/>
  <c r="AP53" i="11"/>
  <c r="AP52" i="11" s="1"/>
  <c r="AK53" i="11"/>
  <c r="AK52" i="11" s="1"/>
  <c r="AI53" i="11"/>
  <c r="AL53" i="11" s="1"/>
  <c r="AA53" i="11"/>
  <c r="AA52" i="11" s="1"/>
  <c r="V53" i="11"/>
  <c r="V52" i="11" s="1"/>
  <c r="T53" i="11"/>
  <c r="Q53" i="11"/>
  <c r="Q52" i="11" s="1"/>
  <c r="O53" i="11"/>
  <c r="O52" i="11" s="1"/>
  <c r="AR51" i="11"/>
  <c r="AS51" i="11" s="1"/>
  <c r="AL51" i="11"/>
  <c r="AM51" i="11" s="1"/>
  <c r="AC51" i="11"/>
  <c r="AD51" i="11" s="1"/>
  <c r="W51" i="11"/>
  <c r="AR50" i="11"/>
  <c r="AL50" i="11"/>
  <c r="AC50" i="11"/>
  <c r="W50" i="11"/>
  <c r="R50" i="11"/>
  <c r="AS50" i="11" s="1"/>
  <c r="Q50" i="11"/>
  <c r="P50" i="11"/>
  <c r="O50" i="11"/>
  <c r="AR49" i="11"/>
  <c r="AS49" i="11" s="1"/>
  <c r="AL49" i="11"/>
  <c r="AC49" i="11"/>
  <c r="AD49" i="11" s="1"/>
  <c r="W49" i="11"/>
  <c r="X49" i="11" s="1"/>
  <c r="AQ48" i="11"/>
  <c r="AP48" i="11"/>
  <c r="AO48" i="11"/>
  <c r="AK48" i="11"/>
  <c r="AJ48" i="11"/>
  <c r="AL48" i="11" s="1"/>
  <c r="AI48" i="11"/>
  <c r="AB48" i="11"/>
  <c r="AA48" i="11"/>
  <c r="Z48" i="11"/>
  <c r="AC48" i="11" s="1"/>
  <c r="V48" i="11"/>
  <c r="W48" i="11" s="1"/>
  <c r="U48" i="11"/>
  <c r="T48" i="11"/>
  <c r="R48" i="11"/>
  <c r="Q48" i="11"/>
  <c r="P48" i="11"/>
  <c r="O48" i="11"/>
  <c r="AU47" i="11"/>
  <c r="AV47" i="11" s="1"/>
  <c r="AR47" i="11"/>
  <c r="AS47" i="11" s="1"/>
  <c r="AL47" i="11"/>
  <c r="AM47" i="11" s="1"/>
  <c r="AC47" i="11"/>
  <c r="AF47" i="11" s="1"/>
  <c r="W47" i="11"/>
  <c r="X47" i="11" s="1"/>
  <c r="AQ46" i="11"/>
  <c r="AQ45" i="11" s="1"/>
  <c r="AQ44" i="11" s="1"/>
  <c r="AP46" i="11"/>
  <c r="AO46" i="11"/>
  <c r="AR46" i="11" s="1"/>
  <c r="AS46" i="11" s="1"/>
  <c r="AK46" i="11"/>
  <c r="AJ46" i="11"/>
  <c r="AI46" i="11"/>
  <c r="AL46" i="11" s="1"/>
  <c r="AB46" i="11"/>
  <c r="AB45" i="11" s="1"/>
  <c r="AA46" i="11"/>
  <c r="Z46" i="11"/>
  <c r="AC46" i="11" s="1"/>
  <c r="W46" i="11"/>
  <c r="V46" i="11"/>
  <c r="U46" i="11"/>
  <c r="T46" i="11"/>
  <c r="R46" i="11"/>
  <c r="Q46" i="11"/>
  <c r="P46" i="11"/>
  <c r="P45" i="11" s="1"/>
  <c r="P44" i="11" s="1"/>
  <c r="O46" i="11"/>
  <c r="AP45" i="11"/>
  <c r="AP44" i="11" s="1"/>
  <c r="AO45" i="11"/>
  <c r="AO44" i="11" s="1"/>
  <c r="AK45" i="11"/>
  <c r="AK44" i="11" s="1"/>
  <c r="AA45" i="11"/>
  <c r="AA44" i="11" s="1"/>
  <c r="Z45" i="11"/>
  <c r="U45" i="11"/>
  <c r="U44" i="11" s="1"/>
  <c r="T45" i="11"/>
  <c r="Q45" i="11"/>
  <c r="Q44" i="11" s="1"/>
  <c r="O45" i="11"/>
  <c r="O44" i="11" s="1"/>
  <c r="AB44" i="11"/>
  <c r="Z44" i="11"/>
  <c r="AR43" i="11"/>
  <c r="AS43" i="11" s="1"/>
  <c r="AL43" i="11"/>
  <c r="AU43" i="11" s="1"/>
  <c r="AV43" i="11" s="1"/>
  <c r="AC43" i="11"/>
  <c r="AF43" i="11" s="1"/>
  <c r="W43" i="11"/>
  <c r="X43" i="11" s="1"/>
  <c r="AR42" i="11"/>
  <c r="AS42" i="11" s="1"/>
  <c r="AL42" i="11"/>
  <c r="AM42" i="11" s="1"/>
  <c r="AD42" i="11"/>
  <c r="AC42" i="11"/>
  <c r="W42" i="11"/>
  <c r="AF42" i="11" s="1"/>
  <c r="AS41" i="11"/>
  <c r="AR41" i="11"/>
  <c r="AL41" i="11"/>
  <c r="AM41" i="11" s="1"/>
  <c r="AC41" i="11"/>
  <c r="AD41" i="11" s="1"/>
  <c r="X41" i="11"/>
  <c r="W41" i="11"/>
  <c r="AQ40" i="11"/>
  <c r="AP40" i="11"/>
  <c r="AO40" i="11"/>
  <c r="AK40" i="11"/>
  <c r="AJ40" i="11"/>
  <c r="AI40" i="11"/>
  <c r="AB40" i="11"/>
  <c r="AA40" i="11"/>
  <c r="Z40" i="11"/>
  <c r="AC40" i="11" s="1"/>
  <c r="V40" i="11"/>
  <c r="W40" i="11" s="1"/>
  <c r="U40" i="11"/>
  <c r="T40" i="11"/>
  <c r="R40" i="11"/>
  <c r="Q40" i="11"/>
  <c r="P40" i="11"/>
  <c r="O40" i="11"/>
  <c r="AR39" i="11"/>
  <c r="AS39" i="11" s="1"/>
  <c r="AM39" i="11"/>
  <c r="AL39" i="11"/>
  <c r="AC39" i="11"/>
  <c r="AD39" i="11" s="1"/>
  <c r="W39" i="11"/>
  <c r="X39" i="11" s="1"/>
  <c r="AQ38" i="11"/>
  <c r="AP38" i="11"/>
  <c r="AO38" i="11"/>
  <c r="AR38" i="11" s="1"/>
  <c r="AK38" i="11"/>
  <c r="AJ38" i="11"/>
  <c r="AI38" i="11"/>
  <c r="AL38" i="11" s="1"/>
  <c r="AB38" i="11"/>
  <c r="AA38" i="11"/>
  <c r="Z38" i="11"/>
  <c r="V38" i="11"/>
  <c r="U38" i="11"/>
  <c r="T38" i="11"/>
  <c r="R38" i="11"/>
  <c r="Q38" i="11"/>
  <c r="P38" i="11"/>
  <c r="O38" i="11"/>
  <c r="AR37" i="11"/>
  <c r="AS37" i="11" s="1"/>
  <c r="AL37" i="11"/>
  <c r="AU37" i="11" s="1"/>
  <c r="AV37" i="11" s="1"/>
  <c r="AC37" i="11"/>
  <c r="AD37" i="11" s="1"/>
  <c r="W37" i="11"/>
  <c r="AF37" i="11" s="1"/>
  <c r="AS36" i="11"/>
  <c r="AR36" i="11"/>
  <c r="AL36" i="11"/>
  <c r="AM36" i="11" s="1"/>
  <c r="AC36" i="11"/>
  <c r="AD36" i="11" s="1"/>
  <c r="X36" i="11"/>
  <c r="W36" i="11"/>
  <c r="AF36" i="11" s="1"/>
  <c r="AQ35" i="11"/>
  <c r="AP35" i="11"/>
  <c r="AP34" i="11" s="1"/>
  <c r="AP33" i="11" s="1"/>
  <c r="AO35" i="11"/>
  <c r="AK35" i="11"/>
  <c r="AK34" i="11" s="1"/>
  <c r="AK33" i="11" s="1"/>
  <c r="AJ35" i="11"/>
  <c r="AI35" i="11"/>
  <c r="AL35" i="11" s="1"/>
  <c r="AB35" i="11"/>
  <c r="AA35" i="11"/>
  <c r="AA34" i="11" s="1"/>
  <c r="AA33" i="11" s="1"/>
  <c r="Z35" i="11"/>
  <c r="V35" i="11"/>
  <c r="V34" i="11" s="1"/>
  <c r="V33" i="11" s="1"/>
  <c r="U35" i="11"/>
  <c r="T35" i="11"/>
  <c r="W35" i="11" s="1"/>
  <c r="R35" i="11"/>
  <c r="Q35" i="11"/>
  <c r="Q34" i="11" s="1"/>
  <c r="Q33" i="11" s="1"/>
  <c r="P35" i="11"/>
  <c r="O35" i="11"/>
  <c r="AQ34" i="11"/>
  <c r="AQ33" i="11" s="1"/>
  <c r="AO34" i="11"/>
  <c r="AR34" i="11" s="1"/>
  <c r="AJ34" i="11"/>
  <c r="AI34" i="11"/>
  <c r="AL34" i="11" s="1"/>
  <c r="AB34" i="11"/>
  <c r="AB33" i="11" s="1"/>
  <c r="Z34" i="11"/>
  <c r="AC34" i="11" s="1"/>
  <c r="U34" i="11"/>
  <c r="T34" i="11"/>
  <c r="T33" i="11" s="1"/>
  <c r="R34" i="11"/>
  <c r="P34" i="11"/>
  <c r="O34" i="11"/>
  <c r="AJ33" i="11"/>
  <c r="AI33" i="11"/>
  <c r="U33" i="11"/>
  <c r="P33" i="11"/>
  <c r="O33" i="11"/>
  <c r="AS32" i="11"/>
  <c r="AR32" i="11"/>
  <c r="AL32" i="11"/>
  <c r="AM32" i="11" s="1"/>
  <c r="AC32" i="11"/>
  <c r="AD32" i="11" s="1"/>
  <c r="X32" i="11"/>
  <c r="W32" i="11"/>
  <c r="AF32" i="11" s="1"/>
  <c r="AR31" i="11"/>
  <c r="AS31" i="11" s="1"/>
  <c r="AL31" i="11"/>
  <c r="AC31" i="11"/>
  <c r="AD31" i="11" s="1"/>
  <c r="W31" i="11"/>
  <c r="AR30" i="11"/>
  <c r="AS30" i="11" s="1"/>
  <c r="AL30" i="11"/>
  <c r="AU30" i="11" s="1"/>
  <c r="AV30" i="11" s="1"/>
  <c r="AC30" i="11"/>
  <c r="AD30" i="11" s="1"/>
  <c r="W30" i="11"/>
  <c r="X30" i="11" s="1"/>
  <c r="AS29" i="11"/>
  <c r="AR29" i="11"/>
  <c r="AL29" i="11"/>
  <c r="AU29" i="11" s="1"/>
  <c r="AV29" i="11" s="1"/>
  <c r="AC29" i="11"/>
  <c r="AD29" i="11" s="1"/>
  <c r="X29" i="11"/>
  <c r="W29" i="11"/>
  <c r="AF29" i="11" s="1"/>
  <c r="AQ28" i="11"/>
  <c r="AP28" i="11"/>
  <c r="AO28" i="11"/>
  <c r="AR28" i="11" s="1"/>
  <c r="AS28" i="11" s="1"/>
  <c r="AK28" i="11"/>
  <c r="AJ28" i="11"/>
  <c r="AI28" i="11"/>
  <c r="AB28" i="11"/>
  <c r="AA28" i="11"/>
  <c r="Z28" i="11"/>
  <c r="V28" i="11"/>
  <c r="U28" i="11"/>
  <c r="T28" i="11"/>
  <c r="R28" i="11"/>
  <c r="Q28" i="11"/>
  <c r="P28" i="11"/>
  <c r="O28" i="11"/>
  <c r="AR27" i="11"/>
  <c r="AS27" i="11" s="1"/>
  <c r="AL27" i="11"/>
  <c r="AU27" i="11" s="1"/>
  <c r="AV27" i="11" s="1"/>
  <c r="AC27" i="11"/>
  <c r="AD27" i="11" s="1"/>
  <c r="W27" i="11"/>
  <c r="AR26" i="11"/>
  <c r="AS26" i="11" s="1"/>
  <c r="AL26" i="11"/>
  <c r="AC26" i="11"/>
  <c r="AD26" i="11" s="1"/>
  <c r="W26" i="11"/>
  <c r="X26" i="11" s="1"/>
  <c r="AQ25" i="11"/>
  <c r="AP25" i="11"/>
  <c r="AO25" i="11"/>
  <c r="AR25" i="11" s="1"/>
  <c r="AS25" i="11" s="1"/>
  <c r="AK25" i="11"/>
  <c r="AJ25" i="11"/>
  <c r="AI25" i="11"/>
  <c r="AB25" i="11"/>
  <c r="AA25" i="11"/>
  <c r="Z25" i="11"/>
  <c r="V25" i="11"/>
  <c r="U25" i="11"/>
  <c r="T25" i="11"/>
  <c r="R25" i="11"/>
  <c r="Q25" i="11"/>
  <c r="P25" i="11"/>
  <c r="O25" i="11"/>
  <c r="AR24" i="11"/>
  <c r="AS24" i="11" s="1"/>
  <c r="AL24" i="11"/>
  <c r="AM24" i="11" s="1"/>
  <c r="AC24" i="11"/>
  <c r="AD24" i="11" s="1"/>
  <c r="W24" i="11"/>
  <c r="AF24" i="11" s="1"/>
  <c r="AR23" i="11"/>
  <c r="AS23" i="11" s="1"/>
  <c r="AL23" i="11"/>
  <c r="AC23" i="11"/>
  <c r="AD23" i="11" s="1"/>
  <c r="W23" i="11"/>
  <c r="AQ22" i="11"/>
  <c r="AQ21" i="11" s="1"/>
  <c r="AP22" i="11"/>
  <c r="AO22" i="11"/>
  <c r="AR22" i="11" s="1"/>
  <c r="AK22" i="11"/>
  <c r="AJ22" i="11"/>
  <c r="AI22" i="11"/>
  <c r="AL22" i="11" s="1"/>
  <c r="AB22" i="11"/>
  <c r="AA22" i="11"/>
  <c r="Z22" i="11"/>
  <c r="Z21" i="11" s="1"/>
  <c r="V22" i="11"/>
  <c r="U22" i="11"/>
  <c r="U21" i="11" s="1"/>
  <c r="U20" i="11" s="1"/>
  <c r="U19" i="11" s="1"/>
  <c r="U18" i="11" s="1"/>
  <c r="U17" i="11" s="1"/>
  <c r="U16" i="11" s="1"/>
  <c r="U15" i="11" s="1"/>
  <c r="U14" i="11" s="1"/>
  <c r="U13" i="11" s="1"/>
  <c r="T22" i="11"/>
  <c r="W22" i="11" s="1"/>
  <c r="R22" i="11"/>
  <c r="Q22" i="11"/>
  <c r="P22" i="11"/>
  <c r="P21" i="11" s="1"/>
  <c r="P20" i="11" s="1"/>
  <c r="P19" i="11" s="1"/>
  <c r="P18" i="11" s="1"/>
  <c r="P17" i="11" s="1"/>
  <c r="P16" i="11" s="1"/>
  <c r="P15" i="11" s="1"/>
  <c r="P14" i="11" s="1"/>
  <c r="P13" i="11" s="1"/>
  <c r="O22" i="11"/>
  <c r="AP21" i="11"/>
  <c r="AR21" i="11" s="1"/>
  <c r="AO21" i="11"/>
  <c r="AO20" i="11" s="1"/>
  <c r="AK21" i="11"/>
  <c r="AK20" i="11" s="1"/>
  <c r="AK19" i="11" s="1"/>
  <c r="AK18" i="11" s="1"/>
  <c r="AK17" i="11" s="1"/>
  <c r="AK16" i="11" s="1"/>
  <c r="AK15" i="11" s="1"/>
  <c r="AK14" i="11" s="1"/>
  <c r="AK13" i="11" s="1"/>
  <c r="AJ21" i="11"/>
  <c r="AJ20" i="11" s="1"/>
  <c r="AA21" i="11"/>
  <c r="AA20" i="11" s="1"/>
  <c r="AA19" i="11" s="1"/>
  <c r="AA18" i="11" s="1"/>
  <c r="AA17" i="11" s="1"/>
  <c r="AA16" i="11" s="1"/>
  <c r="AA15" i="11" s="1"/>
  <c r="AA14" i="11" s="1"/>
  <c r="AA13" i="11" s="1"/>
  <c r="V21" i="11"/>
  <c r="V20" i="11" s="1"/>
  <c r="Q21" i="11"/>
  <c r="Q20" i="11" s="1"/>
  <c r="Q19" i="11" s="1"/>
  <c r="Q18" i="11" s="1"/>
  <c r="Q17" i="11" s="1"/>
  <c r="Q16" i="11" s="1"/>
  <c r="Q15" i="11" s="1"/>
  <c r="Q14" i="11" s="1"/>
  <c r="Q13" i="11" s="1"/>
  <c r="AQ20" i="11"/>
  <c r="AQ19" i="11" s="1"/>
  <c r="AQ18" i="11" s="1"/>
  <c r="AQ17" i="11" s="1"/>
  <c r="AQ16" i="11" s="1"/>
  <c r="AQ15" i="11" s="1"/>
  <c r="AQ14" i="11" s="1"/>
  <c r="AQ13" i="11" s="1"/>
  <c r="AR58" i="17"/>
  <c r="AS58" i="17" s="1"/>
  <c r="AL58" i="17"/>
  <c r="AM58" i="17" s="1"/>
  <c r="AC58" i="17"/>
  <c r="AD58" i="17" s="1"/>
  <c r="W58" i="17"/>
  <c r="AQ57" i="17"/>
  <c r="AQ56" i="17" s="1"/>
  <c r="AQ55" i="17" s="1"/>
  <c r="AP57" i="17"/>
  <c r="AO57" i="17"/>
  <c r="AR57" i="17" s="1"/>
  <c r="AK57" i="17"/>
  <c r="AJ57" i="17"/>
  <c r="AI57" i="17"/>
  <c r="AB57" i="17"/>
  <c r="AB56" i="17" s="1"/>
  <c r="AB55" i="17" s="1"/>
  <c r="AA57" i="17"/>
  <c r="AA56" i="17" s="1"/>
  <c r="AA55" i="17" s="1"/>
  <c r="Z57" i="17"/>
  <c r="V57" i="17"/>
  <c r="U57" i="17"/>
  <c r="W57" i="17" s="1"/>
  <c r="T57" i="17"/>
  <c r="T56" i="17" s="1"/>
  <c r="R57" i="17"/>
  <c r="Q57" i="17"/>
  <c r="P57" i="17"/>
  <c r="P56" i="17" s="1"/>
  <c r="P55" i="17" s="1"/>
  <c r="O57" i="17"/>
  <c r="AP56" i="17"/>
  <c r="AK56" i="17"/>
  <c r="AK55" i="17" s="1"/>
  <c r="AJ56" i="17"/>
  <c r="AI56" i="17"/>
  <c r="Z56" i="17"/>
  <c r="V56" i="17"/>
  <c r="Q56" i="17"/>
  <c r="Q55" i="17" s="1"/>
  <c r="O56" i="17"/>
  <c r="O55" i="17" s="1"/>
  <c r="AJ55" i="17"/>
  <c r="Z55" i="17"/>
  <c r="V55" i="17"/>
  <c r="AR54" i="17"/>
  <c r="AS54" i="17" s="1"/>
  <c r="AL54" i="17"/>
  <c r="AM54" i="17" s="1"/>
  <c r="AC54" i="17"/>
  <c r="AD54" i="17" s="1"/>
  <c r="W54" i="17"/>
  <c r="AF54" i="17" s="1"/>
  <c r="AR53" i="17"/>
  <c r="AS53" i="17" s="1"/>
  <c r="AL53" i="17"/>
  <c r="AU53" i="17" s="1"/>
  <c r="AV53" i="17" s="1"/>
  <c r="AC53" i="17"/>
  <c r="AD53" i="17" s="1"/>
  <c r="W53" i="17"/>
  <c r="AF53" i="17" s="1"/>
  <c r="AR52" i="17"/>
  <c r="AS52" i="17" s="1"/>
  <c r="AL52" i="17"/>
  <c r="AU52" i="17" s="1"/>
  <c r="AV52" i="17" s="1"/>
  <c r="AC52" i="17"/>
  <c r="AD52" i="17" s="1"/>
  <c r="W52" i="17"/>
  <c r="X52" i="17" s="1"/>
  <c r="AQ51" i="17"/>
  <c r="AP51" i="17"/>
  <c r="AO51" i="17"/>
  <c r="AK51" i="17"/>
  <c r="AJ51" i="17"/>
  <c r="AI51" i="17"/>
  <c r="AB51" i="17"/>
  <c r="AA51" i="17"/>
  <c r="Z51" i="17"/>
  <c r="V51" i="17"/>
  <c r="U51" i="17"/>
  <c r="T51" i="17"/>
  <c r="R51" i="17"/>
  <c r="Q51" i="17"/>
  <c r="P51" i="17"/>
  <c r="O51" i="17"/>
  <c r="AR50" i="17"/>
  <c r="AS50" i="17" s="1"/>
  <c r="AL50" i="17"/>
  <c r="AM50" i="17" s="1"/>
  <c r="AC50" i="17"/>
  <c r="AD50" i="17" s="1"/>
  <c r="W50" i="17"/>
  <c r="X50" i="17" s="1"/>
  <c r="AQ49" i="17"/>
  <c r="AQ48" i="17" s="1"/>
  <c r="AP49" i="17"/>
  <c r="AO49" i="17"/>
  <c r="AR49" i="17" s="1"/>
  <c r="AK49" i="17"/>
  <c r="AJ49" i="17"/>
  <c r="AI49" i="17"/>
  <c r="AB49" i="17"/>
  <c r="AB48" i="17" s="1"/>
  <c r="AA49" i="17"/>
  <c r="AA48" i="17" s="1"/>
  <c r="AA47" i="17" s="1"/>
  <c r="Z49" i="17"/>
  <c r="Z48" i="17" s="1"/>
  <c r="V49" i="17"/>
  <c r="U49" i="17"/>
  <c r="U48" i="17" s="1"/>
  <c r="U47" i="17" s="1"/>
  <c r="T49" i="17"/>
  <c r="T48" i="17" s="1"/>
  <c r="R49" i="17"/>
  <c r="Q49" i="17"/>
  <c r="Q48" i="17" s="1"/>
  <c r="Q47" i="17" s="1"/>
  <c r="P49" i="17"/>
  <c r="P48" i="17" s="1"/>
  <c r="P47" i="17" s="1"/>
  <c r="O49" i="17"/>
  <c r="AP48" i="17"/>
  <c r="AO48" i="17"/>
  <c r="AR48" i="17" s="1"/>
  <c r="AK48" i="17"/>
  <c r="AK47" i="17" s="1"/>
  <c r="AJ48" i="17"/>
  <c r="AI48" i="17"/>
  <c r="V48" i="17"/>
  <c r="V47" i="17" s="1"/>
  <c r="O48" i="17"/>
  <c r="O47" i="17" s="1"/>
  <c r="AQ47" i="17"/>
  <c r="AP47" i="17"/>
  <c r="AJ47" i="17"/>
  <c r="AB47" i="17"/>
  <c r="AR46" i="17"/>
  <c r="AS46" i="17" s="1"/>
  <c r="AL46" i="17"/>
  <c r="AM46" i="17" s="1"/>
  <c r="AC46" i="17"/>
  <c r="AF46" i="17" s="1"/>
  <c r="W46" i="17"/>
  <c r="X46" i="17" s="1"/>
  <c r="AR45" i="17"/>
  <c r="AS45" i="17" s="1"/>
  <c r="AL45" i="17"/>
  <c r="AM45" i="17" s="1"/>
  <c r="AD45" i="17"/>
  <c r="AC45" i="17"/>
  <c r="W45" i="17"/>
  <c r="X45" i="17" s="1"/>
  <c r="AR44" i="17"/>
  <c r="AS44" i="17" s="1"/>
  <c r="AL44" i="17"/>
  <c r="AM44" i="17" s="1"/>
  <c r="AC44" i="17"/>
  <c r="AD44" i="17" s="1"/>
  <c r="W44" i="17"/>
  <c r="X44" i="17" s="1"/>
  <c r="AS43" i="17"/>
  <c r="AR43" i="17"/>
  <c r="AL43" i="17"/>
  <c r="AU43" i="17" s="1"/>
  <c r="AD43" i="17"/>
  <c r="AC43" i="17"/>
  <c r="W43" i="17"/>
  <c r="AF43" i="17" s="1"/>
  <c r="AR42" i="17"/>
  <c r="AQ42" i="17"/>
  <c r="AP42" i="17"/>
  <c r="AO42" i="17"/>
  <c r="AL42" i="17"/>
  <c r="AK42" i="17"/>
  <c r="AJ42" i="17"/>
  <c r="AI42" i="17"/>
  <c r="AB42" i="17"/>
  <c r="AA42" i="17"/>
  <c r="Z42" i="17"/>
  <c r="W42" i="17"/>
  <c r="V42" i="17"/>
  <c r="U42" i="17"/>
  <c r="T42" i="17"/>
  <c r="R42" i="17"/>
  <c r="Q42" i="17"/>
  <c r="P42" i="17"/>
  <c r="O42" i="17"/>
  <c r="AR41" i="17"/>
  <c r="AS41" i="17" s="1"/>
  <c r="AM41" i="17"/>
  <c r="AL41" i="17"/>
  <c r="AC41" i="17"/>
  <c r="AD41" i="17" s="1"/>
  <c r="X41" i="17"/>
  <c r="W41" i="17"/>
  <c r="AQ40" i="17"/>
  <c r="AP40" i="17"/>
  <c r="AR40" i="17" s="1"/>
  <c r="AS40" i="17" s="1"/>
  <c r="AO40" i="17"/>
  <c r="AK40" i="17"/>
  <c r="AJ40" i="17"/>
  <c r="AI40" i="17"/>
  <c r="AB40" i="17"/>
  <c r="AA40" i="17"/>
  <c r="Z40" i="17"/>
  <c r="V40" i="17"/>
  <c r="U40" i="17"/>
  <c r="T40" i="17"/>
  <c r="W40" i="17" s="1"/>
  <c r="X40" i="17" s="1"/>
  <c r="R40" i="17"/>
  <c r="Q40" i="17"/>
  <c r="P40" i="17"/>
  <c r="O40" i="17"/>
  <c r="AR39" i="17"/>
  <c r="AS39" i="17" s="1"/>
  <c r="AL39" i="17"/>
  <c r="AU39" i="17" s="1"/>
  <c r="AV39" i="17" s="1"/>
  <c r="AC39" i="17"/>
  <c r="AD39" i="17" s="1"/>
  <c r="W39" i="17"/>
  <c r="X39" i="17" s="1"/>
  <c r="AR38" i="17"/>
  <c r="AS38" i="17" s="1"/>
  <c r="AL38" i="17"/>
  <c r="AU38" i="17" s="1"/>
  <c r="AC38" i="17"/>
  <c r="AD38" i="17" s="1"/>
  <c r="W38" i="17"/>
  <c r="AF38" i="17" s="1"/>
  <c r="AQ37" i="17"/>
  <c r="AP37" i="17"/>
  <c r="AO37" i="17"/>
  <c r="AR37" i="17" s="1"/>
  <c r="AK37" i="17"/>
  <c r="AJ37" i="17"/>
  <c r="AL37" i="17" s="1"/>
  <c r="AI37" i="17"/>
  <c r="AB37" i="17"/>
  <c r="AA37" i="17"/>
  <c r="AA36" i="17" s="1"/>
  <c r="AA35" i="17" s="1"/>
  <c r="Z37" i="17"/>
  <c r="AC37" i="17" s="1"/>
  <c r="V37" i="17"/>
  <c r="U37" i="17"/>
  <c r="W37" i="17" s="1"/>
  <c r="T37" i="17"/>
  <c r="R37" i="17"/>
  <c r="Q37" i="17"/>
  <c r="P37" i="17"/>
  <c r="P36" i="17" s="1"/>
  <c r="P35" i="17" s="1"/>
  <c r="O37" i="17"/>
  <c r="AQ36" i="17"/>
  <c r="AQ35" i="17" s="1"/>
  <c r="AP36" i="17"/>
  <c r="AP35" i="17" s="1"/>
  <c r="AK36" i="17"/>
  <c r="AK35" i="17" s="1"/>
  <c r="AI36" i="17"/>
  <c r="AB36" i="17"/>
  <c r="AB35" i="17" s="1"/>
  <c r="V36" i="17"/>
  <c r="V35" i="17" s="1"/>
  <c r="T36" i="17"/>
  <c r="R36" i="17"/>
  <c r="R35" i="17" s="1"/>
  <c r="Q36" i="17"/>
  <c r="Q35" i="17" s="1"/>
  <c r="O36" i="17"/>
  <c r="O35" i="17" s="1"/>
  <c r="AI35" i="17"/>
  <c r="T35" i="17"/>
  <c r="AR34" i="17"/>
  <c r="AS34" i="17" s="1"/>
  <c r="AL34" i="17"/>
  <c r="AC34" i="17"/>
  <c r="AD34" i="17" s="1"/>
  <c r="W34" i="17"/>
  <c r="AF34" i="17" s="1"/>
  <c r="AR33" i="17"/>
  <c r="AS33" i="17" s="1"/>
  <c r="AL33" i="17"/>
  <c r="AM33" i="17" s="1"/>
  <c r="AC33" i="17"/>
  <c r="AD33" i="17" s="1"/>
  <c r="W33" i="17"/>
  <c r="AR32" i="17"/>
  <c r="AS32" i="17" s="1"/>
  <c r="AM32" i="17"/>
  <c r="AL32" i="17"/>
  <c r="AU32" i="17" s="1"/>
  <c r="AV32" i="17" s="1"/>
  <c r="AD32" i="17"/>
  <c r="AC32" i="17"/>
  <c r="W32" i="17"/>
  <c r="AF32" i="17" s="1"/>
  <c r="AR31" i="17"/>
  <c r="AS31" i="17" s="1"/>
  <c r="AM31" i="17"/>
  <c r="AL31" i="17"/>
  <c r="AD31" i="17"/>
  <c r="AC31" i="17"/>
  <c r="W31" i="17"/>
  <c r="X31" i="17" s="1"/>
  <c r="AQ30" i="17"/>
  <c r="AP30" i="17"/>
  <c r="AO30" i="17"/>
  <c r="AK30" i="17"/>
  <c r="AJ30" i="17"/>
  <c r="AI30" i="17"/>
  <c r="AB30" i="17"/>
  <c r="AA30" i="17"/>
  <c r="Z30" i="17"/>
  <c r="AC30" i="17" s="1"/>
  <c r="V30" i="17"/>
  <c r="U30" i="17"/>
  <c r="T30" i="17"/>
  <c r="R30" i="17"/>
  <c r="Q30" i="17"/>
  <c r="P30" i="17"/>
  <c r="O30" i="17"/>
  <c r="AU29" i="17"/>
  <c r="AV29" i="17" s="1"/>
  <c r="AR29" i="17"/>
  <c r="AS29" i="17" s="1"/>
  <c r="AL29" i="17"/>
  <c r="AM29" i="17" s="1"/>
  <c r="AC29" i="17"/>
  <c r="AD29" i="17" s="1"/>
  <c r="W29" i="17"/>
  <c r="X29" i="17" s="1"/>
  <c r="AR28" i="17"/>
  <c r="AS28" i="17" s="1"/>
  <c r="AL28" i="17"/>
  <c r="AM28" i="17" s="1"/>
  <c r="AC28" i="17"/>
  <c r="AF28" i="17" s="1"/>
  <c r="AG28" i="17" s="1"/>
  <c r="W28" i="17"/>
  <c r="X28" i="17" s="1"/>
  <c r="AS27" i="17"/>
  <c r="AR27" i="17"/>
  <c r="AM27" i="17"/>
  <c r="AL27" i="17"/>
  <c r="AU27" i="17" s="1"/>
  <c r="AV27" i="17" s="1"/>
  <c r="AD27" i="17"/>
  <c r="AC27" i="17"/>
  <c r="X27" i="17"/>
  <c r="W27" i="17"/>
  <c r="AF27" i="17" s="1"/>
  <c r="AQ26" i="17"/>
  <c r="AP26" i="17"/>
  <c r="AO26" i="17"/>
  <c r="AR26" i="17" s="1"/>
  <c r="AS26" i="17" s="1"/>
  <c r="AK26" i="17"/>
  <c r="AJ26" i="17"/>
  <c r="AI26" i="17"/>
  <c r="AB26" i="17"/>
  <c r="AA26" i="17"/>
  <c r="Z26" i="17"/>
  <c r="V26" i="17"/>
  <c r="U26" i="17"/>
  <c r="T26" i="17"/>
  <c r="R26" i="17"/>
  <c r="Q26" i="17"/>
  <c r="P26" i="17"/>
  <c r="O26" i="17"/>
  <c r="AS25" i="17"/>
  <c r="AR25" i="17"/>
  <c r="AL25" i="17"/>
  <c r="AU25" i="17" s="1"/>
  <c r="AV25" i="17" s="1"/>
  <c r="AD25" i="17"/>
  <c r="AC25" i="17"/>
  <c r="W25" i="17"/>
  <c r="AF25" i="17" s="1"/>
  <c r="AR24" i="17"/>
  <c r="AS24" i="17" s="1"/>
  <c r="AM24" i="17"/>
  <c r="AL24" i="17"/>
  <c r="AC24" i="17"/>
  <c r="AD24" i="17" s="1"/>
  <c r="W24" i="17"/>
  <c r="X24" i="17" s="1"/>
  <c r="AR23" i="17"/>
  <c r="AS23" i="17" s="1"/>
  <c r="AL23" i="17"/>
  <c r="AM23" i="17" s="1"/>
  <c r="AD23" i="17"/>
  <c r="AC23" i="17"/>
  <c r="W23" i="17"/>
  <c r="X23" i="17" s="1"/>
  <c r="AQ22" i="17"/>
  <c r="AP22" i="17"/>
  <c r="AO22" i="17"/>
  <c r="AK22" i="17"/>
  <c r="AJ22" i="17"/>
  <c r="AJ21" i="17" s="1"/>
  <c r="AJ20" i="17" s="1"/>
  <c r="AI22" i="17"/>
  <c r="AB22" i="17"/>
  <c r="AA22" i="17"/>
  <c r="Z22" i="17"/>
  <c r="AC22" i="17" s="1"/>
  <c r="AD22" i="17" s="1"/>
  <c r="V22" i="17"/>
  <c r="V21" i="17" s="1"/>
  <c r="V20" i="17" s="1"/>
  <c r="V19" i="17" s="1"/>
  <c r="V18" i="17" s="1"/>
  <c r="V17" i="17" s="1"/>
  <c r="V16" i="17" s="1"/>
  <c r="V15" i="17" s="1"/>
  <c r="V14" i="17" s="1"/>
  <c r="V13" i="17" s="1"/>
  <c r="U22" i="17"/>
  <c r="U21" i="17" s="1"/>
  <c r="U20" i="17" s="1"/>
  <c r="T22" i="17"/>
  <c r="R22" i="17"/>
  <c r="Q22" i="17"/>
  <c r="P22" i="17"/>
  <c r="O22" i="17"/>
  <c r="AQ21" i="17"/>
  <c r="AQ20" i="17" s="1"/>
  <c r="AQ19" i="17" s="1"/>
  <c r="AQ18" i="17" s="1"/>
  <c r="AQ17" i="17" s="1"/>
  <c r="AQ16" i="17" s="1"/>
  <c r="AQ15" i="17" s="1"/>
  <c r="AQ14" i="17" s="1"/>
  <c r="AQ13" i="17" s="1"/>
  <c r="AP21" i="17"/>
  <c r="AP20" i="17" s="1"/>
  <c r="AO21" i="17"/>
  <c r="AB21" i="17"/>
  <c r="AB20" i="17" s="1"/>
  <c r="AA21" i="17"/>
  <c r="AA20" i="17" s="1"/>
  <c r="R21" i="17"/>
  <c r="Q21" i="17"/>
  <c r="P21" i="17"/>
  <c r="P20" i="17" s="1"/>
  <c r="R20" i="17"/>
  <c r="Q20" i="17"/>
  <c r="AR52" i="10"/>
  <c r="AS52" i="10" s="1"/>
  <c r="AL52" i="10"/>
  <c r="AM52" i="10" s="1"/>
  <c r="AC52" i="10"/>
  <c r="AD52" i="10" s="1"/>
  <c r="W52" i="10"/>
  <c r="AF52" i="10" s="1"/>
  <c r="AR51" i="10"/>
  <c r="AS51" i="10" s="1"/>
  <c r="AL51" i="10"/>
  <c r="AU51" i="10" s="1"/>
  <c r="AV51" i="10" s="1"/>
  <c r="AC51" i="10"/>
  <c r="AD51" i="10" s="1"/>
  <c r="W51" i="10"/>
  <c r="AR50" i="10"/>
  <c r="AS50" i="10" s="1"/>
  <c r="AL50" i="10"/>
  <c r="AC50" i="10"/>
  <c r="AD50" i="10" s="1"/>
  <c r="W50" i="10"/>
  <c r="X50" i="10" s="1"/>
  <c r="AR49" i="10"/>
  <c r="AS49" i="10" s="1"/>
  <c r="AL49" i="10"/>
  <c r="AU49" i="10" s="1"/>
  <c r="AV49" i="10" s="1"/>
  <c r="AC49" i="10"/>
  <c r="AD49" i="10" s="1"/>
  <c r="W49" i="10"/>
  <c r="AF49" i="10" s="1"/>
  <c r="AQ48" i="10"/>
  <c r="AP48" i="10"/>
  <c r="AR48" i="10" s="1"/>
  <c r="AO48" i="10"/>
  <c r="AK48" i="10"/>
  <c r="AJ48" i="10"/>
  <c r="AI48" i="10"/>
  <c r="AB48" i="10"/>
  <c r="AA48" i="10"/>
  <c r="AC48" i="10" s="1"/>
  <c r="AD48" i="10" s="1"/>
  <c r="Z48" i="10"/>
  <c r="V48" i="10"/>
  <c r="U48" i="10"/>
  <c r="T48" i="10"/>
  <c r="R48" i="10"/>
  <c r="Q48" i="10"/>
  <c r="P48" i="10"/>
  <c r="O48" i="10"/>
  <c r="AR47" i="10"/>
  <c r="AS47" i="10" s="1"/>
  <c r="AL47" i="10"/>
  <c r="AU47" i="10" s="1"/>
  <c r="AV47" i="10" s="1"/>
  <c r="AC47" i="10"/>
  <c r="AD47" i="10" s="1"/>
  <c r="W47" i="10"/>
  <c r="AF47" i="10" s="1"/>
  <c r="AR46" i="10"/>
  <c r="AS46" i="10" s="1"/>
  <c r="AL46" i="10"/>
  <c r="AM46" i="10" s="1"/>
  <c r="AC46" i="10"/>
  <c r="AD46" i="10" s="1"/>
  <c r="W46" i="10"/>
  <c r="AF46" i="10" s="1"/>
  <c r="AQ45" i="10"/>
  <c r="AP45" i="10"/>
  <c r="AO45" i="10"/>
  <c r="AK45" i="10"/>
  <c r="AJ45" i="10"/>
  <c r="AI45" i="10"/>
  <c r="AB45" i="10"/>
  <c r="AA45" i="10"/>
  <c r="Z45" i="10"/>
  <c r="V45" i="10"/>
  <c r="U45" i="10"/>
  <c r="W45" i="10" s="1"/>
  <c r="T45" i="10"/>
  <c r="R45" i="10"/>
  <c r="Q45" i="10"/>
  <c r="P45" i="10"/>
  <c r="O45" i="10"/>
  <c r="AR44" i="10"/>
  <c r="AS44" i="10" s="1"/>
  <c r="AL44" i="10"/>
  <c r="AC44" i="10"/>
  <c r="AD44" i="10" s="1"/>
  <c r="W44" i="10"/>
  <c r="X44" i="10" s="1"/>
  <c r="AR43" i="10"/>
  <c r="AS43" i="10" s="1"/>
  <c r="AL43" i="10"/>
  <c r="AC43" i="10"/>
  <c r="AD43" i="10" s="1"/>
  <c r="W43" i="10"/>
  <c r="AF43" i="10" s="1"/>
  <c r="AQ42" i="10"/>
  <c r="AP42" i="10"/>
  <c r="AO42" i="10"/>
  <c r="AK42" i="10"/>
  <c r="AJ42" i="10"/>
  <c r="AJ41" i="10" s="1"/>
  <c r="AJ40" i="10" s="1"/>
  <c r="AJ39" i="10" s="1"/>
  <c r="AI42" i="10"/>
  <c r="AB42" i="10"/>
  <c r="AA42" i="10"/>
  <c r="Z42" i="10"/>
  <c r="AC42" i="10" s="1"/>
  <c r="AD42" i="10" s="1"/>
  <c r="V42" i="10"/>
  <c r="U42" i="10"/>
  <c r="U41" i="10" s="1"/>
  <c r="U40" i="10" s="1"/>
  <c r="U39" i="10" s="1"/>
  <c r="T42" i="10"/>
  <c r="R42" i="10"/>
  <c r="R41" i="10" s="1"/>
  <c r="R40" i="10" s="1"/>
  <c r="Q42" i="10"/>
  <c r="P42" i="10"/>
  <c r="P41" i="10" s="1"/>
  <c r="P40" i="10" s="1"/>
  <c r="P39" i="10" s="1"/>
  <c r="O42" i="10"/>
  <c r="AQ41" i="10"/>
  <c r="AQ40" i="10" s="1"/>
  <c r="AQ39" i="10" s="1"/>
  <c r="AK41" i="10"/>
  <c r="AK40" i="10" s="1"/>
  <c r="AK39" i="10" s="1"/>
  <c r="Z41" i="10"/>
  <c r="Q41" i="10"/>
  <c r="Q40" i="10" s="1"/>
  <c r="Q39" i="10" s="1"/>
  <c r="AR38" i="10"/>
  <c r="AR37" i="10" s="1"/>
  <c r="AL38" i="10"/>
  <c r="AM38" i="10" s="1"/>
  <c r="AC38" i="10"/>
  <c r="W38" i="10"/>
  <c r="AF38" i="10" s="1"/>
  <c r="AQ37" i="10"/>
  <c r="AP37" i="10"/>
  <c r="AO37" i="10"/>
  <c r="AL37" i="10"/>
  <c r="AK37" i="10"/>
  <c r="AJ37" i="10"/>
  <c r="AI37" i="10"/>
  <c r="AB37" i="10"/>
  <c r="AA37" i="10"/>
  <c r="Z37" i="10"/>
  <c r="W37" i="10"/>
  <c r="V37" i="10"/>
  <c r="U37" i="10"/>
  <c r="T37" i="10"/>
  <c r="R37" i="10"/>
  <c r="Q37" i="10"/>
  <c r="P37" i="10"/>
  <c r="O37" i="10"/>
  <c r="AR36" i="10"/>
  <c r="AS36" i="10" s="1"/>
  <c r="AL36" i="10"/>
  <c r="AM36" i="10" s="1"/>
  <c r="AC36" i="10"/>
  <c r="AD36" i="10" s="1"/>
  <c r="W36" i="10"/>
  <c r="X36" i="10" s="1"/>
  <c r="AR35" i="10"/>
  <c r="AS35" i="10" s="1"/>
  <c r="AL35" i="10"/>
  <c r="AM35" i="10" s="1"/>
  <c r="AC35" i="10"/>
  <c r="AD35" i="10" s="1"/>
  <c r="W35" i="10"/>
  <c r="AF35" i="10" s="1"/>
  <c r="AQ34" i="10"/>
  <c r="AP34" i="10"/>
  <c r="AO34" i="10"/>
  <c r="AK34" i="10"/>
  <c r="AJ34" i="10"/>
  <c r="AI34" i="10"/>
  <c r="AB34" i="10"/>
  <c r="AA34" i="10"/>
  <c r="Z34" i="10"/>
  <c r="V34" i="10"/>
  <c r="U34" i="10"/>
  <c r="T34" i="10"/>
  <c r="R34" i="10"/>
  <c r="Q34" i="10"/>
  <c r="P34" i="10"/>
  <c r="P33" i="10" s="1"/>
  <c r="P32" i="10" s="1"/>
  <c r="O34" i="10"/>
  <c r="AP33" i="10"/>
  <c r="AO33" i="10"/>
  <c r="AO32" i="10" s="1"/>
  <c r="AK33" i="10"/>
  <c r="AK32" i="10" s="1"/>
  <c r="AJ33" i="10"/>
  <c r="AB33" i="10"/>
  <c r="AB32" i="10" s="1"/>
  <c r="AA33" i="10"/>
  <c r="Z33" i="10"/>
  <c r="Z32" i="10" s="1"/>
  <c r="U33" i="10"/>
  <c r="U32" i="10" s="1"/>
  <c r="T33" i="10"/>
  <c r="T32" i="10" s="1"/>
  <c r="Q33" i="10"/>
  <c r="O33" i="10"/>
  <c r="O32" i="10" s="1"/>
  <c r="AP32" i="10"/>
  <c r="AJ32" i="10"/>
  <c r="AA32" i="10"/>
  <c r="Q32" i="10"/>
  <c r="AR31" i="10"/>
  <c r="AS31" i="10" s="1"/>
  <c r="AL31" i="10"/>
  <c r="AM31" i="10" s="1"/>
  <c r="AC31" i="10"/>
  <c r="AD31" i="10" s="1"/>
  <c r="W31" i="10"/>
  <c r="AR30" i="10"/>
  <c r="AS30" i="10" s="1"/>
  <c r="AL30" i="10"/>
  <c r="AM30" i="10" s="1"/>
  <c r="AC30" i="10"/>
  <c r="AD30" i="10" s="1"/>
  <c r="W30" i="10"/>
  <c r="X30" i="10" s="1"/>
  <c r="AR29" i="10"/>
  <c r="AS29" i="10" s="1"/>
  <c r="AL29" i="10"/>
  <c r="AL28" i="10" s="1"/>
  <c r="AL27" i="10" s="1"/>
  <c r="AC29" i="10"/>
  <c r="AD29" i="10" s="1"/>
  <c r="W29" i="10"/>
  <c r="X29" i="10" s="1"/>
  <c r="AQ28" i="10"/>
  <c r="AQ27" i="10" s="1"/>
  <c r="AQ26" i="10" s="1"/>
  <c r="AP28" i="10"/>
  <c r="AP27" i="10" s="1"/>
  <c r="AP26" i="10" s="1"/>
  <c r="AO28" i="10"/>
  <c r="AO27" i="10" s="1"/>
  <c r="AO26" i="10" s="1"/>
  <c r="AK28" i="10"/>
  <c r="AK27" i="10" s="1"/>
  <c r="AK26" i="10" s="1"/>
  <c r="AJ28" i="10"/>
  <c r="AJ27" i="10" s="1"/>
  <c r="AJ26" i="10" s="1"/>
  <c r="AI28" i="10"/>
  <c r="AB28" i="10"/>
  <c r="AA28" i="10"/>
  <c r="Z28" i="10"/>
  <c r="Z27" i="10" s="1"/>
  <c r="Z26" i="10" s="1"/>
  <c r="W28" i="10"/>
  <c r="V28" i="10"/>
  <c r="U28" i="10"/>
  <c r="U27" i="10" s="1"/>
  <c r="U26" i="10" s="1"/>
  <c r="T28" i="10"/>
  <c r="T27" i="10" s="1"/>
  <c r="T26" i="10" s="1"/>
  <c r="R28" i="10"/>
  <c r="Q28" i="10"/>
  <c r="P28" i="10"/>
  <c r="P27" i="10" s="1"/>
  <c r="P26" i="10" s="1"/>
  <c r="O28" i="10"/>
  <c r="O27" i="10" s="1"/>
  <c r="O26" i="10" s="1"/>
  <c r="AI27" i="10"/>
  <c r="AB27" i="10"/>
  <c r="AA27" i="10"/>
  <c r="AA26" i="10" s="1"/>
  <c r="W27" i="10"/>
  <c r="X27" i="10" s="1"/>
  <c r="V27" i="10"/>
  <c r="V26" i="10" s="1"/>
  <c r="R27" i="10"/>
  <c r="Q27" i="10"/>
  <c r="Q26" i="10" s="1"/>
  <c r="AI26" i="10"/>
  <c r="AB26" i="10"/>
  <c r="R26" i="10"/>
  <c r="AR25" i="10"/>
  <c r="AS25" i="10" s="1"/>
  <c r="AL25" i="10"/>
  <c r="AC25" i="10"/>
  <c r="AD25" i="10" s="1"/>
  <c r="W25" i="10"/>
  <c r="X25" i="10" s="1"/>
  <c r="AS24" i="10"/>
  <c r="AR24" i="10"/>
  <c r="AL24" i="10"/>
  <c r="AU24" i="10" s="1"/>
  <c r="AV24" i="10" s="1"/>
  <c r="AD24" i="10"/>
  <c r="AC24" i="10"/>
  <c r="W24" i="10"/>
  <c r="AF24" i="10" s="1"/>
  <c r="AR23" i="10"/>
  <c r="AS23" i="10" s="1"/>
  <c r="AL23" i="10"/>
  <c r="AM23" i="10" s="1"/>
  <c r="AC23" i="10"/>
  <c r="AD23" i="10" s="1"/>
  <c r="W23" i="10"/>
  <c r="AQ22" i="10"/>
  <c r="AQ21" i="10" s="1"/>
  <c r="AP22" i="10"/>
  <c r="AO22" i="10"/>
  <c r="AK22" i="10"/>
  <c r="AJ22" i="10"/>
  <c r="AI22" i="10"/>
  <c r="AB22" i="10"/>
  <c r="AB21" i="10" s="1"/>
  <c r="AA22" i="10"/>
  <c r="Z22" i="10"/>
  <c r="V22" i="10"/>
  <c r="V21" i="10" s="1"/>
  <c r="V20" i="10" s="1"/>
  <c r="U22" i="10"/>
  <c r="U21" i="10" s="1"/>
  <c r="U20" i="10" s="1"/>
  <c r="T22" i="10"/>
  <c r="R22" i="10"/>
  <c r="Q22" i="10"/>
  <c r="Q21" i="10" s="1"/>
  <c r="Q20" i="10" s="1"/>
  <c r="Q19" i="10" s="1"/>
  <c r="Q18" i="10" s="1"/>
  <c r="Q17" i="10" s="1"/>
  <c r="Q16" i="10" s="1"/>
  <c r="Q15" i="10" s="1"/>
  <c r="Q14" i="10" s="1"/>
  <c r="Q13" i="10" s="1"/>
  <c r="P22" i="10"/>
  <c r="P21" i="10" s="1"/>
  <c r="P20" i="10" s="1"/>
  <c r="O22" i="10"/>
  <c r="AP21" i="10"/>
  <c r="AP20" i="10" s="1"/>
  <c r="AP19" i="10" s="1"/>
  <c r="AK21" i="10"/>
  <c r="AK20" i="10" s="1"/>
  <c r="AJ21" i="10"/>
  <c r="AJ20" i="10" s="1"/>
  <c r="AI21" i="10"/>
  <c r="AI20" i="10" s="1"/>
  <c r="AA21" i="10"/>
  <c r="AA20" i="10" s="1"/>
  <c r="O21" i="10"/>
  <c r="O20" i="10" s="1"/>
  <c r="AQ20" i="10"/>
  <c r="AB20" i="10"/>
  <c r="AR32" i="16"/>
  <c r="AS32" i="16" s="1"/>
  <c r="AL32" i="16"/>
  <c r="AM32" i="16" s="1"/>
  <c r="AC32" i="16"/>
  <c r="AD32" i="16" s="1"/>
  <c r="W32" i="16"/>
  <c r="AR31" i="16"/>
  <c r="AS31" i="16" s="1"/>
  <c r="AM31" i="16"/>
  <c r="AL31" i="16"/>
  <c r="AD31" i="16"/>
  <c r="AC31" i="16"/>
  <c r="X31" i="16"/>
  <c r="W31" i="16"/>
  <c r="AR30" i="16"/>
  <c r="AS30" i="16" s="1"/>
  <c r="AL30" i="16"/>
  <c r="AC30" i="16"/>
  <c r="AD30" i="16" s="1"/>
  <c r="W30" i="16"/>
  <c r="X30" i="16" s="1"/>
  <c r="AS29" i="16"/>
  <c r="AR29" i="16"/>
  <c r="AM29" i="16"/>
  <c r="AL29" i="16"/>
  <c r="AC29" i="16"/>
  <c r="AD29" i="16" s="1"/>
  <c r="W29" i="16"/>
  <c r="X29" i="16" s="1"/>
  <c r="AQ28" i="16"/>
  <c r="AP28" i="16"/>
  <c r="AO28" i="16"/>
  <c r="AR28" i="16" s="1"/>
  <c r="AK28" i="16"/>
  <c r="AJ28" i="16"/>
  <c r="AI28" i="16"/>
  <c r="AB28" i="16"/>
  <c r="AA28" i="16"/>
  <c r="Z28" i="16"/>
  <c r="AC28" i="16" s="1"/>
  <c r="V28" i="16"/>
  <c r="U28" i="16"/>
  <c r="T28" i="16"/>
  <c r="R28" i="16"/>
  <c r="Q28" i="16"/>
  <c r="P28" i="16"/>
  <c r="O28" i="16"/>
  <c r="AS27" i="16"/>
  <c r="AR27" i="16"/>
  <c r="AL27" i="16"/>
  <c r="AU27" i="16" s="1"/>
  <c r="AV27" i="16" s="1"/>
  <c r="AC27" i="16"/>
  <c r="AD27" i="16" s="1"/>
  <c r="W27" i="16"/>
  <c r="AR26" i="16"/>
  <c r="AS26" i="16" s="1"/>
  <c r="AL26" i="16"/>
  <c r="AM26" i="16" s="1"/>
  <c r="AC26" i="16"/>
  <c r="AD26" i="16" s="1"/>
  <c r="W26" i="16"/>
  <c r="X26" i="16" s="1"/>
  <c r="AQ25" i="16"/>
  <c r="AP25" i="16"/>
  <c r="AO25" i="16"/>
  <c r="AR25" i="16" s="1"/>
  <c r="AS25" i="16" s="1"/>
  <c r="AK25" i="16"/>
  <c r="AJ25" i="16"/>
  <c r="AI25" i="16"/>
  <c r="AB25" i="16"/>
  <c r="AA25" i="16"/>
  <c r="Z25" i="16"/>
  <c r="V25" i="16"/>
  <c r="U25" i="16"/>
  <c r="T25" i="16"/>
  <c r="R25" i="16"/>
  <c r="Q25" i="16"/>
  <c r="P25" i="16"/>
  <c r="O25" i="16"/>
  <c r="AR24" i="16"/>
  <c r="AS24" i="16" s="1"/>
  <c r="AL24" i="16"/>
  <c r="AM24" i="16" s="1"/>
  <c r="AC24" i="16"/>
  <c r="AD24" i="16" s="1"/>
  <c r="W24" i="16"/>
  <c r="X24" i="16" s="1"/>
  <c r="AS23" i="16"/>
  <c r="AR23" i="16"/>
  <c r="AL23" i="16"/>
  <c r="AU23" i="16" s="1"/>
  <c r="AV23" i="16" s="1"/>
  <c r="AC23" i="16"/>
  <c r="AD23" i="16" s="1"/>
  <c r="W23" i="16"/>
  <c r="AQ22" i="16"/>
  <c r="AQ21" i="16" s="1"/>
  <c r="AQ20" i="16" s="1"/>
  <c r="AQ19" i="16" s="1"/>
  <c r="AQ18" i="16" s="1"/>
  <c r="AQ17" i="16" s="1"/>
  <c r="AQ16" i="16" s="1"/>
  <c r="AQ15" i="16" s="1"/>
  <c r="AQ14" i="16" s="1"/>
  <c r="AQ13" i="16" s="1"/>
  <c r="AP22" i="16"/>
  <c r="AO22" i="16"/>
  <c r="AK22" i="16"/>
  <c r="AJ22" i="16"/>
  <c r="AJ21" i="16" s="1"/>
  <c r="AJ20" i="16" s="1"/>
  <c r="AJ19" i="16" s="1"/>
  <c r="AJ18" i="16" s="1"/>
  <c r="AJ17" i="16" s="1"/>
  <c r="AJ16" i="16" s="1"/>
  <c r="AJ15" i="16" s="1"/>
  <c r="AJ14" i="16" s="1"/>
  <c r="AJ13" i="16" s="1"/>
  <c r="AI22" i="16"/>
  <c r="AB22" i="16"/>
  <c r="AA22" i="16"/>
  <c r="Z22" i="16"/>
  <c r="V22" i="16"/>
  <c r="V21" i="16" s="1"/>
  <c r="V20" i="16" s="1"/>
  <c r="V19" i="16" s="1"/>
  <c r="V18" i="16" s="1"/>
  <c r="V17" i="16" s="1"/>
  <c r="V16" i="16" s="1"/>
  <c r="V15" i="16" s="1"/>
  <c r="V14" i="16" s="1"/>
  <c r="V13" i="16" s="1"/>
  <c r="U22" i="16"/>
  <c r="T22" i="16"/>
  <c r="R22" i="16"/>
  <c r="Q22" i="16"/>
  <c r="P22" i="16"/>
  <c r="P21" i="16" s="1"/>
  <c r="P20" i="16" s="1"/>
  <c r="P19" i="16" s="1"/>
  <c r="P18" i="16" s="1"/>
  <c r="P17" i="16" s="1"/>
  <c r="P16" i="16" s="1"/>
  <c r="P15" i="16" s="1"/>
  <c r="P14" i="16" s="1"/>
  <c r="P13" i="16" s="1"/>
  <c r="O22" i="16"/>
  <c r="O21" i="16" s="1"/>
  <c r="AO21" i="16"/>
  <c r="AK21" i="16"/>
  <c r="AK20" i="16" s="1"/>
  <c r="AK19" i="16" s="1"/>
  <c r="AK18" i="16" s="1"/>
  <c r="AK17" i="16" s="1"/>
  <c r="AK16" i="16" s="1"/>
  <c r="AK15" i="16" s="1"/>
  <c r="AK14" i="16" s="1"/>
  <c r="AK13" i="16" s="1"/>
  <c r="AA21" i="16"/>
  <c r="AA20" i="16" s="1"/>
  <c r="AA19" i="16" s="1"/>
  <c r="AA18" i="16" s="1"/>
  <c r="AA17" i="16" s="1"/>
  <c r="AA16" i="16" s="1"/>
  <c r="AA15" i="16" s="1"/>
  <c r="AA14" i="16" s="1"/>
  <c r="AA13" i="16" s="1"/>
  <c r="U21" i="16"/>
  <c r="U20" i="16" s="1"/>
  <c r="R21" i="16"/>
  <c r="R20" i="16" s="1"/>
  <c r="Q21" i="16"/>
  <c r="Q20" i="16" s="1"/>
  <c r="Q19" i="16" s="1"/>
  <c r="Q18" i="16" s="1"/>
  <c r="Q17" i="16" s="1"/>
  <c r="Q16" i="16" s="1"/>
  <c r="Q15" i="16" s="1"/>
  <c r="Q14" i="16" s="1"/>
  <c r="Q13" i="16" s="1"/>
  <c r="O20" i="16"/>
  <c r="O19" i="16" s="1"/>
  <c r="O18" i="16" s="1"/>
  <c r="O17" i="16" s="1"/>
  <c r="O16" i="16" s="1"/>
  <c r="O15" i="16" s="1"/>
  <c r="O14" i="16" s="1"/>
  <c r="O13" i="16" s="1"/>
  <c r="U19" i="16"/>
  <c r="U18" i="16" s="1"/>
  <c r="U17" i="16" s="1"/>
  <c r="U16" i="16" s="1"/>
  <c r="U15" i="16" s="1"/>
  <c r="U14" i="16" s="1"/>
  <c r="U13" i="16" s="1"/>
  <c r="AR54" i="9"/>
  <c r="AS54" i="9" s="1"/>
  <c r="AL54" i="9"/>
  <c r="AM54" i="9" s="1"/>
  <c r="AC54" i="9"/>
  <c r="AD54" i="9" s="1"/>
  <c r="W54" i="9"/>
  <c r="AQ53" i="9"/>
  <c r="AQ52" i="9" s="1"/>
  <c r="AQ51" i="9" s="1"/>
  <c r="AP53" i="9"/>
  <c r="AR53" i="9" s="1"/>
  <c r="AO53" i="9"/>
  <c r="AK53" i="9"/>
  <c r="AJ53" i="9"/>
  <c r="AI53" i="9"/>
  <c r="AL53" i="9" s="1"/>
  <c r="AB53" i="9"/>
  <c r="AB52" i="9" s="1"/>
  <c r="AB51" i="9" s="1"/>
  <c r="AA53" i="9"/>
  <c r="AA52" i="9" s="1"/>
  <c r="AA51" i="9" s="1"/>
  <c r="Z53" i="9"/>
  <c r="Z52" i="9" s="1"/>
  <c r="V53" i="9"/>
  <c r="U53" i="9"/>
  <c r="U52" i="9" s="1"/>
  <c r="U51" i="9" s="1"/>
  <c r="T53" i="9"/>
  <c r="R53" i="9"/>
  <c r="Q53" i="9"/>
  <c r="P53" i="9"/>
  <c r="O53" i="9"/>
  <c r="O52" i="9" s="1"/>
  <c r="O51" i="9" s="1"/>
  <c r="AO52" i="9"/>
  <c r="AO51" i="9" s="1"/>
  <c r="AK52" i="9"/>
  <c r="AK51" i="9" s="1"/>
  <c r="AJ52" i="9"/>
  <c r="AJ51" i="9" s="1"/>
  <c r="V52" i="9"/>
  <c r="V51" i="9" s="1"/>
  <c r="Q52" i="9"/>
  <c r="Q51" i="9" s="1"/>
  <c r="P52" i="9"/>
  <c r="P51" i="9" s="1"/>
  <c r="AR50" i="9"/>
  <c r="AS50" i="9" s="1"/>
  <c r="AL50" i="9"/>
  <c r="AM50" i="9" s="1"/>
  <c r="AC50" i="9"/>
  <c r="W50" i="9"/>
  <c r="X50" i="9" s="1"/>
  <c r="AR49" i="9"/>
  <c r="AR47" i="9" s="1"/>
  <c r="AL49" i="9"/>
  <c r="AL47" i="9" s="1"/>
  <c r="AC49" i="9"/>
  <c r="AD49" i="9" s="1"/>
  <c r="W49" i="9"/>
  <c r="AU48" i="9"/>
  <c r="AF48" i="9"/>
  <c r="R48" i="9"/>
  <c r="AM48" i="9" s="1"/>
  <c r="Q48" i="9"/>
  <c r="P48" i="9"/>
  <c r="O48" i="9"/>
  <c r="AQ47" i="9"/>
  <c r="AP47" i="9"/>
  <c r="AO47" i="9"/>
  <c r="AK47" i="9"/>
  <c r="AJ47" i="9"/>
  <c r="AI47" i="9"/>
  <c r="AB47" i="9"/>
  <c r="AA47" i="9"/>
  <c r="Z47" i="9"/>
  <c r="W47" i="9"/>
  <c r="V47" i="9"/>
  <c r="U47" i="9"/>
  <c r="T47" i="9"/>
  <c r="R47" i="9"/>
  <c r="AS47" i="9" s="1"/>
  <c r="Q47" i="9"/>
  <c r="P47" i="9"/>
  <c r="O47" i="9"/>
  <c r="AR46" i="9"/>
  <c r="AS46" i="9" s="1"/>
  <c r="AL46" i="9"/>
  <c r="AM46" i="9" s="1"/>
  <c r="AC46" i="9"/>
  <c r="AD46" i="9" s="1"/>
  <c r="W46" i="9"/>
  <c r="X46" i="9" s="1"/>
  <c r="AQ45" i="9"/>
  <c r="AP45" i="9"/>
  <c r="AO45" i="9"/>
  <c r="AR45" i="9" s="1"/>
  <c r="AS45" i="9" s="1"/>
  <c r="AK45" i="9"/>
  <c r="AJ45" i="9"/>
  <c r="AI45" i="9"/>
  <c r="AB45" i="9"/>
  <c r="AB44" i="9" s="1"/>
  <c r="AB43" i="9" s="1"/>
  <c r="AA45" i="9"/>
  <c r="Z45" i="9"/>
  <c r="V45" i="9"/>
  <c r="V44" i="9" s="1"/>
  <c r="V43" i="9" s="1"/>
  <c r="V40" i="9" s="1"/>
  <c r="U45" i="9"/>
  <c r="U44" i="9" s="1"/>
  <c r="U43" i="9" s="1"/>
  <c r="U40" i="9" s="1"/>
  <c r="T45" i="9"/>
  <c r="R45" i="9"/>
  <c r="Q45" i="9"/>
  <c r="P45" i="9"/>
  <c r="P44" i="9" s="1"/>
  <c r="P43" i="9" s="1"/>
  <c r="O45" i="9"/>
  <c r="AO44" i="9"/>
  <c r="AJ44" i="9"/>
  <c r="AJ43" i="9" s="1"/>
  <c r="AI44" i="9"/>
  <c r="AA44" i="9"/>
  <c r="AA43" i="9" s="1"/>
  <c r="AA40" i="9" s="1"/>
  <c r="Z44" i="9"/>
  <c r="Z43" i="9" s="1"/>
  <c r="O44" i="9"/>
  <c r="O43" i="9" s="1"/>
  <c r="AO43" i="9"/>
  <c r="AO40" i="9" s="1"/>
  <c r="AR42" i="9"/>
  <c r="AS42" i="9" s="1"/>
  <c r="AL42" i="9"/>
  <c r="AM42" i="9" s="1"/>
  <c r="AC42" i="9"/>
  <c r="AD42" i="9" s="1"/>
  <c r="W42" i="9"/>
  <c r="X42" i="9" s="1"/>
  <c r="AR41" i="9"/>
  <c r="AS41" i="9" s="1"/>
  <c r="AM41" i="9"/>
  <c r="AL41" i="9"/>
  <c r="AC41" i="9"/>
  <c r="AD41" i="9" s="1"/>
  <c r="W41" i="9"/>
  <c r="X41" i="9" s="1"/>
  <c r="AK40" i="9"/>
  <c r="AJ40" i="9"/>
  <c r="AI40" i="9"/>
  <c r="AC40" i="9"/>
  <c r="AD40" i="9" s="1"/>
  <c r="AB40" i="9"/>
  <c r="R40" i="9"/>
  <c r="Q40" i="9"/>
  <c r="P40" i="9"/>
  <c r="O40" i="9"/>
  <c r="AR39" i="9"/>
  <c r="AS39" i="9" s="1"/>
  <c r="AL39" i="9"/>
  <c r="AM39" i="9" s="1"/>
  <c r="AC39" i="9"/>
  <c r="AD39" i="9" s="1"/>
  <c r="X39" i="9"/>
  <c r="W39" i="9"/>
  <c r="AQ38" i="9"/>
  <c r="AP38" i="9"/>
  <c r="AO38" i="9"/>
  <c r="AK38" i="9"/>
  <c r="AJ38" i="9"/>
  <c r="AI38" i="9"/>
  <c r="AL38" i="9" s="1"/>
  <c r="AB38" i="9"/>
  <c r="AA38" i="9"/>
  <c r="Z38" i="9"/>
  <c r="AC38" i="9" s="1"/>
  <c r="V38" i="9"/>
  <c r="U38" i="9"/>
  <c r="T38" i="9"/>
  <c r="R38" i="9"/>
  <c r="Q38" i="9"/>
  <c r="P38" i="9"/>
  <c r="O38" i="9"/>
  <c r="AR37" i="9"/>
  <c r="AS37" i="9" s="1"/>
  <c r="AL37" i="9"/>
  <c r="AC37" i="9"/>
  <c r="AD37" i="9" s="1"/>
  <c r="W37" i="9"/>
  <c r="AF37" i="9" s="1"/>
  <c r="AS36" i="9"/>
  <c r="AR36" i="9"/>
  <c r="AL36" i="9"/>
  <c r="AU36" i="9" s="1"/>
  <c r="AV36" i="9" s="1"/>
  <c r="AC36" i="9"/>
  <c r="AD36" i="9" s="1"/>
  <c r="W36" i="9"/>
  <c r="X36" i="9" s="1"/>
  <c r="AQ35" i="9"/>
  <c r="AP35" i="9"/>
  <c r="AO35" i="9"/>
  <c r="AK35" i="9"/>
  <c r="AJ35" i="9"/>
  <c r="AJ34" i="9" s="1"/>
  <c r="AJ33" i="9" s="1"/>
  <c r="AI35" i="9"/>
  <c r="AI34" i="9" s="1"/>
  <c r="AI33" i="9" s="1"/>
  <c r="AB35" i="9"/>
  <c r="AA35" i="9"/>
  <c r="Z35" i="9"/>
  <c r="W35" i="9"/>
  <c r="V35" i="9"/>
  <c r="U35" i="9"/>
  <c r="T35" i="9"/>
  <c r="R35" i="9"/>
  <c r="R34" i="9" s="1"/>
  <c r="Q35" i="9"/>
  <c r="P35" i="9"/>
  <c r="P34" i="9" s="1"/>
  <c r="P33" i="9" s="1"/>
  <c r="O35" i="9"/>
  <c r="O34" i="9" s="1"/>
  <c r="O33" i="9" s="1"/>
  <c r="AB34" i="9"/>
  <c r="AB33" i="9" s="1"/>
  <c r="AR32" i="9"/>
  <c r="AS32" i="9" s="1"/>
  <c r="AL32" i="9"/>
  <c r="AC32" i="9"/>
  <c r="AD32" i="9" s="1"/>
  <c r="W32" i="9"/>
  <c r="AR31" i="9"/>
  <c r="AS31" i="9" s="1"/>
  <c r="AL31" i="9"/>
  <c r="AM31" i="9" s="1"/>
  <c r="AC31" i="9"/>
  <c r="AD31" i="9" s="1"/>
  <c r="W31" i="9"/>
  <c r="X31" i="9" s="1"/>
  <c r="AR30" i="9"/>
  <c r="AS30" i="9" s="1"/>
  <c r="AL30" i="9"/>
  <c r="AM30" i="9" s="1"/>
  <c r="AC30" i="9"/>
  <c r="AD30" i="9" s="1"/>
  <c r="W30" i="9"/>
  <c r="AF30" i="9" s="1"/>
  <c r="AR29" i="9"/>
  <c r="AS29" i="9" s="1"/>
  <c r="AL29" i="9"/>
  <c r="AU29" i="9" s="1"/>
  <c r="AV29" i="9" s="1"/>
  <c r="AC29" i="9"/>
  <c r="AD29" i="9" s="1"/>
  <c r="W29" i="9"/>
  <c r="X29" i="9" s="1"/>
  <c r="AQ28" i="9"/>
  <c r="AP28" i="9"/>
  <c r="AO28" i="9"/>
  <c r="AK28" i="9"/>
  <c r="AJ28" i="9"/>
  <c r="AI28" i="9"/>
  <c r="AB28" i="9"/>
  <c r="AA28" i="9"/>
  <c r="Z28" i="9"/>
  <c r="AC28" i="9" s="1"/>
  <c r="V28" i="9"/>
  <c r="U28" i="9"/>
  <c r="T28" i="9"/>
  <c r="R28" i="9"/>
  <c r="Q28" i="9"/>
  <c r="P28" i="9"/>
  <c r="O28" i="9"/>
  <c r="AR27" i="9"/>
  <c r="AS27" i="9" s="1"/>
  <c r="AL27" i="9"/>
  <c r="AM27" i="9" s="1"/>
  <c r="AC27" i="9"/>
  <c r="AD27" i="9" s="1"/>
  <c r="W27" i="9"/>
  <c r="AF27" i="9" s="1"/>
  <c r="AR26" i="9"/>
  <c r="AS26" i="9" s="1"/>
  <c r="AL26" i="9"/>
  <c r="AC26" i="9"/>
  <c r="AD26" i="9" s="1"/>
  <c r="W26" i="9"/>
  <c r="AF26" i="9" s="1"/>
  <c r="AR25" i="9"/>
  <c r="AQ25" i="9"/>
  <c r="AP25" i="9"/>
  <c r="AO25" i="9"/>
  <c r="AK25" i="9"/>
  <c r="AJ25" i="9"/>
  <c r="AI25" i="9"/>
  <c r="AB25" i="9"/>
  <c r="AA25" i="9"/>
  <c r="Z25" i="9"/>
  <c r="V25" i="9"/>
  <c r="U25" i="9"/>
  <c r="T25" i="9"/>
  <c r="R25" i="9"/>
  <c r="Q25" i="9"/>
  <c r="P25" i="9"/>
  <c r="O25" i="9"/>
  <c r="AR24" i="9"/>
  <c r="AS24" i="9" s="1"/>
  <c r="AL24" i="9"/>
  <c r="AM24" i="9" s="1"/>
  <c r="AC24" i="9"/>
  <c r="AD24" i="9" s="1"/>
  <c r="W24" i="9"/>
  <c r="X24" i="9" s="1"/>
  <c r="AR23" i="9"/>
  <c r="AS23" i="9" s="1"/>
  <c r="AL23" i="9"/>
  <c r="AC23" i="9"/>
  <c r="AD23" i="9" s="1"/>
  <c r="W23" i="9"/>
  <c r="X23" i="9" s="1"/>
  <c r="AQ22" i="9"/>
  <c r="AP22" i="9"/>
  <c r="AO22" i="9"/>
  <c r="AO21" i="9" s="1"/>
  <c r="AO20" i="9" s="1"/>
  <c r="AK22" i="9"/>
  <c r="AK21" i="9" s="1"/>
  <c r="AK20" i="9" s="1"/>
  <c r="AJ22" i="9"/>
  <c r="AI22" i="9"/>
  <c r="AL22" i="9" s="1"/>
  <c r="AB22" i="9"/>
  <c r="AA22" i="9"/>
  <c r="AA21" i="9" s="1"/>
  <c r="Z22" i="9"/>
  <c r="V22" i="9"/>
  <c r="V21" i="9" s="1"/>
  <c r="V20" i="9" s="1"/>
  <c r="U22" i="9"/>
  <c r="T22" i="9"/>
  <c r="T21" i="9" s="1"/>
  <c r="T20" i="9" s="1"/>
  <c r="R22" i="9"/>
  <c r="R21" i="9" s="1"/>
  <c r="Q22" i="9"/>
  <c r="Q21" i="9" s="1"/>
  <c r="Q20" i="9" s="1"/>
  <c r="P22" i="9"/>
  <c r="O22" i="9"/>
  <c r="AJ21" i="9"/>
  <c r="AJ20" i="9" s="1"/>
  <c r="AJ19" i="9" s="1"/>
  <c r="AJ18" i="9" s="1"/>
  <c r="AJ17" i="9" s="1"/>
  <c r="AJ16" i="9" s="1"/>
  <c r="AJ15" i="9" s="1"/>
  <c r="AJ14" i="9" s="1"/>
  <c r="AJ13" i="9" s="1"/>
  <c r="Z21" i="9"/>
  <c r="Z20" i="9" s="1"/>
  <c r="U21" i="9"/>
  <c r="U20" i="9" s="1"/>
  <c r="O21" i="9"/>
  <c r="O20" i="9" s="1"/>
  <c r="AA20" i="9"/>
  <c r="AR52" i="15"/>
  <c r="AS52" i="15" s="1"/>
  <c r="AL52" i="15"/>
  <c r="AM52" i="15" s="1"/>
  <c r="AC52" i="15"/>
  <c r="AD52" i="15" s="1"/>
  <c r="W52" i="15"/>
  <c r="X52" i="15" s="1"/>
  <c r="AQ51" i="15"/>
  <c r="AQ50" i="15" s="1"/>
  <c r="AP51" i="15"/>
  <c r="AO51" i="15"/>
  <c r="AK51" i="15"/>
  <c r="AJ51" i="15"/>
  <c r="AI51" i="15"/>
  <c r="AB51" i="15"/>
  <c r="AB50" i="15" s="1"/>
  <c r="AA51" i="15"/>
  <c r="Z51" i="15"/>
  <c r="V51" i="15"/>
  <c r="U51" i="15"/>
  <c r="T51" i="15"/>
  <c r="R51" i="15"/>
  <c r="Q51" i="15"/>
  <c r="P51" i="15"/>
  <c r="P50" i="15" s="1"/>
  <c r="O51" i="15"/>
  <c r="AP50" i="15"/>
  <c r="AP49" i="15" s="1"/>
  <c r="AK50" i="15"/>
  <c r="AK49" i="15" s="1"/>
  <c r="AI50" i="15"/>
  <c r="AA50" i="15"/>
  <c r="AA49" i="15" s="1"/>
  <c r="V50" i="15"/>
  <c r="V49" i="15" s="1"/>
  <c r="T50" i="15"/>
  <c r="Q50" i="15"/>
  <c r="Q49" i="15" s="1"/>
  <c r="O50" i="15"/>
  <c r="O49" i="15" s="1"/>
  <c r="AQ49" i="15"/>
  <c r="AB49" i="15"/>
  <c r="P49" i="15"/>
  <c r="AR48" i="15"/>
  <c r="AS48" i="15" s="1"/>
  <c r="AL48" i="15"/>
  <c r="AM48" i="15" s="1"/>
  <c r="AC48" i="15"/>
  <c r="AD48" i="15" s="1"/>
  <c r="W48" i="15"/>
  <c r="AR47" i="15"/>
  <c r="AS47" i="15" s="1"/>
  <c r="AM47" i="15"/>
  <c r="AL47" i="15"/>
  <c r="AD47" i="15"/>
  <c r="AC47" i="15"/>
  <c r="W47" i="15"/>
  <c r="AF47" i="15" s="1"/>
  <c r="AR46" i="15"/>
  <c r="AS46" i="15" s="1"/>
  <c r="AL46" i="15"/>
  <c r="AM46" i="15" s="1"/>
  <c r="AC46" i="15"/>
  <c r="AD46" i="15" s="1"/>
  <c r="W46" i="15"/>
  <c r="X46" i="15" s="1"/>
  <c r="AQ45" i="15"/>
  <c r="AP45" i="15"/>
  <c r="AO45" i="15"/>
  <c r="AR45" i="15" s="1"/>
  <c r="AK45" i="15"/>
  <c r="AJ45" i="15"/>
  <c r="AI45" i="15"/>
  <c r="AL45" i="15" s="1"/>
  <c r="AB45" i="15"/>
  <c r="AA45" i="15"/>
  <c r="Z45" i="15"/>
  <c r="AC45" i="15" s="1"/>
  <c r="V45" i="15"/>
  <c r="U45" i="15"/>
  <c r="T45" i="15"/>
  <c r="R45" i="15"/>
  <c r="Q45" i="15"/>
  <c r="P45" i="15"/>
  <c r="O45" i="15"/>
  <c r="AR44" i="15"/>
  <c r="AS44" i="15" s="1"/>
  <c r="AL44" i="15"/>
  <c r="AM44" i="15" s="1"/>
  <c r="AC44" i="15"/>
  <c r="W44" i="15"/>
  <c r="X44" i="15" s="1"/>
  <c r="AQ43" i="15"/>
  <c r="AP43" i="15"/>
  <c r="AO43" i="15"/>
  <c r="AK43" i="15"/>
  <c r="AJ43" i="15"/>
  <c r="AI43" i="15"/>
  <c r="AB43" i="15"/>
  <c r="AB42" i="15" s="1"/>
  <c r="AB41" i="15" s="1"/>
  <c r="AA43" i="15"/>
  <c r="Z43" i="15"/>
  <c r="Z42" i="15" s="1"/>
  <c r="V43" i="15"/>
  <c r="U43" i="15"/>
  <c r="T43" i="15"/>
  <c r="R43" i="15"/>
  <c r="Q43" i="15"/>
  <c r="P43" i="15"/>
  <c r="O43" i="15"/>
  <c r="AP42" i="15"/>
  <c r="AP41" i="15" s="1"/>
  <c r="AK42" i="15"/>
  <c r="AK41" i="15" s="1"/>
  <c r="AI42" i="15"/>
  <c r="AA42" i="15"/>
  <c r="AA41" i="15" s="1"/>
  <c r="V42" i="15"/>
  <c r="V41" i="15" s="1"/>
  <c r="T42" i="15"/>
  <c r="Q42" i="15"/>
  <c r="Q41" i="15" s="1"/>
  <c r="O42" i="15"/>
  <c r="O41" i="15" s="1"/>
  <c r="AR40" i="15"/>
  <c r="AS40" i="15" s="1"/>
  <c r="AL40" i="15"/>
  <c r="AM40" i="15" s="1"/>
  <c r="AC40" i="15"/>
  <c r="AD40" i="15" s="1"/>
  <c r="W40" i="15"/>
  <c r="AR39" i="15"/>
  <c r="AS39" i="15" s="1"/>
  <c r="AL39" i="15"/>
  <c r="AU39" i="15" s="1"/>
  <c r="AV39" i="15" s="1"/>
  <c r="AC39" i="15"/>
  <c r="AD39" i="15" s="1"/>
  <c r="W39" i="15"/>
  <c r="AF39" i="15" s="1"/>
  <c r="AX39" i="15" s="1"/>
  <c r="AR38" i="15"/>
  <c r="AL38" i="15"/>
  <c r="AM38" i="15" s="1"/>
  <c r="AC38" i="15"/>
  <c r="AD38" i="15" s="1"/>
  <c r="W38" i="15"/>
  <c r="X38" i="15" s="1"/>
  <c r="AQ37" i="15"/>
  <c r="AQ36" i="15" s="1"/>
  <c r="AP37" i="15"/>
  <c r="AO37" i="15"/>
  <c r="AO36" i="15" s="1"/>
  <c r="AK37" i="15"/>
  <c r="AJ37" i="15"/>
  <c r="AJ36" i="15" s="1"/>
  <c r="AI37" i="15"/>
  <c r="AB37" i="15"/>
  <c r="AB36" i="15" s="1"/>
  <c r="AB35" i="15" s="1"/>
  <c r="AA37" i="15"/>
  <c r="Z37" i="15"/>
  <c r="V37" i="15"/>
  <c r="U37" i="15"/>
  <c r="T37" i="15"/>
  <c r="R37" i="15"/>
  <c r="Q37" i="15"/>
  <c r="P37" i="15"/>
  <c r="P36" i="15" s="1"/>
  <c r="O37" i="15"/>
  <c r="AP36" i="15"/>
  <c r="AK36" i="15"/>
  <c r="AK35" i="15" s="1"/>
  <c r="AI36" i="15"/>
  <c r="AI35" i="15" s="1"/>
  <c r="AA36" i="15"/>
  <c r="AA35" i="15" s="1"/>
  <c r="V36" i="15"/>
  <c r="V35" i="15" s="1"/>
  <c r="T36" i="15"/>
  <c r="Q36" i="15"/>
  <c r="Q35" i="15" s="1"/>
  <c r="O36" i="15"/>
  <c r="O35" i="15" s="1"/>
  <c r="AQ35" i="15"/>
  <c r="AP35" i="15"/>
  <c r="AO35" i="15"/>
  <c r="AJ35" i="15"/>
  <c r="P35" i="15"/>
  <c r="AR34" i="15"/>
  <c r="AS34" i="15" s="1"/>
  <c r="AL34" i="15"/>
  <c r="AM34" i="15" s="1"/>
  <c r="AC34" i="15"/>
  <c r="AD34" i="15" s="1"/>
  <c r="W34" i="15"/>
  <c r="X34" i="15" s="1"/>
  <c r="AR33" i="15"/>
  <c r="AS33" i="15" s="1"/>
  <c r="AL33" i="15"/>
  <c r="AU33" i="15" s="1"/>
  <c r="AV33" i="15" s="1"/>
  <c r="AC33" i="15"/>
  <c r="AD33" i="15" s="1"/>
  <c r="W33" i="15"/>
  <c r="AF33" i="15" s="1"/>
  <c r="AR32" i="15"/>
  <c r="AS32" i="15" s="1"/>
  <c r="AL32" i="15"/>
  <c r="AM32" i="15" s="1"/>
  <c r="AC32" i="15"/>
  <c r="AD32" i="15" s="1"/>
  <c r="W32" i="15"/>
  <c r="X32" i="15" s="1"/>
  <c r="AS31" i="15"/>
  <c r="AR31" i="15"/>
  <c r="AM31" i="15"/>
  <c r="AL31" i="15"/>
  <c r="AD31" i="15"/>
  <c r="AC31" i="15"/>
  <c r="X31" i="15"/>
  <c r="W31" i="15"/>
  <c r="AQ30" i="15"/>
  <c r="AP30" i="15"/>
  <c r="AO30" i="15"/>
  <c r="AK30" i="15"/>
  <c r="AJ30" i="15"/>
  <c r="AI30" i="15"/>
  <c r="AL30" i="15" s="1"/>
  <c r="AB30" i="15"/>
  <c r="AA30" i="15"/>
  <c r="Z30" i="15"/>
  <c r="V30" i="15"/>
  <c r="U30" i="15"/>
  <c r="T30" i="15"/>
  <c r="R30" i="15"/>
  <c r="Q30" i="15"/>
  <c r="P30" i="15"/>
  <c r="O30" i="15"/>
  <c r="AR29" i="15"/>
  <c r="AS29" i="15" s="1"/>
  <c r="AM29" i="15"/>
  <c r="AL29" i="15"/>
  <c r="AC29" i="15"/>
  <c r="AD29" i="15" s="1"/>
  <c r="X29" i="15"/>
  <c r="W29" i="15"/>
  <c r="AR28" i="15"/>
  <c r="AS28" i="15" s="1"/>
  <c r="AL28" i="15"/>
  <c r="AM28" i="15" s="1"/>
  <c r="AF28" i="15"/>
  <c r="AG28" i="15" s="1"/>
  <c r="AC28" i="15"/>
  <c r="AD28" i="15" s="1"/>
  <c r="W28" i="15"/>
  <c r="X28" i="15" s="1"/>
  <c r="AR27" i="15"/>
  <c r="AS27" i="15" s="1"/>
  <c r="AL27" i="15"/>
  <c r="AM27" i="15" s="1"/>
  <c r="AC27" i="15"/>
  <c r="AD27" i="15" s="1"/>
  <c r="W27" i="15"/>
  <c r="AF27" i="15" s="1"/>
  <c r="AQ26" i="15"/>
  <c r="AP26" i="15"/>
  <c r="AO26" i="15"/>
  <c r="AR26" i="15" s="1"/>
  <c r="AK26" i="15"/>
  <c r="AJ26" i="15"/>
  <c r="AI26" i="15"/>
  <c r="AB26" i="15"/>
  <c r="AA26" i="15"/>
  <c r="AC26" i="15" s="1"/>
  <c r="AD26" i="15" s="1"/>
  <c r="Z26" i="15"/>
  <c r="V26" i="15"/>
  <c r="U26" i="15"/>
  <c r="T26" i="15"/>
  <c r="R26" i="15"/>
  <c r="Q26" i="15"/>
  <c r="P26" i="15"/>
  <c r="O26" i="15"/>
  <c r="AR25" i="15"/>
  <c r="AS25" i="15" s="1"/>
  <c r="AM25" i="15"/>
  <c r="AL25" i="15"/>
  <c r="AC25" i="15"/>
  <c r="AD25" i="15" s="1"/>
  <c r="X25" i="15"/>
  <c r="W25" i="15"/>
  <c r="AF25" i="15" s="1"/>
  <c r="AR24" i="15"/>
  <c r="AS24" i="15" s="1"/>
  <c r="AL24" i="15"/>
  <c r="AU24" i="15" s="1"/>
  <c r="AV24" i="15" s="1"/>
  <c r="AC24" i="15"/>
  <c r="AD24" i="15" s="1"/>
  <c r="W24" i="15"/>
  <c r="X24" i="15" s="1"/>
  <c r="AR23" i="15"/>
  <c r="AS23" i="15" s="1"/>
  <c r="AL23" i="15"/>
  <c r="AM23" i="15" s="1"/>
  <c r="AC23" i="15"/>
  <c r="AD23" i="15" s="1"/>
  <c r="W23" i="15"/>
  <c r="X23" i="15" s="1"/>
  <c r="AQ22" i="15"/>
  <c r="AP22" i="15"/>
  <c r="AO22" i="15"/>
  <c r="AR22" i="15" s="1"/>
  <c r="AK22" i="15"/>
  <c r="AJ22" i="15"/>
  <c r="AJ21" i="15" s="1"/>
  <c r="AJ20" i="15" s="1"/>
  <c r="AI22" i="15"/>
  <c r="AI21" i="15" s="1"/>
  <c r="AB22" i="15"/>
  <c r="AA22" i="15"/>
  <c r="Z22" i="15"/>
  <c r="AC22" i="15" s="1"/>
  <c r="AD22" i="15" s="1"/>
  <c r="V22" i="15"/>
  <c r="U22" i="15"/>
  <c r="U21" i="15" s="1"/>
  <c r="U20" i="15" s="1"/>
  <c r="T22" i="15"/>
  <c r="R22" i="15"/>
  <c r="Q22" i="15"/>
  <c r="P22" i="15"/>
  <c r="P21" i="15" s="1"/>
  <c r="P20" i="15" s="1"/>
  <c r="O22" i="15"/>
  <c r="O21" i="15" s="1"/>
  <c r="O20" i="15" s="1"/>
  <c r="O19" i="15" s="1"/>
  <c r="O18" i="15" s="1"/>
  <c r="O17" i="15" s="1"/>
  <c r="O16" i="15" s="1"/>
  <c r="AQ21" i="15"/>
  <c r="AP21" i="15"/>
  <c r="AP20" i="15" s="1"/>
  <c r="AP19" i="15" s="1"/>
  <c r="AP18" i="15" s="1"/>
  <c r="AP17" i="15" s="1"/>
  <c r="AP16" i="15" s="1"/>
  <c r="AP15" i="15" s="1"/>
  <c r="AO21" i="15"/>
  <c r="AR21" i="15" s="1"/>
  <c r="AK21" i="15"/>
  <c r="AK20" i="15" s="1"/>
  <c r="AK19" i="15" s="1"/>
  <c r="AK18" i="15" s="1"/>
  <c r="AK17" i="15" s="1"/>
  <c r="AK16" i="15" s="1"/>
  <c r="AK15" i="15" s="1"/>
  <c r="AB21" i="15"/>
  <c r="AA21" i="15"/>
  <c r="AA20" i="15" s="1"/>
  <c r="AA19" i="15" s="1"/>
  <c r="AA18" i="15" s="1"/>
  <c r="AA17" i="15" s="1"/>
  <c r="AA16" i="15" s="1"/>
  <c r="V21" i="15"/>
  <c r="V20" i="15" s="1"/>
  <c r="V19" i="15" s="1"/>
  <c r="V18" i="15" s="1"/>
  <c r="V17" i="15" s="1"/>
  <c r="V16" i="15" s="1"/>
  <c r="R21" i="15"/>
  <c r="Q21" i="15"/>
  <c r="Q20" i="15" s="1"/>
  <c r="Q19" i="15" s="1"/>
  <c r="Q18" i="15" s="1"/>
  <c r="Q17" i="15" s="1"/>
  <c r="Q16" i="15" s="1"/>
  <c r="AQ20" i="15"/>
  <c r="AB20" i="15"/>
  <c r="R20" i="15"/>
  <c r="AR58" i="8"/>
  <c r="AS58" i="8" s="1"/>
  <c r="AL58" i="8"/>
  <c r="AM58" i="8" s="1"/>
  <c r="AC58" i="8"/>
  <c r="AD58" i="8" s="1"/>
  <c r="W58" i="8"/>
  <c r="AF58" i="8" s="1"/>
  <c r="AQ57" i="8"/>
  <c r="AQ56" i="8" s="1"/>
  <c r="AQ55" i="8" s="1"/>
  <c r="AP57" i="8"/>
  <c r="AO57" i="8"/>
  <c r="AR57" i="8" s="1"/>
  <c r="AK57" i="8"/>
  <c r="AJ57" i="8"/>
  <c r="AL57" i="8" s="1"/>
  <c r="AI57" i="8"/>
  <c r="AB57" i="8"/>
  <c r="AB56" i="8" s="1"/>
  <c r="AB55" i="8" s="1"/>
  <c r="AA57" i="8"/>
  <c r="Z57" i="8"/>
  <c r="V57" i="8"/>
  <c r="U57" i="8"/>
  <c r="W57" i="8" s="1"/>
  <c r="T57" i="8"/>
  <c r="R57" i="8"/>
  <c r="Q57" i="8"/>
  <c r="P57" i="8"/>
  <c r="P56" i="8" s="1"/>
  <c r="P55" i="8" s="1"/>
  <c r="O57" i="8"/>
  <c r="AP56" i="8"/>
  <c r="AR56" i="8" s="1"/>
  <c r="AO56" i="8"/>
  <c r="AK56" i="8"/>
  <c r="AK55" i="8" s="1"/>
  <c r="AJ56" i="8"/>
  <c r="AI56" i="8"/>
  <c r="AA56" i="8"/>
  <c r="Z56" i="8"/>
  <c r="V56" i="8"/>
  <c r="U56" i="8"/>
  <c r="T56" i="8"/>
  <c r="Q56" i="8"/>
  <c r="Q55" i="8" s="1"/>
  <c r="O56" i="8"/>
  <c r="O55" i="8" s="1"/>
  <c r="AP55" i="8"/>
  <c r="AO55" i="8"/>
  <c r="AR55" i="8" s="1"/>
  <c r="AJ55" i="8"/>
  <c r="AA55" i="8"/>
  <c r="Z55" i="8"/>
  <c r="AC55" i="8" s="1"/>
  <c r="V55" i="8"/>
  <c r="U55" i="8"/>
  <c r="AR54" i="8"/>
  <c r="AS54" i="8" s="1"/>
  <c r="AL54" i="8"/>
  <c r="AM54" i="8" s="1"/>
  <c r="AC54" i="8"/>
  <c r="AD54" i="8" s="1"/>
  <c r="W54" i="8"/>
  <c r="AF54" i="8" s="1"/>
  <c r="AR53" i="8"/>
  <c r="AS53" i="8" s="1"/>
  <c r="AL53" i="8"/>
  <c r="AU53" i="8" s="1"/>
  <c r="AV53" i="8" s="1"/>
  <c r="AC53" i="8"/>
  <c r="AD53" i="8" s="1"/>
  <c r="W53" i="8"/>
  <c r="AF53" i="8" s="1"/>
  <c r="AR52" i="8"/>
  <c r="AS52" i="8" s="1"/>
  <c r="AL52" i="8"/>
  <c r="AU52" i="8" s="1"/>
  <c r="AV52" i="8" s="1"/>
  <c r="AC52" i="8"/>
  <c r="AD52" i="8" s="1"/>
  <c r="W52" i="8"/>
  <c r="X52" i="8" s="1"/>
  <c r="AQ51" i="8"/>
  <c r="AP51" i="8"/>
  <c r="AO51" i="8"/>
  <c r="AL51" i="8"/>
  <c r="AK51" i="8"/>
  <c r="AJ51" i="8"/>
  <c r="AI51" i="8"/>
  <c r="AB51" i="8"/>
  <c r="AA51" i="8"/>
  <c r="Z51" i="8"/>
  <c r="V51" i="8"/>
  <c r="U51" i="8"/>
  <c r="T51" i="8"/>
  <c r="R51" i="8"/>
  <c r="Q51" i="8"/>
  <c r="P51" i="8"/>
  <c r="O51" i="8"/>
  <c r="AR50" i="8"/>
  <c r="AS50" i="8" s="1"/>
  <c r="AL50" i="8"/>
  <c r="AU50" i="8" s="1"/>
  <c r="AV50" i="8" s="1"/>
  <c r="AC50" i="8"/>
  <c r="AD50" i="8" s="1"/>
  <c r="W50" i="8"/>
  <c r="X50" i="8" s="1"/>
  <c r="AQ49" i="8"/>
  <c r="AQ48" i="8" s="1"/>
  <c r="AP49" i="8"/>
  <c r="AO49" i="8"/>
  <c r="AO48" i="8" s="1"/>
  <c r="AK49" i="8"/>
  <c r="AK48" i="8" s="1"/>
  <c r="AK47" i="8" s="1"/>
  <c r="AK19" i="8" s="1"/>
  <c r="AK18" i="8" s="1"/>
  <c r="AK17" i="8" s="1"/>
  <c r="AK16" i="8" s="1"/>
  <c r="AK15" i="8" s="1"/>
  <c r="AK14" i="8" s="1"/>
  <c r="AK13" i="8" s="1"/>
  <c r="AJ49" i="8"/>
  <c r="AI49" i="8"/>
  <c r="AC49" i="8"/>
  <c r="AB49" i="8"/>
  <c r="AB48" i="8" s="1"/>
  <c r="AA49" i="8"/>
  <c r="Z49" i="8"/>
  <c r="V49" i="8"/>
  <c r="U49" i="8"/>
  <c r="U48" i="8" s="1"/>
  <c r="U47" i="8" s="1"/>
  <c r="T49" i="8"/>
  <c r="R49" i="8"/>
  <c r="Q49" i="8"/>
  <c r="P49" i="8"/>
  <c r="O49" i="8"/>
  <c r="O48" i="8" s="1"/>
  <c r="O47" i="8" s="1"/>
  <c r="AP48" i="8"/>
  <c r="AP47" i="8" s="1"/>
  <c r="AJ48" i="8"/>
  <c r="AJ47" i="8" s="1"/>
  <c r="AI48" i="8"/>
  <c r="AA48" i="8"/>
  <c r="Z48" i="8"/>
  <c r="Z47" i="8" s="1"/>
  <c r="V48" i="8"/>
  <c r="V47" i="8" s="1"/>
  <c r="T48" i="8"/>
  <c r="Q48" i="8"/>
  <c r="P48" i="8"/>
  <c r="P47" i="8" s="1"/>
  <c r="AQ47" i="8"/>
  <c r="AB47" i="8"/>
  <c r="AA47" i="8"/>
  <c r="Q47" i="8"/>
  <c r="AR46" i="8"/>
  <c r="AS46" i="8" s="1"/>
  <c r="AL46" i="8"/>
  <c r="AD46" i="8"/>
  <c r="AC46" i="8"/>
  <c r="W46" i="8"/>
  <c r="X46" i="8" s="1"/>
  <c r="AR45" i="8"/>
  <c r="AS45" i="8" s="1"/>
  <c r="AL45" i="8"/>
  <c r="AM45" i="8" s="1"/>
  <c r="AC45" i="8"/>
  <c r="AD45" i="8" s="1"/>
  <c r="W45" i="8"/>
  <c r="X45" i="8" s="1"/>
  <c r="AR44" i="8"/>
  <c r="AL44" i="8"/>
  <c r="AM44" i="8" s="1"/>
  <c r="AC44" i="8"/>
  <c r="AD44" i="8" s="1"/>
  <c r="W44" i="8"/>
  <c r="AF44" i="8" s="1"/>
  <c r="AR43" i="8"/>
  <c r="AS43" i="8" s="1"/>
  <c r="AL43" i="8"/>
  <c r="AU43" i="8" s="1"/>
  <c r="AV43" i="8" s="1"/>
  <c r="AC43" i="8"/>
  <c r="AD43" i="8" s="1"/>
  <c r="X43" i="8"/>
  <c r="W43" i="8"/>
  <c r="AQ42" i="8"/>
  <c r="AP42" i="8"/>
  <c r="AO42" i="8"/>
  <c r="AK42" i="8"/>
  <c r="AJ42" i="8"/>
  <c r="AI42" i="8"/>
  <c r="AB42" i="8"/>
  <c r="AA42" i="8"/>
  <c r="Z42" i="8"/>
  <c r="W42" i="8"/>
  <c r="X42" i="8" s="1"/>
  <c r="V42" i="8"/>
  <c r="U42" i="8"/>
  <c r="T42" i="8"/>
  <c r="R42" i="8"/>
  <c r="Q42" i="8"/>
  <c r="P42" i="8"/>
  <c r="O42" i="8"/>
  <c r="AS41" i="8"/>
  <c r="AR41" i="8"/>
  <c r="AM41" i="8"/>
  <c r="AL41" i="8"/>
  <c r="AU41" i="8" s="1"/>
  <c r="AV41" i="8" s="1"/>
  <c r="AD41" i="8"/>
  <c r="AC41" i="8"/>
  <c r="X41" i="8"/>
  <c r="W41" i="8"/>
  <c r="AF41" i="8" s="1"/>
  <c r="AU40" i="8"/>
  <c r="AR40" i="8"/>
  <c r="AQ40" i="8"/>
  <c r="AP40" i="8"/>
  <c r="AO40" i="8"/>
  <c r="AL40" i="8"/>
  <c r="AK40" i="8"/>
  <c r="AJ40" i="8"/>
  <c r="AI40" i="8"/>
  <c r="AC40" i="8"/>
  <c r="AB40" i="8"/>
  <c r="AA40" i="8"/>
  <c r="Z40" i="8"/>
  <c r="W40" i="8"/>
  <c r="V40" i="8"/>
  <c r="U40" i="8"/>
  <c r="T40" i="8"/>
  <c r="R40" i="8"/>
  <c r="Q40" i="8"/>
  <c r="P40" i="8"/>
  <c r="O40" i="8"/>
  <c r="AR39" i="8"/>
  <c r="AS39" i="8" s="1"/>
  <c r="AL39" i="8"/>
  <c r="AU39" i="8" s="1"/>
  <c r="AV39" i="8" s="1"/>
  <c r="AC39" i="8"/>
  <c r="AD39" i="8" s="1"/>
  <c r="W39" i="8"/>
  <c r="X39" i="8" s="1"/>
  <c r="AR38" i="8"/>
  <c r="AS38" i="8" s="1"/>
  <c r="AL38" i="8"/>
  <c r="AU38" i="8" s="1"/>
  <c r="AV38" i="8" s="1"/>
  <c r="AC38" i="8"/>
  <c r="AD38" i="8" s="1"/>
  <c r="W38" i="8"/>
  <c r="AF38" i="8" s="1"/>
  <c r="AQ37" i="8"/>
  <c r="AP37" i="8"/>
  <c r="AR37" i="8" s="1"/>
  <c r="AO37" i="8"/>
  <c r="AK37" i="8"/>
  <c r="AK36" i="8" s="1"/>
  <c r="AK35" i="8" s="1"/>
  <c r="AJ37" i="8"/>
  <c r="AI37" i="8"/>
  <c r="AB37" i="8"/>
  <c r="AA37" i="8"/>
  <c r="AC37" i="8" s="1"/>
  <c r="Z37" i="8"/>
  <c r="V37" i="8"/>
  <c r="V36" i="8" s="1"/>
  <c r="V35" i="8" s="1"/>
  <c r="U37" i="8"/>
  <c r="T37" i="8"/>
  <c r="W37" i="8" s="1"/>
  <c r="R37" i="8"/>
  <c r="Q37" i="8"/>
  <c r="Q36" i="8" s="1"/>
  <c r="Q35" i="8" s="1"/>
  <c r="P37" i="8"/>
  <c r="O37" i="8"/>
  <c r="O36" i="8" s="1"/>
  <c r="O35" i="8" s="1"/>
  <c r="AQ36" i="8"/>
  <c r="AQ35" i="8" s="1"/>
  <c r="AO36" i="8"/>
  <c r="AO35" i="8" s="1"/>
  <c r="AJ36" i="8"/>
  <c r="AJ35" i="8" s="1"/>
  <c r="AB36" i="8"/>
  <c r="AB35" i="8" s="1"/>
  <c r="Z36" i="8"/>
  <c r="Z35" i="8" s="1"/>
  <c r="U36" i="8"/>
  <c r="U35" i="8" s="1"/>
  <c r="R36" i="8"/>
  <c r="P36" i="8"/>
  <c r="P35" i="8" s="1"/>
  <c r="AR34" i="8"/>
  <c r="AS34" i="8" s="1"/>
  <c r="AL34" i="8"/>
  <c r="AU34" i="8" s="1"/>
  <c r="AV34" i="8" s="1"/>
  <c r="AC34" i="8"/>
  <c r="AD34" i="8" s="1"/>
  <c r="W34" i="8"/>
  <c r="AF34" i="8" s="1"/>
  <c r="AR33" i="8"/>
  <c r="AS33" i="8" s="1"/>
  <c r="AL33" i="8"/>
  <c r="AM33" i="8" s="1"/>
  <c r="AC33" i="8"/>
  <c r="AD33" i="8" s="1"/>
  <c r="W33" i="8"/>
  <c r="AF33" i="8" s="1"/>
  <c r="AR32" i="8"/>
  <c r="AS32" i="8" s="1"/>
  <c r="AL32" i="8"/>
  <c r="AU32" i="8" s="1"/>
  <c r="AV32" i="8" s="1"/>
  <c r="AC32" i="8"/>
  <c r="AD32" i="8" s="1"/>
  <c r="W32" i="8"/>
  <c r="AF32" i="8" s="1"/>
  <c r="AR31" i="8"/>
  <c r="AS31" i="8" s="1"/>
  <c r="AL31" i="8"/>
  <c r="AC31" i="8"/>
  <c r="AD31" i="8" s="1"/>
  <c r="W31" i="8"/>
  <c r="X31" i="8" s="1"/>
  <c r="AQ30" i="8"/>
  <c r="AP30" i="8"/>
  <c r="AO30" i="8"/>
  <c r="AR30" i="8" s="1"/>
  <c r="AS30" i="8" s="1"/>
  <c r="AK30" i="8"/>
  <c r="AJ30" i="8"/>
  <c r="AI30" i="8"/>
  <c r="AL30" i="8" s="1"/>
  <c r="AB30" i="8"/>
  <c r="AA30" i="8"/>
  <c r="Z30" i="8"/>
  <c r="V30" i="8"/>
  <c r="U30" i="8"/>
  <c r="T30" i="8"/>
  <c r="R30" i="8"/>
  <c r="Q30" i="8"/>
  <c r="P30" i="8"/>
  <c r="O30" i="8"/>
  <c r="AR29" i="8"/>
  <c r="AS29" i="8" s="1"/>
  <c r="AL29" i="8"/>
  <c r="AM29" i="8" s="1"/>
  <c r="AC29" i="8"/>
  <c r="AD29" i="8" s="1"/>
  <c r="W29" i="8"/>
  <c r="X29" i="8" s="1"/>
  <c r="AS28" i="8"/>
  <c r="AR28" i="8"/>
  <c r="AL28" i="8"/>
  <c r="AM28" i="8" s="1"/>
  <c r="AD28" i="8"/>
  <c r="AC28" i="8"/>
  <c r="W28" i="8"/>
  <c r="AF28" i="8" s="1"/>
  <c r="AR27" i="8"/>
  <c r="AU27" i="8" s="1"/>
  <c r="AV27" i="8" s="1"/>
  <c r="AL27" i="8"/>
  <c r="AM27" i="8" s="1"/>
  <c r="AC27" i="8"/>
  <c r="AD27" i="8" s="1"/>
  <c r="W27" i="8"/>
  <c r="X27" i="8" s="1"/>
  <c r="AQ26" i="8"/>
  <c r="AP26" i="8"/>
  <c r="AO26" i="8"/>
  <c r="AK26" i="8"/>
  <c r="AJ26" i="8"/>
  <c r="AI26" i="8"/>
  <c r="AL26" i="8" s="1"/>
  <c r="AM26" i="8" s="1"/>
  <c r="AB26" i="8"/>
  <c r="AA26" i="8"/>
  <c r="Z26" i="8"/>
  <c r="V26" i="8"/>
  <c r="U26" i="8"/>
  <c r="T26" i="8"/>
  <c r="R26" i="8"/>
  <c r="Q26" i="8"/>
  <c r="P26" i="8"/>
  <c r="O26" i="8"/>
  <c r="AR25" i="8"/>
  <c r="AS25" i="8" s="1"/>
  <c r="AL25" i="8"/>
  <c r="AM25" i="8" s="1"/>
  <c r="AC25" i="8"/>
  <c r="AD25" i="8" s="1"/>
  <c r="W25" i="8"/>
  <c r="X25" i="8" s="1"/>
  <c r="AR24" i="8"/>
  <c r="AS24" i="8" s="1"/>
  <c r="AM24" i="8"/>
  <c r="AL24" i="8"/>
  <c r="AC24" i="8"/>
  <c r="AD24" i="8" s="1"/>
  <c r="X24" i="8"/>
  <c r="W24" i="8"/>
  <c r="AF24" i="8" s="1"/>
  <c r="AR23" i="8"/>
  <c r="AL23" i="8"/>
  <c r="AM23" i="8" s="1"/>
  <c r="AC23" i="8"/>
  <c r="AD23" i="8" s="1"/>
  <c r="W23" i="8"/>
  <c r="X23" i="8" s="1"/>
  <c r="AQ22" i="8"/>
  <c r="AP22" i="8"/>
  <c r="AO22" i="8"/>
  <c r="AK22" i="8"/>
  <c r="AJ22" i="8"/>
  <c r="AJ21" i="8" s="1"/>
  <c r="AI22" i="8"/>
  <c r="AL22" i="8" s="1"/>
  <c r="AM22" i="8" s="1"/>
  <c r="AB22" i="8"/>
  <c r="AA22" i="8"/>
  <c r="AA21" i="8" s="1"/>
  <c r="AA20" i="8" s="1"/>
  <c r="Z22" i="8"/>
  <c r="V22" i="8"/>
  <c r="U22" i="8"/>
  <c r="U21" i="8" s="1"/>
  <c r="T22" i="8"/>
  <c r="R22" i="8"/>
  <c r="Q22" i="8"/>
  <c r="P22" i="8"/>
  <c r="P21" i="8" s="1"/>
  <c r="O22" i="8"/>
  <c r="AQ21" i="8"/>
  <c r="AP21" i="8"/>
  <c r="AP20" i="8" s="1"/>
  <c r="AK21" i="8"/>
  <c r="AK20" i="8" s="1"/>
  <c r="AB21" i="8"/>
  <c r="AB20" i="8" s="1"/>
  <c r="AB19" i="8" s="1"/>
  <c r="AB18" i="8" s="1"/>
  <c r="AB17" i="8" s="1"/>
  <c r="AB16" i="8" s="1"/>
  <c r="AB15" i="8" s="1"/>
  <c r="AB14" i="8" s="1"/>
  <c r="AB13" i="8" s="1"/>
  <c r="V21" i="8"/>
  <c r="V20" i="8" s="1"/>
  <c r="V19" i="8" s="1"/>
  <c r="V18" i="8" s="1"/>
  <c r="V17" i="8" s="1"/>
  <c r="V16" i="8" s="1"/>
  <c r="V15" i="8" s="1"/>
  <c r="V14" i="8" s="1"/>
  <c r="V13" i="8" s="1"/>
  <c r="T21" i="8"/>
  <c r="R21" i="8"/>
  <c r="Q21" i="8"/>
  <c r="Q20" i="8" s="1"/>
  <c r="Q19" i="8" s="1"/>
  <c r="Q18" i="8" s="1"/>
  <c r="Q17" i="8" s="1"/>
  <c r="Q16" i="8" s="1"/>
  <c r="Q15" i="8" s="1"/>
  <c r="Q14" i="8" s="1"/>
  <c r="Q13" i="8" s="1"/>
  <c r="O21" i="8"/>
  <c r="O20" i="8" s="1"/>
  <c r="O19" i="8" s="1"/>
  <c r="O18" i="8" s="1"/>
  <c r="O17" i="8" s="1"/>
  <c r="O16" i="8" s="1"/>
  <c r="O15" i="8" s="1"/>
  <c r="O14" i="8" s="1"/>
  <c r="O13" i="8" s="1"/>
  <c r="AQ20" i="8"/>
  <c r="AQ19" i="8" s="1"/>
  <c r="AQ18" i="8" s="1"/>
  <c r="AQ17" i="8" s="1"/>
  <c r="AQ16" i="8" s="1"/>
  <c r="AQ15" i="8" s="1"/>
  <c r="AQ14" i="8" s="1"/>
  <c r="AQ13" i="8" s="1"/>
  <c r="AJ20" i="8"/>
  <c r="AJ19" i="8" s="1"/>
  <c r="AJ18" i="8" s="1"/>
  <c r="AJ17" i="8" s="1"/>
  <c r="AJ16" i="8" s="1"/>
  <c r="AJ15" i="8" s="1"/>
  <c r="AJ14" i="8" s="1"/>
  <c r="AJ13" i="8" s="1"/>
  <c r="T20" i="8"/>
  <c r="P20" i="8"/>
  <c r="AR55" i="14"/>
  <c r="AS55" i="14" s="1"/>
  <c r="AL55" i="14"/>
  <c r="AM55" i="14" s="1"/>
  <c r="AC55" i="14"/>
  <c r="AD55" i="14" s="1"/>
  <c r="W55" i="14"/>
  <c r="AQ54" i="14"/>
  <c r="AQ53" i="14" s="1"/>
  <c r="AQ52" i="14" s="1"/>
  <c r="AP54" i="14"/>
  <c r="AO54" i="14"/>
  <c r="AK54" i="14"/>
  <c r="AJ54" i="14"/>
  <c r="AL54" i="14" s="1"/>
  <c r="AI54" i="14"/>
  <c r="AB54" i="14"/>
  <c r="AB53" i="14" s="1"/>
  <c r="AB52" i="14" s="1"/>
  <c r="AA54" i="14"/>
  <c r="Z54" i="14"/>
  <c r="AC54" i="14" s="1"/>
  <c r="V54" i="14"/>
  <c r="V53" i="14" s="1"/>
  <c r="V52" i="14" s="1"/>
  <c r="U54" i="14"/>
  <c r="W54" i="14" s="1"/>
  <c r="T54" i="14"/>
  <c r="R54" i="14"/>
  <c r="Q54" i="14"/>
  <c r="P54" i="14"/>
  <c r="P53" i="14" s="1"/>
  <c r="P52" i="14" s="1"/>
  <c r="O54" i="14"/>
  <c r="AP53" i="14"/>
  <c r="AR53" i="14" s="1"/>
  <c r="AO53" i="14"/>
  <c r="AK53" i="14"/>
  <c r="AK52" i="14" s="1"/>
  <c r="AI53" i="14"/>
  <c r="AA53" i="14"/>
  <c r="AA52" i="14" s="1"/>
  <c r="U53" i="14"/>
  <c r="T53" i="14"/>
  <c r="Q53" i="14"/>
  <c r="Q52" i="14" s="1"/>
  <c r="O53" i="14"/>
  <c r="O52" i="14" s="1"/>
  <c r="AO52" i="14"/>
  <c r="U52" i="14"/>
  <c r="AR51" i="14"/>
  <c r="AS51" i="14" s="1"/>
  <c r="AL51" i="14"/>
  <c r="AM51" i="14" s="1"/>
  <c r="AC51" i="14"/>
  <c r="AD51" i="14" s="1"/>
  <c r="W51" i="14"/>
  <c r="AR50" i="14"/>
  <c r="AL50" i="14"/>
  <c r="AU50" i="14" s="1"/>
  <c r="AC50" i="14"/>
  <c r="W50" i="14"/>
  <c r="R50" i="14"/>
  <c r="Q50" i="14"/>
  <c r="P50" i="14"/>
  <c r="O50" i="14"/>
  <c r="AR49" i="14"/>
  <c r="AS49" i="14" s="1"/>
  <c r="AL49" i="14"/>
  <c r="AM49" i="14" s="1"/>
  <c r="AC49" i="14"/>
  <c r="AD49" i="14" s="1"/>
  <c r="W49" i="14"/>
  <c r="AQ48" i="14"/>
  <c r="AP48" i="14"/>
  <c r="AO48" i="14"/>
  <c r="AK48" i="14"/>
  <c r="AJ48" i="14"/>
  <c r="AL48" i="14" s="1"/>
  <c r="AI48" i="14"/>
  <c r="AB48" i="14"/>
  <c r="AA48" i="14"/>
  <c r="Z48" i="14"/>
  <c r="V48" i="14"/>
  <c r="U48" i="14"/>
  <c r="T48" i="14"/>
  <c r="R48" i="14"/>
  <c r="Q48" i="14"/>
  <c r="P48" i="14"/>
  <c r="O48" i="14"/>
  <c r="AR47" i="14"/>
  <c r="AS47" i="14" s="1"/>
  <c r="AL47" i="14"/>
  <c r="AC47" i="14"/>
  <c r="AC46" i="14" s="1"/>
  <c r="AD46" i="14" s="1"/>
  <c r="W47" i="14"/>
  <c r="X47" i="14" s="1"/>
  <c r="AQ46" i="14"/>
  <c r="AQ45" i="14" s="1"/>
  <c r="AP46" i="14"/>
  <c r="AO46" i="14"/>
  <c r="AO45" i="14" s="1"/>
  <c r="AO44" i="14" s="1"/>
  <c r="AL46" i="14"/>
  <c r="AK46" i="14"/>
  <c r="AK45" i="14" s="1"/>
  <c r="AK44" i="14" s="1"/>
  <c r="AJ46" i="14"/>
  <c r="AI46" i="14"/>
  <c r="AI45" i="14" s="1"/>
  <c r="AI44" i="14" s="1"/>
  <c r="AB46" i="14"/>
  <c r="AA46" i="14"/>
  <c r="Z46" i="14"/>
  <c r="V46" i="14"/>
  <c r="V45" i="14" s="1"/>
  <c r="V44" i="14" s="1"/>
  <c r="U46" i="14"/>
  <c r="T46" i="14"/>
  <c r="T45" i="14" s="1"/>
  <c r="T44" i="14" s="1"/>
  <c r="R46" i="14"/>
  <c r="Q46" i="14"/>
  <c r="Q45" i="14" s="1"/>
  <c r="Q44" i="14" s="1"/>
  <c r="P46" i="14"/>
  <c r="O46" i="14"/>
  <c r="AP45" i="14"/>
  <c r="AP44" i="14" s="1"/>
  <c r="AJ45" i="14"/>
  <c r="AJ44" i="14" s="1"/>
  <c r="Z45" i="14"/>
  <c r="Z44" i="14" s="1"/>
  <c r="P45" i="14"/>
  <c r="P44" i="14" s="1"/>
  <c r="AQ44" i="14"/>
  <c r="AR43" i="14"/>
  <c r="AS43" i="14" s="1"/>
  <c r="AL43" i="14"/>
  <c r="AD43" i="14"/>
  <c r="AC43" i="14"/>
  <c r="W43" i="14"/>
  <c r="X43" i="14" s="1"/>
  <c r="AR42" i="14"/>
  <c r="AS42" i="14" s="1"/>
  <c r="AL42" i="14"/>
  <c r="AU42" i="14" s="1"/>
  <c r="AV42" i="14" s="1"/>
  <c r="AC42" i="14"/>
  <c r="AD42" i="14" s="1"/>
  <c r="W42" i="14"/>
  <c r="AF42" i="14" s="1"/>
  <c r="AR41" i="14"/>
  <c r="AL41" i="14"/>
  <c r="AM41" i="14" s="1"/>
  <c r="AC41" i="14"/>
  <c r="W41" i="14"/>
  <c r="AQ40" i="14"/>
  <c r="AP40" i="14"/>
  <c r="AO40" i="14"/>
  <c r="AK40" i="14"/>
  <c r="AJ40" i="14"/>
  <c r="AI40" i="14"/>
  <c r="AB40" i="14"/>
  <c r="AA40" i="14"/>
  <c r="Z40" i="14"/>
  <c r="W40" i="14"/>
  <c r="V40" i="14"/>
  <c r="U40" i="14"/>
  <c r="T40" i="14"/>
  <c r="R40" i="14"/>
  <c r="Q40" i="14"/>
  <c r="P40" i="14"/>
  <c r="O40" i="14"/>
  <c r="AR39" i="14"/>
  <c r="AS39" i="14" s="1"/>
  <c r="AL39" i="14"/>
  <c r="AD39" i="14"/>
  <c r="AC39" i="14"/>
  <c r="W39" i="14"/>
  <c r="X39" i="14" s="1"/>
  <c r="AQ38" i="14"/>
  <c r="AP38" i="14"/>
  <c r="AO38" i="14"/>
  <c r="AK38" i="14"/>
  <c r="AK34" i="14" s="1"/>
  <c r="AK33" i="14" s="1"/>
  <c r="AJ38" i="14"/>
  <c r="AI38" i="14"/>
  <c r="AB38" i="14"/>
  <c r="AA38" i="14"/>
  <c r="Z38" i="14"/>
  <c r="AC38" i="14" s="1"/>
  <c r="AD38" i="14" s="1"/>
  <c r="V38" i="14"/>
  <c r="U38" i="14"/>
  <c r="T38" i="14"/>
  <c r="R38" i="14"/>
  <c r="Q38" i="14"/>
  <c r="P38" i="14"/>
  <c r="O38" i="14"/>
  <c r="AR37" i="14"/>
  <c r="AS37" i="14" s="1"/>
  <c r="AL37" i="14"/>
  <c r="AC37" i="14"/>
  <c r="AD37" i="14" s="1"/>
  <c r="W37" i="14"/>
  <c r="AR36" i="14"/>
  <c r="AS36" i="14" s="1"/>
  <c r="AL36" i="14"/>
  <c r="AC36" i="14"/>
  <c r="AD36" i="14" s="1"/>
  <c r="W36" i="14"/>
  <c r="X36" i="14" s="1"/>
  <c r="AQ35" i="14"/>
  <c r="AP35" i="14"/>
  <c r="AO35" i="14"/>
  <c r="AK35" i="14"/>
  <c r="AJ35" i="14"/>
  <c r="AJ34" i="14" s="1"/>
  <c r="AJ33" i="14" s="1"/>
  <c r="AI35" i="14"/>
  <c r="AB35" i="14"/>
  <c r="AB34" i="14" s="1"/>
  <c r="AB33" i="14" s="1"/>
  <c r="AA35" i="14"/>
  <c r="Z35" i="14"/>
  <c r="V35" i="14"/>
  <c r="V34" i="14" s="1"/>
  <c r="V33" i="14" s="1"/>
  <c r="U35" i="14"/>
  <c r="T35" i="14"/>
  <c r="R35" i="14"/>
  <c r="Q35" i="14"/>
  <c r="Q34" i="14" s="1"/>
  <c r="Q33" i="14" s="1"/>
  <c r="P35" i="14"/>
  <c r="O35" i="14"/>
  <c r="AA34" i="14"/>
  <c r="AA33" i="14" s="1"/>
  <c r="O34" i="14"/>
  <c r="O33" i="14" s="1"/>
  <c r="AR32" i="14"/>
  <c r="AS32" i="14" s="1"/>
  <c r="AL32" i="14"/>
  <c r="AM32" i="14" s="1"/>
  <c r="AC32" i="14"/>
  <c r="AD32" i="14" s="1"/>
  <c r="W32" i="14"/>
  <c r="X32" i="14" s="1"/>
  <c r="AR31" i="14"/>
  <c r="AS31" i="14" s="1"/>
  <c r="AM31" i="14"/>
  <c r="AL31" i="14"/>
  <c r="AC31" i="14"/>
  <c r="AD31" i="14" s="1"/>
  <c r="X31" i="14"/>
  <c r="W31" i="14"/>
  <c r="AR30" i="14"/>
  <c r="AS30" i="14" s="1"/>
  <c r="AL30" i="14"/>
  <c r="AM30" i="14" s="1"/>
  <c r="AC30" i="14"/>
  <c r="AD30" i="14" s="1"/>
  <c r="W30" i="14"/>
  <c r="X30" i="14" s="1"/>
  <c r="AR29" i="14"/>
  <c r="AS29" i="14" s="1"/>
  <c r="AL29" i="14"/>
  <c r="AM29" i="14" s="1"/>
  <c r="AC29" i="14"/>
  <c r="AD29" i="14" s="1"/>
  <c r="W29" i="14"/>
  <c r="AQ28" i="14"/>
  <c r="AP28" i="14"/>
  <c r="AO28" i="14"/>
  <c r="AK28" i="14"/>
  <c r="AJ28" i="14"/>
  <c r="AI28" i="14"/>
  <c r="AB28" i="14"/>
  <c r="AA28" i="14"/>
  <c r="Z28" i="14"/>
  <c r="AC28" i="14" s="1"/>
  <c r="V28" i="14"/>
  <c r="U28" i="14"/>
  <c r="T28" i="14"/>
  <c r="R28" i="14"/>
  <c r="Q28" i="14"/>
  <c r="P28" i="14"/>
  <c r="O28" i="14"/>
  <c r="AR27" i="14"/>
  <c r="AS27" i="14" s="1"/>
  <c r="AL27" i="14"/>
  <c r="AC27" i="14"/>
  <c r="AD27" i="14" s="1"/>
  <c r="W27" i="14"/>
  <c r="AR26" i="14"/>
  <c r="AS26" i="14" s="1"/>
  <c r="AL26" i="14"/>
  <c r="AC26" i="14"/>
  <c r="AD26" i="14" s="1"/>
  <c r="W26" i="14"/>
  <c r="X26" i="14" s="1"/>
  <c r="AQ25" i="14"/>
  <c r="AP25" i="14"/>
  <c r="AO25" i="14"/>
  <c r="AK25" i="14"/>
  <c r="AJ25" i="14"/>
  <c r="AI25" i="14"/>
  <c r="AB25" i="14"/>
  <c r="AB21" i="14" s="1"/>
  <c r="AB20" i="14" s="1"/>
  <c r="AA25" i="14"/>
  <c r="Z25" i="14"/>
  <c r="V25" i="14"/>
  <c r="U25" i="14"/>
  <c r="U21" i="14" s="1"/>
  <c r="U20" i="14" s="1"/>
  <c r="T25" i="14"/>
  <c r="R25" i="14"/>
  <c r="Q25" i="14"/>
  <c r="P25" i="14"/>
  <c r="P21" i="14" s="1"/>
  <c r="P20" i="14" s="1"/>
  <c r="O25" i="14"/>
  <c r="AR24" i="14"/>
  <c r="AS24" i="14" s="1"/>
  <c r="AL24" i="14"/>
  <c r="AM24" i="14" s="1"/>
  <c r="AC24" i="14"/>
  <c r="AD24" i="14" s="1"/>
  <c r="W24" i="14"/>
  <c r="X24" i="14" s="1"/>
  <c r="AS23" i="14"/>
  <c r="AR23" i="14"/>
  <c r="AL23" i="14"/>
  <c r="AM23" i="14" s="1"/>
  <c r="AD23" i="14"/>
  <c r="AC23" i="14"/>
  <c r="W23" i="14"/>
  <c r="X23" i="14" s="1"/>
  <c r="AQ22" i="14"/>
  <c r="AP22" i="14"/>
  <c r="AO22" i="14"/>
  <c r="AK22" i="14"/>
  <c r="AJ22" i="14"/>
  <c r="AJ21" i="14" s="1"/>
  <c r="AJ20" i="14" s="1"/>
  <c r="AI22" i="14"/>
  <c r="AB22" i="14"/>
  <c r="AA22" i="14"/>
  <c r="Z22" i="14"/>
  <c r="AC22" i="14" s="1"/>
  <c r="V22" i="14"/>
  <c r="U22" i="14"/>
  <c r="T22" i="14"/>
  <c r="R22" i="14"/>
  <c r="R21" i="14" s="1"/>
  <c r="Q22" i="14"/>
  <c r="P22" i="14"/>
  <c r="O22" i="14"/>
  <c r="O21" i="14" s="1"/>
  <c r="O20" i="14" s="1"/>
  <c r="AQ21" i="14"/>
  <c r="AQ20" i="14" s="1"/>
  <c r="AR55" i="7"/>
  <c r="AS55" i="7" s="1"/>
  <c r="AL55" i="7"/>
  <c r="AM55" i="7" s="1"/>
  <c r="AC55" i="7"/>
  <c r="AD55" i="7" s="1"/>
  <c r="W55" i="7"/>
  <c r="AF55" i="7" s="1"/>
  <c r="AQ54" i="7"/>
  <c r="AQ53" i="7" s="1"/>
  <c r="AP54" i="7"/>
  <c r="AO54" i="7"/>
  <c r="AR54" i="7" s="1"/>
  <c r="AK54" i="7"/>
  <c r="AJ54" i="7"/>
  <c r="AI54" i="7"/>
  <c r="AL54" i="7" s="1"/>
  <c r="AM54" i="7" s="1"/>
  <c r="AB54" i="7"/>
  <c r="AB53" i="7" s="1"/>
  <c r="AA54" i="7"/>
  <c r="Z54" i="7"/>
  <c r="W54" i="7"/>
  <c r="V54" i="7"/>
  <c r="U54" i="7"/>
  <c r="T54" i="7"/>
  <c r="R54" i="7"/>
  <c r="Q54" i="7"/>
  <c r="Q53" i="7" s="1"/>
  <c r="Q52" i="7" s="1"/>
  <c r="P54" i="7"/>
  <c r="O54" i="7"/>
  <c r="AP53" i="7"/>
  <c r="AO53" i="7"/>
  <c r="AK53" i="7"/>
  <c r="AJ53" i="7"/>
  <c r="AI53" i="7"/>
  <c r="AL53" i="7" s="1"/>
  <c r="AA53" i="7"/>
  <c r="Z53" i="7"/>
  <c r="V53" i="7"/>
  <c r="U53" i="7"/>
  <c r="T53" i="7"/>
  <c r="P53" i="7"/>
  <c r="O53" i="7"/>
  <c r="O52" i="7" s="1"/>
  <c r="AP52" i="7"/>
  <c r="AO52" i="7"/>
  <c r="AK52" i="7"/>
  <c r="AJ52" i="7"/>
  <c r="AA52" i="7"/>
  <c r="Z52" i="7"/>
  <c r="V52" i="7"/>
  <c r="U52" i="7"/>
  <c r="P52" i="7"/>
  <c r="AR51" i="7"/>
  <c r="AS51" i="7" s="1"/>
  <c r="AL51" i="7"/>
  <c r="AM51" i="7" s="1"/>
  <c r="AC51" i="7"/>
  <c r="AD51" i="7" s="1"/>
  <c r="W51" i="7"/>
  <c r="AF51" i="7" s="1"/>
  <c r="AR50" i="7"/>
  <c r="AS50" i="7" s="1"/>
  <c r="AL50" i="7"/>
  <c r="AU50" i="7" s="1"/>
  <c r="AV50" i="7" s="1"/>
  <c r="AC50" i="7"/>
  <c r="AD50" i="7" s="1"/>
  <c r="W50" i="7"/>
  <c r="AF50" i="7" s="1"/>
  <c r="AR49" i="7"/>
  <c r="AL49" i="7"/>
  <c r="AM49" i="7" s="1"/>
  <c r="AC49" i="7"/>
  <c r="AD49" i="7" s="1"/>
  <c r="W49" i="7"/>
  <c r="AF49" i="7" s="1"/>
  <c r="AQ48" i="7"/>
  <c r="AP48" i="7"/>
  <c r="AO48" i="7"/>
  <c r="AK48" i="7"/>
  <c r="AJ48" i="7"/>
  <c r="AI48" i="7"/>
  <c r="AB48" i="7"/>
  <c r="AA48" i="7"/>
  <c r="Z48" i="7"/>
  <c r="V48" i="7"/>
  <c r="U48" i="7"/>
  <c r="T48" i="7"/>
  <c r="R48" i="7"/>
  <c r="Q48" i="7"/>
  <c r="P48" i="7"/>
  <c r="O48" i="7"/>
  <c r="AR47" i="7"/>
  <c r="AS47" i="7" s="1"/>
  <c r="AL47" i="7"/>
  <c r="AU47" i="7" s="1"/>
  <c r="AV47" i="7" s="1"/>
  <c r="AC47" i="7"/>
  <c r="AD47" i="7" s="1"/>
  <c r="W47" i="7"/>
  <c r="X47" i="7" s="1"/>
  <c r="AQ46" i="7"/>
  <c r="AQ45" i="7" s="1"/>
  <c r="AP46" i="7"/>
  <c r="AO46" i="7"/>
  <c r="AO45" i="7" s="1"/>
  <c r="AO44" i="7" s="1"/>
  <c r="AL46" i="7"/>
  <c r="AK46" i="7"/>
  <c r="AJ46" i="7"/>
  <c r="AI46" i="7"/>
  <c r="AC46" i="7"/>
  <c r="AB46" i="7"/>
  <c r="AA46" i="7"/>
  <c r="Z46" i="7"/>
  <c r="V46" i="7"/>
  <c r="U46" i="7"/>
  <c r="U45" i="7" s="1"/>
  <c r="U44" i="7" s="1"/>
  <c r="T46" i="7"/>
  <c r="T45" i="7" s="1"/>
  <c r="T44" i="7" s="1"/>
  <c r="R46" i="7"/>
  <c r="Q46" i="7"/>
  <c r="P46" i="7"/>
  <c r="O46" i="7"/>
  <c r="O45" i="7" s="1"/>
  <c r="O44" i="7" s="1"/>
  <c r="AP45" i="7"/>
  <c r="AP44" i="7" s="1"/>
  <c r="AK45" i="7"/>
  <c r="AJ45" i="7"/>
  <c r="AJ44" i="7" s="1"/>
  <c r="AI45" i="7"/>
  <c r="AI44" i="7" s="1"/>
  <c r="Z45" i="7"/>
  <c r="Z44" i="7" s="1"/>
  <c r="V45" i="7"/>
  <c r="V44" i="7" s="1"/>
  <c r="Q45" i="7"/>
  <c r="P45" i="7"/>
  <c r="P44" i="7" s="1"/>
  <c r="AQ44" i="7"/>
  <c r="AK44" i="7"/>
  <c r="Q44" i="7"/>
  <c r="AR43" i="7"/>
  <c r="AS43" i="7" s="1"/>
  <c r="AL43" i="7"/>
  <c r="AU43" i="7" s="1"/>
  <c r="AV43" i="7" s="1"/>
  <c r="AC43" i="7"/>
  <c r="AD43" i="7" s="1"/>
  <c r="W43" i="7"/>
  <c r="X43" i="7" s="1"/>
  <c r="AS42" i="7"/>
  <c r="AR42" i="7"/>
  <c r="AM42" i="7"/>
  <c r="AL42" i="7"/>
  <c r="AU42" i="7" s="1"/>
  <c r="AV42" i="7" s="1"/>
  <c r="AD42" i="7"/>
  <c r="AC42" i="7"/>
  <c r="X42" i="7"/>
  <c r="W42" i="7"/>
  <c r="AF42" i="7" s="1"/>
  <c r="AR41" i="7"/>
  <c r="AU41" i="7" s="1"/>
  <c r="AV41" i="7" s="1"/>
  <c r="AL41" i="7"/>
  <c r="AM41" i="7" s="1"/>
  <c r="AC41" i="7"/>
  <c r="AD41" i="7" s="1"/>
  <c r="W41" i="7"/>
  <c r="AQ40" i="7"/>
  <c r="AP40" i="7"/>
  <c r="AO40" i="7"/>
  <c r="AK40" i="7"/>
  <c r="AJ40" i="7"/>
  <c r="AI40" i="7"/>
  <c r="AL40" i="7" s="1"/>
  <c r="AB40" i="7"/>
  <c r="AA40" i="7"/>
  <c r="Z40" i="7"/>
  <c r="V40" i="7"/>
  <c r="U40" i="7"/>
  <c r="T40" i="7"/>
  <c r="R40" i="7"/>
  <c r="Q40" i="7"/>
  <c r="Q34" i="7" s="1"/>
  <c r="Q33" i="7" s="1"/>
  <c r="P40" i="7"/>
  <c r="O40" i="7"/>
  <c r="AR39" i="7"/>
  <c r="AS39" i="7" s="1"/>
  <c r="AL39" i="7"/>
  <c r="AU39" i="7" s="1"/>
  <c r="AV39" i="7" s="1"/>
  <c r="AD39" i="7"/>
  <c r="AC39" i="7"/>
  <c r="W39" i="7"/>
  <c r="X39" i="7" s="1"/>
  <c r="AQ38" i="7"/>
  <c r="AP38" i="7"/>
  <c r="AO38" i="7"/>
  <c r="AK38" i="7"/>
  <c r="AJ38" i="7"/>
  <c r="AI38" i="7"/>
  <c r="AB38" i="7"/>
  <c r="AA38" i="7"/>
  <c r="Z38" i="7"/>
  <c r="V38" i="7"/>
  <c r="U38" i="7"/>
  <c r="T38" i="7"/>
  <c r="R38" i="7"/>
  <c r="Q38" i="7"/>
  <c r="P38" i="7"/>
  <c r="O38" i="7"/>
  <c r="AS37" i="7"/>
  <c r="AR37" i="7"/>
  <c r="AL37" i="7"/>
  <c r="AU37" i="7" s="1"/>
  <c r="AV37" i="7" s="1"/>
  <c r="AD37" i="7"/>
  <c r="AC37" i="7"/>
  <c r="W37" i="7"/>
  <c r="AF37" i="7" s="1"/>
  <c r="AR36" i="7"/>
  <c r="AS36" i="7" s="1"/>
  <c r="AL36" i="7"/>
  <c r="AC36" i="7"/>
  <c r="AD36" i="7" s="1"/>
  <c r="W36" i="7"/>
  <c r="X36" i="7" s="1"/>
  <c r="AQ35" i="7"/>
  <c r="AQ34" i="7" s="1"/>
  <c r="AQ33" i="7" s="1"/>
  <c r="AP35" i="7"/>
  <c r="AO35" i="7"/>
  <c r="AK35" i="7"/>
  <c r="AJ35" i="7"/>
  <c r="AL35" i="7" s="1"/>
  <c r="AI35" i="7"/>
  <c r="AB35" i="7"/>
  <c r="AB34" i="7" s="1"/>
  <c r="AB33" i="7" s="1"/>
  <c r="AA35" i="7"/>
  <c r="Z35" i="7"/>
  <c r="AC35" i="7" s="1"/>
  <c r="V35" i="7"/>
  <c r="U35" i="7"/>
  <c r="T35" i="7"/>
  <c r="R35" i="7"/>
  <c r="Q35" i="7"/>
  <c r="P35" i="7"/>
  <c r="P34" i="7" s="1"/>
  <c r="P33" i="7" s="1"/>
  <c r="O35" i="7"/>
  <c r="AP34" i="7"/>
  <c r="AP33" i="7" s="1"/>
  <c r="AK34" i="7"/>
  <c r="AK33" i="7" s="1"/>
  <c r="AA34" i="7"/>
  <c r="AA33" i="7" s="1"/>
  <c r="V34" i="7"/>
  <c r="V33" i="7" s="1"/>
  <c r="T34" i="7"/>
  <c r="T33" i="7" s="1"/>
  <c r="O34" i="7"/>
  <c r="O33" i="7" s="1"/>
  <c r="AR32" i="7"/>
  <c r="AS32" i="7" s="1"/>
  <c r="AL32" i="7"/>
  <c r="AC32" i="7"/>
  <c r="AD32" i="7" s="1"/>
  <c r="W32" i="7"/>
  <c r="X32" i="7" s="1"/>
  <c r="AS31" i="7"/>
  <c r="AR31" i="7"/>
  <c r="AL31" i="7"/>
  <c r="AU31" i="7" s="1"/>
  <c r="AV31" i="7" s="1"/>
  <c r="AD31" i="7"/>
  <c r="AC31" i="7"/>
  <c r="W31" i="7"/>
  <c r="AF31" i="7" s="1"/>
  <c r="AX31" i="7" s="1"/>
  <c r="AU30" i="7"/>
  <c r="AV30" i="7" s="1"/>
  <c r="AR30" i="7"/>
  <c r="AS30" i="7" s="1"/>
  <c r="AL30" i="7"/>
  <c r="AM30" i="7" s="1"/>
  <c r="AC30" i="7"/>
  <c r="AD30" i="7" s="1"/>
  <c r="W30" i="7"/>
  <c r="X30" i="7" s="1"/>
  <c r="AR29" i="7"/>
  <c r="AS29" i="7" s="1"/>
  <c r="AL29" i="7"/>
  <c r="AU29" i="7" s="1"/>
  <c r="AV29" i="7" s="1"/>
  <c r="AC29" i="7"/>
  <c r="AD29" i="7" s="1"/>
  <c r="W29" i="7"/>
  <c r="AF29" i="7" s="1"/>
  <c r="AQ28" i="7"/>
  <c r="AP28" i="7"/>
  <c r="AO28" i="7"/>
  <c r="AK28" i="7"/>
  <c r="AJ28" i="7"/>
  <c r="AI28" i="7"/>
  <c r="AB28" i="7"/>
  <c r="AA28" i="7"/>
  <c r="Z28" i="7"/>
  <c r="AC28" i="7" s="1"/>
  <c r="AD28" i="7" s="1"/>
  <c r="V28" i="7"/>
  <c r="U28" i="7"/>
  <c r="T28" i="7"/>
  <c r="R28" i="7"/>
  <c r="Q28" i="7"/>
  <c r="P28" i="7"/>
  <c r="O28" i="7"/>
  <c r="AS27" i="7"/>
  <c r="AR27" i="7"/>
  <c r="AL27" i="7"/>
  <c r="AU27" i="7" s="1"/>
  <c r="AV27" i="7" s="1"/>
  <c r="AC27" i="7"/>
  <c r="AD27" i="7" s="1"/>
  <c r="W27" i="7"/>
  <c r="AF27" i="7" s="1"/>
  <c r="AR26" i="7"/>
  <c r="AS26" i="7" s="1"/>
  <c r="AM26" i="7"/>
  <c r="AL26" i="7"/>
  <c r="AU26" i="7" s="1"/>
  <c r="AV26" i="7" s="1"/>
  <c r="AD26" i="7"/>
  <c r="AC26" i="7"/>
  <c r="W26" i="7"/>
  <c r="X26" i="7" s="1"/>
  <c r="AQ25" i="7"/>
  <c r="AP25" i="7"/>
  <c r="AO25" i="7"/>
  <c r="AK25" i="7"/>
  <c r="AJ25" i="7"/>
  <c r="AI25" i="7"/>
  <c r="AL25" i="7" s="1"/>
  <c r="AB25" i="7"/>
  <c r="AB21" i="7" s="1"/>
  <c r="AB20" i="7" s="1"/>
  <c r="AA25" i="7"/>
  <c r="Z25" i="7"/>
  <c r="AC25" i="7" s="1"/>
  <c r="AD25" i="7" s="1"/>
  <c r="V25" i="7"/>
  <c r="U25" i="7"/>
  <c r="U21" i="7" s="1"/>
  <c r="U20" i="7" s="1"/>
  <c r="T25" i="7"/>
  <c r="R25" i="7"/>
  <c r="Q25" i="7"/>
  <c r="P25" i="7"/>
  <c r="P21" i="7" s="1"/>
  <c r="P20" i="7" s="1"/>
  <c r="P19" i="7" s="1"/>
  <c r="P18" i="7" s="1"/>
  <c r="P17" i="7" s="1"/>
  <c r="P16" i="7" s="1"/>
  <c r="P15" i="7" s="1"/>
  <c r="P14" i="7" s="1"/>
  <c r="P13" i="7" s="1"/>
  <c r="O25" i="7"/>
  <c r="AS24" i="7"/>
  <c r="AR24" i="7"/>
  <c r="AL24" i="7"/>
  <c r="AM24" i="7" s="1"/>
  <c r="AC24" i="7"/>
  <c r="AD24" i="7" s="1"/>
  <c r="X24" i="7"/>
  <c r="W24" i="7"/>
  <c r="AS23" i="7"/>
  <c r="AR23" i="7"/>
  <c r="AM23" i="7"/>
  <c r="AL23" i="7"/>
  <c r="AD23" i="7"/>
  <c r="AC23" i="7"/>
  <c r="X23" i="7"/>
  <c r="W23" i="7"/>
  <c r="AQ22" i="7"/>
  <c r="AP22" i="7"/>
  <c r="AO22" i="7"/>
  <c r="AO21" i="7" s="1"/>
  <c r="AK22" i="7"/>
  <c r="AJ22" i="7"/>
  <c r="AJ21" i="7" s="1"/>
  <c r="AJ20" i="7" s="1"/>
  <c r="AI22" i="7"/>
  <c r="AC22" i="7"/>
  <c r="AB22" i="7"/>
  <c r="AA22" i="7"/>
  <c r="Z22" i="7"/>
  <c r="V22" i="7"/>
  <c r="U22" i="7"/>
  <c r="T22" i="7"/>
  <c r="R22" i="7"/>
  <c r="Q22" i="7"/>
  <c r="P22" i="7"/>
  <c r="O22" i="7"/>
  <c r="O21" i="7" s="1"/>
  <c r="O20" i="7" s="1"/>
  <c r="O19" i="7" s="1"/>
  <c r="O18" i="7" s="1"/>
  <c r="O17" i="7" s="1"/>
  <c r="O16" i="7" s="1"/>
  <c r="O15" i="7" s="1"/>
  <c r="O14" i="7" s="1"/>
  <c r="O13" i="7" s="1"/>
  <c r="AQ21" i="7"/>
  <c r="AQ20" i="7" s="1"/>
  <c r="AI21" i="7"/>
  <c r="AI20" i="7" s="1"/>
  <c r="Z21" i="7"/>
  <c r="Z20" i="7" s="1"/>
  <c r="R21" i="7"/>
  <c r="AR52" i="13"/>
  <c r="AS52" i="13" s="1"/>
  <c r="AL52" i="13"/>
  <c r="AM52" i="13" s="1"/>
  <c r="AC52" i="13"/>
  <c r="AD52" i="13" s="1"/>
  <c r="W52" i="13"/>
  <c r="AQ51" i="13"/>
  <c r="AQ50" i="13" s="1"/>
  <c r="AQ49" i="13" s="1"/>
  <c r="AQ47" i="13" s="1"/>
  <c r="AP51" i="13"/>
  <c r="AO51" i="13"/>
  <c r="AR51" i="13" s="1"/>
  <c r="AK51" i="13"/>
  <c r="AJ51" i="13"/>
  <c r="AL51" i="13" s="1"/>
  <c r="AI51" i="13"/>
  <c r="AB51" i="13"/>
  <c r="AB50" i="13" s="1"/>
  <c r="AB49" i="13" s="1"/>
  <c r="AB47" i="13" s="1"/>
  <c r="AA51" i="13"/>
  <c r="Z51" i="13"/>
  <c r="AC51" i="13" s="1"/>
  <c r="V51" i="13"/>
  <c r="V50" i="13" s="1"/>
  <c r="V49" i="13" s="1"/>
  <c r="V47" i="13" s="1"/>
  <c r="U51" i="13"/>
  <c r="W51" i="13" s="1"/>
  <c r="T51" i="13"/>
  <c r="R51" i="13"/>
  <c r="Q51" i="13"/>
  <c r="P51" i="13"/>
  <c r="P50" i="13" s="1"/>
  <c r="P49" i="13" s="1"/>
  <c r="O51" i="13"/>
  <c r="AP50" i="13"/>
  <c r="AR50" i="13" s="1"/>
  <c r="AO50" i="13"/>
  <c r="AK50" i="13"/>
  <c r="AK49" i="13" s="1"/>
  <c r="AK47" i="13" s="1"/>
  <c r="AI50" i="13"/>
  <c r="AA50" i="13"/>
  <c r="AA49" i="13" s="1"/>
  <c r="AA47" i="13" s="1"/>
  <c r="Z50" i="13"/>
  <c r="U50" i="13"/>
  <c r="U49" i="13" s="1"/>
  <c r="T50" i="13"/>
  <c r="Q50" i="13"/>
  <c r="Q49" i="13" s="1"/>
  <c r="O50" i="13"/>
  <c r="O49" i="13" s="1"/>
  <c r="AO49" i="13"/>
  <c r="AO47" i="13" s="1"/>
  <c r="Z49" i="13"/>
  <c r="AR48" i="13"/>
  <c r="AL48" i="13"/>
  <c r="AM48" i="13" s="1"/>
  <c r="AC48" i="13"/>
  <c r="AD48" i="13" s="1"/>
  <c r="W48" i="13"/>
  <c r="U47" i="13"/>
  <c r="T47" i="13"/>
  <c r="R47" i="13"/>
  <c r="Q47" i="13"/>
  <c r="P47" i="13"/>
  <c r="O47" i="13"/>
  <c r="AS46" i="13"/>
  <c r="AR46" i="13"/>
  <c r="AM46" i="13"/>
  <c r="AL46" i="13"/>
  <c r="AD46" i="13"/>
  <c r="AC46" i="13"/>
  <c r="X46" i="13"/>
  <c r="W46" i="13"/>
  <c r="AR45" i="13"/>
  <c r="AQ45" i="13"/>
  <c r="AP45" i="13"/>
  <c r="AO45" i="13"/>
  <c r="AL45" i="13"/>
  <c r="AK45" i="13"/>
  <c r="AJ45" i="13"/>
  <c r="AI45" i="13"/>
  <c r="AC45" i="13"/>
  <c r="AB45" i="13"/>
  <c r="AA45" i="13"/>
  <c r="Z45" i="13"/>
  <c r="W45" i="13"/>
  <c r="V45" i="13"/>
  <c r="U45" i="13"/>
  <c r="U44" i="13" s="1"/>
  <c r="T45" i="13"/>
  <c r="T44" i="13" s="1"/>
  <c r="T43" i="13" s="1"/>
  <c r="R45" i="13"/>
  <c r="AM45" i="13" s="1"/>
  <c r="Q45" i="13"/>
  <c r="P45" i="13"/>
  <c r="O45" i="13"/>
  <c r="Z44" i="13"/>
  <c r="Z43" i="13" s="1"/>
  <c r="Z40" i="13" s="1"/>
  <c r="P44" i="13"/>
  <c r="P43" i="13" s="1"/>
  <c r="O44" i="13"/>
  <c r="O43" i="13" s="1"/>
  <c r="AR42" i="13"/>
  <c r="AS42" i="13" s="1"/>
  <c r="AL42" i="13"/>
  <c r="AC42" i="13"/>
  <c r="AD42" i="13" s="1"/>
  <c r="W42" i="13"/>
  <c r="AR41" i="13"/>
  <c r="AS41" i="13" s="1"/>
  <c r="AL41" i="13"/>
  <c r="AC41" i="13"/>
  <c r="AD41" i="13" s="1"/>
  <c r="W41" i="13"/>
  <c r="X41" i="13" s="1"/>
  <c r="AQ40" i="13"/>
  <c r="AP40" i="13"/>
  <c r="AO40" i="13"/>
  <c r="AL40" i="13"/>
  <c r="AK40" i="13"/>
  <c r="AJ40" i="13"/>
  <c r="AI40" i="13"/>
  <c r="AB40" i="13"/>
  <c r="V40" i="13"/>
  <c r="U40" i="13"/>
  <c r="T40" i="13"/>
  <c r="R40" i="13"/>
  <c r="Q40" i="13"/>
  <c r="P40" i="13"/>
  <c r="O40" i="13"/>
  <c r="AR39" i="13"/>
  <c r="AS39" i="13" s="1"/>
  <c r="AL39" i="13"/>
  <c r="AM39" i="13" s="1"/>
  <c r="AC39" i="13"/>
  <c r="AD39" i="13" s="1"/>
  <c r="W39" i="13"/>
  <c r="AQ38" i="13"/>
  <c r="AP38" i="13"/>
  <c r="AO38" i="13"/>
  <c r="AK38" i="13"/>
  <c r="AJ38" i="13"/>
  <c r="AI38" i="13"/>
  <c r="AB38" i="13"/>
  <c r="AA38" i="13"/>
  <c r="Z38" i="13"/>
  <c r="AC38" i="13" s="1"/>
  <c r="V38" i="13"/>
  <c r="U38" i="13"/>
  <c r="T38" i="13"/>
  <c r="R38" i="13"/>
  <c r="Q38" i="13"/>
  <c r="P38" i="13"/>
  <c r="O38" i="13"/>
  <c r="AR37" i="13"/>
  <c r="AS37" i="13" s="1"/>
  <c r="AL37" i="13"/>
  <c r="AC37" i="13"/>
  <c r="AD37" i="13" s="1"/>
  <c r="W37" i="13"/>
  <c r="X37" i="13" s="1"/>
  <c r="AR36" i="13"/>
  <c r="AS36" i="13" s="1"/>
  <c r="AL36" i="13"/>
  <c r="AM36" i="13" s="1"/>
  <c r="AC36" i="13"/>
  <c r="AD36" i="13" s="1"/>
  <c r="W36" i="13"/>
  <c r="X36" i="13" s="1"/>
  <c r="AR35" i="13"/>
  <c r="AQ35" i="13"/>
  <c r="AP35" i="13"/>
  <c r="AP34" i="13" s="1"/>
  <c r="AP33" i="13" s="1"/>
  <c r="AO35" i="13"/>
  <c r="AL35" i="13"/>
  <c r="AK35" i="13"/>
  <c r="AJ35" i="13"/>
  <c r="AI35" i="13"/>
  <c r="AI34" i="13" s="1"/>
  <c r="AC35" i="13"/>
  <c r="AB35" i="13"/>
  <c r="AA35" i="13"/>
  <c r="Z35" i="13"/>
  <c r="W35" i="13"/>
  <c r="V35" i="13"/>
  <c r="U35" i="13"/>
  <c r="T35" i="13"/>
  <c r="T34" i="13" s="1"/>
  <c r="R35" i="13"/>
  <c r="R34" i="13" s="1"/>
  <c r="R33" i="13" s="1"/>
  <c r="Q35" i="13"/>
  <c r="P35" i="13"/>
  <c r="O35" i="13"/>
  <c r="O34" i="13" s="1"/>
  <c r="O33" i="13" s="1"/>
  <c r="AQ34" i="13"/>
  <c r="AQ33" i="13" s="1"/>
  <c r="AO34" i="13"/>
  <c r="AK34" i="13"/>
  <c r="AJ34" i="13"/>
  <c r="AJ33" i="13" s="1"/>
  <c r="AB34" i="13"/>
  <c r="AB33" i="13" s="1"/>
  <c r="V34" i="13"/>
  <c r="V33" i="13" s="1"/>
  <c r="U34" i="13"/>
  <c r="U33" i="13" s="1"/>
  <c r="Q34" i="13"/>
  <c r="Q33" i="13" s="1"/>
  <c r="P34" i="13"/>
  <c r="P33" i="13" s="1"/>
  <c r="AO33" i="13"/>
  <c r="AK33" i="13"/>
  <c r="AR32" i="13"/>
  <c r="AS32" i="13" s="1"/>
  <c r="AL32" i="13"/>
  <c r="AC32" i="13"/>
  <c r="AD32" i="13" s="1"/>
  <c r="W32" i="13"/>
  <c r="X32" i="13" s="1"/>
  <c r="AR31" i="13"/>
  <c r="AS31" i="13" s="1"/>
  <c r="AL31" i="13"/>
  <c r="AM31" i="13" s="1"/>
  <c r="AC31" i="13"/>
  <c r="AD31" i="13" s="1"/>
  <c r="W31" i="13"/>
  <c r="X31" i="13" s="1"/>
  <c r="AR30" i="13"/>
  <c r="AS30" i="13" s="1"/>
  <c r="AL30" i="13"/>
  <c r="AM30" i="13" s="1"/>
  <c r="AC30" i="13"/>
  <c r="AD30" i="13" s="1"/>
  <c r="W30" i="13"/>
  <c r="AR29" i="13"/>
  <c r="AS29" i="13" s="1"/>
  <c r="AL29" i="13"/>
  <c r="AM29" i="13" s="1"/>
  <c r="AC29" i="13"/>
  <c r="AD29" i="13" s="1"/>
  <c r="W29" i="13"/>
  <c r="X29" i="13" s="1"/>
  <c r="AQ28" i="13"/>
  <c r="AP28" i="13"/>
  <c r="AR28" i="13" s="1"/>
  <c r="AO28" i="13"/>
  <c r="AK28" i="13"/>
  <c r="AJ28" i="13"/>
  <c r="AI28" i="13"/>
  <c r="AL28" i="13" s="1"/>
  <c r="AB28" i="13"/>
  <c r="AA28" i="13"/>
  <c r="Z28" i="13"/>
  <c r="AC28" i="13" s="1"/>
  <c r="V28" i="13"/>
  <c r="U28" i="13"/>
  <c r="T28" i="13"/>
  <c r="R28" i="13"/>
  <c r="Q28" i="13"/>
  <c r="P28" i="13"/>
  <c r="O28" i="13"/>
  <c r="AR27" i="13"/>
  <c r="AS27" i="13" s="1"/>
  <c r="AL27" i="13"/>
  <c r="AC27" i="13"/>
  <c r="AD27" i="13" s="1"/>
  <c r="W27" i="13"/>
  <c r="AR26" i="13"/>
  <c r="AS26" i="13" s="1"/>
  <c r="AL26" i="13"/>
  <c r="AM26" i="13" s="1"/>
  <c r="AC26" i="13"/>
  <c r="AD26" i="13" s="1"/>
  <c r="W26" i="13"/>
  <c r="X26" i="13" s="1"/>
  <c r="AQ25" i="13"/>
  <c r="AP25" i="13"/>
  <c r="AO25" i="13"/>
  <c r="AK25" i="13"/>
  <c r="AJ25" i="13"/>
  <c r="AI25" i="13"/>
  <c r="AL25" i="13" s="1"/>
  <c r="AB25" i="13"/>
  <c r="AA25" i="13"/>
  <c r="Z25" i="13"/>
  <c r="V25" i="13"/>
  <c r="U25" i="13"/>
  <c r="T25" i="13"/>
  <c r="R25" i="13"/>
  <c r="Q25" i="13"/>
  <c r="P25" i="13"/>
  <c r="O25" i="13"/>
  <c r="AR24" i="13"/>
  <c r="AS24" i="13" s="1"/>
  <c r="AL24" i="13"/>
  <c r="AM24" i="13" s="1"/>
  <c r="AC24" i="13"/>
  <c r="AD24" i="13" s="1"/>
  <c r="W24" i="13"/>
  <c r="AF24" i="13" s="1"/>
  <c r="AR23" i="13"/>
  <c r="AS23" i="13" s="1"/>
  <c r="AL23" i="13"/>
  <c r="AC23" i="13"/>
  <c r="AD23" i="13" s="1"/>
  <c r="W23" i="13"/>
  <c r="X23" i="13" s="1"/>
  <c r="AQ22" i="13"/>
  <c r="AQ21" i="13" s="1"/>
  <c r="AQ20" i="13" s="1"/>
  <c r="AP22" i="13"/>
  <c r="AP21" i="13" s="1"/>
  <c r="AP20" i="13" s="1"/>
  <c r="AO22" i="13"/>
  <c r="AK22" i="13"/>
  <c r="AK21" i="13" s="1"/>
  <c r="AJ22" i="13"/>
  <c r="AL22" i="13" s="1"/>
  <c r="AM22" i="13" s="1"/>
  <c r="AI22" i="13"/>
  <c r="AB22" i="13"/>
  <c r="AB21" i="13" s="1"/>
  <c r="AB20" i="13" s="1"/>
  <c r="AA22" i="13"/>
  <c r="AA21" i="13" s="1"/>
  <c r="AA20" i="13" s="1"/>
  <c r="Z22" i="13"/>
  <c r="V22" i="13"/>
  <c r="U22" i="13"/>
  <c r="U21" i="13" s="1"/>
  <c r="U20" i="13" s="1"/>
  <c r="T22" i="13"/>
  <c r="R22" i="13"/>
  <c r="Q22" i="13"/>
  <c r="P22" i="13"/>
  <c r="P21" i="13" s="1"/>
  <c r="P20" i="13" s="1"/>
  <c r="O22" i="13"/>
  <c r="AO21" i="13"/>
  <c r="AO20" i="13" s="1"/>
  <c r="AR20" i="13" s="1"/>
  <c r="AI21" i="13"/>
  <c r="AI20" i="13" s="1"/>
  <c r="Z21" i="13"/>
  <c r="Z20" i="13" s="1"/>
  <c r="O21" i="13"/>
  <c r="O20" i="13" s="1"/>
  <c r="AK20" i="13"/>
  <c r="AR56" i="6"/>
  <c r="AS56" i="6" s="1"/>
  <c r="AL56" i="6"/>
  <c r="AM56" i="6" s="1"/>
  <c r="AC56" i="6"/>
  <c r="AD56" i="6" s="1"/>
  <c r="W56" i="6"/>
  <c r="AF56" i="6" s="1"/>
  <c r="AQ55" i="6"/>
  <c r="AP55" i="6"/>
  <c r="AP54" i="6" s="1"/>
  <c r="AP53" i="6" s="1"/>
  <c r="AO55" i="6"/>
  <c r="AO54" i="6" s="1"/>
  <c r="AO53" i="6" s="1"/>
  <c r="AK55" i="6"/>
  <c r="AK54" i="6" s="1"/>
  <c r="AK53" i="6" s="1"/>
  <c r="AJ55" i="6"/>
  <c r="AI55" i="6"/>
  <c r="AB55" i="6"/>
  <c r="AB54" i="6" s="1"/>
  <c r="AB53" i="6" s="1"/>
  <c r="AA55" i="6"/>
  <c r="AA54" i="6" s="1"/>
  <c r="AA53" i="6" s="1"/>
  <c r="Z55" i="6"/>
  <c r="V55" i="6"/>
  <c r="V54" i="6" s="1"/>
  <c r="V53" i="6" s="1"/>
  <c r="U55" i="6"/>
  <c r="T55" i="6"/>
  <c r="T54" i="6" s="1"/>
  <c r="R55" i="6"/>
  <c r="Q55" i="6"/>
  <c r="Q54" i="6" s="1"/>
  <c r="Q53" i="6" s="1"/>
  <c r="P55" i="6"/>
  <c r="O55" i="6"/>
  <c r="AQ54" i="6"/>
  <c r="AQ53" i="6" s="1"/>
  <c r="AJ54" i="6"/>
  <c r="AJ53" i="6" s="1"/>
  <c r="AI54" i="6"/>
  <c r="Z54" i="6"/>
  <c r="U54" i="6"/>
  <c r="U53" i="6" s="1"/>
  <c r="R54" i="6"/>
  <c r="P54" i="6"/>
  <c r="O54" i="6"/>
  <c r="AI53" i="6"/>
  <c r="Z53" i="6"/>
  <c r="P53" i="6"/>
  <c r="O53" i="6"/>
  <c r="AR52" i="6"/>
  <c r="AS52" i="6" s="1"/>
  <c r="AL52" i="6"/>
  <c r="AM52" i="6" s="1"/>
  <c r="AC52" i="6"/>
  <c r="AD52" i="6" s="1"/>
  <c r="W52" i="6"/>
  <c r="AF52" i="6" s="1"/>
  <c r="AG52" i="6" s="1"/>
  <c r="AR51" i="6"/>
  <c r="AR50" i="6" s="1"/>
  <c r="AL51" i="6"/>
  <c r="AM51" i="6" s="1"/>
  <c r="AC51" i="6"/>
  <c r="W51" i="6"/>
  <c r="X51" i="6" s="1"/>
  <c r="AQ50" i="6"/>
  <c r="AP50" i="6"/>
  <c r="AO50" i="6"/>
  <c r="AK50" i="6"/>
  <c r="AJ50" i="6"/>
  <c r="AI50" i="6"/>
  <c r="AB50" i="6"/>
  <c r="AA50" i="6"/>
  <c r="Z50" i="6"/>
  <c r="W50" i="6"/>
  <c r="V50" i="6"/>
  <c r="U50" i="6"/>
  <c r="T50" i="6"/>
  <c r="R50" i="6"/>
  <c r="Q50" i="6"/>
  <c r="P50" i="6"/>
  <c r="O50" i="6"/>
  <c r="AR49" i="6"/>
  <c r="AS49" i="6" s="1"/>
  <c r="AL49" i="6"/>
  <c r="AM49" i="6" s="1"/>
  <c r="AC49" i="6"/>
  <c r="AD49" i="6" s="1"/>
  <c r="W49" i="6"/>
  <c r="AQ48" i="6"/>
  <c r="AP48" i="6"/>
  <c r="AP47" i="6" s="1"/>
  <c r="AP46" i="6" s="1"/>
  <c r="AO48" i="6"/>
  <c r="AK48" i="6"/>
  <c r="AJ48" i="6"/>
  <c r="AI48" i="6"/>
  <c r="AB48" i="6"/>
  <c r="AA48" i="6"/>
  <c r="Z48" i="6"/>
  <c r="V48" i="6"/>
  <c r="V47" i="6" s="1"/>
  <c r="V46" i="6" s="1"/>
  <c r="U48" i="6"/>
  <c r="U47" i="6" s="1"/>
  <c r="U46" i="6" s="1"/>
  <c r="T48" i="6"/>
  <c r="R48" i="6"/>
  <c r="Q48" i="6"/>
  <c r="Q47" i="6" s="1"/>
  <c r="Q46" i="6" s="1"/>
  <c r="P48" i="6"/>
  <c r="P47" i="6" s="1"/>
  <c r="P46" i="6" s="1"/>
  <c r="O48" i="6"/>
  <c r="AK47" i="6"/>
  <c r="AK46" i="6" s="1"/>
  <c r="AI47" i="6"/>
  <c r="AI46" i="6" s="1"/>
  <c r="AA47" i="6"/>
  <c r="AA46" i="6" s="1"/>
  <c r="T47" i="6"/>
  <c r="O47" i="6"/>
  <c r="O46" i="6" s="1"/>
  <c r="T46" i="6"/>
  <c r="AR45" i="6"/>
  <c r="AL45" i="6"/>
  <c r="AM45" i="6" s="1"/>
  <c r="AC45" i="6"/>
  <c r="AD45" i="6" s="1"/>
  <c r="W45" i="6"/>
  <c r="X45" i="6" s="1"/>
  <c r="AR44" i="6"/>
  <c r="AS44" i="6" s="1"/>
  <c r="AL44" i="6"/>
  <c r="AM44" i="6" s="1"/>
  <c r="AC44" i="6"/>
  <c r="AD44" i="6" s="1"/>
  <c r="W44" i="6"/>
  <c r="X44" i="6" s="1"/>
  <c r="AR43" i="6"/>
  <c r="AS43" i="6" s="1"/>
  <c r="AL43" i="6"/>
  <c r="AM43" i="6" s="1"/>
  <c r="AC43" i="6"/>
  <c r="W43" i="6"/>
  <c r="X43" i="6" s="1"/>
  <c r="AQ42" i="6"/>
  <c r="AP42" i="6"/>
  <c r="AO42" i="6"/>
  <c r="AK42" i="6"/>
  <c r="AJ42" i="6"/>
  <c r="AI42" i="6"/>
  <c r="AB42" i="6"/>
  <c r="AA42" i="6"/>
  <c r="Z42" i="6"/>
  <c r="W42" i="6"/>
  <c r="V42" i="6"/>
  <c r="U42" i="6"/>
  <c r="T42" i="6"/>
  <c r="R42" i="6"/>
  <c r="Q42" i="6"/>
  <c r="P42" i="6"/>
  <c r="O42" i="6"/>
  <c r="AR41" i="6"/>
  <c r="AL41" i="6"/>
  <c r="AM41" i="6" s="1"/>
  <c r="AC41" i="6"/>
  <c r="AD41" i="6" s="1"/>
  <c r="W41" i="6"/>
  <c r="AQ40" i="6"/>
  <c r="AP40" i="6"/>
  <c r="AO40" i="6"/>
  <c r="AK40" i="6"/>
  <c r="AJ40" i="6"/>
  <c r="AI40" i="6"/>
  <c r="AC40" i="6"/>
  <c r="AD40" i="6" s="1"/>
  <c r="AB40" i="6"/>
  <c r="AA40" i="6"/>
  <c r="Z40" i="6"/>
  <c r="V40" i="6"/>
  <c r="U40" i="6"/>
  <c r="T40" i="6"/>
  <c r="R40" i="6"/>
  <c r="Q40" i="6"/>
  <c r="P40" i="6"/>
  <c r="O40" i="6"/>
  <c r="AR39" i="6"/>
  <c r="AS39" i="6" s="1"/>
  <c r="AL39" i="6"/>
  <c r="AM39" i="6" s="1"/>
  <c r="AC39" i="6"/>
  <c r="AD39" i="6" s="1"/>
  <c r="W39" i="6"/>
  <c r="X39" i="6" s="1"/>
  <c r="AR38" i="6"/>
  <c r="AS38" i="6" s="1"/>
  <c r="AM38" i="6"/>
  <c r="AL38" i="6"/>
  <c r="AC38" i="6"/>
  <c r="AD38" i="6" s="1"/>
  <c r="W38" i="6"/>
  <c r="X38" i="6" s="1"/>
  <c r="AQ37" i="6"/>
  <c r="AP37" i="6"/>
  <c r="AP36" i="6" s="1"/>
  <c r="AP35" i="6" s="1"/>
  <c r="AO37" i="6"/>
  <c r="AK37" i="6"/>
  <c r="AJ37" i="6"/>
  <c r="AJ36" i="6" s="1"/>
  <c r="AJ35" i="6" s="1"/>
  <c r="AI37" i="6"/>
  <c r="AB37" i="6"/>
  <c r="AA37" i="6"/>
  <c r="AA36" i="6" s="1"/>
  <c r="AA35" i="6" s="1"/>
  <c r="Z37" i="6"/>
  <c r="AC37" i="6" s="1"/>
  <c r="V37" i="6"/>
  <c r="V36" i="6" s="1"/>
  <c r="U37" i="6"/>
  <c r="T37" i="6"/>
  <c r="R37" i="6"/>
  <c r="Q37" i="6"/>
  <c r="Q36" i="6" s="1"/>
  <c r="P37" i="6"/>
  <c r="O37" i="6"/>
  <c r="O36" i="6" s="1"/>
  <c r="O35" i="6" s="1"/>
  <c r="AQ36" i="6"/>
  <c r="AQ35" i="6" s="1"/>
  <c r="AO36" i="6"/>
  <c r="AB36" i="6"/>
  <c r="AB35" i="6" s="1"/>
  <c r="U36" i="6"/>
  <c r="U35" i="6" s="1"/>
  <c r="R36" i="6"/>
  <c r="V35" i="6"/>
  <c r="Q35" i="6"/>
  <c r="AR34" i="6"/>
  <c r="AS34" i="6" s="1"/>
  <c r="AM34" i="6"/>
  <c r="AL34" i="6"/>
  <c r="AC34" i="6"/>
  <c r="AD34" i="6" s="1"/>
  <c r="W34" i="6"/>
  <c r="AF34" i="6" s="1"/>
  <c r="AR33" i="6"/>
  <c r="AS33" i="6" s="1"/>
  <c r="AL33" i="6"/>
  <c r="AM33" i="6" s="1"/>
  <c r="AC33" i="6"/>
  <c r="AD33" i="6" s="1"/>
  <c r="W33" i="6"/>
  <c r="X33" i="6" s="1"/>
  <c r="AR32" i="6"/>
  <c r="AS32" i="6" s="1"/>
  <c r="AL32" i="6"/>
  <c r="AC32" i="6"/>
  <c r="AD32" i="6" s="1"/>
  <c r="W32" i="6"/>
  <c r="AF32" i="6" s="1"/>
  <c r="AR31" i="6"/>
  <c r="AS31" i="6" s="1"/>
  <c r="AL31" i="6"/>
  <c r="AM31" i="6" s="1"/>
  <c r="AC31" i="6"/>
  <c r="AD31" i="6" s="1"/>
  <c r="W31" i="6"/>
  <c r="X31" i="6" s="1"/>
  <c r="AQ30" i="6"/>
  <c r="AP30" i="6"/>
  <c r="AO30" i="6"/>
  <c r="AK30" i="6"/>
  <c r="AJ30" i="6"/>
  <c r="AI30" i="6"/>
  <c r="AB30" i="6"/>
  <c r="AA30" i="6"/>
  <c r="Z30" i="6"/>
  <c r="V30" i="6"/>
  <c r="U30" i="6"/>
  <c r="T30" i="6"/>
  <c r="W30" i="6" s="1"/>
  <c r="R30" i="6"/>
  <c r="Q30" i="6"/>
  <c r="P30" i="6"/>
  <c r="O30" i="6"/>
  <c r="AR29" i="6"/>
  <c r="AS29" i="6" s="1"/>
  <c r="AL29" i="6"/>
  <c r="AM29" i="6" s="1"/>
  <c r="AC29" i="6"/>
  <c r="AD29" i="6" s="1"/>
  <c r="W29" i="6"/>
  <c r="X29" i="6" s="1"/>
  <c r="AR28" i="6"/>
  <c r="AS28" i="6" s="1"/>
  <c r="AL28" i="6"/>
  <c r="AU28" i="6" s="1"/>
  <c r="AV28" i="6" s="1"/>
  <c r="AD28" i="6"/>
  <c r="AC28" i="6"/>
  <c r="W28" i="6"/>
  <c r="AF28" i="6" s="1"/>
  <c r="AU27" i="6"/>
  <c r="AV27" i="6" s="1"/>
  <c r="AR27" i="6"/>
  <c r="AS27" i="6" s="1"/>
  <c r="AL27" i="6"/>
  <c r="AM27" i="6" s="1"/>
  <c r="AC27" i="6"/>
  <c r="AD27" i="6" s="1"/>
  <c r="W27" i="6"/>
  <c r="X27" i="6" s="1"/>
  <c r="AQ26" i="6"/>
  <c r="AP26" i="6"/>
  <c r="AO26" i="6"/>
  <c r="AK26" i="6"/>
  <c r="AJ26" i="6"/>
  <c r="AI26" i="6"/>
  <c r="AB26" i="6"/>
  <c r="AA26" i="6"/>
  <c r="Z26" i="6"/>
  <c r="V26" i="6"/>
  <c r="U26" i="6"/>
  <c r="T26" i="6"/>
  <c r="W26" i="6" s="1"/>
  <c r="R26" i="6"/>
  <c r="Q26" i="6"/>
  <c r="P26" i="6"/>
  <c r="O26" i="6"/>
  <c r="AR25" i="6"/>
  <c r="AS25" i="6" s="1"/>
  <c r="AL25" i="6"/>
  <c r="AM25" i="6" s="1"/>
  <c r="AC25" i="6"/>
  <c r="AD25" i="6" s="1"/>
  <c r="W25" i="6"/>
  <c r="X25" i="6" s="1"/>
  <c r="AR24" i="6"/>
  <c r="AS24" i="6" s="1"/>
  <c r="AL24" i="6"/>
  <c r="AM24" i="6" s="1"/>
  <c r="AD24" i="6"/>
  <c r="AC24" i="6"/>
  <c r="W24" i="6"/>
  <c r="X24" i="6" s="1"/>
  <c r="AU23" i="6"/>
  <c r="AV23" i="6" s="1"/>
  <c r="AR23" i="6"/>
  <c r="AS23" i="6" s="1"/>
  <c r="AL23" i="6"/>
  <c r="AM23" i="6" s="1"/>
  <c r="AC23" i="6"/>
  <c r="AD23" i="6" s="1"/>
  <c r="W23" i="6"/>
  <c r="X23" i="6" s="1"/>
  <c r="AQ22" i="6"/>
  <c r="AP22" i="6"/>
  <c r="AP21" i="6" s="1"/>
  <c r="AP20" i="6" s="1"/>
  <c r="AO22" i="6"/>
  <c r="AR22" i="6" s="1"/>
  <c r="AK22" i="6"/>
  <c r="AK21" i="6" s="1"/>
  <c r="AK20" i="6" s="1"/>
  <c r="AJ22" i="6"/>
  <c r="AI22" i="6"/>
  <c r="AB22" i="6"/>
  <c r="AA22" i="6"/>
  <c r="AA21" i="6" s="1"/>
  <c r="AA20" i="6" s="1"/>
  <c r="AA19" i="6" s="1"/>
  <c r="AA18" i="6" s="1"/>
  <c r="AA17" i="6" s="1"/>
  <c r="AA16" i="6" s="1"/>
  <c r="AA15" i="6" s="1"/>
  <c r="AA14" i="6" s="1"/>
  <c r="Z22" i="6"/>
  <c r="V22" i="6"/>
  <c r="V21" i="6" s="1"/>
  <c r="V20" i="6" s="1"/>
  <c r="U22" i="6"/>
  <c r="U21" i="6" s="1"/>
  <c r="U20" i="6" s="1"/>
  <c r="T22" i="6"/>
  <c r="W22" i="6" s="1"/>
  <c r="R22" i="6"/>
  <c r="Q22" i="6"/>
  <c r="Q21" i="6" s="1"/>
  <c r="Q20" i="6" s="1"/>
  <c r="P22" i="6"/>
  <c r="P21" i="6" s="1"/>
  <c r="P20" i="6" s="1"/>
  <c r="O22" i="6"/>
  <c r="O21" i="6" s="1"/>
  <c r="O20" i="6" s="1"/>
  <c r="AB21" i="6"/>
  <c r="AB20" i="6" s="1"/>
  <c r="R21" i="6"/>
  <c r="AR57" i="12"/>
  <c r="AS57" i="12" s="1"/>
  <c r="AL57" i="12"/>
  <c r="AM57" i="12" s="1"/>
  <c r="AC57" i="12"/>
  <c r="AD57" i="12" s="1"/>
  <c r="W57" i="12"/>
  <c r="AQ56" i="12"/>
  <c r="AQ55" i="12" s="1"/>
  <c r="AQ54" i="12" s="1"/>
  <c r="AP56" i="12"/>
  <c r="AO56" i="12"/>
  <c r="AR56" i="12" s="1"/>
  <c r="AK56" i="12"/>
  <c r="AJ56" i="12"/>
  <c r="AJ55" i="12" s="1"/>
  <c r="AI56" i="12"/>
  <c r="AL56" i="12" s="1"/>
  <c r="AB56" i="12"/>
  <c r="AB55" i="12" s="1"/>
  <c r="AB54" i="12" s="1"/>
  <c r="AA56" i="12"/>
  <c r="Z56" i="12"/>
  <c r="AC56" i="12" s="1"/>
  <c r="V56" i="12"/>
  <c r="U56" i="12"/>
  <c r="U55" i="12" s="1"/>
  <c r="U54" i="12" s="1"/>
  <c r="T56" i="12"/>
  <c r="T55" i="12" s="1"/>
  <c r="R56" i="12"/>
  <c r="Q56" i="12"/>
  <c r="P56" i="12"/>
  <c r="P55" i="12" s="1"/>
  <c r="P54" i="12" s="1"/>
  <c r="O56" i="12"/>
  <c r="AP55" i="12"/>
  <c r="AP54" i="12" s="1"/>
  <c r="AK55" i="12"/>
  <c r="AK54" i="12" s="1"/>
  <c r="AI55" i="12"/>
  <c r="AA55" i="12"/>
  <c r="AA54" i="12" s="1"/>
  <c r="V55" i="12"/>
  <c r="V54" i="12" s="1"/>
  <c r="Q55" i="12"/>
  <c r="Q54" i="12" s="1"/>
  <c r="O55" i="12"/>
  <c r="O54" i="12" s="1"/>
  <c r="AJ54" i="12"/>
  <c r="AR53" i="12"/>
  <c r="AS53" i="12" s="1"/>
  <c r="AL53" i="12"/>
  <c r="AM53" i="12" s="1"/>
  <c r="AC53" i="12"/>
  <c r="AD53" i="12" s="1"/>
  <c r="W53" i="12"/>
  <c r="AF53" i="12" s="1"/>
  <c r="AR52" i="12"/>
  <c r="AS52" i="12" s="1"/>
  <c r="AL52" i="12"/>
  <c r="AU52" i="12" s="1"/>
  <c r="AV52" i="12" s="1"/>
  <c r="AC52" i="12"/>
  <c r="AD52" i="12" s="1"/>
  <c r="W52" i="12"/>
  <c r="AF52" i="12" s="1"/>
  <c r="AR51" i="12"/>
  <c r="AS51" i="12" s="1"/>
  <c r="AL51" i="12"/>
  <c r="AF51" i="12"/>
  <c r="AG51" i="12" s="1"/>
  <c r="AC51" i="12"/>
  <c r="AD51" i="12" s="1"/>
  <c r="W51" i="12"/>
  <c r="X51" i="12" s="1"/>
  <c r="AQ50" i="12"/>
  <c r="AP50" i="12"/>
  <c r="AO50" i="12"/>
  <c r="AK50" i="12"/>
  <c r="AJ50" i="12"/>
  <c r="AI50" i="12"/>
  <c r="AB50" i="12"/>
  <c r="AA50" i="12"/>
  <c r="Z50" i="12"/>
  <c r="V50" i="12"/>
  <c r="U50" i="12"/>
  <c r="T50" i="12"/>
  <c r="W50" i="12" s="1"/>
  <c r="R50" i="12"/>
  <c r="Q50" i="12"/>
  <c r="P50" i="12"/>
  <c r="O50" i="12"/>
  <c r="AR49" i="12"/>
  <c r="AS49" i="12" s="1"/>
  <c r="AL49" i="12"/>
  <c r="AC49" i="12"/>
  <c r="W49" i="12"/>
  <c r="AF49" i="12" s="1"/>
  <c r="AR48" i="12"/>
  <c r="AQ48" i="12"/>
  <c r="AQ47" i="12" s="1"/>
  <c r="AQ46" i="12" s="1"/>
  <c r="AP48" i="12"/>
  <c r="AO48" i="12"/>
  <c r="AK48" i="12"/>
  <c r="AJ48" i="12"/>
  <c r="AI48" i="12"/>
  <c r="AB48" i="12"/>
  <c r="AB47" i="12" s="1"/>
  <c r="AB46" i="12" s="1"/>
  <c r="AA48" i="12"/>
  <c r="Z48" i="12"/>
  <c r="W48" i="12"/>
  <c r="V48" i="12"/>
  <c r="U48" i="12"/>
  <c r="T48" i="12"/>
  <c r="R48" i="12"/>
  <c r="Q48" i="12"/>
  <c r="Q47" i="12" s="1"/>
  <c r="Q46" i="12" s="1"/>
  <c r="P48" i="12"/>
  <c r="O48" i="12"/>
  <c r="AP47" i="12"/>
  <c r="AK47" i="12"/>
  <c r="AI47" i="12"/>
  <c r="AA47" i="12"/>
  <c r="V47" i="12"/>
  <c r="T47" i="12"/>
  <c r="O47" i="12"/>
  <c r="O46" i="12" s="1"/>
  <c r="AP46" i="12"/>
  <c r="AK46" i="12"/>
  <c r="AA46" i="12"/>
  <c r="V46" i="12"/>
  <c r="AR45" i="12"/>
  <c r="AS45" i="12" s="1"/>
  <c r="AL45" i="12"/>
  <c r="AM45" i="12" s="1"/>
  <c r="AC45" i="12"/>
  <c r="AD45" i="12" s="1"/>
  <c r="W45" i="12"/>
  <c r="AS44" i="12"/>
  <c r="AR44" i="12"/>
  <c r="AM44" i="12"/>
  <c r="AL44" i="12"/>
  <c r="AC44" i="12"/>
  <c r="AD44" i="12" s="1"/>
  <c r="W44" i="12"/>
  <c r="X44" i="12" s="1"/>
  <c r="AR43" i="12"/>
  <c r="AS43" i="12" s="1"/>
  <c r="AL43" i="12"/>
  <c r="AU43" i="12" s="1"/>
  <c r="AV43" i="12" s="1"/>
  <c r="AC43" i="12"/>
  <c r="AD43" i="12" s="1"/>
  <c r="W43" i="12"/>
  <c r="X43" i="12" s="1"/>
  <c r="AQ42" i="12"/>
  <c r="AP42" i="12"/>
  <c r="AO42" i="12"/>
  <c r="AK42" i="12"/>
  <c r="AJ42" i="12"/>
  <c r="AI42" i="12"/>
  <c r="AB42" i="12"/>
  <c r="AA42" i="12"/>
  <c r="Z42" i="12"/>
  <c r="V42" i="12"/>
  <c r="U42" i="12"/>
  <c r="T42" i="12"/>
  <c r="W42" i="12" s="1"/>
  <c r="R42" i="12"/>
  <c r="Q42" i="12"/>
  <c r="P42" i="12"/>
  <c r="O42" i="12"/>
  <c r="AR41" i="12"/>
  <c r="AS41" i="12" s="1"/>
  <c r="AL41" i="12"/>
  <c r="AC41" i="12"/>
  <c r="AD41" i="12" s="1"/>
  <c r="W41" i="12"/>
  <c r="AF41" i="12" s="1"/>
  <c r="AQ40" i="12"/>
  <c r="AP40" i="12"/>
  <c r="AO40" i="12"/>
  <c r="AL40" i="12"/>
  <c r="AK40" i="12"/>
  <c r="AJ40" i="12"/>
  <c r="AI40" i="12"/>
  <c r="AB40" i="12"/>
  <c r="AA40" i="12"/>
  <c r="Z40" i="12"/>
  <c r="V40" i="12"/>
  <c r="W40" i="12" s="1"/>
  <c r="U40" i="12"/>
  <c r="T40" i="12"/>
  <c r="R40" i="12"/>
  <c r="Q40" i="12"/>
  <c r="P40" i="12"/>
  <c r="O40" i="12"/>
  <c r="AR39" i="12"/>
  <c r="AS39" i="12" s="1"/>
  <c r="AL39" i="12"/>
  <c r="AC39" i="12"/>
  <c r="AD39" i="12" s="1"/>
  <c r="W39" i="12"/>
  <c r="X39" i="12" s="1"/>
  <c r="AS38" i="12"/>
  <c r="AR38" i="12"/>
  <c r="AL38" i="12"/>
  <c r="AU38" i="12" s="1"/>
  <c r="AV38" i="12" s="1"/>
  <c r="AD38" i="12"/>
  <c r="AC38" i="12"/>
  <c r="W38" i="12"/>
  <c r="AF38" i="12" s="1"/>
  <c r="AX38" i="12" s="1"/>
  <c r="AQ37" i="12"/>
  <c r="AP37" i="12"/>
  <c r="AO37" i="12"/>
  <c r="AK37" i="12"/>
  <c r="AK36" i="12" s="1"/>
  <c r="AK35" i="12" s="1"/>
  <c r="AJ37" i="12"/>
  <c r="AI37" i="12"/>
  <c r="AB37" i="12"/>
  <c r="AA37" i="12"/>
  <c r="Z37" i="12"/>
  <c r="V37" i="12"/>
  <c r="V36" i="12" s="1"/>
  <c r="V35" i="12" s="1"/>
  <c r="U37" i="12"/>
  <c r="T37" i="12"/>
  <c r="R37" i="12"/>
  <c r="Q37" i="12"/>
  <c r="Q36" i="12" s="1"/>
  <c r="Q35" i="12" s="1"/>
  <c r="P37" i="12"/>
  <c r="O37" i="12"/>
  <c r="O36" i="12" s="1"/>
  <c r="O35" i="12" s="1"/>
  <c r="AO36" i="12"/>
  <c r="Z36" i="12"/>
  <c r="U36" i="12"/>
  <c r="U35" i="12" s="1"/>
  <c r="P36" i="12"/>
  <c r="P35" i="12" s="1"/>
  <c r="AS34" i="12"/>
  <c r="AR34" i="12"/>
  <c r="AM34" i="12"/>
  <c r="AL34" i="12"/>
  <c r="AU34" i="12" s="1"/>
  <c r="AV34" i="12" s="1"/>
  <c r="AD34" i="12"/>
  <c r="AC34" i="12"/>
  <c r="X34" i="12"/>
  <c r="W34" i="12"/>
  <c r="AF34" i="12" s="1"/>
  <c r="AR33" i="12"/>
  <c r="AS33" i="12" s="1"/>
  <c r="AL33" i="12"/>
  <c r="AM33" i="12" s="1"/>
  <c r="AC33" i="12"/>
  <c r="AD33" i="12" s="1"/>
  <c r="W33" i="12"/>
  <c r="AR32" i="12"/>
  <c r="AS32" i="12" s="1"/>
  <c r="AM32" i="12"/>
  <c r="AL32" i="12"/>
  <c r="AC32" i="12"/>
  <c r="AD32" i="12" s="1"/>
  <c r="X32" i="12"/>
  <c r="W32" i="12"/>
  <c r="AR31" i="12"/>
  <c r="AS31" i="12" s="1"/>
  <c r="AL31" i="12"/>
  <c r="AC31" i="12"/>
  <c r="AD31" i="12" s="1"/>
  <c r="W31" i="12"/>
  <c r="X31" i="12" s="1"/>
  <c r="AQ30" i="12"/>
  <c r="AP30" i="12"/>
  <c r="AO30" i="12"/>
  <c r="AR30" i="12" s="1"/>
  <c r="AS30" i="12" s="1"/>
  <c r="AK30" i="12"/>
  <c r="AJ30" i="12"/>
  <c r="AI30" i="12"/>
  <c r="AB30" i="12"/>
  <c r="AA30" i="12"/>
  <c r="Z30" i="12"/>
  <c r="V30" i="12"/>
  <c r="U30" i="12"/>
  <c r="W30" i="12" s="1"/>
  <c r="T30" i="12"/>
  <c r="R30" i="12"/>
  <c r="Q30" i="12"/>
  <c r="P30" i="12"/>
  <c r="O30" i="12"/>
  <c r="AR29" i="12"/>
  <c r="AS29" i="12" s="1"/>
  <c r="AL29" i="12"/>
  <c r="AM29" i="12" s="1"/>
  <c r="AC29" i="12"/>
  <c r="AD29" i="12" s="1"/>
  <c r="W29" i="12"/>
  <c r="AR28" i="12"/>
  <c r="AS28" i="12" s="1"/>
  <c r="AM28" i="12"/>
  <c r="AL28" i="12"/>
  <c r="AC28" i="12"/>
  <c r="AD28" i="12" s="1"/>
  <c r="W28" i="12"/>
  <c r="X28" i="12" s="1"/>
  <c r="AR27" i="12"/>
  <c r="AS27" i="12" s="1"/>
  <c r="AL27" i="12"/>
  <c r="AC27" i="12"/>
  <c r="AD27" i="12" s="1"/>
  <c r="W27" i="12"/>
  <c r="X27" i="12" s="1"/>
  <c r="AQ26" i="12"/>
  <c r="AP26" i="12"/>
  <c r="AO26" i="12"/>
  <c r="AR26" i="12" s="1"/>
  <c r="AK26" i="12"/>
  <c r="AJ26" i="12"/>
  <c r="AI26" i="12"/>
  <c r="AB26" i="12"/>
  <c r="AA26" i="12"/>
  <c r="Z26" i="12"/>
  <c r="V26" i="12"/>
  <c r="U26" i="12"/>
  <c r="T26" i="12"/>
  <c r="W26" i="12" s="1"/>
  <c r="R26" i="12"/>
  <c r="Q26" i="12"/>
  <c r="P26" i="12"/>
  <c r="O26" i="12"/>
  <c r="AR25" i="12"/>
  <c r="AS25" i="12" s="1"/>
  <c r="AL25" i="12"/>
  <c r="AM25" i="12" s="1"/>
  <c r="AC25" i="12"/>
  <c r="AD25" i="12" s="1"/>
  <c r="W25" i="12"/>
  <c r="AR24" i="12"/>
  <c r="AS24" i="12" s="1"/>
  <c r="AL24" i="12"/>
  <c r="AU24" i="12" s="1"/>
  <c r="AV24" i="12" s="1"/>
  <c r="AC24" i="12"/>
  <c r="AD24" i="12" s="1"/>
  <c r="W24" i="12"/>
  <c r="AS23" i="12"/>
  <c r="AR23" i="12"/>
  <c r="AL23" i="12"/>
  <c r="AU23" i="12" s="1"/>
  <c r="AV23" i="12" s="1"/>
  <c r="AD23" i="12"/>
  <c r="AC23" i="12"/>
  <c r="W23" i="12"/>
  <c r="AF23" i="12" s="1"/>
  <c r="AQ22" i="12"/>
  <c r="AQ21" i="12" s="1"/>
  <c r="AQ20" i="12" s="1"/>
  <c r="AP22" i="12"/>
  <c r="AP21" i="12" s="1"/>
  <c r="AP20" i="12" s="1"/>
  <c r="AO22" i="12"/>
  <c r="AO21" i="12" s="1"/>
  <c r="AR21" i="12" s="1"/>
  <c r="AK22" i="12"/>
  <c r="AK21" i="12" s="1"/>
  <c r="AK20" i="12" s="1"/>
  <c r="AK19" i="12" s="1"/>
  <c r="AK18" i="12" s="1"/>
  <c r="AK17" i="12" s="1"/>
  <c r="AK16" i="12" s="1"/>
  <c r="AK15" i="12" s="1"/>
  <c r="AK14" i="12" s="1"/>
  <c r="AK13" i="12" s="1"/>
  <c r="AJ22" i="12"/>
  <c r="AI22" i="12"/>
  <c r="AB22" i="12"/>
  <c r="AB21" i="12" s="1"/>
  <c r="AB20" i="12" s="1"/>
  <c r="AA22" i="12"/>
  <c r="AA21" i="12" s="1"/>
  <c r="AA20" i="12" s="1"/>
  <c r="Z22" i="12"/>
  <c r="V22" i="12"/>
  <c r="V21" i="12" s="1"/>
  <c r="V20" i="12" s="1"/>
  <c r="V19" i="12" s="1"/>
  <c r="V18" i="12" s="1"/>
  <c r="V17" i="12" s="1"/>
  <c r="V16" i="12" s="1"/>
  <c r="V15" i="12" s="1"/>
  <c r="V14" i="12" s="1"/>
  <c r="V13" i="12" s="1"/>
  <c r="U22" i="12"/>
  <c r="U21" i="12" s="1"/>
  <c r="U20" i="12" s="1"/>
  <c r="T22" i="12"/>
  <c r="R22" i="12"/>
  <c r="Q22" i="12"/>
  <c r="Q21" i="12" s="1"/>
  <c r="Q20" i="12" s="1"/>
  <c r="P22" i="12"/>
  <c r="P21" i="12" s="1"/>
  <c r="P20" i="12" s="1"/>
  <c r="O22" i="12"/>
  <c r="O21" i="12" s="1"/>
  <c r="O20" i="12" s="1"/>
  <c r="AJ21" i="12"/>
  <c r="AJ20" i="12" s="1"/>
  <c r="Z21" i="12"/>
  <c r="AC21" i="12" s="1"/>
  <c r="S16" i="12"/>
  <c r="AR56" i="5"/>
  <c r="AS56" i="5" s="1"/>
  <c r="AL56" i="5"/>
  <c r="AU56" i="5" s="1"/>
  <c r="AV56" i="5" s="1"/>
  <c r="AC56" i="5"/>
  <c r="AD56" i="5" s="1"/>
  <c r="W56" i="5"/>
  <c r="X56" i="5" s="1"/>
  <c r="AO55" i="5"/>
  <c r="AR55" i="5" s="1"/>
  <c r="AS55" i="5" s="1"/>
  <c r="AL55" i="5"/>
  <c r="Z55" i="5"/>
  <c r="AC55" i="5" s="1"/>
  <c r="T55" i="5"/>
  <c r="T52" i="5" s="1"/>
  <c r="AR54" i="5"/>
  <c r="AS54" i="5" s="1"/>
  <c r="AL54" i="5"/>
  <c r="AC54" i="5"/>
  <c r="AD54" i="5" s="1"/>
  <c r="W54" i="5"/>
  <c r="X54" i="5" s="1"/>
  <c r="AR53" i="5"/>
  <c r="AS53" i="5" s="1"/>
  <c r="AL53" i="5"/>
  <c r="AM53" i="5" s="1"/>
  <c r="AF53" i="5"/>
  <c r="AG53" i="5" s="1"/>
  <c r="AC53" i="5"/>
  <c r="AD53" i="5" s="1"/>
  <c r="W53" i="5"/>
  <c r="X53" i="5" s="1"/>
  <c r="AQ52" i="5"/>
  <c r="AP52" i="5"/>
  <c r="AP45" i="5" s="1"/>
  <c r="AP44" i="5" s="1"/>
  <c r="AO52" i="5"/>
  <c r="AK52" i="5"/>
  <c r="AJ52" i="5"/>
  <c r="AI52" i="5"/>
  <c r="AI45" i="5" s="1"/>
  <c r="AI44" i="5" s="1"/>
  <c r="AB52" i="5"/>
  <c r="AA52" i="5"/>
  <c r="Z52" i="5"/>
  <c r="AC52" i="5" s="1"/>
  <c r="AD52" i="5" s="1"/>
  <c r="V52" i="5"/>
  <c r="V45" i="5" s="1"/>
  <c r="V44" i="5" s="1"/>
  <c r="U52" i="5"/>
  <c r="R52" i="5"/>
  <c r="Q52" i="5"/>
  <c r="P52" i="5"/>
  <c r="O52" i="5"/>
  <c r="AR51" i="5"/>
  <c r="AL51" i="5"/>
  <c r="AM51" i="5" s="1"/>
  <c r="AC51" i="5"/>
  <c r="AD51" i="5" s="1"/>
  <c r="W51" i="5"/>
  <c r="X51" i="5" s="1"/>
  <c r="AR50" i="5"/>
  <c r="AS50" i="5" s="1"/>
  <c r="AL50" i="5"/>
  <c r="AM50" i="5" s="1"/>
  <c r="AC50" i="5"/>
  <c r="AD50" i="5" s="1"/>
  <c r="W50" i="5"/>
  <c r="AF50" i="5" s="1"/>
  <c r="AQ49" i="5"/>
  <c r="AP49" i="5"/>
  <c r="AO49" i="5"/>
  <c r="AK49" i="5"/>
  <c r="AJ49" i="5"/>
  <c r="AI49" i="5"/>
  <c r="AB49" i="5"/>
  <c r="AA49" i="5"/>
  <c r="Z49" i="5"/>
  <c r="V49" i="5"/>
  <c r="U49" i="5"/>
  <c r="T49" i="5"/>
  <c r="W49" i="5" s="1"/>
  <c r="R49" i="5"/>
  <c r="Q49" i="5"/>
  <c r="P49" i="5"/>
  <c r="O49" i="5"/>
  <c r="AR48" i="5"/>
  <c r="AS48" i="5" s="1"/>
  <c r="AL48" i="5"/>
  <c r="AM48" i="5" s="1"/>
  <c r="AC48" i="5"/>
  <c r="AD48" i="5" s="1"/>
  <c r="W48" i="5"/>
  <c r="AF48" i="5" s="1"/>
  <c r="AR47" i="5"/>
  <c r="AL47" i="5"/>
  <c r="AM47" i="5" s="1"/>
  <c r="AC47" i="5"/>
  <c r="AD47" i="5" s="1"/>
  <c r="W47" i="5"/>
  <c r="X47" i="5" s="1"/>
  <c r="AQ46" i="5"/>
  <c r="AP46" i="5"/>
  <c r="AO46" i="5"/>
  <c r="AK46" i="5"/>
  <c r="AL46" i="5" s="1"/>
  <c r="AM46" i="5" s="1"/>
  <c r="AJ46" i="5"/>
  <c r="AI46" i="5"/>
  <c r="AB46" i="5"/>
  <c r="AA46" i="5"/>
  <c r="AA45" i="5" s="1"/>
  <c r="AA44" i="5" s="1"/>
  <c r="Z46" i="5"/>
  <c r="V46" i="5"/>
  <c r="U46" i="5"/>
  <c r="U45" i="5" s="1"/>
  <c r="U44" i="5" s="1"/>
  <c r="T46" i="5"/>
  <c r="R46" i="5"/>
  <c r="R45" i="5" s="1"/>
  <c r="Q46" i="5"/>
  <c r="P46" i="5"/>
  <c r="O46" i="5"/>
  <c r="O45" i="5" s="1"/>
  <c r="O44" i="5" s="1"/>
  <c r="AB45" i="5"/>
  <c r="AB44" i="5" s="1"/>
  <c r="AR42" i="5"/>
  <c r="AS42" i="5" s="1"/>
  <c r="AL42" i="5"/>
  <c r="AM42" i="5" s="1"/>
  <c r="AC42" i="5"/>
  <c r="AD42" i="5" s="1"/>
  <c r="W42" i="5"/>
  <c r="AR41" i="5"/>
  <c r="AS41" i="5" s="1"/>
  <c r="AL41" i="5"/>
  <c r="AL39" i="5" s="1"/>
  <c r="AC41" i="5"/>
  <c r="AD41" i="5" s="1"/>
  <c r="W41" i="5"/>
  <c r="X41" i="5" s="1"/>
  <c r="AR40" i="5" s="1"/>
  <c r="AL40" i="5" s="1"/>
  <c r="AU40" i="5" s="1"/>
  <c r="AC40" i="5" s="1"/>
  <c r="W40" i="5"/>
  <c r="R40" i="5"/>
  <c r="X40" i="5" s="1"/>
  <c r="Q40" i="5"/>
  <c r="P40" i="5"/>
  <c r="O40" i="5"/>
  <c r="AR39" i="5"/>
  <c r="AS39" i="5" s="1"/>
  <c r="AQ39" i="5"/>
  <c r="AP39" i="5"/>
  <c r="AO39" i="5"/>
  <c r="AM39" i="5"/>
  <c r="AK39" i="5"/>
  <c r="AJ39" i="5"/>
  <c r="AI39" i="5"/>
  <c r="AB39" i="5"/>
  <c r="AA39" i="5"/>
  <c r="Z39" i="5"/>
  <c r="V39" i="5"/>
  <c r="U39" i="5"/>
  <c r="T39" i="5"/>
  <c r="R39" i="5"/>
  <c r="Q39" i="5"/>
  <c r="P39" i="5"/>
  <c r="O39" i="5"/>
  <c r="AR38" i="5"/>
  <c r="AR37" i="5" s="1"/>
  <c r="AL38" i="5"/>
  <c r="AD38" i="5"/>
  <c r="AC38" i="5"/>
  <c r="AC37" i="5" s="1"/>
  <c r="W38" i="5"/>
  <c r="X38" i="5" s="1"/>
  <c r="AQ37" i="5"/>
  <c r="AQ33" i="5" s="1"/>
  <c r="AQ32" i="5" s="1"/>
  <c r="AP37" i="5"/>
  <c r="AO37" i="5"/>
  <c r="AK37" i="5"/>
  <c r="AJ37" i="5"/>
  <c r="AI37" i="5"/>
  <c r="AB37" i="5"/>
  <c r="AA37" i="5"/>
  <c r="Z37" i="5"/>
  <c r="V37" i="5"/>
  <c r="U37" i="5"/>
  <c r="U33" i="5" s="1"/>
  <c r="U32" i="5" s="1"/>
  <c r="T37" i="5"/>
  <c r="R37" i="5"/>
  <c r="Q37" i="5"/>
  <c r="P37" i="5"/>
  <c r="O37" i="5"/>
  <c r="AR36" i="5"/>
  <c r="AS36" i="5" s="1"/>
  <c r="AL36" i="5"/>
  <c r="AU36" i="5" s="1"/>
  <c r="AV36" i="5" s="1"/>
  <c r="AC36" i="5"/>
  <c r="AD36" i="5" s="1"/>
  <c r="W36" i="5"/>
  <c r="X36" i="5" s="1"/>
  <c r="AR35" i="5"/>
  <c r="AS35" i="5" s="1"/>
  <c r="AL35" i="5"/>
  <c r="AC35" i="5"/>
  <c r="AD35" i="5" s="1"/>
  <c r="W35" i="5"/>
  <c r="W34" i="5" s="1"/>
  <c r="AQ34" i="5"/>
  <c r="AP34" i="5"/>
  <c r="AO34" i="5"/>
  <c r="AK34" i="5"/>
  <c r="AJ34" i="5"/>
  <c r="AI34" i="5"/>
  <c r="AB34" i="5"/>
  <c r="AA34" i="5"/>
  <c r="Z34" i="5"/>
  <c r="V34" i="5"/>
  <c r="V33" i="5" s="1"/>
  <c r="V32" i="5" s="1"/>
  <c r="U34" i="5"/>
  <c r="T34" i="5"/>
  <c r="T33" i="5" s="1"/>
  <c r="R34" i="5"/>
  <c r="Q34" i="5"/>
  <c r="Q33" i="5" s="1"/>
  <c r="Q32" i="5" s="1"/>
  <c r="P34" i="5"/>
  <c r="O34" i="5"/>
  <c r="O33" i="5" s="1"/>
  <c r="O32" i="5" s="1"/>
  <c r="AO33" i="5"/>
  <c r="AO32" i="5" s="1"/>
  <c r="Z33" i="5"/>
  <c r="Z32" i="5" s="1"/>
  <c r="R33" i="5"/>
  <c r="P33" i="5"/>
  <c r="P32" i="5" s="1"/>
  <c r="T32" i="5"/>
  <c r="AS31" i="5"/>
  <c r="AR31" i="5"/>
  <c r="AM31" i="5"/>
  <c r="AL31" i="5"/>
  <c r="AU31" i="5" s="1"/>
  <c r="AV31" i="5" s="1"/>
  <c r="AD31" i="5"/>
  <c r="AC31" i="5"/>
  <c r="X31" i="5"/>
  <c r="W31" i="5"/>
  <c r="AF31" i="5" s="1"/>
  <c r="AX31" i="5" s="1"/>
  <c r="AR30" i="5"/>
  <c r="AS30" i="5" s="1"/>
  <c r="AL30" i="5"/>
  <c r="AM30" i="5" s="1"/>
  <c r="AC30" i="5"/>
  <c r="AD30" i="5" s="1"/>
  <c r="W30" i="5"/>
  <c r="X30" i="5" s="1"/>
  <c r="AS29" i="5"/>
  <c r="AR29" i="5"/>
  <c r="AL29" i="5"/>
  <c r="AU29" i="5" s="1"/>
  <c r="AV29" i="5" s="1"/>
  <c r="AD29" i="5"/>
  <c r="AC29" i="5"/>
  <c r="W29" i="5"/>
  <c r="AR28" i="5"/>
  <c r="AR27" i="5" s="1"/>
  <c r="AQ28" i="5"/>
  <c r="AQ27" i="5" s="1"/>
  <c r="AQ26" i="5" s="1"/>
  <c r="AP28" i="5"/>
  <c r="AP27" i="5" s="1"/>
  <c r="AP26" i="5" s="1"/>
  <c r="AO28" i="5"/>
  <c r="AL28" i="5"/>
  <c r="AK28" i="5"/>
  <c r="AK27" i="5" s="1"/>
  <c r="AJ28" i="5"/>
  <c r="AI28" i="5"/>
  <c r="AI27" i="5" s="1"/>
  <c r="AI26" i="5" s="1"/>
  <c r="AB28" i="5"/>
  <c r="AB27" i="5" s="1"/>
  <c r="AB26" i="5" s="1"/>
  <c r="AA28" i="5"/>
  <c r="Z28" i="5"/>
  <c r="W28" i="5"/>
  <c r="W27" i="5" s="1"/>
  <c r="V28" i="5"/>
  <c r="V27" i="5" s="1"/>
  <c r="V26" i="5" s="1"/>
  <c r="U28" i="5"/>
  <c r="T28" i="5"/>
  <c r="R28" i="5"/>
  <c r="R27" i="5" s="1"/>
  <c r="R26" i="5" s="1"/>
  <c r="Q28" i="5"/>
  <c r="Q27" i="5" s="1"/>
  <c r="Q26" i="5" s="1"/>
  <c r="P28" i="5"/>
  <c r="O28" i="5"/>
  <c r="AO27" i="5"/>
  <c r="AO26" i="5" s="1"/>
  <c r="AJ27" i="5"/>
  <c r="AJ26" i="5" s="1"/>
  <c r="AA27" i="5"/>
  <c r="AA26" i="5" s="1"/>
  <c r="Z27" i="5"/>
  <c r="Z26" i="5" s="1"/>
  <c r="U27" i="5"/>
  <c r="U26" i="5" s="1"/>
  <c r="T27" i="5"/>
  <c r="T26" i="5" s="1"/>
  <c r="P27" i="5"/>
  <c r="P26" i="5" s="1"/>
  <c r="O27" i="5"/>
  <c r="O26" i="5" s="1"/>
  <c r="AK26" i="5"/>
  <c r="AR25" i="5"/>
  <c r="AS25" i="5" s="1"/>
  <c r="AL25" i="5"/>
  <c r="AC25" i="5"/>
  <c r="AD25" i="5" s="1"/>
  <c r="W25" i="5"/>
  <c r="X25" i="5" s="1"/>
  <c r="AR24" i="5"/>
  <c r="AS24" i="5" s="1"/>
  <c r="AL24" i="5"/>
  <c r="AC24" i="5"/>
  <c r="AD24" i="5" s="1"/>
  <c r="W24" i="5"/>
  <c r="X24" i="5" s="1"/>
  <c r="AR23" i="5"/>
  <c r="AS23" i="5" s="1"/>
  <c r="AL23" i="5"/>
  <c r="AM23" i="5" s="1"/>
  <c r="AC23" i="5"/>
  <c r="AD23" i="5" s="1"/>
  <c r="W23" i="5"/>
  <c r="AF23" i="5" s="1"/>
  <c r="AQ22" i="5"/>
  <c r="AQ21" i="5" s="1"/>
  <c r="AQ20" i="5" s="1"/>
  <c r="AP22" i="5"/>
  <c r="AP21" i="5" s="1"/>
  <c r="AP20" i="5" s="1"/>
  <c r="AO22" i="5"/>
  <c r="AK22" i="5"/>
  <c r="AK21" i="5" s="1"/>
  <c r="AK20" i="5" s="1"/>
  <c r="AJ22" i="5"/>
  <c r="AJ21" i="5" s="1"/>
  <c r="AJ20" i="5" s="1"/>
  <c r="AI22" i="5"/>
  <c r="AI21" i="5" s="1"/>
  <c r="AI20" i="5" s="1"/>
  <c r="AB22" i="5"/>
  <c r="AB21" i="5" s="1"/>
  <c r="AB20" i="5" s="1"/>
  <c r="AA22" i="5"/>
  <c r="AA21" i="5" s="1"/>
  <c r="AA20" i="5" s="1"/>
  <c r="Z22" i="5"/>
  <c r="Z21" i="5" s="1"/>
  <c r="Z20" i="5" s="1"/>
  <c r="Z19" i="5" s="1"/>
  <c r="V22" i="5"/>
  <c r="V21" i="5" s="1"/>
  <c r="V20" i="5" s="1"/>
  <c r="U22" i="5"/>
  <c r="T22" i="5"/>
  <c r="T21" i="5" s="1"/>
  <c r="T20" i="5" s="1"/>
  <c r="T19" i="5" s="1"/>
  <c r="R22" i="5"/>
  <c r="Q22" i="5"/>
  <c r="Q21" i="5" s="1"/>
  <c r="Q20" i="5" s="1"/>
  <c r="P22" i="5"/>
  <c r="P21" i="5" s="1"/>
  <c r="P20" i="5" s="1"/>
  <c r="O22" i="5"/>
  <c r="O21" i="5" s="1"/>
  <c r="O20" i="5" s="1"/>
  <c r="AO21" i="5"/>
  <c r="AO20" i="5" s="1"/>
  <c r="U21" i="5"/>
  <c r="U20" i="5" s="1"/>
  <c r="U19" i="5" s="1"/>
  <c r="U18" i="5" s="1"/>
  <c r="U17" i="5" s="1"/>
  <c r="U16" i="5" s="1"/>
  <c r="U15" i="5" s="1"/>
  <c r="U14" i="5" s="1"/>
  <c r="U13" i="5" s="1"/>
  <c r="AW15" i="34"/>
  <c r="AT15" i="34"/>
  <c r="AN15" i="34"/>
  <c r="AH15" i="34"/>
  <c r="AE15" i="34"/>
  <c r="AE14" i="34" s="1"/>
  <c r="AE13" i="34" s="1"/>
  <c r="Y15" i="34"/>
  <c r="S15" i="34"/>
  <c r="AW14" i="34"/>
  <c r="AT14" i="34"/>
  <c r="AT13" i="34" s="1"/>
  <c r="AN14" i="34"/>
  <c r="AH14" i="34"/>
  <c r="Y14" i="34"/>
  <c r="S14" i="34"/>
  <c r="Q14" i="34"/>
  <c r="Q13" i="34" s="1"/>
  <c r="AW13" i="34"/>
  <c r="AN13" i="34"/>
  <c r="AH13" i="34"/>
  <c r="Y13" i="34"/>
  <c r="S13" i="34"/>
  <c r="AW15" i="33"/>
  <c r="AT15" i="33"/>
  <c r="AN15" i="33"/>
  <c r="AH15" i="33"/>
  <c r="AE15" i="33"/>
  <c r="Y15" i="33"/>
  <c r="S15" i="33"/>
  <c r="P15" i="33"/>
  <c r="P14" i="33" s="1"/>
  <c r="P13" i="33" s="1"/>
  <c r="AW14" i="33"/>
  <c r="AT14" i="33"/>
  <c r="AN14" i="33"/>
  <c r="AK14" i="33"/>
  <c r="AK13" i="33" s="1"/>
  <c r="AH14" i="33"/>
  <c r="AE14" i="33"/>
  <c r="Y14" i="33"/>
  <c r="S14" i="33"/>
  <c r="AW13" i="33"/>
  <c r="AT13" i="33"/>
  <c r="AN13" i="33"/>
  <c r="AH13" i="33"/>
  <c r="AE13" i="33"/>
  <c r="Y13" i="33"/>
  <c r="S13" i="33"/>
  <c r="AW15" i="32"/>
  <c r="AW14" i="32" s="1"/>
  <c r="AW13" i="32" s="1"/>
  <c r="AT15" i="32"/>
  <c r="AN15" i="32"/>
  <c r="AH15" i="32"/>
  <c r="AE15" i="32"/>
  <c r="AE14" i="32" s="1"/>
  <c r="AE13" i="32" s="1"/>
  <c r="Y15" i="32"/>
  <c r="S15" i="32"/>
  <c r="AT14" i="32"/>
  <c r="AT13" i="32" s="1"/>
  <c r="AQ14" i="32"/>
  <c r="AN14" i="32"/>
  <c r="AK14" i="32"/>
  <c r="AK13" i="32" s="1"/>
  <c r="AH14" i="32"/>
  <c r="AH13" i="32" s="1"/>
  <c r="Y14" i="32"/>
  <c r="Y13" i="32" s="1"/>
  <c r="S14" i="32"/>
  <c r="AQ13" i="32"/>
  <c r="AN13" i="32"/>
  <c r="S13" i="32"/>
  <c r="AW15" i="31"/>
  <c r="AT15" i="31"/>
  <c r="AN15" i="31"/>
  <c r="AH15" i="31"/>
  <c r="AE15" i="31"/>
  <c r="Y15" i="31"/>
  <c r="S15" i="31"/>
  <c r="AW14" i="31"/>
  <c r="AT14" i="31"/>
  <c r="AN14" i="31"/>
  <c r="AH14" i="31"/>
  <c r="AE14" i="31"/>
  <c r="Y14" i="31"/>
  <c r="S14" i="31"/>
  <c r="AW13" i="31"/>
  <c r="AT13" i="31"/>
  <c r="AN13" i="31"/>
  <c r="AH13" i="31"/>
  <c r="AE13" i="31"/>
  <c r="Y13" i="31"/>
  <c r="S13" i="31"/>
  <c r="AW15" i="30"/>
  <c r="AT15" i="30"/>
  <c r="AN15" i="30"/>
  <c r="AH15" i="30"/>
  <c r="AE15" i="30"/>
  <c r="Y15" i="30"/>
  <c r="S15" i="30"/>
  <c r="AW14" i="30"/>
  <c r="AT14" i="30"/>
  <c r="AQ14" i="30"/>
  <c r="AN14" i="30"/>
  <c r="AH14" i="30"/>
  <c r="AE14" i="30"/>
  <c r="Y14" i="30"/>
  <c r="S14" i="30"/>
  <c r="AW13" i="30"/>
  <c r="AT13" i="30"/>
  <c r="AQ13" i="30"/>
  <c r="AN13" i="30"/>
  <c r="AH13" i="30"/>
  <c r="AE13" i="30"/>
  <c r="Y13" i="30"/>
  <c r="S13" i="30"/>
  <c r="AW15" i="29"/>
  <c r="AT15" i="29"/>
  <c r="AN15" i="29"/>
  <c r="AH15" i="29"/>
  <c r="AE15" i="29"/>
  <c r="Y15" i="29"/>
  <c r="S15" i="29"/>
  <c r="Q15" i="29"/>
  <c r="P15" i="29"/>
  <c r="P14" i="29" s="1"/>
  <c r="P13" i="29" s="1"/>
  <c r="AW14" i="29"/>
  <c r="AW13" i="29" s="1"/>
  <c r="AT14" i="29"/>
  <c r="AN14" i="29"/>
  <c r="AN13" i="29" s="1"/>
  <c r="AH14" i="29"/>
  <c r="AH13" i="29" s="1"/>
  <c r="AE14" i="29"/>
  <c r="Y14" i="29"/>
  <c r="Y13" i="29" s="1"/>
  <c r="S14" i="29"/>
  <c r="S13" i="29" s="1"/>
  <c r="Q14" i="29"/>
  <c r="Q13" i="29" s="1"/>
  <c r="AT13" i="29"/>
  <c r="AE13" i="29"/>
  <c r="AW15" i="28"/>
  <c r="AT15" i="28"/>
  <c r="AN15" i="28"/>
  <c r="AH15" i="28"/>
  <c r="AE15" i="28"/>
  <c r="Y15" i="28"/>
  <c r="S15" i="28"/>
  <c r="Q15" i="28"/>
  <c r="P15" i="28"/>
  <c r="P14" i="28" s="1"/>
  <c r="P13" i="28" s="1"/>
  <c r="AW14" i="28"/>
  <c r="AT14" i="28"/>
  <c r="AN14" i="28"/>
  <c r="AH14" i="28"/>
  <c r="AH13" i="28" s="1"/>
  <c r="AE14" i="28"/>
  <c r="Y14" i="28"/>
  <c r="S14" i="28"/>
  <c r="Q14" i="28"/>
  <c r="Q13" i="28" s="1"/>
  <c r="AW13" i="28"/>
  <c r="AT13" i="28"/>
  <c r="AN13" i="28"/>
  <c r="AE13" i="28"/>
  <c r="Y13" i="28"/>
  <c r="S13" i="28"/>
  <c r="AW15" i="27"/>
  <c r="AT15" i="27"/>
  <c r="AN15" i="27"/>
  <c r="AH15" i="27"/>
  <c r="AE15" i="27"/>
  <c r="Y15" i="27"/>
  <c r="S15" i="27"/>
  <c r="AW14" i="27"/>
  <c r="AT14" i="27"/>
  <c r="AT13" i="27" s="1"/>
  <c r="AN14" i="27"/>
  <c r="AH14" i="27"/>
  <c r="AE14" i="27"/>
  <c r="Y14" i="27"/>
  <c r="S14" i="27"/>
  <c r="AW13" i="27"/>
  <c r="AN13" i="27"/>
  <c r="AH13" i="27"/>
  <c r="AE13" i="27"/>
  <c r="Y13" i="27"/>
  <c r="S13" i="27"/>
  <c r="AW15" i="26"/>
  <c r="AT15" i="26"/>
  <c r="AN15" i="26"/>
  <c r="AN14" i="26" s="1"/>
  <c r="AN13" i="26" s="1"/>
  <c r="AH15" i="26"/>
  <c r="AE15" i="26"/>
  <c r="Y15" i="26"/>
  <c r="S15" i="26"/>
  <c r="S14" i="26" s="1"/>
  <c r="S13" i="26" s="1"/>
  <c r="AW14" i="26"/>
  <c r="AT14" i="26"/>
  <c r="AH14" i="26"/>
  <c r="AH13" i="26" s="1"/>
  <c r="AE14" i="26"/>
  <c r="Y14" i="26"/>
  <c r="AW13" i="26"/>
  <c r="AT13" i="26"/>
  <c r="AE13" i="26"/>
  <c r="Y13" i="26"/>
  <c r="AW15" i="25"/>
  <c r="AW14" i="25" s="1"/>
  <c r="AW13" i="25" s="1"/>
  <c r="AT15" i="25"/>
  <c r="AN15" i="25"/>
  <c r="AN14" i="25" s="1"/>
  <c r="AN13" i="25" s="1"/>
  <c r="AH15" i="25"/>
  <c r="AE15" i="25"/>
  <c r="AE14" i="25" s="1"/>
  <c r="AE13" i="25" s="1"/>
  <c r="Y15" i="25"/>
  <c r="S15" i="25"/>
  <c r="S14" i="25" s="1"/>
  <c r="S13" i="25" s="1"/>
  <c r="AT14" i="25"/>
  <c r="AT13" i="25" s="1"/>
  <c r="AH14" i="25"/>
  <c r="AH13" i="25" s="1"/>
  <c r="Y14" i="25"/>
  <c r="Y13" i="25" s="1"/>
  <c r="AW15" i="24"/>
  <c r="AT15" i="24"/>
  <c r="AN15" i="24"/>
  <c r="AH15" i="24"/>
  <c r="AE15" i="24"/>
  <c r="AE14" i="24" s="1"/>
  <c r="AE13" i="24" s="1"/>
  <c r="Y15" i="24"/>
  <c r="S15" i="24"/>
  <c r="S14" i="24" s="1"/>
  <c r="S13" i="24" s="1"/>
  <c r="AW14" i="24"/>
  <c r="AT14" i="24"/>
  <c r="AN14" i="24"/>
  <c r="AN13" i="24" s="1"/>
  <c r="AH14" i="24"/>
  <c r="Y14" i="24"/>
  <c r="AW13" i="24"/>
  <c r="AT13" i="24"/>
  <c r="AH13" i="24"/>
  <c r="Y13" i="24"/>
  <c r="AW15" i="23"/>
  <c r="AT15" i="23"/>
  <c r="AN15" i="23"/>
  <c r="AH15" i="23"/>
  <c r="AE15" i="23"/>
  <c r="Y15" i="23"/>
  <c r="S15" i="23"/>
  <c r="AW14" i="23"/>
  <c r="AT14" i="23"/>
  <c r="AN14" i="23"/>
  <c r="AN13" i="23" s="1"/>
  <c r="AH14" i="23"/>
  <c r="AE14" i="23"/>
  <c r="Y14" i="23"/>
  <c r="S14" i="23"/>
  <c r="AW13" i="23"/>
  <c r="AT13" i="23"/>
  <c r="AH13" i="23"/>
  <c r="AE13" i="23"/>
  <c r="Y13" i="23"/>
  <c r="S13" i="23"/>
  <c r="AW15" i="22"/>
  <c r="AT15" i="22"/>
  <c r="AN15" i="22"/>
  <c r="AH15" i="22"/>
  <c r="AH14" i="22" s="1"/>
  <c r="AH13" i="22" s="1"/>
  <c r="AE15" i="22"/>
  <c r="AE14" i="22" s="1"/>
  <c r="AE13" i="22" s="1"/>
  <c r="Y15" i="22"/>
  <c r="S15" i="22"/>
  <c r="AW14" i="22"/>
  <c r="AW13" i="22" s="1"/>
  <c r="AT14" i="22"/>
  <c r="AN14" i="22"/>
  <c r="AN13" i="22" s="1"/>
  <c r="Y14" i="22"/>
  <c r="Y13" i="22" s="1"/>
  <c r="S14" i="22"/>
  <c r="AT13" i="22"/>
  <c r="S13" i="22"/>
  <c r="AW15" i="21"/>
  <c r="AT15" i="21"/>
  <c r="AN15" i="21"/>
  <c r="AH15" i="21"/>
  <c r="AH14" i="21" s="1"/>
  <c r="AH13" i="21" s="1"/>
  <c r="AE15" i="21"/>
  <c r="Y15" i="21"/>
  <c r="S15" i="21"/>
  <c r="AW14" i="21"/>
  <c r="AW13" i="21" s="1"/>
  <c r="AT14" i="21"/>
  <c r="AN14" i="21"/>
  <c r="AE14" i="21"/>
  <c r="AE13" i="21" s="1"/>
  <c r="Y14" i="21"/>
  <c r="S14" i="21"/>
  <c r="AT13" i="21"/>
  <c r="AN13" i="21"/>
  <c r="Y13" i="21"/>
  <c r="S13" i="21"/>
  <c r="AW15" i="20"/>
  <c r="AT15" i="20"/>
  <c r="AT14" i="20" s="1"/>
  <c r="AT13" i="20" s="1"/>
  <c r="AN15" i="20"/>
  <c r="AH15" i="20"/>
  <c r="AE15" i="20"/>
  <c r="Y15" i="20"/>
  <c r="Y14" i="20" s="1"/>
  <c r="Y13" i="20" s="1"/>
  <c r="S15" i="20"/>
  <c r="AW14" i="20"/>
  <c r="AN14" i="20"/>
  <c r="AN13" i="20" s="1"/>
  <c r="AH14" i="20"/>
  <c r="AE14" i="20"/>
  <c r="S14" i="20"/>
  <c r="S13" i="20" s="1"/>
  <c r="AW13" i="20"/>
  <c r="AH13" i="20"/>
  <c r="AE13" i="20"/>
  <c r="AW15" i="19"/>
  <c r="AT15" i="19"/>
  <c r="AN15" i="19"/>
  <c r="AH15" i="19"/>
  <c r="AE15" i="19"/>
  <c r="Y15" i="19"/>
  <c r="S15" i="19"/>
  <c r="AW14" i="19"/>
  <c r="AT14" i="19"/>
  <c r="AN14" i="19"/>
  <c r="AH14" i="19"/>
  <c r="AE14" i="19"/>
  <c r="Y14" i="19"/>
  <c r="S14" i="19"/>
  <c r="AW13" i="19"/>
  <c r="AT13" i="19"/>
  <c r="AN13" i="19"/>
  <c r="AH13" i="19"/>
  <c r="AE13" i="19"/>
  <c r="Y13" i="19"/>
  <c r="S13" i="19"/>
  <c r="AW15" i="18"/>
  <c r="AT15" i="18"/>
  <c r="AN15" i="18"/>
  <c r="AH15" i="18"/>
  <c r="AE15" i="18"/>
  <c r="Y15" i="18"/>
  <c r="S15" i="18"/>
  <c r="AW14" i="18"/>
  <c r="AT14" i="18"/>
  <c r="AN14" i="18"/>
  <c r="AH14" i="18"/>
  <c r="AE14" i="18"/>
  <c r="Y14" i="18"/>
  <c r="S14" i="18"/>
  <c r="AW13" i="18"/>
  <c r="AT13" i="18"/>
  <c r="AN13" i="18"/>
  <c r="AH13" i="18"/>
  <c r="AE13" i="18"/>
  <c r="Y13" i="18"/>
  <c r="S13" i="18"/>
  <c r="AW15" i="11"/>
  <c r="AT15" i="11"/>
  <c r="AN15" i="11"/>
  <c r="AH15" i="11"/>
  <c r="AE15" i="11"/>
  <c r="Y15" i="11"/>
  <c r="S15" i="11"/>
  <c r="AW14" i="11"/>
  <c r="AT14" i="11"/>
  <c r="AN14" i="11"/>
  <c r="AH14" i="11"/>
  <c r="AE14" i="11"/>
  <c r="Y14" i="11"/>
  <c r="S14" i="11"/>
  <c r="AW13" i="11"/>
  <c r="AT13" i="11"/>
  <c r="AN13" i="11"/>
  <c r="AH13" i="11"/>
  <c r="AE13" i="11"/>
  <c r="Y13" i="11"/>
  <c r="S13" i="11"/>
  <c r="AW15" i="17"/>
  <c r="AT15" i="17"/>
  <c r="AN15" i="17"/>
  <c r="AH15" i="17"/>
  <c r="AE15" i="17"/>
  <c r="Y15" i="17"/>
  <c r="S15" i="17"/>
  <c r="AW14" i="17"/>
  <c r="AT14" i="17"/>
  <c r="AN14" i="17"/>
  <c r="AH14" i="17"/>
  <c r="AE14" i="17"/>
  <c r="Y14" i="17"/>
  <c r="S14" i="17"/>
  <c r="AW13" i="17"/>
  <c r="AT13" i="17"/>
  <c r="AN13" i="17"/>
  <c r="AH13" i="17"/>
  <c r="AE13" i="17"/>
  <c r="Y13" i="17"/>
  <c r="S13" i="17"/>
  <c r="AW15" i="10"/>
  <c r="AT15" i="10"/>
  <c r="AN15" i="10"/>
  <c r="AN14" i="10" s="1"/>
  <c r="AN13" i="10" s="1"/>
  <c r="AH15" i="10"/>
  <c r="AE15" i="10"/>
  <c r="Y15" i="10"/>
  <c r="S15" i="10"/>
  <c r="S14" i="10" s="1"/>
  <c r="S13" i="10" s="1"/>
  <c r="AW14" i="10"/>
  <c r="AT14" i="10"/>
  <c r="AT13" i="10" s="1"/>
  <c r="AH14" i="10"/>
  <c r="AH13" i="10" s="1"/>
  <c r="AE14" i="10"/>
  <c r="AE13" i="10" s="1"/>
  <c r="Y14" i="10"/>
  <c r="AW13" i="10"/>
  <c r="Y13" i="10"/>
  <c r="AW15" i="16"/>
  <c r="AT15" i="16"/>
  <c r="AN15" i="16"/>
  <c r="AN14" i="16" s="1"/>
  <c r="AN13" i="16" s="1"/>
  <c r="AH15" i="16"/>
  <c r="AE15" i="16"/>
  <c r="Y15" i="16"/>
  <c r="S15" i="16"/>
  <c r="S14" i="16" s="1"/>
  <c r="S13" i="16" s="1"/>
  <c r="AW14" i="16"/>
  <c r="AT14" i="16"/>
  <c r="AH14" i="16"/>
  <c r="AH13" i="16" s="1"/>
  <c r="AE14" i="16"/>
  <c r="Y14" i="16"/>
  <c r="AW13" i="16"/>
  <c r="AT13" i="16"/>
  <c r="AE13" i="16"/>
  <c r="Y13" i="16"/>
  <c r="AW15" i="9"/>
  <c r="AW14" i="9" s="1"/>
  <c r="AW13" i="9" s="1"/>
  <c r="AT15" i="9"/>
  <c r="AN15" i="9"/>
  <c r="AH15" i="9"/>
  <c r="AE15" i="9"/>
  <c r="AE14" i="9" s="1"/>
  <c r="AE13" i="9" s="1"/>
  <c r="Y15" i="9"/>
  <c r="Y14" i="9" s="1"/>
  <c r="Y13" i="9" s="1"/>
  <c r="S15" i="9"/>
  <c r="AT14" i="9"/>
  <c r="AT13" i="9" s="1"/>
  <c r="AN14" i="9"/>
  <c r="AH14" i="9"/>
  <c r="S14" i="9"/>
  <c r="S13" i="9" s="1"/>
  <c r="AN13" i="9"/>
  <c r="AH13" i="9"/>
  <c r="AW15" i="15"/>
  <c r="AT15" i="15"/>
  <c r="AN15" i="15"/>
  <c r="AH15" i="15"/>
  <c r="AE15" i="15"/>
  <c r="AA15" i="15"/>
  <c r="Y15" i="15"/>
  <c r="Y14" i="15" s="1"/>
  <c r="Y13" i="15" s="1"/>
  <c r="V15" i="15"/>
  <c r="S15" i="15"/>
  <c r="Q15" i="15"/>
  <c r="Q14" i="15" s="1"/>
  <c r="Q13" i="15" s="1"/>
  <c r="O15" i="15"/>
  <c r="AW14" i="15"/>
  <c r="AT14" i="15"/>
  <c r="AP14" i="15"/>
  <c r="AN14" i="15"/>
  <c r="AN13" i="15" s="1"/>
  <c r="AK14" i="15"/>
  <c r="AH14" i="15"/>
  <c r="AE14" i="15"/>
  <c r="AE13" i="15" s="1"/>
  <c r="AA14" i="15"/>
  <c r="AA13" i="15" s="1"/>
  <c r="V14" i="15"/>
  <c r="S14" i="15"/>
  <c r="S13" i="15" s="1"/>
  <c r="O14" i="15"/>
  <c r="O13" i="15" s="1"/>
  <c r="AW13" i="15"/>
  <c r="AT13" i="15"/>
  <c r="AP13" i="15"/>
  <c r="AK13" i="15"/>
  <c r="AH13" i="15"/>
  <c r="V13" i="15"/>
  <c r="AW15" i="8"/>
  <c r="AW14" i="8" s="1"/>
  <c r="AW13" i="8" s="1"/>
  <c r="AT15" i="8"/>
  <c r="AT14" i="8" s="1"/>
  <c r="AT13" i="8" s="1"/>
  <c r="AN15" i="8"/>
  <c r="AH15" i="8"/>
  <c r="AE15" i="8"/>
  <c r="AE14" i="8" s="1"/>
  <c r="AE13" i="8" s="1"/>
  <c r="Y15" i="8"/>
  <c r="Y14" i="8" s="1"/>
  <c r="Y13" i="8" s="1"/>
  <c r="S15" i="8"/>
  <c r="S14" i="8" s="1"/>
  <c r="S13" i="8" s="1"/>
  <c r="AN14" i="8"/>
  <c r="AH14" i="8"/>
  <c r="AH13" i="8" s="1"/>
  <c r="AN13" i="8"/>
  <c r="AW15" i="14"/>
  <c r="AT15" i="14"/>
  <c r="AT14" i="14" s="1"/>
  <c r="AT13" i="14" s="1"/>
  <c r="AN15" i="14"/>
  <c r="AN14" i="14" s="1"/>
  <c r="AN13" i="14" s="1"/>
  <c r="AH15" i="14"/>
  <c r="AE15" i="14"/>
  <c r="Y15" i="14"/>
  <c r="Y14" i="14" s="1"/>
  <c r="Y13" i="14" s="1"/>
  <c r="S15" i="14"/>
  <c r="S14" i="14" s="1"/>
  <c r="S13" i="14" s="1"/>
  <c r="AW14" i="14"/>
  <c r="AH14" i="14"/>
  <c r="AE14" i="14"/>
  <c r="AW13" i="14"/>
  <c r="AH13" i="14"/>
  <c r="AE13" i="14"/>
  <c r="AW15" i="7"/>
  <c r="AT15" i="7"/>
  <c r="AT14" i="7" s="1"/>
  <c r="AT13" i="7" s="1"/>
  <c r="AN15" i="7"/>
  <c r="AH15" i="7"/>
  <c r="AE15" i="7"/>
  <c r="Y15" i="7"/>
  <c r="Y14" i="7" s="1"/>
  <c r="Y13" i="7" s="1"/>
  <c r="S15" i="7"/>
  <c r="AW14" i="7"/>
  <c r="AN14" i="7"/>
  <c r="AN13" i="7" s="1"/>
  <c r="AH14" i="7"/>
  <c r="AE14" i="7"/>
  <c r="S14" i="7"/>
  <c r="S13" i="7" s="1"/>
  <c r="AW13" i="7"/>
  <c r="AH13" i="7"/>
  <c r="AE13" i="7"/>
  <c r="AW15" i="13"/>
  <c r="AT15" i="13"/>
  <c r="AT14" i="13" s="1"/>
  <c r="AT13" i="13" s="1"/>
  <c r="AN15" i="13"/>
  <c r="AH15" i="13"/>
  <c r="AE15" i="13"/>
  <c r="Y15" i="13"/>
  <c r="Y14" i="13" s="1"/>
  <c r="Y13" i="13" s="1"/>
  <c r="S15" i="13"/>
  <c r="AW14" i="13"/>
  <c r="AN14" i="13"/>
  <c r="AN13" i="13" s="1"/>
  <c r="AH14" i="13"/>
  <c r="AE14" i="13"/>
  <c r="S14" i="13"/>
  <c r="S13" i="13" s="1"/>
  <c r="AW13" i="13"/>
  <c r="AH13" i="13"/>
  <c r="AE13" i="13"/>
  <c r="AW15" i="6"/>
  <c r="AT15" i="6"/>
  <c r="AT14" i="6" s="1"/>
  <c r="AT13" i="6" s="1"/>
  <c r="AN15" i="6"/>
  <c r="AH15" i="6"/>
  <c r="AH14" i="6" s="1"/>
  <c r="AH13" i="6" s="1"/>
  <c r="AE15" i="6"/>
  <c r="Y15" i="6"/>
  <c r="S15" i="6"/>
  <c r="Q15" i="6"/>
  <c r="Q14" i="6" s="1"/>
  <c r="Q13" i="6" s="1"/>
  <c r="P15" i="6"/>
  <c r="P14" i="6" s="1"/>
  <c r="P13" i="6" s="1"/>
  <c r="AW14" i="6"/>
  <c r="AW13" i="6" s="1"/>
  <c r="AN14" i="6"/>
  <c r="AN13" i="6" s="1"/>
  <c r="AE14" i="6"/>
  <c r="AE13" i="6" s="1"/>
  <c r="Y14" i="6"/>
  <c r="Y13" i="6" s="1"/>
  <c r="S14" i="6"/>
  <c r="S13" i="6" s="1"/>
  <c r="AA13" i="6"/>
  <c r="AW15" i="12"/>
  <c r="AT15" i="12"/>
  <c r="AT14" i="12" s="1"/>
  <c r="AT13" i="12" s="1"/>
  <c r="AN15" i="12"/>
  <c r="AH15" i="12"/>
  <c r="AH14" i="12" s="1"/>
  <c r="AH13" i="12" s="1"/>
  <c r="AE15" i="12"/>
  <c r="Y15" i="12"/>
  <c r="Y14" i="12" s="1"/>
  <c r="Y13" i="12" s="1"/>
  <c r="S15" i="12"/>
  <c r="AW14" i="12"/>
  <c r="AW13" i="12" s="1"/>
  <c r="AN14" i="12"/>
  <c r="AE14" i="12"/>
  <c r="AE13" i="12" s="1"/>
  <c r="S14" i="12"/>
  <c r="S13" i="12" s="1"/>
  <c r="AN13" i="12"/>
  <c r="S14" i="5"/>
  <c r="S13" i="5" s="1"/>
  <c r="Y14" i="5"/>
  <c r="Y13" i="5" s="1"/>
  <c r="AE14" i="5"/>
  <c r="AE13" i="5" s="1"/>
  <c r="AH14" i="5"/>
  <c r="AH13" i="5" s="1"/>
  <c r="AN14" i="5"/>
  <c r="AN13" i="5" s="1"/>
  <c r="AT14" i="5"/>
  <c r="AT13" i="5" s="1"/>
  <c r="AW14" i="5"/>
  <c r="AW13" i="5" s="1"/>
  <c r="AB30" i="24"/>
  <c r="AA30" i="24"/>
  <c r="AO30" i="24" s="1"/>
  <c r="Z30" i="24"/>
  <c r="AC30" i="24" s="1"/>
  <c r="R30" i="24"/>
  <c r="AP30" i="24" s="1"/>
  <c r="AR29" i="24"/>
  <c r="AS29" i="24" s="1"/>
  <c r="AL29" i="24"/>
  <c r="AC29" i="24"/>
  <c r="W29" i="24"/>
  <c r="X29" i="24" s="1"/>
  <c r="AM29" i="24"/>
  <c r="R29" i="24"/>
  <c r="AU45" i="22"/>
  <c r="AR45" i="22"/>
  <c r="AS45" i="22" s="1"/>
  <c r="AL45" i="22"/>
  <c r="AC45" i="22"/>
  <c r="AF45" i="22" s="1"/>
  <c r="X45" i="22"/>
  <c r="AU44" i="22"/>
  <c r="AQ44" i="22"/>
  <c r="AP44" i="22"/>
  <c r="AO44" i="22"/>
  <c r="AL44" i="22"/>
  <c r="AK44" i="22"/>
  <c r="AJ44" i="22"/>
  <c r="AI44" i="22"/>
  <c r="AC44" i="22"/>
  <c r="AB44" i="22"/>
  <c r="AA44" i="22"/>
  <c r="Z44" i="22"/>
  <c r="W44" i="22"/>
  <c r="V44" i="22"/>
  <c r="U44" i="22"/>
  <c r="T44" i="22"/>
  <c r="R44" i="22"/>
  <c r="Q44" i="22"/>
  <c r="P44" i="22"/>
  <c r="O44" i="22"/>
  <c r="AU43" i="22"/>
  <c r="AU42" i="22" s="1"/>
  <c r="AR43" i="22"/>
  <c r="AR42" i="22" s="1"/>
  <c r="AL43" i="22"/>
  <c r="AC43" i="22"/>
  <c r="W43" i="22"/>
  <c r="AF43" i="22" s="1"/>
  <c r="R43" i="22"/>
  <c r="AQ42" i="22"/>
  <c r="AP42" i="22"/>
  <c r="AO42" i="22"/>
  <c r="AK42" i="22"/>
  <c r="AJ42" i="22"/>
  <c r="AI42" i="22"/>
  <c r="AB42" i="22"/>
  <c r="AA42" i="22"/>
  <c r="Z42" i="22"/>
  <c r="V42" i="22"/>
  <c r="U42" i="22"/>
  <c r="T42" i="22"/>
  <c r="Q42" i="22"/>
  <c r="P42" i="22"/>
  <c r="O42" i="22"/>
  <c r="AU41" i="22"/>
  <c r="AV41" i="22" s="1"/>
  <c r="AR41" i="22"/>
  <c r="AS41" i="22" s="1"/>
  <c r="AL41" i="22"/>
  <c r="AM41" i="22" s="1"/>
  <c r="AC41" i="22"/>
  <c r="AD41" i="22" s="1"/>
  <c r="X41" i="22"/>
  <c r="AR40" i="22"/>
  <c r="AS40" i="22" s="1"/>
  <c r="AQ40" i="22"/>
  <c r="AP40" i="22"/>
  <c r="AO40" i="22"/>
  <c r="AK40" i="22"/>
  <c r="AJ40" i="22"/>
  <c r="AI40" i="22"/>
  <c r="AC40" i="22"/>
  <c r="AD40" i="22" s="1"/>
  <c r="AB40" i="22"/>
  <c r="AA40" i="22"/>
  <c r="Z40" i="22"/>
  <c r="W40" i="22"/>
  <c r="X40" i="22" s="1"/>
  <c r="V40" i="22"/>
  <c r="U40" i="22"/>
  <c r="T40" i="22"/>
  <c r="R40" i="22"/>
  <c r="Q40" i="22"/>
  <c r="P40" i="22"/>
  <c r="O40" i="22"/>
  <c r="AR981" i="4"/>
  <c r="AS981" i="4" s="1"/>
  <c r="AL981" i="4"/>
  <c r="AM981" i="4" s="1"/>
  <c r="AC981" i="4"/>
  <c r="AD981" i="4" s="1"/>
  <c r="W981" i="4"/>
  <c r="AR980" i="4"/>
  <c r="AL980" i="4"/>
  <c r="AM980" i="4" s="1"/>
  <c r="AC980" i="4"/>
  <c r="AD980" i="4" s="1"/>
  <c r="W980" i="4"/>
  <c r="X980" i="4" s="1"/>
  <c r="AR979" i="4"/>
  <c r="AS979" i="4" s="1"/>
  <c r="AL979" i="4"/>
  <c r="AU979" i="4" s="1"/>
  <c r="AV979" i="4" s="1"/>
  <c r="AC979" i="4"/>
  <c r="AD979" i="4" s="1"/>
  <c r="W979" i="4"/>
  <c r="X979" i="4" s="1"/>
  <c r="AR978" i="4"/>
  <c r="AS978" i="4" s="1"/>
  <c r="AL978" i="4"/>
  <c r="AM978" i="4" s="1"/>
  <c r="AC978" i="4"/>
  <c r="AD978" i="4" s="1"/>
  <c r="W978" i="4"/>
  <c r="X978" i="4" s="1"/>
  <c r="AR977" i="4"/>
  <c r="AS977" i="4" s="1"/>
  <c r="AL977" i="4"/>
  <c r="AM977" i="4" s="1"/>
  <c r="AC977" i="4"/>
  <c r="AD977" i="4" s="1"/>
  <c r="W977" i="4"/>
  <c r="AQ976" i="4"/>
  <c r="AP976" i="4"/>
  <c r="AR976" i="4" s="1"/>
  <c r="AO976" i="4"/>
  <c r="AK976" i="4"/>
  <c r="AJ976" i="4"/>
  <c r="AI976" i="4"/>
  <c r="AB976" i="4"/>
  <c r="AA976" i="4"/>
  <c r="Z976" i="4"/>
  <c r="V976" i="4"/>
  <c r="U976" i="4"/>
  <c r="T976" i="4"/>
  <c r="R976" i="4"/>
  <c r="Q976" i="4"/>
  <c r="P976" i="4"/>
  <c r="O976" i="4"/>
  <c r="AR975" i="4"/>
  <c r="AS975" i="4" s="1"/>
  <c r="AL975" i="4"/>
  <c r="AC975" i="4"/>
  <c r="AD975" i="4" s="1"/>
  <c r="W975" i="4"/>
  <c r="X975" i="4" s="1"/>
  <c r="AQ974" i="4"/>
  <c r="AP974" i="4"/>
  <c r="AR974" i="4" s="1"/>
  <c r="AO974" i="4"/>
  <c r="AK974" i="4"/>
  <c r="AJ974" i="4"/>
  <c r="AI974" i="4"/>
  <c r="AB974" i="4"/>
  <c r="AA974" i="4"/>
  <c r="Z974" i="4"/>
  <c r="V974" i="4"/>
  <c r="U974" i="4"/>
  <c r="T974" i="4"/>
  <c r="R974" i="4"/>
  <c r="Q974" i="4"/>
  <c r="P974" i="4"/>
  <c r="O974" i="4"/>
  <c r="AR973" i="4"/>
  <c r="AS973" i="4" s="1"/>
  <c r="AL973" i="4"/>
  <c r="AM973" i="4" s="1"/>
  <c r="AC973" i="4"/>
  <c r="AD973" i="4" s="1"/>
  <c r="W973" i="4"/>
  <c r="X973" i="4" s="1"/>
  <c r="AQ972" i="4"/>
  <c r="AP972" i="4"/>
  <c r="AO972" i="4"/>
  <c r="AK972" i="4"/>
  <c r="AK971" i="4" s="1"/>
  <c r="AK970" i="4" s="1"/>
  <c r="AK969" i="4" s="1"/>
  <c r="AK968" i="4" s="1"/>
  <c r="AK967" i="4" s="1"/>
  <c r="AK966" i="4" s="1"/>
  <c r="AJ972" i="4"/>
  <c r="AI972" i="4"/>
  <c r="AB972" i="4"/>
  <c r="AA972" i="4"/>
  <c r="Z972" i="4"/>
  <c r="V972" i="4"/>
  <c r="U972" i="4"/>
  <c r="T972" i="4"/>
  <c r="R972" i="4"/>
  <c r="Q972" i="4"/>
  <c r="P972" i="4"/>
  <c r="O972" i="4"/>
  <c r="O971" i="4" s="1"/>
  <c r="O970" i="4" s="1"/>
  <c r="O969" i="4" s="1"/>
  <c r="O968" i="4" s="1"/>
  <c r="O967" i="4" s="1"/>
  <c r="O966" i="4" s="1"/>
  <c r="AQ971" i="4"/>
  <c r="AQ970" i="4" s="1"/>
  <c r="AO971" i="4"/>
  <c r="AJ971" i="4"/>
  <c r="AJ970" i="4" s="1"/>
  <c r="AJ969" i="4" s="1"/>
  <c r="AJ968" i="4" s="1"/>
  <c r="AJ967" i="4" s="1"/>
  <c r="AJ966" i="4" s="1"/>
  <c r="AB971" i="4"/>
  <c r="AB970" i="4" s="1"/>
  <c r="AB969" i="4" s="1"/>
  <c r="AB968" i="4" s="1"/>
  <c r="AB967" i="4" s="1"/>
  <c r="AB966" i="4" s="1"/>
  <c r="R971" i="4"/>
  <c r="AQ969" i="4"/>
  <c r="AQ968" i="4" s="1"/>
  <c r="AQ967" i="4" s="1"/>
  <c r="AQ966" i="4" s="1"/>
  <c r="AR965" i="4"/>
  <c r="AS965" i="4" s="1"/>
  <c r="AL965" i="4"/>
  <c r="AM965" i="4" s="1"/>
  <c r="AC965" i="4"/>
  <c r="AD965" i="4" s="1"/>
  <c r="W965" i="4"/>
  <c r="AR964" i="4"/>
  <c r="AS964" i="4" s="1"/>
  <c r="AL964" i="4"/>
  <c r="AM964" i="4" s="1"/>
  <c r="AC964" i="4"/>
  <c r="AD964" i="4" s="1"/>
  <c r="W964" i="4"/>
  <c r="X964" i="4" s="1"/>
  <c r="AR963" i="4"/>
  <c r="AS963" i="4" s="1"/>
  <c r="AL963" i="4"/>
  <c r="AC963" i="4"/>
  <c r="AD963" i="4" s="1"/>
  <c r="W963" i="4"/>
  <c r="AQ962" i="4"/>
  <c r="AQ957" i="4" s="1"/>
  <c r="AQ956" i="4" s="1"/>
  <c r="AQ955" i="4" s="1"/>
  <c r="AQ954" i="4" s="1"/>
  <c r="AQ953" i="4" s="1"/>
  <c r="AQ952" i="4" s="1"/>
  <c r="AP962" i="4"/>
  <c r="AO962" i="4"/>
  <c r="AK962" i="4"/>
  <c r="AJ962" i="4"/>
  <c r="AI962" i="4"/>
  <c r="AB962" i="4"/>
  <c r="AA962" i="4"/>
  <c r="Z962" i="4"/>
  <c r="Z957" i="4" s="1"/>
  <c r="Z956" i="4" s="1"/>
  <c r="Z955" i="4" s="1"/>
  <c r="V962" i="4"/>
  <c r="U962" i="4"/>
  <c r="T962" i="4"/>
  <c r="R962" i="4"/>
  <c r="Q962" i="4"/>
  <c r="P962" i="4"/>
  <c r="O962" i="4"/>
  <c r="AR961" i="4"/>
  <c r="AS961" i="4" s="1"/>
  <c r="AL961" i="4"/>
  <c r="AM961" i="4" s="1"/>
  <c r="AC961" i="4"/>
  <c r="AD961" i="4" s="1"/>
  <c r="W961" i="4"/>
  <c r="X961" i="4" s="1"/>
  <c r="AQ960" i="4"/>
  <c r="AP960" i="4"/>
  <c r="AO960" i="4"/>
  <c r="AK960" i="4"/>
  <c r="AJ960" i="4"/>
  <c r="AI960" i="4"/>
  <c r="AB960" i="4"/>
  <c r="AA960" i="4"/>
  <c r="Z960" i="4"/>
  <c r="V960" i="4"/>
  <c r="U960" i="4"/>
  <c r="T960" i="4"/>
  <c r="R960" i="4"/>
  <c r="Q960" i="4"/>
  <c r="P960" i="4"/>
  <c r="O960" i="4"/>
  <c r="AR959" i="4"/>
  <c r="AS959" i="4" s="1"/>
  <c r="AL959" i="4"/>
  <c r="AC959" i="4"/>
  <c r="AD959" i="4" s="1"/>
  <c r="W959" i="4"/>
  <c r="AQ958" i="4"/>
  <c r="AP958" i="4"/>
  <c r="AP957" i="4" s="1"/>
  <c r="AP956" i="4" s="1"/>
  <c r="AP955" i="4" s="1"/>
  <c r="AP954" i="4" s="1"/>
  <c r="AP953" i="4" s="1"/>
  <c r="AP952" i="4" s="1"/>
  <c r="AO958" i="4"/>
  <c r="AK958" i="4"/>
  <c r="AK957" i="4" s="1"/>
  <c r="AK956" i="4" s="1"/>
  <c r="AK955" i="4" s="1"/>
  <c r="AK954" i="4" s="1"/>
  <c r="AK953" i="4" s="1"/>
  <c r="AK952" i="4" s="1"/>
  <c r="AJ958" i="4"/>
  <c r="AI958" i="4"/>
  <c r="AB958" i="4"/>
  <c r="AA958" i="4"/>
  <c r="Z958" i="4"/>
  <c r="V958" i="4"/>
  <c r="U958" i="4"/>
  <c r="U957" i="4" s="1"/>
  <c r="U956" i="4" s="1"/>
  <c r="U955" i="4" s="1"/>
  <c r="U954" i="4" s="1"/>
  <c r="U953" i="4" s="1"/>
  <c r="U952" i="4" s="1"/>
  <c r="T958" i="4"/>
  <c r="R958" i="4"/>
  <c r="Q958" i="4"/>
  <c r="P958" i="4"/>
  <c r="P957" i="4" s="1"/>
  <c r="P956" i="4" s="1"/>
  <c r="P955" i="4" s="1"/>
  <c r="P954" i="4" s="1"/>
  <c r="P953" i="4" s="1"/>
  <c r="P952" i="4" s="1"/>
  <c r="O958" i="4"/>
  <c r="O957" i="4"/>
  <c r="O956" i="4" s="1"/>
  <c r="O955" i="4" s="1"/>
  <c r="O954" i="4" s="1"/>
  <c r="O953" i="4" s="1"/>
  <c r="O952" i="4" s="1"/>
  <c r="AR951" i="4"/>
  <c r="AS951" i="4" s="1"/>
  <c r="AL951" i="4"/>
  <c r="AM951" i="4" s="1"/>
  <c r="AC951" i="4"/>
  <c r="AD951" i="4" s="1"/>
  <c r="W951" i="4"/>
  <c r="X951" i="4" s="1"/>
  <c r="AR950" i="4"/>
  <c r="AS950" i="4" s="1"/>
  <c r="AL950" i="4"/>
  <c r="AM950" i="4" s="1"/>
  <c r="AC950" i="4"/>
  <c r="AD950" i="4" s="1"/>
  <c r="W950" i="4"/>
  <c r="X950" i="4" s="1"/>
  <c r="AR949" i="4"/>
  <c r="AS949" i="4" s="1"/>
  <c r="AL949" i="4"/>
  <c r="AU949" i="4" s="1"/>
  <c r="AV949" i="4" s="1"/>
  <c r="AC949" i="4"/>
  <c r="AD949" i="4" s="1"/>
  <c r="W949" i="4"/>
  <c r="X949" i="4" s="1"/>
  <c r="AR948" i="4"/>
  <c r="AL948" i="4"/>
  <c r="AM948" i="4" s="1"/>
  <c r="AC948" i="4"/>
  <c r="AD948" i="4" s="1"/>
  <c r="W948" i="4"/>
  <c r="X948" i="4" s="1"/>
  <c r="AQ947" i="4"/>
  <c r="AP947" i="4"/>
  <c r="AO947" i="4"/>
  <c r="AK947" i="4"/>
  <c r="AJ947" i="4"/>
  <c r="AI947" i="4"/>
  <c r="AB947" i="4"/>
  <c r="AA947" i="4"/>
  <c r="Z947" i="4"/>
  <c r="V947" i="4"/>
  <c r="U947" i="4"/>
  <c r="T947" i="4"/>
  <c r="R947" i="4"/>
  <c r="Q947" i="4"/>
  <c r="P947" i="4"/>
  <c r="O947" i="4"/>
  <c r="AR946" i="4"/>
  <c r="AS946" i="4" s="1"/>
  <c r="AL946" i="4"/>
  <c r="AM946" i="4" s="1"/>
  <c r="AC946" i="4"/>
  <c r="AD946" i="4" s="1"/>
  <c r="W946" i="4"/>
  <c r="X946" i="4" s="1"/>
  <c r="AQ945" i="4"/>
  <c r="AP945" i="4"/>
  <c r="AO945" i="4"/>
  <c r="AK945" i="4"/>
  <c r="AJ945" i="4"/>
  <c r="AI945" i="4"/>
  <c r="AB945" i="4"/>
  <c r="AA945" i="4"/>
  <c r="Z945" i="4"/>
  <c r="AC945" i="4" s="1"/>
  <c r="AD945" i="4" s="1"/>
  <c r="V945" i="4"/>
  <c r="U945" i="4"/>
  <c r="T945" i="4"/>
  <c r="R945" i="4"/>
  <c r="Q945" i="4"/>
  <c r="P945" i="4"/>
  <c r="O945" i="4"/>
  <c r="AR944" i="4"/>
  <c r="AR943" i="4" s="1"/>
  <c r="AL944" i="4"/>
  <c r="AM944" i="4" s="1"/>
  <c r="AC944" i="4"/>
  <c r="AD944" i="4" s="1"/>
  <c r="W944" i="4"/>
  <c r="X944" i="4" s="1"/>
  <c r="AQ943" i="4"/>
  <c r="AP943" i="4"/>
  <c r="AO943" i="4"/>
  <c r="AK943" i="4"/>
  <c r="AJ943" i="4"/>
  <c r="AI943" i="4"/>
  <c r="AB943" i="4"/>
  <c r="AB942" i="4" s="1"/>
  <c r="AB941" i="4" s="1"/>
  <c r="AB940" i="4" s="1"/>
  <c r="AB939" i="4" s="1"/>
  <c r="AB938" i="4" s="1"/>
  <c r="AB937" i="4" s="1"/>
  <c r="AA943" i="4"/>
  <c r="AA942" i="4" s="1"/>
  <c r="AA941" i="4" s="1"/>
  <c r="AA940" i="4" s="1"/>
  <c r="AA939" i="4" s="1"/>
  <c r="AA938" i="4" s="1"/>
  <c r="AA937" i="4" s="1"/>
  <c r="Z943" i="4"/>
  <c r="V943" i="4"/>
  <c r="U943" i="4"/>
  <c r="U942" i="4" s="1"/>
  <c r="U941" i="4" s="1"/>
  <c r="U940" i="4" s="1"/>
  <c r="U939" i="4" s="1"/>
  <c r="U938" i="4" s="1"/>
  <c r="U937" i="4" s="1"/>
  <c r="T943" i="4"/>
  <c r="R943" i="4"/>
  <c r="Q943" i="4"/>
  <c r="P943" i="4"/>
  <c r="P942" i="4" s="1"/>
  <c r="P941" i="4" s="1"/>
  <c r="P940" i="4" s="1"/>
  <c r="P939" i="4" s="1"/>
  <c r="P938" i="4" s="1"/>
  <c r="P937" i="4" s="1"/>
  <c r="O943" i="4"/>
  <c r="R942" i="4"/>
  <c r="R941" i="4" s="1"/>
  <c r="AR936" i="4"/>
  <c r="AS936" i="4" s="1"/>
  <c r="AL936" i="4"/>
  <c r="AC936" i="4"/>
  <c r="AD936" i="4" s="1"/>
  <c r="W936" i="4"/>
  <c r="AR935" i="4"/>
  <c r="AS935" i="4" s="1"/>
  <c r="AL935" i="4"/>
  <c r="AC935" i="4"/>
  <c r="AD935" i="4" s="1"/>
  <c r="W935" i="4"/>
  <c r="X935" i="4" s="1"/>
  <c r="AQ934" i="4"/>
  <c r="AP934" i="4"/>
  <c r="AO934" i="4"/>
  <c r="AO933" i="4" s="1"/>
  <c r="AO932" i="4" s="1"/>
  <c r="AO931" i="4" s="1"/>
  <c r="AK934" i="4"/>
  <c r="AK933" i="4" s="1"/>
  <c r="AK932" i="4" s="1"/>
  <c r="AJ934" i="4"/>
  <c r="AJ933" i="4" s="1"/>
  <c r="AJ932" i="4" s="1"/>
  <c r="AJ931" i="4" s="1"/>
  <c r="AJ930" i="4" s="1"/>
  <c r="AJ929" i="4" s="1"/>
  <c r="AI934" i="4"/>
  <c r="AB934" i="4"/>
  <c r="AB933" i="4" s="1"/>
  <c r="AB932" i="4" s="1"/>
  <c r="AB931" i="4" s="1"/>
  <c r="AB930" i="4" s="1"/>
  <c r="AB929" i="4" s="1"/>
  <c r="AA934" i="4"/>
  <c r="Z934" i="4"/>
  <c r="Z933" i="4" s="1"/>
  <c r="Z932" i="4" s="1"/>
  <c r="Z931" i="4" s="1"/>
  <c r="V934" i="4"/>
  <c r="V933" i="4" s="1"/>
  <c r="V932" i="4" s="1"/>
  <c r="V931" i="4" s="1"/>
  <c r="V930" i="4" s="1"/>
  <c r="V929" i="4" s="1"/>
  <c r="U934" i="4"/>
  <c r="U933" i="4" s="1"/>
  <c r="U932" i="4" s="1"/>
  <c r="U931" i="4" s="1"/>
  <c r="U930" i="4" s="1"/>
  <c r="U929" i="4" s="1"/>
  <c r="T934" i="4"/>
  <c r="T933" i="4" s="1"/>
  <c r="R934" i="4"/>
  <c r="Q934" i="4"/>
  <c r="Q933" i="4" s="1"/>
  <c r="Q932" i="4" s="1"/>
  <c r="P934" i="4"/>
  <c r="O934" i="4"/>
  <c r="AQ933" i="4"/>
  <c r="AQ932" i="4" s="1"/>
  <c r="AQ931" i="4" s="1"/>
  <c r="AQ930" i="4" s="1"/>
  <c r="AQ929" i="4" s="1"/>
  <c r="AI933" i="4"/>
  <c r="AI932" i="4" s="1"/>
  <c r="P933" i="4"/>
  <c r="P932" i="4" s="1"/>
  <c r="P931" i="4" s="1"/>
  <c r="P930" i="4" s="1"/>
  <c r="P929" i="4" s="1"/>
  <c r="O933" i="4"/>
  <c r="O932" i="4" s="1"/>
  <c r="O931" i="4" s="1"/>
  <c r="O930" i="4" s="1"/>
  <c r="O929" i="4" s="1"/>
  <c r="AK931" i="4"/>
  <c r="AK930" i="4" s="1"/>
  <c r="AK929" i="4" s="1"/>
  <c r="Q931" i="4"/>
  <c r="Q930" i="4" s="1"/>
  <c r="Q929" i="4" s="1"/>
  <c r="AR928" i="4"/>
  <c r="AS928" i="4" s="1"/>
  <c r="AL928" i="4"/>
  <c r="AM928" i="4" s="1"/>
  <c r="AC928" i="4"/>
  <c r="AD928" i="4" s="1"/>
  <c r="W928" i="4"/>
  <c r="X928" i="4" s="1"/>
  <c r="AQ927" i="4"/>
  <c r="AP927" i="4"/>
  <c r="AP926" i="4" s="1"/>
  <c r="AP925" i="4" s="1"/>
  <c r="AP924" i="4" s="1"/>
  <c r="AP923" i="4" s="1"/>
  <c r="AP922" i="4" s="1"/>
  <c r="AO927" i="4"/>
  <c r="AK927" i="4"/>
  <c r="AK926" i="4" s="1"/>
  <c r="AK925" i="4" s="1"/>
  <c r="AK924" i="4" s="1"/>
  <c r="AK923" i="4" s="1"/>
  <c r="AK922" i="4" s="1"/>
  <c r="AJ927" i="4"/>
  <c r="AJ926" i="4" s="1"/>
  <c r="AI927" i="4"/>
  <c r="AI926" i="4" s="1"/>
  <c r="AB927" i="4"/>
  <c r="AB926" i="4" s="1"/>
  <c r="AB925" i="4" s="1"/>
  <c r="AB924" i="4" s="1"/>
  <c r="AB923" i="4" s="1"/>
  <c r="AB922" i="4" s="1"/>
  <c r="AA927" i="4"/>
  <c r="AA926" i="4" s="1"/>
  <c r="AA925" i="4" s="1"/>
  <c r="AA924" i="4" s="1"/>
  <c r="AA923" i="4" s="1"/>
  <c r="AA922" i="4" s="1"/>
  <c r="Z927" i="4"/>
  <c r="V927" i="4"/>
  <c r="V926" i="4" s="1"/>
  <c r="U927" i="4"/>
  <c r="U926" i="4" s="1"/>
  <c r="U925" i="4" s="1"/>
  <c r="T927" i="4"/>
  <c r="R927" i="4"/>
  <c r="Q927" i="4"/>
  <c r="P927" i="4"/>
  <c r="P926" i="4" s="1"/>
  <c r="P925" i="4" s="1"/>
  <c r="P924" i="4" s="1"/>
  <c r="P923" i="4" s="1"/>
  <c r="P922" i="4" s="1"/>
  <c r="O927" i="4"/>
  <c r="O926" i="4" s="1"/>
  <c r="O925" i="4" s="1"/>
  <c r="O924" i="4" s="1"/>
  <c r="O923" i="4" s="1"/>
  <c r="O922" i="4" s="1"/>
  <c r="AQ926" i="4"/>
  <c r="AQ925" i="4" s="1"/>
  <c r="AQ924" i="4" s="1"/>
  <c r="AQ923" i="4" s="1"/>
  <c r="AQ922" i="4" s="1"/>
  <c r="T926" i="4"/>
  <c r="T925" i="4" s="1"/>
  <c r="T924" i="4" s="1"/>
  <c r="Q926" i="4"/>
  <c r="Q925" i="4" s="1"/>
  <c r="Q924" i="4" s="1"/>
  <c r="Q923" i="4" s="1"/>
  <c r="Q922" i="4" s="1"/>
  <c r="AJ925" i="4"/>
  <c r="AJ924" i="4" s="1"/>
  <c r="AJ923" i="4" s="1"/>
  <c r="AJ922" i="4" s="1"/>
  <c r="AR921" i="4"/>
  <c r="AS921" i="4" s="1"/>
  <c r="AL921" i="4"/>
  <c r="AC921" i="4"/>
  <c r="AD921" i="4" s="1"/>
  <c r="W921" i="4"/>
  <c r="AR920" i="4"/>
  <c r="AS920" i="4" s="1"/>
  <c r="AL920" i="4"/>
  <c r="AM920" i="4" s="1"/>
  <c r="AC920" i="4"/>
  <c r="AD920" i="4" s="1"/>
  <c r="W920" i="4"/>
  <c r="X920" i="4" s="1"/>
  <c r="AR919" i="4"/>
  <c r="AS919" i="4" s="1"/>
  <c r="AL919" i="4"/>
  <c r="AC919" i="4"/>
  <c r="AD919" i="4" s="1"/>
  <c r="W919" i="4"/>
  <c r="X919" i="4" s="1"/>
  <c r="AR918" i="4"/>
  <c r="AS918" i="4" s="1"/>
  <c r="AL918" i="4"/>
  <c r="AM918" i="4" s="1"/>
  <c r="AC918" i="4"/>
  <c r="AD918" i="4" s="1"/>
  <c r="W918" i="4"/>
  <c r="X918" i="4" s="1"/>
  <c r="AQ917" i="4"/>
  <c r="AP917" i="4"/>
  <c r="AO917" i="4"/>
  <c r="AK917" i="4"/>
  <c r="AJ917" i="4"/>
  <c r="AI917" i="4"/>
  <c r="AB917" i="4"/>
  <c r="AA917" i="4"/>
  <c r="Z917" i="4"/>
  <c r="V917" i="4"/>
  <c r="U917" i="4"/>
  <c r="T917" i="4"/>
  <c r="R917" i="4"/>
  <c r="Q917" i="4"/>
  <c r="P917" i="4"/>
  <c r="O917" i="4"/>
  <c r="AR916" i="4"/>
  <c r="AS916" i="4" s="1"/>
  <c r="AL916" i="4"/>
  <c r="AM916" i="4" s="1"/>
  <c r="AC916" i="4"/>
  <c r="AD916" i="4" s="1"/>
  <c r="W916" i="4"/>
  <c r="X916" i="4" s="1"/>
  <c r="AQ915" i="4"/>
  <c r="AP915" i="4"/>
  <c r="AO915" i="4"/>
  <c r="AK915" i="4"/>
  <c r="AJ915" i="4"/>
  <c r="AJ912" i="4" s="1"/>
  <c r="AJ911" i="4" s="1"/>
  <c r="AJ910" i="4" s="1"/>
  <c r="AJ909" i="4" s="1"/>
  <c r="AJ908" i="4" s="1"/>
  <c r="AI915" i="4"/>
  <c r="AB915" i="4"/>
  <c r="AA915" i="4"/>
  <c r="AA912" i="4" s="1"/>
  <c r="AA911" i="4" s="1"/>
  <c r="AA910" i="4" s="1"/>
  <c r="AA909" i="4" s="1"/>
  <c r="AA908" i="4" s="1"/>
  <c r="Z915" i="4"/>
  <c r="V915" i="4"/>
  <c r="U915" i="4"/>
  <c r="T915" i="4"/>
  <c r="R915" i="4"/>
  <c r="Q915" i="4"/>
  <c r="P915" i="4"/>
  <c r="O915" i="4"/>
  <c r="AR914" i="4"/>
  <c r="AS914" i="4" s="1"/>
  <c r="AL914" i="4"/>
  <c r="AM914" i="4" s="1"/>
  <c r="AC914" i="4"/>
  <c r="AD914" i="4" s="1"/>
  <c r="W914" i="4"/>
  <c r="X914" i="4" s="1"/>
  <c r="AQ913" i="4"/>
  <c r="AP913" i="4"/>
  <c r="AO913" i="4"/>
  <c r="AK913" i="4"/>
  <c r="AJ913" i="4"/>
  <c r="AI913" i="4"/>
  <c r="AI912" i="4" s="1"/>
  <c r="AB913" i="4"/>
  <c r="AA913" i="4"/>
  <c r="Z913" i="4"/>
  <c r="V913" i="4"/>
  <c r="U913" i="4"/>
  <c r="T913" i="4"/>
  <c r="R913" i="4"/>
  <c r="Q913" i="4"/>
  <c r="Q912" i="4" s="1"/>
  <c r="Q911" i="4" s="1"/>
  <c r="Q910" i="4" s="1"/>
  <c r="Q909" i="4" s="1"/>
  <c r="Q908" i="4" s="1"/>
  <c r="P913" i="4"/>
  <c r="O913" i="4"/>
  <c r="AR906" i="4"/>
  <c r="AS906" i="4" s="1"/>
  <c r="AL906" i="4"/>
  <c r="AM906" i="4" s="1"/>
  <c r="AC906" i="4"/>
  <c r="AD906" i="4" s="1"/>
  <c r="W906" i="4"/>
  <c r="X906" i="4" s="1"/>
  <c r="AR905" i="4"/>
  <c r="AS905" i="4" s="1"/>
  <c r="AL905" i="4"/>
  <c r="AC905" i="4"/>
  <c r="AD905" i="4" s="1"/>
  <c r="W905" i="4"/>
  <c r="X905" i="4" s="1"/>
  <c r="AR904" i="4"/>
  <c r="AL904" i="4"/>
  <c r="AM904" i="4" s="1"/>
  <c r="AC904" i="4"/>
  <c r="AD904" i="4" s="1"/>
  <c r="W904" i="4"/>
  <c r="AF904" i="4" s="1"/>
  <c r="AG904" i="4" s="1"/>
  <c r="AR903" i="4"/>
  <c r="AS903" i="4" s="1"/>
  <c r="AL903" i="4"/>
  <c r="AC903" i="4"/>
  <c r="AD903" i="4" s="1"/>
  <c r="W903" i="4"/>
  <c r="AQ902" i="4"/>
  <c r="AP902" i="4"/>
  <c r="AO902" i="4"/>
  <c r="AK902" i="4"/>
  <c r="AJ902" i="4"/>
  <c r="AI902" i="4"/>
  <c r="AB902" i="4"/>
  <c r="AA902" i="4"/>
  <c r="Z902" i="4"/>
  <c r="V902" i="4"/>
  <c r="U902" i="4"/>
  <c r="T902" i="4"/>
  <c r="R902" i="4"/>
  <c r="Q902" i="4"/>
  <c r="P902" i="4"/>
  <c r="O902" i="4"/>
  <c r="AR901" i="4"/>
  <c r="AS901" i="4" s="1"/>
  <c r="AL901" i="4"/>
  <c r="AM901" i="4" s="1"/>
  <c r="AC901" i="4"/>
  <c r="AD901" i="4" s="1"/>
  <c r="W901" i="4"/>
  <c r="X901" i="4" s="1"/>
  <c r="AQ900" i="4"/>
  <c r="AP900" i="4"/>
  <c r="AO900" i="4"/>
  <c r="AK900" i="4"/>
  <c r="AJ900" i="4"/>
  <c r="AI900" i="4"/>
  <c r="AB900" i="4"/>
  <c r="AA900" i="4"/>
  <c r="Z900" i="4"/>
  <c r="V900" i="4"/>
  <c r="U900" i="4"/>
  <c r="T900" i="4"/>
  <c r="R900" i="4"/>
  <c r="Q900" i="4"/>
  <c r="P900" i="4"/>
  <c r="O900" i="4"/>
  <c r="AR899" i="4"/>
  <c r="AS899" i="4" s="1"/>
  <c r="AL899" i="4"/>
  <c r="AM899" i="4" s="1"/>
  <c r="AC899" i="4"/>
  <c r="W899" i="4"/>
  <c r="X899" i="4" s="1"/>
  <c r="AQ898" i="4"/>
  <c r="AP898" i="4"/>
  <c r="AO898" i="4"/>
  <c r="AK898" i="4"/>
  <c r="AJ898" i="4"/>
  <c r="AJ897" i="4" s="1"/>
  <c r="AJ896" i="4" s="1"/>
  <c r="AJ895" i="4" s="1"/>
  <c r="AJ894" i="4" s="1"/>
  <c r="AJ893" i="4" s="1"/>
  <c r="AJ892" i="4" s="1"/>
  <c r="AI898" i="4"/>
  <c r="AB898" i="4"/>
  <c r="AB897" i="4" s="1"/>
  <c r="AB896" i="4" s="1"/>
  <c r="AB895" i="4" s="1"/>
  <c r="AB894" i="4" s="1"/>
  <c r="AB893" i="4" s="1"/>
  <c r="AB892" i="4" s="1"/>
  <c r="AA898" i="4"/>
  <c r="Z898" i="4"/>
  <c r="V898" i="4"/>
  <c r="U898" i="4"/>
  <c r="T898" i="4"/>
  <c r="R898" i="4"/>
  <c r="Q898" i="4"/>
  <c r="P898" i="4"/>
  <c r="O898" i="4"/>
  <c r="AO897" i="4"/>
  <c r="O897" i="4"/>
  <c r="O896" i="4" s="1"/>
  <c r="O895" i="4" s="1"/>
  <c r="O894" i="4" s="1"/>
  <c r="O893" i="4" s="1"/>
  <c r="O892" i="4" s="1"/>
  <c r="AR891" i="4"/>
  <c r="AS891" i="4" s="1"/>
  <c r="AL891" i="4"/>
  <c r="AM891" i="4" s="1"/>
  <c r="AC891" i="4"/>
  <c r="AD891" i="4" s="1"/>
  <c r="W891" i="4"/>
  <c r="X891" i="4" s="1"/>
  <c r="AQ890" i="4"/>
  <c r="AP890" i="4"/>
  <c r="AO890" i="4"/>
  <c r="AK890" i="4"/>
  <c r="AJ890" i="4"/>
  <c r="AI890" i="4"/>
  <c r="AB890" i="4"/>
  <c r="AA890" i="4"/>
  <c r="Z890" i="4"/>
  <c r="V890" i="4"/>
  <c r="U890" i="4"/>
  <c r="T890" i="4"/>
  <c r="R890" i="4"/>
  <c r="Q890" i="4"/>
  <c r="P890" i="4"/>
  <c r="O890" i="4"/>
  <c r="AR889" i="4"/>
  <c r="AL889" i="4"/>
  <c r="AM889" i="4" s="1"/>
  <c r="AC889" i="4"/>
  <c r="AD889" i="4" s="1"/>
  <c r="W889" i="4"/>
  <c r="AR888" i="4"/>
  <c r="AS888" i="4" s="1"/>
  <c r="AL888" i="4"/>
  <c r="AM888" i="4" s="1"/>
  <c r="AC888" i="4"/>
  <c r="AD888" i="4" s="1"/>
  <c r="W888" i="4"/>
  <c r="X888" i="4" s="1"/>
  <c r="AR887" i="4"/>
  <c r="AS887" i="4" s="1"/>
  <c r="AL887" i="4"/>
  <c r="AM887" i="4" s="1"/>
  <c r="AC887" i="4"/>
  <c r="AD887" i="4" s="1"/>
  <c r="W887" i="4"/>
  <c r="AR886" i="4"/>
  <c r="AS886" i="4" s="1"/>
  <c r="AL886" i="4"/>
  <c r="AC886" i="4"/>
  <c r="AD886" i="4" s="1"/>
  <c r="W886" i="4"/>
  <c r="AR885" i="4"/>
  <c r="AL885" i="4"/>
  <c r="AM885" i="4" s="1"/>
  <c r="AC885" i="4"/>
  <c r="AD885" i="4" s="1"/>
  <c r="W885" i="4"/>
  <c r="X885" i="4" s="1"/>
  <c r="AQ884" i="4"/>
  <c r="AP884" i="4"/>
  <c r="AO884" i="4"/>
  <c r="AK884" i="4"/>
  <c r="AJ884" i="4"/>
  <c r="AI884" i="4"/>
  <c r="AB884" i="4"/>
  <c r="AA884" i="4"/>
  <c r="Z884" i="4"/>
  <c r="V884" i="4"/>
  <c r="U884" i="4"/>
  <c r="T884" i="4"/>
  <c r="R884" i="4"/>
  <c r="Q884" i="4"/>
  <c r="P884" i="4"/>
  <c r="O884" i="4"/>
  <c r="AR883" i="4"/>
  <c r="AS883" i="4" s="1"/>
  <c r="AL883" i="4"/>
  <c r="AM883" i="4" s="1"/>
  <c r="AC883" i="4"/>
  <c r="AD883" i="4" s="1"/>
  <c r="W883" i="4"/>
  <c r="AR882" i="4"/>
  <c r="AS882" i="4" s="1"/>
  <c r="AL882" i="4"/>
  <c r="AC882" i="4"/>
  <c r="AD882" i="4" s="1"/>
  <c r="W882" i="4"/>
  <c r="AR881" i="4"/>
  <c r="AL881" i="4"/>
  <c r="AM881" i="4" s="1"/>
  <c r="AC881" i="4"/>
  <c r="AD881" i="4" s="1"/>
  <c r="W881" i="4"/>
  <c r="X881" i="4" s="1"/>
  <c r="AQ880" i="4"/>
  <c r="AP880" i="4"/>
  <c r="AO880" i="4"/>
  <c r="AK880" i="4"/>
  <c r="AJ880" i="4"/>
  <c r="AI880" i="4"/>
  <c r="AB880" i="4"/>
  <c r="AA880" i="4"/>
  <c r="Z880" i="4"/>
  <c r="V880" i="4"/>
  <c r="U880" i="4"/>
  <c r="T880" i="4"/>
  <c r="R880" i="4"/>
  <c r="Q880" i="4"/>
  <c r="P880" i="4"/>
  <c r="O880" i="4"/>
  <c r="AR879" i="4"/>
  <c r="AS879" i="4" s="1"/>
  <c r="AL879" i="4"/>
  <c r="AM879" i="4" s="1"/>
  <c r="AC879" i="4"/>
  <c r="AD879" i="4" s="1"/>
  <c r="W879" i="4"/>
  <c r="AR878" i="4"/>
  <c r="AS878" i="4" s="1"/>
  <c r="AL878" i="4"/>
  <c r="AC878" i="4"/>
  <c r="AD878" i="4" s="1"/>
  <c r="W878" i="4"/>
  <c r="AR877" i="4"/>
  <c r="AL877" i="4"/>
  <c r="AM877" i="4" s="1"/>
  <c r="AC877" i="4"/>
  <c r="AD877" i="4" s="1"/>
  <c r="W877" i="4"/>
  <c r="X877" i="4" s="1"/>
  <c r="AQ876" i="4"/>
  <c r="AP876" i="4"/>
  <c r="AO876" i="4"/>
  <c r="AK876" i="4"/>
  <c r="AK875" i="4" s="1"/>
  <c r="AK874" i="4" s="1"/>
  <c r="AJ876" i="4"/>
  <c r="AI876" i="4"/>
  <c r="AB876" i="4"/>
  <c r="AB875" i="4" s="1"/>
  <c r="AB874" i="4" s="1"/>
  <c r="AA876" i="4"/>
  <c r="Z876" i="4"/>
  <c r="V876" i="4"/>
  <c r="U876" i="4"/>
  <c r="U875" i="4" s="1"/>
  <c r="U874" i="4" s="1"/>
  <c r="T876" i="4"/>
  <c r="T875" i="4" s="1"/>
  <c r="T874" i="4" s="1"/>
  <c r="R876" i="4"/>
  <c r="Q876" i="4"/>
  <c r="P876" i="4"/>
  <c r="P875" i="4" s="1"/>
  <c r="P874" i="4" s="1"/>
  <c r="O876" i="4"/>
  <c r="O875" i="4" s="1"/>
  <c r="O874" i="4" s="1"/>
  <c r="AR873" i="4"/>
  <c r="AS873" i="4" s="1"/>
  <c r="AL873" i="4"/>
  <c r="AD873" i="4"/>
  <c r="AC873" i="4"/>
  <c r="W873" i="4"/>
  <c r="AF873" i="4" s="1"/>
  <c r="AR872" i="4"/>
  <c r="AS872" i="4" s="1"/>
  <c r="AL872" i="4"/>
  <c r="AC872" i="4"/>
  <c r="AD872" i="4" s="1"/>
  <c r="W872" i="4"/>
  <c r="AR871" i="4"/>
  <c r="AS871" i="4" s="1"/>
  <c r="AL871" i="4"/>
  <c r="AM871" i="4" s="1"/>
  <c r="AC871" i="4"/>
  <c r="AD871" i="4" s="1"/>
  <c r="W871" i="4"/>
  <c r="X871" i="4" s="1"/>
  <c r="AR870" i="4"/>
  <c r="AS870" i="4" s="1"/>
  <c r="AL870" i="4"/>
  <c r="AM870" i="4" s="1"/>
  <c r="AC870" i="4"/>
  <c r="AD870" i="4" s="1"/>
  <c r="W870" i="4"/>
  <c r="AQ869" i="4"/>
  <c r="AP869" i="4"/>
  <c r="AO869" i="4"/>
  <c r="AO868" i="4" s="1"/>
  <c r="AO867" i="4" s="1"/>
  <c r="AK869" i="4"/>
  <c r="AK868" i="4" s="1"/>
  <c r="AK867" i="4" s="1"/>
  <c r="AJ869" i="4"/>
  <c r="AI869" i="4"/>
  <c r="AB869" i="4"/>
  <c r="AA869" i="4"/>
  <c r="AA868" i="4" s="1"/>
  <c r="AA867" i="4" s="1"/>
  <c r="Z869" i="4"/>
  <c r="Z868" i="4" s="1"/>
  <c r="Z867" i="4" s="1"/>
  <c r="V869" i="4"/>
  <c r="V868" i="4" s="1"/>
  <c r="V867" i="4" s="1"/>
  <c r="U869" i="4"/>
  <c r="T869" i="4"/>
  <c r="T868" i="4" s="1"/>
  <c r="R869" i="4"/>
  <c r="Q869" i="4"/>
  <c r="Q868" i="4" s="1"/>
  <c r="P869" i="4"/>
  <c r="O869" i="4"/>
  <c r="O868" i="4" s="1"/>
  <c r="O867" i="4" s="1"/>
  <c r="AP868" i="4"/>
  <c r="AP867" i="4" s="1"/>
  <c r="AJ868" i="4"/>
  <c r="AJ867" i="4" s="1"/>
  <c r="AI868" i="4"/>
  <c r="U868" i="4"/>
  <c r="U867" i="4" s="1"/>
  <c r="P868" i="4"/>
  <c r="P867" i="4" s="1"/>
  <c r="Q867" i="4"/>
  <c r="AR866" i="4"/>
  <c r="AS866" i="4" s="1"/>
  <c r="AL866" i="4"/>
  <c r="AM866" i="4" s="1"/>
  <c r="AC866" i="4"/>
  <c r="AD866" i="4" s="1"/>
  <c r="W866" i="4"/>
  <c r="AQ865" i="4"/>
  <c r="AR865" i="4" s="1"/>
  <c r="AS865" i="4" s="1"/>
  <c r="AL865" i="4"/>
  <c r="AU865" i="4" s="1"/>
  <c r="AV865" i="4" s="1"/>
  <c r="AC865" i="4"/>
  <c r="AD865" i="4" s="1"/>
  <c r="W865" i="4"/>
  <c r="X865" i="4" s="1"/>
  <c r="AR864" i="4"/>
  <c r="AS864" i="4" s="1"/>
  <c r="AL864" i="4"/>
  <c r="AM864" i="4" s="1"/>
  <c r="AC864" i="4"/>
  <c r="AD864" i="4" s="1"/>
  <c r="W864" i="4"/>
  <c r="AR863" i="4"/>
  <c r="AS863" i="4" s="1"/>
  <c r="AL863" i="4"/>
  <c r="AM863" i="4" s="1"/>
  <c r="AC863" i="4"/>
  <c r="AD863" i="4" s="1"/>
  <c r="W863" i="4"/>
  <c r="AQ862" i="4"/>
  <c r="AQ861" i="4" s="1"/>
  <c r="AQ860" i="4" s="1"/>
  <c r="AP862" i="4"/>
  <c r="AP861" i="4" s="1"/>
  <c r="AP860" i="4" s="1"/>
  <c r="AO862" i="4"/>
  <c r="AK862" i="4"/>
  <c r="AJ862" i="4"/>
  <c r="AJ861" i="4" s="1"/>
  <c r="AJ860" i="4" s="1"/>
  <c r="AI862" i="4"/>
  <c r="AI861" i="4" s="1"/>
  <c r="AB862" i="4"/>
  <c r="AB861" i="4" s="1"/>
  <c r="AA862" i="4"/>
  <c r="Z862" i="4"/>
  <c r="V862" i="4"/>
  <c r="V861" i="4" s="1"/>
  <c r="V860" i="4" s="1"/>
  <c r="U862" i="4"/>
  <c r="U861" i="4" s="1"/>
  <c r="U860" i="4" s="1"/>
  <c r="T862" i="4"/>
  <c r="R862" i="4"/>
  <c r="Q862" i="4"/>
  <c r="Q861" i="4" s="1"/>
  <c r="Q860" i="4" s="1"/>
  <c r="P862" i="4"/>
  <c r="P861" i="4" s="1"/>
  <c r="P860" i="4" s="1"/>
  <c r="O862" i="4"/>
  <c r="O861" i="4" s="1"/>
  <c r="O860" i="4" s="1"/>
  <c r="AO861" i="4"/>
  <c r="AK861" i="4"/>
  <c r="AK860" i="4" s="1"/>
  <c r="AA861" i="4"/>
  <c r="AA860" i="4" s="1"/>
  <c r="AB860" i="4"/>
  <c r="AR859" i="4"/>
  <c r="AS859" i="4" s="1"/>
  <c r="AL859" i="4"/>
  <c r="AM859" i="4" s="1"/>
  <c r="AC859" i="4"/>
  <c r="W859" i="4"/>
  <c r="X859" i="4" s="1"/>
  <c r="AR858" i="4"/>
  <c r="AS858" i="4" s="1"/>
  <c r="AL858" i="4"/>
  <c r="AM858" i="4" s="1"/>
  <c r="AC858" i="4"/>
  <c r="AD858" i="4" s="1"/>
  <c r="W858" i="4"/>
  <c r="X858" i="4" s="1"/>
  <c r="AR857" i="4"/>
  <c r="AS857" i="4" s="1"/>
  <c r="AL857" i="4"/>
  <c r="AM857" i="4" s="1"/>
  <c r="AC857" i="4"/>
  <c r="AD857" i="4" s="1"/>
  <c r="W857" i="4"/>
  <c r="X857" i="4" s="1"/>
  <c r="AQ856" i="4"/>
  <c r="AP856" i="4"/>
  <c r="AO856" i="4"/>
  <c r="AK856" i="4"/>
  <c r="AJ856" i="4"/>
  <c r="AJ855" i="4" s="1"/>
  <c r="AJ854" i="4" s="1"/>
  <c r="AI856" i="4"/>
  <c r="AI855" i="4" s="1"/>
  <c r="AI854" i="4" s="1"/>
  <c r="AB856" i="4"/>
  <c r="AB855" i="4" s="1"/>
  <c r="AB854" i="4" s="1"/>
  <c r="AA856" i="4"/>
  <c r="Z856" i="4"/>
  <c r="V856" i="4"/>
  <c r="V855" i="4" s="1"/>
  <c r="U856" i="4"/>
  <c r="U855" i="4" s="1"/>
  <c r="T856" i="4"/>
  <c r="R856" i="4"/>
  <c r="R855" i="4" s="1"/>
  <c r="R854" i="4" s="1"/>
  <c r="Q856" i="4"/>
  <c r="Q855" i="4" s="1"/>
  <c r="Q854" i="4" s="1"/>
  <c r="P856" i="4"/>
  <c r="P855" i="4" s="1"/>
  <c r="P854" i="4" s="1"/>
  <c r="O856" i="4"/>
  <c r="O855" i="4" s="1"/>
  <c r="O854" i="4" s="1"/>
  <c r="AQ855" i="4"/>
  <c r="AQ854" i="4" s="1"/>
  <c r="AP855" i="4"/>
  <c r="AP854" i="4" s="1"/>
  <c r="AA855" i="4"/>
  <c r="AA854" i="4" s="1"/>
  <c r="T855" i="4"/>
  <c r="T854" i="4" s="1"/>
  <c r="U854" i="4"/>
  <c r="AR853" i="4"/>
  <c r="AS853" i="4" s="1"/>
  <c r="AL853" i="4"/>
  <c r="AM853" i="4" s="1"/>
  <c r="AC853" i="4"/>
  <c r="AD853" i="4" s="1"/>
  <c r="W853" i="4"/>
  <c r="X853" i="4" s="1"/>
  <c r="AQ852" i="4"/>
  <c r="AP852" i="4"/>
  <c r="AO852" i="4"/>
  <c r="AK852" i="4"/>
  <c r="AK851" i="4" s="1"/>
  <c r="AK850" i="4" s="1"/>
  <c r="AJ852" i="4"/>
  <c r="AJ851" i="4" s="1"/>
  <c r="AJ850" i="4" s="1"/>
  <c r="AI852" i="4"/>
  <c r="AI851" i="4" s="1"/>
  <c r="AB852" i="4"/>
  <c r="AB851" i="4" s="1"/>
  <c r="AB850" i="4" s="1"/>
  <c r="AA852" i="4"/>
  <c r="Z852" i="4"/>
  <c r="V852" i="4"/>
  <c r="U852" i="4"/>
  <c r="U851" i="4" s="1"/>
  <c r="U850" i="4" s="1"/>
  <c r="T852" i="4"/>
  <c r="T851" i="4" s="1"/>
  <c r="R852" i="4"/>
  <c r="Q852" i="4"/>
  <c r="Q851" i="4" s="1"/>
  <c r="Q850" i="4" s="1"/>
  <c r="P852" i="4"/>
  <c r="P851" i="4" s="1"/>
  <c r="P850" i="4" s="1"/>
  <c r="O852" i="4"/>
  <c r="O851" i="4" s="1"/>
  <c r="O850" i="4" s="1"/>
  <c r="AQ851" i="4"/>
  <c r="AQ850" i="4" s="1"/>
  <c r="AP851" i="4"/>
  <c r="AP850" i="4" s="1"/>
  <c r="AA851" i="4"/>
  <c r="AA850" i="4" s="1"/>
  <c r="AR849" i="4"/>
  <c r="AS849" i="4" s="1"/>
  <c r="AL849" i="4"/>
  <c r="AM849" i="4" s="1"/>
  <c r="AC849" i="4"/>
  <c r="AD849" i="4" s="1"/>
  <c r="W849" i="4"/>
  <c r="X849" i="4" s="1"/>
  <c r="AR848" i="4"/>
  <c r="AS848" i="4" s="1"/>
  <c r="AL848" i="4"/>
  <c r="AC848" i="4"/>
  <c r="AD848" i="4" s="1"/>
  <c r="W848" i="4"/>
  <c r="X848" i="4" s="1"/>
  <c r="AR847" i="4"/>
  <c r="AS847" i="4" s="1"/>
  <c r="AL847" i="4"/>
  <c r="AM847" i="4" s="1"/>
  <c r="AC847" i="4"/>
  <c r="AD847" i="4" s="1"/>
  <c r="W847" i="4"/>
  <c r="X847" i="4" s="1"/>
  <c r="AR846" i="4"/>
  <c r="AS846" i="4" s="1"/>
  <c r="AL846" i="4"/>
  <c r="AM846" i="4" s="1"/>
  <c r="AC846" i="4"/>
  <c r="AD846" i="4" s="1"/>
  <c r="W846" i="4"/>
  <c r="X846" i="4" s="1"/>
  <c r="AQ845" i="4"/>
  <c r="AP845" i="4"/>
  <c r="AO845" i="4"/>
  <c r="AK845" i="4"/>
  <c r="AJ845" i="4"/>
  <c r="AI845" i="4"/>
  <c r="AB845" i="4"/>
  <c r="AA845" i="4"/>
  <c r="Z845" i="4"/>
  <c r="V845" i="4"/>
  <c r="U845" i="4"/>
  <c r="T845" i="4"/>
  <c r="R845" i="4"/>
  <c r="Q845" i="4"/>
  <c r="P845" i="4"/>
  <c r="O845" i="4"/>
  <c r="AR844" i="4"/>
  <c r="AS844" i="4" s="1"/>
  <c r="AL844" i="4"/>
  <c r="AM844" i="4" s="1"/>
  <c r="AC844" i="4"/>
  <c r="AD844" i="4" s="1"/>
  <c r="W844" i="4"/>
  <c r="X844" i="4" s="1"/>
  <c r="AR843" i="4"/>
  <c r="AS843" i="4" s="1"/>
  <c r="AL843" i="4"/>
  <c r="AC843" i="4"/>
  <c r="AD843" i="4" s="1"/>
  <c r="W843" i="4"/>
  <c r="X843" i="4" s="1"/>
  <c r="AQ842" i="4"/>
  <c r="AP842" i="4"/>
  <c r="AO842" i="4"/>
  <c r="AK842" i="4"/>
  <c r="AJ842" i="4"/>
  <c r="AI842" i="4"/>
  <c r="AB842" i="4"/>
  <c r="AA842" i="4"/>
  <c r="Z842" i="4"/>
  <c r="V842" i="4"/>
  <c r="U842" i="4"/>
  <c r="T842" i="4"/>
  <c r="R842" i="4"/>
  <c r="Q842" i="4"/>
  <c r="P842" i="4"/>
  <c r="O842" i="4"/>
  <c r="AR841" i="4"/>
  <c r="AS841" i="4" s="1"/>
  <c r="AL841" i="4"/>
  <c r="AM841" i="4" s="1"/>
  <c r="AC841" i="4"/>
  <c r="AD841" i="4" s="1"/>
  <c r="W841" i="4"/>
  <c r="X841" i="4" s="1"/>
  <c r="AR840" i="4"/>
  <c r="AS840" i="4" s="1"/>
  <c r="AL840" i="4"/>
  <c r="AC840" i="4"/>
  <c r="AD840" i="4" s="1"/>
  <c r="W840" i="4"/>
  <c r="AF840" i="4" s="1"/>
  <c r="AQ839" i="4"/>
  <c r="AP839" i="4"/>
  <c r="AO839" i="4"/>
  <c r="AK839" i="4"/>
  <c r="AJ839" i="4"/>
  <c r="AI839" i="4"/>
  <c r="AB839" i="4"/>
  <c r="AB838" i="4" s="1"/>
  <c r="AB837" i="4" s="1"/>
  <c r="AA839" i="4"/>
  <c r="AA838" i="4" s="1"/>
  <c r="AA837" i="4" s="1"/>
  <c r="Z839" i="4"/>
  <c r="V839" i="4"/>
  <c r="U839" i="4"/>
  <c r="U838" i="4" s="1"/>
  <c r="U837" i="4" s="1"/>
  <c r="T839" i="4"/>
  <c r="R839" i="4"/>
  <c r="R838" i="4" s="1"/>
  <c r="Q839" i="4"/>
  <c r="P839" i="4"/>
  <c r="O839" i="4"/>
  <c r="AR832" i="4"/>
  <c r="AS832" i="4" s="1"/>
  <c r="AL832" i="4"/>
  <c r="AM832" i="4" s="1"/>
  <c r="AC832" i="4"/>
  <c r="AD832" i="4" s="1"/>
  <c r="W832" i="4"/>
  <c r="X832" i="4" s="1"/>
  <c r="AQ831" i="4"/>
  <c r="AP831" i="4"/>
  <c r="AO831" i="4"/>
  <c r="AK831" i="4"/>
  <c r="AJ831" i="4"/>
  <c r="AI831" i="4"/>
  <c r="AB831" i="4"/>
  <c r="AA831" i="4"/>
  <c r="Z831" i="4"/>
  <c r="V831" i="4"/>
  <c r="U831" i="4"/>
  <c r="T831" i="4"/>
  <c r="R831" i="4"/>
  <c r="R821" i="4" s="1"/>
  <c r="Q831" i="4"/>
  <c r="P831" i="4"/>
  <c r="O831" i="4"/>
  <c r="AR830" i="4"/>
  <c r="AS830" i="4" s="1"/>
  <c r="AL830" i="4"/>
  <c r="AM830" i="4" s="1"/>
  <c r="AC830" i="4"/>
  <c r="AD830" i="4" s="1"/>
  <c r="W830" i="4"/>
  <c r="AR829" i="4"/>
  <c r="AS829" i="4" s="1"/>
  <c r="AL829" i="4"/>
  <c r="AD829" i="4"/>
  <c r="AC829" i="4"/>
  <c r="W829" i="4"/>
  <c r="X829" i="4" s="1"/>
  <c r="AR828" i="4"/>
  <c r="AS828" i="4" s="1"/>
  <c r="AL828" i="4"/>
  <c r="AC828" i="4"/>
  <c r="AD828" i="4" s="1"/>
  <c r="W828" i="4"/>
  <c r="X828" i="4" s="1"/>
  <c r="AR827" i="4"/>
  <c r="AS827" i="4" s="1"/>
  <c r="AL827" i="4"/>
  <c r="AM827" i="4" s="1"/>
  <c r="AC827" i="4"/>
  <c r="AD827" i="4" s="1"/>
  <c r="W827" i="4"/>
  <c r="X827" i="4" s="1"/>
  <c r="AQ826" i="4"/>
  <c r="AP826" i="4"/>
  <c r="AO826" i="4"/>
  <c r="AK826" i="4"/>
  <c r="AJ826" i="4"/>
  <c r="AI826" i="4"/>
  <c r="AB826" i="4"/>
  <c r="AA826" i="4"/>
  <c r="Z826" i="4"/>
  <c r="V826" i="4"/>
  <c r="U826" i="4"/>
  <c r="T826" i="4"/>
  <c r="R826" i="4"/>
  <c r="Q826" i="4"/>
  <c r="P826" i="4"/>
  <c r="O826" i="4"/>
  <c r="AR825" i="4"/>
  <c r="AS825" i="4" s="1"/>
  <c r="AL825" i="4"/>
  <c r="AM825" i="4" s="1"/>
  <c r="AC825" i="4"/>
  <c r="AD825" i="4" s="1"/>
  <c r="W825" i="4"/>
  <c r="X825" i="4" s="1"/>
  <c r="AQ824" i="4"/>
  <c r="AP824" i="4"/>
  <c r="AO824" i="4"/>
  <c r="AR824" i="4" s="1"/>
  <c r="AK824" i="4"/>
  <c r="AJ824" i="4"/>
  <c r="AI824" i="4"/>
  <c r="AB824" i="4"/>
  <c r="AA824" i="4"/>
  <c r="Z824" i="4"/>
  <c r="V824" i="4"/>
  <c r="U824" i="4"/>
  <c r="T824" i="4"/>
  <c r="W824" i="4" s="1"/>
  <c r="R824" i="4"/>
  <c r="Q824" i="4"/>
  <c r="P824" i="4"/>
  <c r="O824" i="4"/>
  <c r="AR823" i="4"/>
  <c r="AS823" i="4" s="1"/>
  <c r="AL823" i="4"/>
  <c r="AM823" i="4" s="1"/>
  <c r="AC823" i="4"/>
  <c r="AD823" i="4" s="1"/>
  <c r="W823" i="4"/>
  <c r="X823" i="4" s="1"/>
  <c r="AQ822" i="4"/>
  <c r="AP822" i="4"/>
  <c r="AO822" i="4"/>
  <c r="AK822" i="4"/>
  <c r="AJ822" i="4"/>
  <c r="AI822" i="4"/>
  <c r="AI821" i="4" s="1"/>
  <c r="AI820" i="4" s="1"/>
  <c r="AB822" i="4"/>
  <c r="AA822" i="4"/>
  <c r="Z822" i="4"/>
  <c r="V822" i="4"/>
  <c r="U822" i="4"/>
  <c r="T822" i="4"/>
  <c r="T821" i="4" s="1"/>
  <c r="R822" i="4"/>
  <c r="Q822" i="4"/>
  <c r="Q821" i="4" s="1"/>
  <c r="Q820" i="4" s="1"/>
  <c r="Q819" i="4" s="1"/>
  <c r="Q818" i="4" s="1"/>
  <c r="Q817" i="4" s="1"/>
  <c r="P822" i="4"/>
  <c r="O822" i="4"/>
  <c r="O821" i="4" s="1"/>
  <c r="O820" i="4" s="1"/>
  <c r="O819" i="4" s="1"/>
  <c r="O818" i="4" s="1"/>
  <c r="O817" i="4" s="1"/>
  <c r="O816" i="4" s="1"/>
  <c r="AB821" i="4"/>
  <c r="AB820" i="4" s="1"/>
  <c r="AB819" i="4" s="1"/>
  <c r="AB818" i="4" s="1"/>
  <c r="AB817" i="4" s="1"/>
  <c r="AB816" i="4" s="1"/>
  <c r="AR797" i="4"/>
  <c r="AS797" i="4" s="1"/>
  <c r="AL797" i="4"/>
  <c r="AD797" i="4"/>
  <c r="AC797" i="4"/>
  <c r="W797" i="4"/>
  <c r="AQ796" i="4"/>
  <c r="AQ795" i="4" s="1"/>
  <c r="AQ794" i="4" s="1"/>
  <c r="AP796" i="4"/>
  <c r="AP795" i="4" s="1"/>
  <c r="AP794" i="4" s="1"/>
  <c r="AO796" i="4"/>
  <c r="AK796" i="4"/>
  <c r="AK795" i="4" s="1"/>
  <c r="AK794" i="4" s="1"/>
  <c r="AJ796" i="4"/>
  <c r="AJ795" i="4" s="1"/>
  <c r="AJ794" i="4" s="1"/>
  <c r="AI796" i="4"/>
  <c r="AI795" i="4" s="1"/>
  <c r="AI794" i="4" s="1"/>
  <c r="AC796" i="4"/>
  <c r="AB796" i="4"/>
  <c r="AB795" i="4" s="1"/>
  <c r="AB794" i="4" s="1"/>
  <c r="AA796" i="4"/>
  <c r="AA795" i="4" s="1"/>
  <c r="Z796" i="4"/>
  <c r="W796" i="4"/>
  <c r="AF796" i="4" s="1"/>
  <c r="V796" i="4"/>
  <c r="V795" i="4" s="1"/>
  <c r="V794" i="4" s="1"/>
  <c r="U796" i="4"/>
  <c r="U795" i="4" s="1"/>
  <c r="U794" i="4" s="1"/>
  <c r="T796" i="4"/>
  <c r="T795" i="4" s="1"/>
  <c r="T794" i="4" s="1"/>
  <c r="R796" i="4"/>
  <c r="R795" i="4" s="1"/>
  <c r="R794" i="4" s="1"/>
  <c r="Q796" i="4"/>
  <c r="Q795" i="4" s="1"/>
  <c r="Q794" i="4" s="1"/>
  <c r="P796" i="4"/>
  <c r="P795" i="4" s="1"/>
  <c r="P794" i="4" s="1"/>
  <c r="O796" i="4"/>
  <c r="AO795" i="4"/>
  <c r="Z795" i="4"/>
  <c r="O795" i="4"/>
  <c r="O794" i="4" s="1"/>
  <c r="AA794" i="4"/>
  <c r="AR793" i="4"/>
  <c r="AS793" i="4" s="1"/>
  <c r="AL793" i="4"/>
  <c r="AM793" i="4" s="1"/>
  <c r="AC793" i="4"/>
  <c r="AD793" i="4" s="1"/>
  <c r="W793" i="4"/>
  <c r="X793" i="4" s="1"/>
  <c r="AR792" i="4"/>
  <c r="AL792" i="4"/>
  <c r="AM792" i="4" s="1"/>
  <c r="AC792" i="4"/>
  <c r="AD792" i="4" s="1"/>
  <c r="W792" i="4"/>
  <c r="X792" i="4" s="1"/>
  <c r="AU791" i="4"/>
  <c r="AF791" i="4"/>
  <c r="R791" i="4"/>
  <c r="Q791" i="4"/>
  <c r="P791" i="4"/>
  <c r="O791" i="4"/>
  <c r="AR790" i="4"/>
  <c r="AS790" i="4" s="1"/>
  <c r="AL790" i="4"/>
  <c r="AC790" i="4"/>
  <c r="AD790" i="4" s="1"/>
  <c r="W790" i="4"/>
  <c r="X790" i="4" s="1"/>
  <c r="AR789" i="4"/>
  <c r="AS789" i="4" s="1"/>
  <c r="AL789" i="4"/>
  <c r="AM789" i="4" s="1"/>
  <c r="AC789" i="4"/>
  <c r="AD789" i="4" s="1"/>
  <c r="W789" i="4"/>
  <c r="X789" i="4" s="1"/>
  <c r="AQ788" i="4"/>
  <c r="AP788" i="4"/>
  <c r="AO788" i="4"/>
  <c r="AK788" i="4"/>
  <c r="AK787" i="4" s="1"/>
  <c r="AK786" i="4" s="1"/>
  <c r="AJ788" i="4"/>
  <c r="AJ787" i="4" s="1"/>
  <c r="AJ786" i="4" s="1"/>
  <c r="AI788" i="4"/>
  <c r="AB788" i="4"/>
  <c r="AA788" i="4"/>
  <c r="AA787" i="4" s="1"/>
  <c r="AA786" i="4" s="1"/>
  <c r="Z788" i="4"/>
  <c r="AC788" i="4" s="1"/>
  <c r="V788" i="4"/>
  <c r="V787" i="4" s="1"/>
  <c r="V786" i="4" s="1"/>
  <c r="U788" i="4"/>
  <c r="T788" i="4"/>
  <c r="R788" i="4"/>
  <c r="R787" i="4" s="1"/>
  <c r="Q788" i="4"/>
  <c r="Q787" i="4" s="1"/>
  <c r="Q786" i="4" s="1"/>
  <c r="P788" i="4"/>
  <c r="O788" i="4"/>
  <c r="O787" i="4" s="1"/>
  <c r="AQ787" i="4"/>
  <c r="AQ786" i="4" s="1"/>
  <c r="AO787" i="4"/>
  <c r="AB787" i="4"/>
  <c r="AB786" i="4" s="1"/>
  <c r="Z787" i="4"/>
  <c r="AC787" i="4" s="1"/>
  <c r="U787" i="4"/>
  <c r="U786" i="4" s="1"/>
  <c r="P787" i="4"/>
  <c r="P786" i="4" s="1"/>
  <c r="O786" i="4"/>
  <c r="AR785" i="4"/>
  <c r="AS785" i="4" s="1"/>
  <c r="AL785" i="4"/>
  <c r="AC785" i="4"/>
  <c r="AD785" i="4" s="1"/>
  <c r="W785" i="4"/>
  <c r="AF785" i="4" s="1"/>
  <c r="AR784" i="4"/>
  <c r="AS784" i="4" s="1"/>
  <c r="AL784" i="4"/>
  <c r="AM784" i="4" s="1"/>
  <c r="AC784" i="4"/>
  <c r="W784" i="4"/>
  <c r="X784" i="4" s="1"/>
  <c r="AR783" i="4"/>
  <c r="AS783" i="4" s="1"/>
  <c r="AL783" i="4"/>
  <c r="AM783" i="4" s="1"/>
  <c r="AC783" i="4"/>
  <c r="AD783" i="4" s="1"/>
  <c r="W783" i="4"/>
  <c r="X783" i="4" s="1"/>
  <c r="AR782" i="4"/>
  <c r="AS782" i="4" s="1"/>
  <c r="AL782" i="4"/>
  <c r="AM782" i="4" s="1"/>
  <c r="AC782" i="4"/>
  <c r="AD782" i="4" s="1"/>
  <c r="W782" i="4"/>
  <c r="X782" i="4" s="1"/>
  <c r="AR781" i="4"/>
  <c r="AS781" i="4" s="1"/>
  <c r="AL781" i="4"/>
  <c r="AC781" i="4"/>
  <c r="AD781" i="4" s="1"/>
  <c r="W781" i="4"/>
  <c r="AF781" i="4" s="1"/>
  <c r="AR780" i="4"/>
  <c r="AS780" i="4" s="1"/>
  <c r="AL780" i="4"/>
  <c r="AM780" i="4" s="1"/>
  <c r="AC780" i="4"/>
  <c r="AD780" i="4" s="1"/>
  <c r="W780" i="4"/>
  <c r="X780" i="4" s="1"/>
  <c r="AQ779" i="4"/>
  <c r="AP779" i="4"/>
  <c r="AO779" i="4"/>
  <c r="AK779" i="4"/>
  <c r="AJ779" i="4"/>
  <c r="AI779" i="4"/>
  <c r="AB779" i="4"/>
  <c r="AA779" i="4"/>
  <c r="Z779" i="4"/>
  <c r="V779" i="4"/>
  <c r="U779" i="4"/>
  <c r="T779" i="4"/>
  <c r="R779" i="4"/>
  <c r="Q779" i="4"/>
  <c r="P779" i="4"/>
  <c r="O779" i="4"/>
  <c r="AS778" i="4"/>
  <c r="AM778" i="4"/>
  <c r="AF778" i="4"/>
  <c r="AG778" i="4" s="1"/>
  <c r="AD778" i="4"/>
  <c r="X778" i="4"/>
  <c r="AR777" i="4"/>
  <c r="AQ777" i="4"/>
  <c r="AP777" i="4"/>
  <c r="AP776" i="4" s="1"/>
  <c r="AP775" i="4" s="1"/>
  <c r="AO777" i="4"/>
  <c r="AO776" i="4" s="1"/>
  <c r="AO775" i="4" s="1"/>
  <c r="AL777" i="4"/>
  <c r="AK777" i="4"/>
  <c r="AK776" i="4" s="1"/>
  <c r="AK775" i="4" s="1"/>
  <c r="AJ777" i="4"/>
  <c r="AI777" i="4"/>
  <c r="AI776" i="4" s="1"/>
  <c r="AI775" i="4" s="1"/>
  <c r="AC777" i="4"/>
  <c r="AB777" i="4"/>
  <c r="AA777" i="4"/>
  <c r="AA776" i="4" s="1"/>
  <c r="AA775" i="4" s="1"/>
  <c r="Z777" i="4"/>
  <c r="Z776" i="4" s="1"/>
  <c r="Z775" i="4" s="1"/>
  <c r="W777" i="4"/>
  <c r="AF777" i="4" s="1"/>
  <c r="V777" i="4"/>
  <c r="V776" i="4" s="1"/>
  <c r="V775" i="4" s="1"/>
  <c r="U777" i="4"/>
  <c r="U776" i="4" s="1"/>
  <c r="U775" i="4" s="1"/>
  <c r="T777" i="4"/>
  <c r="R777" i="4"/>
  <c r="AD777" i="4" s="1"/>
  <c r="Q777" i="4"/>
  <c r="Q776" i="4" s="1"/>
  <c r="Q775" i="4" s="1"/>
  <c r="P777" i="4"/>
  <c r="P776" i="4" s="1"/>
  <c r="P775" i="4" s="1"/>
  <c r="O777" i="4"/>
  <c r="O776" i="4" s="1"/>
  <c r="O775" i="4" s="1"/>
  <c r="AB776" i="4"/>
  <c r="AB775" i="4" s="1"/>
  <c r="AR774" i="4"/>
  <c r="AL774" i="4"/>
  <c r="AM774" i="4" s="1"/>
  <c r="AC774" i="4"/>
  <c r="AD774" i="4" s="1"/>
  <c r="W774" i="4"/>
  <c r="X774" i="4" s="1"/>
  <c r="AR773" i="4"/>
  <c r="AS773" i="4" s="1"/>
  <c r="AL773" i="4"/>
  <c r="AM773" i="4" s="1"/>
  <c r="AC773" i="4"/>
  <c r="AD773" i="4" s="1"/>
  <c r="W773" i="4"/>
  <c r="AF773" i="4" s="1"/>
  <c r="AR772" i="4"/>
  <c r="AS772" i="4" s="1"/>
  <c r="AL772" i="4"/>
  <c r="AM772" i="4" s="1"/>
  <c r="AC772" i="4"/>
  <c r="W772" i="4"/>
  <c r="X772" i="4" s="1"/>
  <c r="AR771" i="4"/>
  <c r="AS771" i="4" s="1"/>
  <c r="AL771" i="4"/>
  <c r="AM771" i="4" s="1"/>
  <c r="AC771" i="4"/>
  <c r="AD771" i="4" s="1"/>
  <c r="W771" i="4"/>
  <c r="AR770" i="4"/>
  <c r="AS770" i="4" s="1"/>
  <c r="AL770" i="4"/>
  <c r="AM770" i="4" s="1"/>
  <c r="AC770" i="4"/>
  <c r="AD770" i="4" s="1"/>
  <c r="W770" i="4"/>
  <c r="X770" i="4" s="1"/>
  <c r="AQ769" i="4"/>
  <c r="AP769" i="4"/>
  <c r="AO769" i="4"/>
  <c r="AK769" i="4"/>
  <c r="AJ769" i="4"/>
  <c r="AI769" i="4"/>
  <c r="AB769" i="4"/>
  <c r="AA769" i="4"/>
  <c r="Z769" i="4"/>
  <c r="AC769" i="4" s="1"/>
  <c r="V769" i="4"/>
  <c r="U769" i="4"/>
  <c r="T769" i="4"/>
  <c r="R769" i="4"/>
  <c r="Q769" i="4"/>
  <c r="P769" i="4"/>
  <c r="O769" i="4"/>
  <c r="AR768" i="4"/>
  <c r="AS768" i="4" s="1"/>
  <c r="AL768" i="4"/>
  <c r="AM768" i="4" s="1"/>
  <c r="AC768" i="4"/>
  <c r="W768" i="4"/>
  <c r="X768" i="4" s="1"/>
  <c r="AR767" i="4"/>
  <c r="AS767" i="4" s="1"/>
  <c r="AL767" i="4"/>
  <c r="AM767" i="4" s="1"/>
  <c r="AC767" i="4"/>
  <c r="AD767" i="4" s="1"/>
  <c r="W767" i="4"/>
  <c r="AR766" i="4"/>
  <c r="AS766" i="4" s="1"/>
  <c r="AL766" i="4"/>
  <c r="AM766" i="4" s="1"/>
  <c r="AC766" i="4"/>
  <c r="AD766" i="4" s="1"/>
  <c r="W766" i="4"/>
  <c r="AR765" i="4"/>
  <c r="AS765" i="4" s="1"/>
  <c r="AL765" i="4"/>
  <c r="AM765" i="4" s="1"/>
  <c r="AC765" i="4"/>
  <c r="AD765" i="4" s="1"/>
  <c r="W765" i="4"/>
  <c r="X765" i="4" s="1"/>
  <c r="AR764" i="4"/>
  <c r="AS764" i="4" s="1"/>
  <c r="AL764" i="4"/>
  <c r="AC764" i="4"/>
  <c r="AD764" i="4" s="1"/>
  <c r="W764" i="4"/>
  <c r="X764" i="4" s="1"/>
  <c r="AR763" i="4"/>
  <c r="AS763" i="4" s="1"/>
  <c r="AL763" i="4"/>
  <c r="AM763" i="4" s="1"/>
  <c r="AC763" i="4"/>
  <c r="AD763" i="4" s="1"/>
  <c r="W763" i="4"/>
  <c r="X763" i="4" s="1"/>
  <c r="AQ762" i="4"/>
  <c r="AP762" i="4"/>
  <c r="AO762" i="4"/>
  <c r="AK762" i="4"/>
  <c r="AJ762" i="4"/>
  <c r="AI762" i="4"/>
  <c r="AB762" i="4"/>
  <c r="AA762" i="4"/>
  <c r="Z762" i="4"/>
  <c r="AC762" i="4" s="1"/>
  <c r="V762" i="4"/>
  <c r="V761" i="4" s="1"/>
  <c r="V760" i="4" s="1"/>
  <c r="U762" i="4"/>
  <c r="U761" i="4" s="1"/>
  <c r="U760" i="4" s="1"/>
  <c r="T762" i="4"/>
  <c r="R762" i="4"/>
  <c r="R761" i="4" s="1"/>
  <c r="R760" i="4" s="1"/>
  <c r="Q762" i="4"/>
  <c r="P762" i="4"/>
  <c r="P761" i="4" s="1"/>
  <c r="P760" i="4" s="1"/>
  <c r="O762" i="4"/>
  <c r="O761" i="4" s="1"/>
  <c r="AQ761" i="4"/>
  <c r="AQ760" i="4" s="1"/>
  <c r="AO761" i="4"/>
  <c r="AK761" i="4"/>
  <c r="AK760" i="4" s="1"/>
  <c r="AA761" i="4"/>
  <c r="AA760" i="4" s="1"/>
  <c r="Z761" i="4"/>
  <c r="Q761" i="4"/>
  <c r="Q760" i="4" s="1"/>
  <c r="O760" i="4"/>
  <c r="AR756" i="4"/>
  <c r="AS756" i="4" s="1"/>
  <c r="AL756" i="4"/>
  <c r="AM756" i="4" s="1"/>
  <c r="AC756" i="4"/>
  <c r="AD756" i="4" s="1"/>
  <c r="W756" i="4"/>
  <c r="X756" i="4" s="1"/>
  <c r="AQ755" i="4"/>
  <c r="AQ754" i="4" s="1"/>
  <c r="AP755" i="4"/>
  <c r="AO755" i="4"/>
  <c r="AR755" i="4" s="1"/>
  <c r="AK755" i="4"/>
  <c r="AJ755" i="4"/>
  <c r="AI755" i="4"/>
  <c r="AB755" i="4"/>
  <c r="AB754" i="4" s="1"/>
  <c r="AB753" i="4" s="1"/>
  <c r="AB752" i="4" s="1"/>
  <c r="AB751" i="4" s="1"/>
  <c r="AB750" i="4" s="1"/>
  <c r="AA755" i="4"/>
  <c r="Z755" i="4"/>
  <c r="V755" i="4"/>
  <c r="U755" i="4"/>
  <c r="W755" i="4" s="1"/>
  <c r="T755" i="4"/>
  <c r="T754" i="4" s="1"/>
  <c r="R755" i="4"/>
  <c r="Q755" i="4"/>
  <c r="P755" i="4"/>
  <c r="P754" i="4" s="1"/>
  <c r="P753" i="4" s="1"/>
  <c r="P752" i="4" s="1"/>
  <c r="P751" i="4" s="1"/>
  <c r="P750" i="4" s="1"/>
  <c r="O755" i="4"/>
  <c r="AP754" i="4"/>
  <c r="AK754" i="4"/>
  <c r="AK753" i="4" s="1"/>
  <c r="AK752" i="4" s="1"/>
  <c r="AK751" i="4" s="1"/>
  <c r="AK750" i="4" s="1"/>
  <c r="AJ754" i="4"/>
  <c r="AI754" i="4"/>
  <c r="AA754" i="4"/>
  <c r="AA753" i="4" s="1"/>
  <c r="AA752" i="4" s="1"/>
  <c r="AA751" i="4" s="1"/>
  <c r="AA750" i="4" s="1"/>
  <c r="V754" i="4"/>
  <c r="V753" i="4" s="1"/>
  <c r="V752" i="4" s="1"/>
  <c r="V751" i="4" s="1"/>
  <c r="V750" i="4" s="1"/>
  <c r="Q754" i="4"/>
  <c r="Q753" i="4" s="1"/>
  <c r="Q752" i="4" s="1"/>
  <c r="Q751" i="4" s="1"/>
  <c r="Q750" i="4" s="1"/>
  <c r="O754" i="4"/>
  <c r="O753" i="4" s="1"/>
  <c r="O752" i="4" s="1"/>
  <c r="O751" i="4" s="1"/>
  <c r="O750" i="4" s="1"/>
  <c r="AQ753" i="4"/>
  <c r="AQ752" i="4" s="1"/>
  <c r="AQ751" i="4" s="1"/>
  <c r="AQ750" i="4" s="1"/>
  <c r="AP753" i="4"/>
  <c r="AP752" i="4" s="1"/>
  <c r="AP751" i="4" s="1"/>
  <c r="AP750" i="4" s="1"/>
  <c r="AJ753" i="4"/>
  <c r="AJ752" i="4" s="1"/>
  <c r="AJ751" i="4" s="1"/>
  <c r="AJ750" i="4" s="1"/>
  <c r="AR749" i="4"/>
  <c r="AS749" i="4" s="1"/>
  <c r="AL749" i="4"/>
  <c r="AM749" i="4" s="1"/>
  <c r="AC749" i="4"/>
  <c r="AD749" i="4" s="1"/>
  <c r="W749" i="4"/>
  <c r="X749" i="4" s="1"/>
  <c r="AQ748" i="4"/>
  <c r="AP748" i="4"/>
  <c r="AP747" i="4" s="1"/>
  <c r="AP746" i="4" s="1"/>
  <c r="AP745" i="4" s="1"/>
  <c r="AP744" i="4" s="1"/>
  <c r="AP743" i="4" s="1"/>
  <c r="AO748" i="4"/>
  <c r="AK748" i="4"/>
  <c r="AK747" i="4" s="1"/>
  <c r="AK746" i="4" s="1"/>
  <c r="AK745" i="4" s="1"/>
  <c r="AK744" i="4" s="1"/>
  <c r="AK743" i="4" s="1"/>
  <c r="AJ748" i="4"/>
  <c r="AI748" i="4"/>
  <c r="AL748" i="4" s="1"/>
  <c r="AB748" i="4"/>
  <c r="AB747" i="4" s="1"/>
  <c r="AB746" i="4" s="1"/>
  <c r="AB745" i="4" s="1"/>
  <c r="AB744" i="4" s="1"/>
  <c r="AB743" i="4" s="1"/>
  <c r="AA748" i="4"/>
  <c r="AA747" i="4" s="1"/>
  <c r="Z748" i="4"/>
  <c r="V748" i="4"/>
  <c r="V747" i="4" s="1"/>
  <c r="U748" i="4"/>
  <c r="T748" i="4"/>
  <c r="T747" i="4" s="1"/>
  <c r="R748" i="4"/>
  <c r="Q748" i="4"/>
  <c r="Q747" i="4" s="1"/>
  <c r="Q746" i="4" s="1"/>
  <c r="Q745" i="4" s="1"/>
  <c r="Q744" i="4" s="1"/>
  <c r="Q743" i="4" s="1"/>
  <c r="P748" i="4"/>
  <c r="P747" i="4" s="1"/>
  <c r="P746" i="4" s="1"/>
  <c r="P745" i="4" s="1"/>
  <c r="P744" i="4" s="1"/>
  <c r="P743" i="4" s="1"/>
  <c r="O748" i="4"/>
  <c r="O747" i="4" s="1"/>
  <c r="O746" i="4" s="1"/>
  <c r="O745" i="4" s="1"/>
  <c r="O744" i="4" s="1"/>
  <c r="O743" i="4" s="1"/>
  <c r="AQ747" i="4"/>
  <c r="AQ746" i="4" s="1"/>
  <c r="AQ745" i="4" s="1"/>
  <c r="AQ744" i="4" s="1"/>
  <c r="AQ743" i="4" s="1"/>
  <c r="AO747" i="4"/>
  <c r="AJ747" i="4"/>
  <c r="AJ746" i="4" s="1"/>
  <c r="AJ745" i="4" s="1"/>
  <c r="AJ744" i="4" s="1"/>
  <c r="AJ743" i="4" s="1"/>
  <c r="Z747" i="4"/>
  <c r="Z746" i="4" s="1"/>
  <c r="Z745" i="4" s="1"/>
  <c r="AA746" i="4"/>
  <c r="AA745" i="4" s="1"/>
  <c r="AA744" i="4" s="1"/>
  <c r="AA743" i="4" s="1"/>
  <c r="V746" i="4"/>
  <c r="V745" i="4" s="1"/>
  <c r="V744" i="4" s="1"/>
  <c r="V743" i="4" s="1"/>
  <c r="AR742" i="4"/>
  <c r="AS742" i="4" s="1"/>
  <c r="AL742" i="4"/>
  <c r="AM742" i="4" s="1"/>
  <c r="AC742" i="4"/>
  <c r="AD742" i="4" s="1"/>
  <c r="W742" i="4"/>
  <c r="X742" i="4" s="1"/>
  <c r="AQ741" i="4"/>
  <c r="AP741" i="4"/>
  <c r="AP740" i="4" s="1"/>
  <c r="AP739" i="4" s="1"/>
  <c r="AP738" i="4" s="1"/>
  <c r="AP737" i="4" s="1"/>
  <c r="AP736" i="4" s="1"/>
  <c r="AO741" i="4"/>
  <c r="AK741" i="4"/>
  <c r="AK740" i="4" s="1"/>
  <c r="AK739" i="4" s="1"/>
  <c r="AK738" i="4" s="1"/>
  <c r="AK737" i="4" s="1"/>
  <c r="AK736" i="4" s="1"/>
  <c r="AJ741" i="4"/>
  <c r="AJ740" i="4" s="1"/>
  <c r="AJ739" i="4" s="1"/>
  <c r="AJ738" i="4" s="1"/>
  <c r="AJ737" i="4" s="1"/>
  <c r="AJ736" i="4" s="1"/>
  <c r="AI741" i="4"/>
  <c r="AB741" i="4"/>
  <c r="AA741" i="4"/>
  <c r="AC741" i="4" s="1"/>
  <c r="AD741" i="4" s="1"/>
  <c r="Z741" i="4"/>
  <c r="V741" i="4"/>
  <c r="V740" i="4" s="1"/>
  <c r="V739" i="4" s="1"/>
  <c r="V738" i="4" s="1"/>
  <c r="V737" i="4" s="1"/>
  <c r="V736" i="4" s="1"/>
  <c r="U741" i="4"/>
  <c r="U740" i="4" s="1"/>
  <c r="U739" i="4" s="1"/>
  <c r="U738" i="4" s="1"/>
  <c r="U737" i="4" s="1"/>
  <c r="U736" i="4" s="1"/>
  <c r="T741" i="4"/>
  <c r="R741" i="4"/>
  <c r="R740" i="4" s="1"/>
  <c r="Q741" i="4"/>
  <c r="Q740" i="4" s="1"/>
  <c r="Q739" i="4" s="1"/>
  <c r="Q738" i="4" s="1"/>
  <c r="Q737" i="4" s="1"/>
  <c r="Q736" i="4" s="1"/>
  <c r="P741" i="4"/>
  <c r="O741" i="4"/>
  <c r="O740" i="4" s="1"/>
  <c r="O739" i="4" s="1"/>
  <c r="O738" i="4" s="1"/>
  <c r="O737" i="4" s="1"/>
  <c r="O736" i="4" s="1"/>
  <c r="AQ740" i="4"/>
  <c r="AQ739" i="4" s="1"/>
  <c r="AQ738" i="4" s="1"/>
  <c r="AQ737" i="4" s="1"/>
  <c r="AQ736" i="4" s="1"/>
  <c r="AO740" i="4"/>
  <c r="AR740" i="4" s="1"/>
  <c r="AB740" i="4"/>
  <c r="AB739" i="4" s="1"/>
  <c r="AB738" i="4" s="1"/>
  <c r="AB737" i="4" s="1"/>
  <c r="AB736" i="4" s="1"/>
  <c r="Z740" i="4"/>
  <c r="P740" i="4"/>
  <c r="P739" i="4" s="1"/>
  <c r="P738" i="4" s="1"/>
  <c r="P737" i="4" s="1"/>
  <c r="P736" i="4" s="1"/>
  <c r="AR735" i="4"/>
  <c r="AS735" i="4" s="1"/>
  <c r="AL735" i="4"/>
  <c r="AU735" i="4" s="1"/>
  <c r="AV735" i="4" s="1"/>
  <c r="AC735" i="4"/>
  <c r="AD735" i="4" s="1"/>
  <c r="W735" i="4"/>
  <c r="X735" i="4" s="1"/>
  <c r="AR734" i="4"/>
  <c r="AS734" i="4" s="1"/>
  <c r="AL734" i="4"/>
  <c r="AC734" i="4"/>
  <c r="AD734" i="4" s="1"/>
  <c r="W734" i="4"/>
  <c r="AR733" i="4"/>
  <c r="AS733" i="4" s="1"/>
  <c r="AL733" i="4"/>
  <c r="AM733" i="4" s="1"/>
  <c r="AC733" i="4"/>
  <c r="AD733" i="4" s="1"/>
  <c r="W733" i="4"/>
  <c r="AF733" i="4" s="1"/>
  <c r="AR732" i="4"/>
  <c r="AS732" i="4" s="1"/>
  <c r="AL732" i="4"/>
  <c r="AC732" i="4"/>
  <c r="AD732" i="4" s="1"/>
  <c r="W732" i="4"/>
  <c r="AR731" i="4"/>
  <c r="AL731" i="4"/>
  <c r="AM731" i="4" s="1"/>
  <c r="AC731" i="4"/>
  <c r="W731" i="4"/>
  <c r="AQ730" i="4"/>
  <c r="AQ729" i="4" s="1"/>
  <c r="AQ728" i="4" s="1"/>
  <c r="AP730" i="4"/>
  <c r="AP729" i="4" s="1"/>
  <c r="AP728" i="4" s="1"/>
  <c r="AO730" i="4"/>
  <c r="AO729" i="4" s="1"/>
  <c r="AO728" i="4" s="1"/>
  <c r="AK730" i="4"/>
  <c r="AK729" i="4" s="1"/>
  <c r="AK728" i="4" s="1"/>
  <c r="AJ730" i="4"/>
  <c r="AJ729" i="4" s="1"/>
  <c r="AI730" i="4"/>
  <c r="AI729" i="4" s="1"/>
  <c r="AI728" i="4" s="1"/>
  <c r="AB730" i="4"/>
  <c r="AA730" i="4"/>
  <c r="AA729" i="4" s="1"/>
  <c r="AA728" i="4" s="1"/>
  <c r="Z730" i="4"/>
  <c r="Z729" i="4" s="1"/>
  <c r="Z728" i="4" s="1"/>
  <c r="V730" i="4"/>
  <c r="V729" i="4" s="1"/>
  <c r="V728" i="4" s="1"/>
  <c r="U730" i="4"/>
  <c r="U729" i="4" s="1"/>
  <c r="U728" i="4" s="1"/>
  <c r="T730" i="4"/>
  <c r="T729" i="4" s="1"/>
  <c r="R730" i="4"/>
  <c r="R729" i="4" s="1"/>
  <c r="Q730" i="4"/>
  <c r="P730" i="4"/>
  <c r="P729" i="4" s="1"/>
  <c r="P728" i="4" s="1"/>
  <c r="O730" i="4"/>
  <c r="O729" i="4" s="1"/>
  <c r="O728" i="4" s="1"/>
  <c r="AB729" i="4"/>
  <c r="AB728" i="4" s="1"/>
  <c r="Q729" i="4"/>
  <c r="Q728" i="4" s="1"/>
  <c r="AJ728" i="4"/>
  <c r="AR727" i="4"/>
  <c r="AS727" i="4" s="1"/>
  <c r="AL727" i="4"/>
  <c r="AM727" i="4" s="1"/>
  <c r="AC727" i="4"/>
  <c r="AD727" i="4" s="1"/>
  <c r="W727" i="4"/>
  <c r="X727" i="4" s="1"/>
  <c r="AQ726" i="4"/>
  <c r="AP726" i="4"/>
  <c r="AO726" i="4"/>
  <c r="AK726" i="4"/>
  <c r="AJ726" i="4"/>
  <c r="AI726" i="4"/>
  <c r="AB726" i="4"/>
  <c r="AA726" i="4"/>
  <c r="Z726" i="4"/>
  <c r="V726" i="4"/>
  <c r="U726" i="4"/>
  <c r="T726" i="4"/>
  <c r="R726" i="4"/>
  <c r="Q726" i="4"/>
  <c r="P726" i="4"/>
  <c r="O726" i="4"/>
  <c r="AR725" i="4"/>
  <c r="AS725" i="4" s="1"/>
  <c r="AL725" i="4"/>
  <c r="AM725" i="4" s="1"/>
  <c r="AC725" i="4"/>
  <c r="AD725" i="4" s="1"/>
  <c r="W725" i="4"/>
  <c r="X725" i="4" s="1"/>
  <c r="AR724" i="4"/>
  <c r="AS724" i="4" s="1"/>
  <c r="AL724" i="4"/>
  <c r="AM724" i="4" s="1"/>
  <c r="AC724" i="4"/>
  <c r="AD724" i="4" s="1"/>
  <c r="W724" i="4"/>
  <c r="AR723" i="4"/>
  <c r="AS723" i="4" s="1"/>
  <c r="AL723" i="4"/>
  <c r="AM723" i="4" s="1"/>
  <c r="AC723" i="4"/>
  <c r="AD723" i="4" s="1"/>
  <c r="W723" i="4"/>
  <c r="X723" i="4" s="1"/>
  <c r="AQ722" i="4"/>
  <c r="AP722" i="4"/>
  <c r="AO722" i="4"/>
  <c r="AK722" i="4"/>
  <c r="AJ722" i="4"/>
  <c r="AI722" i="4"/>
  <c r="AL722" i="4" s="1"/>
  <c r="AM722" i="4" s="1"/>
  <c r="AB722" i="4"/>
  <c r="AA722" i="4"/>
  <c r="Z722" i="4"/>
  <c r="V722" i="4"/>
  <c r="U722" i="4"/>
  <c r="T722" i="4"/>
  <c r="R722" i="4"/>
  <c r="Q722" i="4"/>
  <c r="P722" i="4"/>
  <c r="O722" i="4"/>
  <c r="AR721" i="4"/>
  <c r="AS721" i="4" s="1"/>
  <c r="AL721" i="4"/>
  <c r="AM721" i="4" s="1"/>
  <c r="AC721" i="4"/>
  <c r="AD721" i="4" s="1"/>
  <c r="W721" i="4"/>
  <c r="X721" i="4" s="1"/>
  <c r="AR720" i="4"/>
  <c r="AS720" i="4" s="1"/>
  <c r="AL720" i="4"/>
  <c r="AM720" i="4" s="1"/>
  <c r="AC720" i="4"/>
  <c r="AD720" i="4" s="1"/>
  <c r="W720" i="4"/>
  <c r="X720" i="4" s="1"/>
  <c r="AQ719" i="4"/>
  <c r="AP719" i="4"/>
  <c r="AO719" i="4"/>
  <c r="AK719" i="4"/>
  <c r="AJ719" i="4"/>
  <c r="AI719" i="4"/>
  <c r="AB719" i="4"/>
  <c r="AA719" i="4"/>
  <c r="Z719" i="4"/>
  <c r="V719" i="4"/>
  <c r="U719" i="4"/>
  <c r="T719" i="4"/>
  <c r="R719" i="4"/>
  <c r="Q719" i="4"/>
  <c r="P719" i="4"/>
  <c r="O719" i="4"/>
  <c r="AR718" i="4"/>
  <c r="AS718" i="4" s="1"/>
  <c r="AL718" i="4"/>
  <c r="AM718" i="4" s="1"/>
  <c r="AC718" i="4"/>
  <c r="AD718" i="4" s="1"/>
  <c r="W718" i="4"/>
  <c r="X718" i="4" s="1"/>
  <c r="AR717" i="4"/>
  <c r="AS717" i="4" s="1"/>
  <c r="AL717" i="4"/>
  <c r="AM717" i="4" s="1"/>
  <c r="AC717" i="4"/>
  <c r="AD717" i="4" s="1"/>
  <c r="W717" i="4"/>
  <c r="X717" i="4" s="1"/>
  <c r="AQ716" i="4"/>
  <c r="AP716" i="4"/>
  <c r="AO716" i="4"/>
  <c r="AK716" i="4"/>
  <c r="AK715" i="4" s="1"/>
  <c r="AK714" i="4" s="1"/>
  <c r="AJ716" i="4"/>
  <c r="AI716" i="4"/>
  <c r="AB716" i="4"/>
  <c r="AA716" i="4"/>
  <c r="Z716" i="4"/>
  <c r="V716" i="4"/>
  <c r="U716" i="4"/>
  <c r="T716" i="4"/>
  <c r="T715" i="4" s="1"/>
  <c r="R716" i="4"/>
  <c r="Q716" i="4"/>
  <c r="P716" i="4"/>
  <c r="O716" i="4"/>
  <c r="O715" i="4" s="1"/>
  <c r="O714" i="4" s="1"/>
  <c r="AO715" i="4"/>
  <c r="AO714" i="4" s="1"/>
  <c r="AJ715" i="4"/>
  <c r="AJ714" i="4" s="1"/>
  <c r="AJ713" i="4" s="1"/>
  <c r="AJ712" i="4" s="1"/>
  <c r="AJ711" i="4" s="1"/>
  <c r="AR709" i="4"/>
  <c r="AS709" i="4" s="1"/>
  <c r="AL709" i="4"/>
  <c r="AM709" i="4" s="1"/>
  <c r="AC709" i="4"/>
  <c r="AD709" i="4" s="1"/>
  <c r="W709" i="4"/>
  <c r="X709" i="4" s="1"/>
  <c r="AR708" i="4"/>
  <c r="AS708" i="4" s="1"/>
  <c r="AL708" i="4"/>
  <c r="AC708" i="4"/>
  <c r="AD708" i="4" s="1"/>
  <c r="W708" i="4"/>
  <c r="AR707" i="4"/>
  <c r="AL707" i="4"/>
  <c r="AM707" i="4" s="1"/>
  <c r="AC707" i="4"/>
  <c r="AD707" i="4" s="1"/>
  <c r="W707" i="4"/>
  <c r="X707" i="4" s="1"/>
  <c r="AR706" i="4"/>
  <c r="AS706" i="4" s="1"/>
  <c r="AL706" i="4"/>
  <c r="AM706" i="4" s="1"/>
  <c r="AC706" i="4"/>
  <c r="AD706" i="4" s="1"/>
  <c r="W706" i="4"/>
  <c r="AQ705" i="4"/>
  <c r="AP705" i="4"/>
  <c r="AO705" i="4"/>
  <c r="AK705" i="4"/>
  <c r="AJ705" i="4"/>
  <c r="AI705" i="4"/>
  <c r="AB705" i="4"/>
  <c r="AA705" i="4"/>
  <c r="Z705" i="4"/>
  <c r="V705" i="4"/>
  <c r="U705" i="4"/>
  <c r="T705" i="4"/>
  <c r="R705" i="4"/>
  <c r="Q705" i="4"/>
  <c r="P705" i="4"/>
  <c r="O705" i="4"/>
  <c r="AR704" i="4"/>
  <c r="AS704" i="4" s="1"/>
  <c r="AL704" i="4"/>
  <c r="AC704" i="4"/>
  <c r="AD704" i="4" s="1"/>
  <c r="W704" i="4"/>
  <c r="AQ703" i="4"/>
  <c r="AP703" i="4"/>
  <c r="AO703" i="4"/>
  <c r="AK703" i="4"/>
  <c r="AJ703" i="4"/>
  <c r="AI703" i="4"/>
  <c r="AB703" i="4"/>
  <c r="AA703" i="4"/>
  <c r="Z703" i="4"/>
  <c r="V703" i="4"/>
  <c r="U703" i="4"/>
  <c r="T703" i="4"/>
  <c r="R703" i="4"/>
  <c r="Q703" i="4"/>
  <c r="P703" i="4"/>
  <c r="O703" i="4"/>
  <c r="AR702" i="4"/>
  <c r="AS702" i="4" s="1"/>
  <c r="AL702" i="4"/>
  <c r="AC702" i="4"/>
  <c r="AD702" i="4" s="1"/>
  <c r="W702" i="4"/>
  <c r="AQ701" i="4"/>
  <c r="AQ700" i="4" s="1"/>
  <c r="AQ699" i="4" s="1"/>
  <c r="AQ698" i="4" s="1"/>
  <c r="AQ697" i="4" s="1"/>
  <c r="AQ696" i="4" s="1"/>
  <c r="AQ695" i="4" s="1"/>
  <c r="AP701" i="4"/>
  <c r="AO701" i="4"/>
  <c r="AK701" i="4"/>
  <c r="AJ701" i="4"/>
  <c r="AI701" i="4"/>
  <c r="AB701" i="4"/>
  <c r="AA701" i="4"/>
  <c r="Z701" i="4"/>
  <c r="V701" i="4"/>
  <c r="U701" i="4"/>
  <c r="U700" i="4" s="1"/>
  <c r="U699" i="4" s="1"/>
  <c r="U698" i="4" s="1"/>
  <c r="U697" i="4" s="1"/>
  <c r="U696" i="4" s="1"/>
  <c r="U695" i="4" s="1"/>
  <c r="T701" i="4"/>
  <c r="R701" i="4"/>
  <c r="Q701" i="4"/>
  <c r="P701" i="4"/>
  <c r="O701" i="4"/>
  <c r="O700" i="4" s="1"/>
  <c r="O699" i="4" s="1"/>
  <c r="O698" i="4" s="1"/>
  <c r="O697" i="4" s="1"/>
  <c r="O696" i="4" s="1"/>
  <c r="O695" i="4" s="1"/>
  <c r="AR694" i="4"/>
  <c r="AS694" i="4" s="1"/>
  <c r="AL694" i="4"/>
  <c r="AM694" i="4" s="1"/>
  <c r="AC694" i="4"/>
  <c r="AD694" i="4" s="1"/>
  <c r="W694" i="4"/>
  <c r="AR693" i="4"/>
  <c r="AS693" i="4" s="1"/>
  <c r="AL693" i="4"/>
  <c r="AM693" i="4" s="1"/>
  <c r="AC693" i="4"/>
  <c r="W693" i="4"/>
  <c r="X693" i="4" s="1"/>
  <c r="AR692" i="4"/>
  <c r="AS692" i="4" s="1"/>
  <c r="AL692" i="4"/>
  <c r="AM692" i="4" s="1"/>
  <c r="AC692" i="4"/>
  <c r="AD692" i="4" s="1"/>
  <c r="W692" i="4"/>
  <c r="AR691" i="4"/>
  <c r="AS691" i="4" s="1"/>
  <c r="AL691" i="4"/>
  <c r="AM691" i="4" s="1"/>
  <c r="AC691" i="4"/>
  <c r="AD691" i="4" s="1"/>
  <c r="W691" i="4"/>
  <c r="X691" i="4" s="1"/>
  <c r="AQ690" i="4"/>
  <c r="AP690" i="4"/>
  <c r="AO690" i="4"/>
  <c r="AK690" i="4"/>
  <c r="AJ690" i="4"/>
  <c r="AI690" i="4"/>
  <c r="AB690" i="4"/>
  <c r="AA690" i="4"/>
  <c r="Z690" i="4"/>
  <c r="V690" i="4"/>
  <c r="U690" i="4"/>
  <c r="T690" i="4"/>
  <c r="R690" i="4"/>
  <c r="Q690" i="4"/>
  <c r="P690" i="4"/>
  <c r="O690" i="4"/>
  <c r="AR689" i="4"/>
  <c r="AS689" i="4" s="1"/>
  <c r="AL689" i="4"/>
  <c r="AM689" i="4" s="1"/>
  <c r="AC689" i="4"/>
  <c r="W689" i="4"/>
  <c r="X689" i="4" s="1"/>
  <c r="AQ688" i="4"/>
  <c r="AP688" i="4"/>
  <c r="AO688" i="4"/>
  <c r="AK688" i="4"/>
  <c r="AJ688" i="4"/>
  <c r="AI688" i="4"/>
  <c r="AB688" i="4"/>
  <c r="AA688" i="4"/>
  <c r="Z688" i="4"/>
  <c r="V688" i="4"/>
  <c r="U688" i="4"/>
  <c r="T688" i="4"/>
  <c r="R688" i="4"/>
  <c r="Q688" i="4"/>
  <c r="P688" i="4"/>
  <c r="O688" i="4"/>
  <c r="AR687" i="4"/>
  <c r="AS687" i="4" s="1"/>
  <c r="AL687" i="4"/>
  <c r="AM687" i="4" s="1"/>
  <c r="AC687" i="4"/>
  <c r="AD687" i="4" s="1"/>
  <c r="W687" i="4"/>
  <c r="X687" i="4" s="1"/>
  <c r="AQ686" i="4"/>
  <c r="AP686" i="4"/>
  <c r="AO686" i="4"/>
  <c r="AK686" i="4"/>
  <c r="AK685" i="4" s="1"/>
  <c r="AK684" i="4" s="1"/>
  <c r="AJ686" i="4"/>
  <c r="AJ685" i="4" s="1"/>
  <c r="AJ684" i="4" s="1"/>
  <c r="AI686" i="4"/>
  <c r="AB686" i="4"/>
  <c r="AA686" i="4"/>
  <c r="AA685" i="4" s="1"/>
  <c r="AA684" i="4" s="1"/>
  <c r="Z686" i="4"/>
  <c r="V686" i="4"/>
  <c r="U686" i="4"/>
  <c r="T686" i="4"/>
  <c r="R686" i="4"/>
  <c r="Q686" i="4"/>
  <c r="P686" i="4"/>
  <c r="O686" i="4"/>
  <c r="O685" i="4" s="1"/>
  <c r="O684" i="4" s="1"/>
  <c r="AQ685" i="4"/>
  <c r="AQ684" i="4" s="1"/>
  <c r="V685" i="4"/>
  <c r="V684" i="4" s="1"/>
  <c r="AR683" i="4"/>
  <c r="AS683" i="4" s="1"/>
  <c r="AM683" i="4"/>
  <c r="AL683" i="4"/>
  <c r="AD683" i="4"/>
  <c r="AC683" i="4"/>
  <c r="W683" i="4"/>
  <c r="X683" i="4" s="1"/>
  <c r="AQ682" i="4"/>
  <c r="AP682" i="4"/>
  <c r="AO682" i="4"/>
  <c r="AK682" i="4"/>
  <c r="AJ682" i="4"/>
  <c r="AI682" i="4"/>
  <c r="AB682" i="4"/>
  <c r="AA682" i="4"/>
  <c r="Z682" i="4"/>
  <c r="V682" i="4"/>
  <c r="U682" i="4"/>
  <c r="T682" i="4"/>
  <c r="R682" i="4"/>
  <c r="Q682" i="4"/>
  <c r="P682" i="4"/>
  <c r="O682" i="4"/>
  <c r="AR681" i="4"/>
  <c r="AS681" i="4" s="1"/>
  <c r="AL681" i="4"/>
  <c r="AM681" i="4" s="1"/>
  <c r="AC681" i="4"/>
  <c r="AD681" i="4" s="1"/>
  <c r="W681" i="4"/>
  <c r="AR680" i="4"/>
  <c r="AS680" i="4" s="1"/>
  <c r="AM680" i="4"/>
  <c r="AL680" i="4"/>
  <c r="AC680" i="4"/>
  <c r="AD680" i="4" s="1"/>
  <c r="W680" i="4"/>
  <c r="AR679" i="4"/>
  <c r="AS679" i="4" s="1"/>
  <c r="AL679" i="4"/>
  <c r="AD679" i="4"/>
  <c r="AC679" i="4"/>
  <c r="W679" i="4"/>
  <c r="X679" i="4" s="1"/>
  <c r="AR678" i="4"/>
  <c r="AS678" i="4" s="1"/>
  <c r="AL678" i="4"/>
  <c r="AC678" i="4"/>
  <c r="AD678" i="4" s="1"/>
  <c r="W678" i="4"/>
  <c r="AR677" i="4"/>
  <c r="AS677" i="4" s="1"/>
  <c r="AL677" i="4"/>
  <c r="AM677" i="4" s="1"/>
  <c r="AC677" i="4"/>
  <c r="AD677" i="4" s="1"/>
  <c r="W677" i="4"/>
  <c r="AQ676" i="4"/>
  <c r="AQ675" i="4" s="1"/>
  <c r="AQ674" i="4" s="1"/>
  <c r="AP676" i="4"/>
  <c r="AO676" i="4"/>
  <c r="AK676" i="4"/>
  <c r="AJ676" i="4"/>
  <c r="AI676" i="4"/>
  <c r="AB676" i="4"/>
  <c r="AB675" i="4" s="1"/>
  <c r="AB674" i="4" s="1"/>
  <c r="AA676" i="4"/>
  <c r="Z676" i="4"/>
  <c r="V676" i="4"/>
  <c r="U676" i="4"/>
  <c r="T676" i="4"/>
  <c r="R676" i="4"/>
  <c r="Q676" i="4"/>
  <c r="P676" i="4"/>
  <c r="O676" i="4"/>
  <c r="O675" i="4" s="1"/>
  <c r="O674" i="4" s="1"/>
  <c r="O673" i="4" s="1"/>
  <c r="O672" i="4" s="1"/>
  <c r="AR671" i="4"/>
  <c r="AS671" i="4" s="1"/>
  <c r="AL671" i="4"/>
  <c r="AU671" i="4" s="1"/>
  <c r="AV671" i="4" s="1"/>
  <c r="AC671" i="4"/>
  <c r="AD671" i="4" s="1"/>
  <c r="W671" i="4"/>
  <c r="X671" i="4" s="1"/>
  <c r="AR670" i="4"/>
  <c r="AS670" i="4" s="1"/>
  <c r="AL670" i="4"/>
  <c r="AC670" i="4"/>
  <c r="AD670" i="4" s="1"/>
  <c r="W670" i="4"/>
  <c r="AS669" i="4"/>
  <c r="AR669" i="4"/>
  <c r="AL669" i="4"/>
  <c r="AM669" i="4" s="1"/>
  <c r="AC669" i="4"/>
  <c r="AD669" i="4" s="1"/>
  <c r="X669" i="4"/>
  <c r="W669" i="4"/>
  <c r="AR668" i="4"/>
  <c r="AS668" i="4" s="1"/>
  <c r="AL668" i="4"/>
  <c r="AC668" i="4"/>
  <c r="AD668" i="4" s="1"/>
  <c r="W668" i="4"/>
  <c r="AQ667" i="4"/>
  <c r="AQ666" i="4" s="1"/>
  <c r="AQ665" i="4" s="1"/>
  <c r="AP667" i="4"/>
  <c r="AO667" i="4"/>
  <c r="AK667" i="4"/>
  <c r="AK666" i="4" s="1"/>
  <c r="AK665" i="4" s="1"/>
  <c r="AJ667" i="4"/>
  <c r="AJ666" i="4" s="1"/>
  <c r="AJ665" i="4" s="1"/>
  <c r="AI667" i="4"/>
  <c r="AB667" i="4"/>
  <c r="AB666" i="4" s="1"/>
  <c r="AB665" i="4" s="1"/>
  <c r="AA667" i="4"/>
  <c r="Z667" i="4"/>
  <c r="Z666" i="4" s="1"/>
  <c r="Z665" i="4" s="1"/>
  <c r="V667" i="4"/>
  <c r="V666" i="4" s="1"/>
  <c r="V665" i="4" s="1"/>
  <c r="U667" i="4"/>
  <c r="U666" i="4" s="1"/>
  <c r="U665" i="4" s="1"/>
  <c r="T667" i="4"/>
  <c r="T666" i="4" s="1"/>
  <c r="R667" i="4"/>
  <c r="R666" i="4" s="1"/>
  <c r="R665" i="4" s="1"/>
  <c r="Q667" i="4"/>
  <c r="Q666" i="4" s="1"/>
  <c r="Q665" i="4" s="1"/>
  <c r="P667" i="4"/>
  <c r="O667" i="4"/>
  <c r="AP666" i="4"/>
  <c r="AP665" i="4" s="1"/>
  <c r="AA666" i="4"/>
  <c r="AA665" i="4" s="1"/>
  <c r="P666" i="4"/>
  <c r="P665" i="4" s="1"/>
  <c r="O666" i="4"/>
  <c r="O665" i="4" s="1"/>
  <c r="AZ665" i="4"/>
  <c r="AW665" i="4"/>
  <c r="AT665" i="4"/>
  <c r="AH665" i="4"/>
  <c r="AG665" i="4"/>
  <c r="AE665" i="4"/>
  <c r="Y665" i="4"/>
  <c r="AR664" i="4"/>
  <c r="AS664" i="4" s="1"/>
  <c r="AL664" i="4"/>
  <c r="AM664" i="4" s="1"/>
  <c r="AC664" i="4"/>
  <c r="AD664" i="4" s="1"/>
  <c r="W664" i="4"/>
  <c r="X664" i="4" s="1"/>
  <c r="AR663" i="4"/>
  <c r="AS663" i="4" s="1"/>
  <c r="AL663" i="4"/>
  <c r="AC663" i="4"/>
  <c r="AD663" i="4" s="1"/>
  <c r="W663" i="4"/>
  <c r="AR662" i="4"/>
  <c r="AS662" i="4" s="1"/>
  <c r="AL662" i="4"/>
  <c r="AM662" i="4" s="1"/>
  <c r="AC662" i="4"/>
  <c r="AD662" i="4" s="1"/>
  <c r="W662" i="4"/>
  <c r="X662" i="4" s="1"/>
  <c r="AR661" i="4"/>
  <c r="AS661" i="4" s="1"/>
  <c r="AL661" i="4"/>
  <c r="AC661" i="4"/>
  <c r="AD661" i="4" s="1"/>
  <c r="W661" i="4"/>
  <c r="AR660" i="4"/>
  <c r="AS660" i="4" s="1"/>
  <c r="AL660" i="4"/>
  <c r="AM660" i="4" s="1"/>
  <c r="AC660" i="4"/>
  <c r="AD660" i="4" s="1"/>
  <c r="W660" i="4"/>
  <c r="X660" i="4" s="1"/>
  <c r="AQ659" i="4"/>
  <c r="AP659" i="4"/>
  <c r="AO659" i="4"/>
  <c r="AK659" i="4"/>
  <c r="AJ659" i="4"/>
  <c r="AI659" i="4"/>
  <c r="AB659" i="4"/>
  <c r="AA659" i="4"/>
  <c r="Z659" i="4"/>
  <c r="V659" i="4"/>
  <c r="U659" i="4"/>
  <c r="T659" i="4"/>
  <c r="R659" i="4"/>
  <c r="Q659" i="4"/>
  <c r="P659" i="4"/>
  <c r="O659" i="4"/>
  <c r="AR658" i="4"/>
  <c r="AS658" i="4" s="1"/>
  <c r="AL658" i="4"/>
  <c r="AM658" i="4" s="1"/>
  <c r="AC658" i="4"/>
  <c r="AD658" i="4" s="1"/>
  <c r="W658" i="4"/>
  <c r="X658" i="4" s="1"/>
  <c r="AR657" i="4"/>
  <c r="AS657" i="4" s="1"/>
  <c r="AL657" i="4"/>
  <c r="AM657" i="4" s="1"/>
  <c r="AC657" i="4"/>
  <c r="AD657" i="4" s="1"/>
  <c r="W657" i="4"/>
  <c r="AR656" i="4"/>
  <c r="AS656" i="4" s="1"/>
  <c r="AL656" i="4"/>
  <c r="AM656" i="4" s="1"/>
  <c r="AC656" i="4"/>
  <c r="AD656" i="4" s="1"/>
  <c r="W656" i="4"/>
  <c r="X656" i="4" s="1"/>
  <c r="AR655" i="4"/>
  <c r="AS655" i="4" s="1"/>
  <c r="AL655" i="4"/>
  <c r="AC655" i="4"/>
  <c r="AD655" i="4" s="1"/>
  <c r="W655" i="4"/>
  <c r="X655" i="4" s="1"/>
  <c r="AQ654" i="4"/>
  <c r="AP654" i="4"/>
  <c r="AP653" i="4" s="1"/>
  <c r="AP652" i="4" s="1"/>
  <c r="AP651" i="4" s="1"/>
  <c r="AP650" i="4" s="1"/>
  <c r="AO654" i="4"/>
  <c r="AK654" i="4"/>
  <c r="AJ654" i="4"/>
  <c r="AI654" i="4"/>
  <c r="AI653" i="4" s="1"/>
  <c r="AI652" i="4" s="1"/>
  <c r="AI651" i="4" s="1"/>
  <c r="AB654" i="4"/>
  <c r="AA654" i="4"/>
  <c r="AA653" i="4" s="1"/>
  <c r="AA652" i="4" s="1"/>
  <c r="AA651" i="4" s="1"/>
  <c r="AA650" i="4" s="1"/>
  <c r="Z654" i="4"/>
  <c r="V654" i="4"/>
  <c r="V653" i="4" s="1"/>
  <c r="V652" i="4" s="1"/>
  <c r="V651" i="4" s="1"/>
  <c r="V650" i="4" s="1"/>
  <c r="U654" i="4"/>
  <c r="T654" i="4"/>
  <c r="R654" i="4"/>
  <c r="R653" i="4" s="1"/>
  <c r="Q654" i="4"/>
  <c r="Q653" i="4" s="1"/>
  <c r="Q652" i="4" s="1"/>
  <c r="Q651" i="4" s="1"/>
  <c r="Q650" i="4" s="1"/>
  <c r="P654" i="4"/>
  <c r="O654" i="4"/>
  <c r="AQ653" i="4"/>
  <c r="AQ652" i="4" s="1"/>
  <c r="AK653" i="4"/>
  <c r="AK652" i="4" s="1"/>
  <c r="AK651" i="4" s="1"/>
  <c r="AK650" i="4" s="1"/>
  <c r="T653" i="4"/>
  <c r="T652" i="4" s="1"/>
  <c r="AR646" i="4"/>
  <c r="AS646" i="4" s="1"/>
  <c r="AL646" i="4"/>
  <c r="AM646" i="4" s="1"/>
  <c r="AC646" i="4"/>
  <c r="AD646" i="4" s="1"/>
  <c r="W646" i="4"/>
  <c r="X646" i="4" s="1"/>
  <c r="AR645" i="4"/>
  <c r="AS645" i="4" s="1"/>
  <c r="AL645" i="4"/>
  <c r="AM645" i="4" s="1"/>
  <c r="AC645" i="4"/>
  <c r="AD645" i="4" s="1"/>
  <c r="W645" i="4"/>
  <c r="X645" i="4" s="1"/>
  <c r="AR644" i="4"/>
  <c r="AS644" i="4" s="1"/>
  <c r="AL644" i="4"/>
  <c r="AU644" i="4" s="1"/>
  <c r="AV644" i="4" s="1"/>
  <c r="AC644" i="4"/>
  <c r="AD644" i="4" s="1"/>
  <c r="W644" i="4"/>
  <c r="X644" i="4" s="1"/>
  <c r="AQ643" i="4"/>
  <c r="AP643" i="4"/>
  <c r="AO643" i="4"/>
  <c r="AK643" i="4"/>
  <c r="AJ643" i="4"/>
  <c r="AI643" i="4"/>
  <c r="AL643" i="4" s="1"/>
  <c r="AM643" i="4" s="1"/>
  <c r="AB643" i="4"/>
  <c r="AA643" i="4"/>
  <c r="Z643" i="4"/>
  <c r="V643" i="4"/>
  <c r="U643" i="4"/>
  <c r="T643" i="4"/>
  <c r="R643" i="4"/>
  <c r="Q643" i="4"/>
  <c r="P643" i="4"/>
  <c r="O643" i="4"/>
  <c r="AR642" i="4"/>
  <c r="AS642" i="4" s="1"/>
  <c r="AL642" i="4"/>
  <c r="AM642" i="4" s="1"/>
  <c r="AC642" i="4"/>
  <c r="AD642" i="4" s="1"/>
  <c r="W642" i="4"/>
  <c r="X642" i="4" s="1"/>
  <c r="AQ641" i="4"/>
  <c r="AP641" i="4"/>
  <c r="AO641" i="4"/>
  <c r="AK641" i="4"/>
  <c r="AJ641" i="4"/>
  <c r="AI641" i="4"/>
  <c r="AL641" i="4" s="1"/>
  <c r="AB641" i="4"/>
  <c r="AA641" i="4"/>
  <c r="Z641" i="4"/>
  <c r="V641" i="4"/>
  <c r="U641" i="4"/>
  <c r="T641" i="4"/>
  <c r="R641" i="4"/>
  <c r="Q641" i="4"/>
  <c r="P641" i="4"/>
  <c r="P640" i="4" s="1"/>
  <c r="P639" i="4" s="1"/>
  <c r="O641" i="4"/>
  <c r="O640" i="4" s="1"/>
  <c r="O639" i="4"/>
  <c r="AR638" i="4"/>
  <c r="AS638" i="4" s="1"/>
  <c r="AL638" i="4"/>
  <c r="AC638" i="4"/>
  <c r="AD638" i="4" s="1"/>
  <c r="W638" i="4"/>
  <c r="X638" i="4" s="1"/>
  <c r="AQ637" i="4"/>
  <c r="AQ636" i="4" s="1"/>
  <c r="AP637" i="4"/>
  <c r="AP636" i="4" s="1"/>
  <c r="AP635" i="4" s="1"/>
  <c r="AO637" i="4"/>
  <c r="AO636" i="4" s="1"/>
  <c r="AO635" i="4" s="1"/>
  <c r="AK637" i="4"/>
  <c r="AK636" i="4" s="1"/>
  <c r="AK635" i="4" s="1"/>
  <c r="AJ637" i="4"/>
  <c r="AI637" i="4"/>
  <c r="AI636" i="4" s="1"/>
  <c r="AB637" i="4"/>
  <c r="AB636" i="4" s="1"/>
  <c r="AB635" i="4" s="1"/>
  <c r="AA637" i="4"/>
  <c r="AA636" i="4" s="1"/>
  <c r="AA635" i="4" s="1"/>
  <c r="Z637" i="4"/>
  <c r="Z636" i="4" s="1"/>
  <c r="Z635" i="4" s="1"/>
  <c r="V637" i="4"/>
  <c r="V636" i="4" s="1"/>
  <c r="V635" i="4" s="1"/>
  <c r="U637" i="4"/>
  <c r="U636" i="4" s="1"/>
  <c r="U635" i="4" s="1"/>
  <c r="T637" i="4"/>
  <c r="R637" i="4"/>
  <c r="Q637" i="4"/>
  <c r="Q636" i="4" s="1"/>
  <c r="Q635" i="4" s="1"/>
  <c r="P637" i="4"/>
  <c r="P636" i="4" s="1"/>
  <c r="P635" i="4" s="1"/>
  <c r="O637" i="4"/>
  <c r="O636" i="4" s="1"/>
  <c r="O635" i="4" s="1"/>
  <c r="AJ636" i="4"/>
  <c r="AJ635" i="4" s="1"/>
  <c r="T636" i="4"/>
  <c r="T635" i="4" s="1"/>
  <c r="R636" i="4"/>
  <c r="AR634" i="4"/>
  <c r="AS634" i="4" s="1"/>
  <c r="AL634" i="4"/>
  <c r="AM634" i="4" s="1"/>
  <c r="AC634" i="4"/>
  <c r="AD634" i="4" s="1"/>
  <c r="W634" i="4"/>
  <c r="X634" i="4" s="1"/>
  <c r="AQ633" i="4"/>
  <c r="AP633" i="4"/>
  <c r="AO633" i="4"/>
  <c r="AK633" i="4"/>
  <c r="AJ633" i="4"/>
  <c r="AI633" i="4"/>
  <c r="AB633" i="4"/>
  <c r="AA633" i="4"/>
  <c r="Z633" i="4"/>
  <c r="V633" i="4"/>
  <c r="U633" i="4"/>
  <c r="T633" i="4"/>
  <c r="R633" i="4"/>
  <c r="Q633" i="4"/>
  <c r="P633" i="4"/>
  <c r="O633" i="4"/>
  <c r="AR632" i="4"/>
  <c r="AS632" i="4" s="1"/>
  <c r="AL632" i="4"/>
  <c r="AD632" i="4"/>
  <c r="AC632" i="4"/>
  <c r="W632" i="4"/>
  <c r="AR631" i="4"/>
  <c r="AS631" i="4" s="1"/>
  <c r="AL631" i="4"/>
  <c r="AM631" i="4" s="1"/>
  <c r="AC631" i="4"/>
  <c r="W631" i="4"/>
  <c r="X631" i="4" s="1"/>
  <c r="AQ630" i="4"/>
  <c r="AP630" i="4"/>
  <c r="AO630" i="4"/>
  <c r="AK630" i="4"/>
  <c r="AJ630" i="4"/>
  <c r="AI630" i="4"/>
  <c r="AB630" i="4"/>
  <c r="AA630" i="4"/>
  <c r="AA629" i="4" s="1"/>
  <c r="AA628" i="4" s="1"/>
  <c r="Z630" i="4"/>
  <c r="V630" i="4"/>
  <c r="U630" i="4"/>
  <c r="T630" i="4"/>
  <c r="T629" i="4" s="1"/>
  <c r="R630" i="4"/>
  <c r="Q630" i="4"/>
  <c r="P630" i="4"/>
  <c r="O630" i="4"/>
  <c r="O629" i="4" s="1"/>
  <c r="O628" i="4" s="1"/>
  <c r="AP629" i="4"/>
  <c r="AP628" i="4" s="1"/>
  <c r="AR627" i="4"/>
  <c r="AS627" i="4" s="1"/>
  <c r="AL627" i="4"/>
  <c r="AM627" i="4" s="1"/>
  <c r="AC627" i="4"/>
  <c r="AD627" i="4" s="1"/>
  <c r="W627" i="4"/>
  <c r="X627" i="4" s="1"/>
  <c r="AS626" i="4"/>
  <c r="AR626" i="4"/>
  <c r="AL626" i="4"/>
  <c r="AC626" i="4"/>
  <c r="AD626" i="4" s="1"/>
  <c r="X626" i="4"/>
  <c r="W626" i="4"/>
  <c r="AR625" i="4"/>
  <c r="AS625" i="4" s="1"/>
  <c r="AL625" i="4"/>
  <c r="AM625" i="4" s="1"/>
  <c r="AC625" i="4"/>
  <c r="AD625" i="4" s="1"/>
  <c r="W625" i="4"/>
  <c r="X625" i="4" s="1"/>
  <c r="AR624" i="4"/>
  <c r="AS624" i="4" s="1"/>
  <c r="AL624" i="4"/>
  <c r="AM624" i="4" s="1"/>
  <c r="AC624" i="4"/>
  <c r="AD624" i="4" s="1"/>
  <c r="W624" i="4"/>
  <c r="X624" i="4" s="1"/>
  <c r="AQ623" i="4"/>
  <c r="AP623" i="4"/>
  <c r="AO623" i="4"/>
  <c r="AK623" i="4"/>
  <c r="AJ623" i="4"/>
  <c r="AI623" i="4"/>
  <c r="AB623" i="4"/>
  <c r="AA623" i="4"/>
  <c r="Z623" i="4"/>
  <c r="V623" i="4"/>
  <c r="U623" i="4"/>
  <c r="T623" i="4"/>
  <c r="R623" i="4"/>
  <c r="Q623" i="4"/>
  <c r="P623" i="4"/>
  <c r="O623" i="4"/>
  <c r="AR622" i="4"/>
  <c r="AS622" i="4" s="1"/>
  <c r="AL622" i="4"/>
  <c r="AM622" i="4" s="1"/>
  <c r="AC622" i="4"/>
  <c r="AD622" i="4" s="1"/>
  <c r="W622" i="4"/>
  <c r="X622" i="4" s="1"/>
  <c r="AR621" i="4"/>
  <c r="AS621" i="4" s="1"/>
  <c r="AL621" i="4"/>
  <c r="AM621" i="4" s="1"/>
  <c r="AC621" i="4"/>
  <c r="AD621" i="4" s="1"/>
  <c r="W621" i="4"/>
  <c r="X621" i="4" s="1"/>
  <c r="AQ620" i="4"/>
  <c r="AP620" i="4"/>
  <c r="AO620" i="4"/>
  <c r="AK620" i="4"/>
  <c r="AJ620" i="4"/>
  <c r="AI620" i="4"/>
  <c r="AB620" i="4"/>
  <c r="AA620" i="4"/>
  <c r="Z620" i="4"/>
  <c r="V620" i="4"/>
  <c r="U620" i="4"/>
  <c r="T620" i="4"/>
  <c r="R620" i="4"/>
  <c r="Q620" i="4"/>
  <c r="P620" i="4"/>
  <c r="O620" i="4"/>
  <c r="AR619" i="4"/>
  <c r="AS619" i="4" s="1"/>
  <c r="AL619" i="4"/>
  <c r="AM619" i="4" s="1"/>
  <c r="AC619" i="4"/>
  <c r="AD619" i="4" s="1"/>
  <c r="W619" i="4"/>
  <c r="X619" i="4" s="1"/>
  <c r="AR618" i="4"/>
  <c r="AS618" i="4" s="1"/>
  <c r="AL618" i="4"/>
  <c r="AC618" i="4"/>
  <c r="AD618" i="4" s="1"/>
  <c r="W618" i="4"/>
  <c r="AQ617" i="4"/>
  <c r="AQ616" i="4" s="1"/>
  <c r="AQ615" i="4" s="1"/>
  <c r="AP617" i="4"/>
  <c r="AO617" i="4"/>
  <c r="AK617" i="4"/>
  <c r="AJ617" i="4"/>
  <c r="AI617" i="4"/>
  <c r="AI616" i="4" s="1"/>
  <c r="AI615" i="4" s="1"/>
  <c r="AB617" i="4"/>
  <c r="AA617" i="4"/>
  <c r="Z617" i="4"/>
  <c r="Z616" i="4" s="1"/>
  <c r="V617" i="4"/>
  <c r="U617" i="4"/>
  <c r="T617" i="4"/>
  <c r="T616" i="4" s="1"/>
  <c r="T615" i="4" s="1"/>
  <c r="R617" i="4"/>
  <c r="Q617" i="4"/>
  <c r="P617" i="4"/>
  <c r="O617" i="4"/>
  <c r="R616" i="4"/>
  <c r="AR610" i="4"/>
  <c r="AS610" i="4" s="1"/>
  <c r="AL610" i="4"/>
  <c r="AC610" i="4"/>
  <c r="AD610" i="4" s="1"/>
  <c r="W610" i="4"/>
  <c r="X610" i="4" s="1"/>
  <c r="AR609" i="4"/>
  <c r="AS609" i="4" s="1"/>
  <c r="AL609" i="4"/>
  <c r="AC609" i="4"/>
  <c r="AD609" i="4" s="1"/>
  <c r="W609" i="4"/>
  <c r="X609" i="4" s="1"/>
  <c r="AR608" i="4"/>
  <c r="AS608" i="4" s="1"/>
  <c r="AL608" i="4"/>
  <c r="AM608" i="4" s="1"/>
  <c r="AC608" i="4"/>
  <c r="AD608" i="4" s="1"/>
  <c r="W608" i="4"/>
  <c r="AR607" i="4"/>
  <c r="AS607" i="4" s="1"/>
  <c r="AL607" i="4"/>
  <c r="AM607" i="4" s="1"/>
  <c r="AC607" i="4"/>
  <c r="AD607" i="4" s="1"/>
  <c r="W607" i="4"/>
  <c r="AQ606" i="4"/>
  <c r="AP606" i="4"/>
  <c r="AP605" i="4" s="1"/>
  <c r="AP604" i="4" s="1"/>
  <c r="AP603" i="4" s="1"/>
  <c r="AP602" i="4" s="1"/>
  <c r="AO606" i="4"/>
  <c r="AO605" i="4" s="1"/>
  <c r="AO604" i="4" s="1"/>
  <c r="AK606" i="4"/>
  <c r="AK605" i="4" s="1"/>
  <c r="AJ606" i="4"/>
  <c r="AI606" i="4"/>
  <c r="AI605" i="4" s="1"/>
  <c r="AB606" i="4"/>
  <c r="AA606" i="4"/>
  <c r="AA605" i="4" s="1"/>
  <c r="AA604" i="4" s="1"/>
  <c r="AA603" i="4" s="1"/>
  <c r="AA602" i="4" s="1"/>
  <c r="Z606" i="4"/>
  <c r="V606" i="4"/>
  <c r="V605" i="4" s="1"/>
  <c r="V604" i="4" s="1"/>
  <c r="V603" i="4" s="1"/>
  <c r="V602" i="4" s="1"/>
  <c r="U606" i="4"/>
  <c r="U605" i="4" s="1"/>
  <c r="U604" i="4" s="1"/>
  <c r="U603" i="4" s="1"/>
  <c r="U602" i="4" s="1"/>
  <c r="T606" i="4"/>
  <c r="T605" i="4" s="1"/>
  <c r="R606" i="4"/>
  <c r="Q606" i="4"/>
  <c r="Q605" i="4" s="1"/>
  <c r="Q604" i="4" s="1"/>
  <c r="Q603" i="4" s="1"/>
  <c r="Q602" i="4" s="1"/>
  <c r="P606" i="4"/>
  <c r="P605" i="4" s="1"/>
  <c r="P604" i="4" s="1"/>
  <c r="P603" i="4" s="1"/>
  <c r="P602" i="4" s="1"/>
  <c r="O606" i="4"/>
  <c r="O605" i="4" s="1"/>
  <c r="O604" i="4" s="1"/>
  <c r="O603" i="4" s="1"/>
  <c r="O602" i="4" s="1"/>
  <c r="AJ605" i="4"/>
  <c r="AJ604" i="4" s="1"/>
  <c r="AJ603" i="4" s="1"/>
  <c r="AJ602" i="4" s="1"/>
  <c r="Z605" i="4"/>
  <c r="Z604" i="4" s="1"/>
  <c r="AK604" i="4"/>
  <c r="AK603" i="4" s="1"/>
  <c r="AK602" i="4" s="1"/>
  <c r="AR601" i="4"/>
  <c r="AS601" i="4" s="1"/>
  <c r="AL601" i="4"/>
  <c r="AC601" i="4"/>
  <c r="AD601" i="4" s="1"/>
  <c r="W601" i="4"/>
  <c r="X601" i="4" s="1"/>
  <c r="AR600" i="4"/>
  <c r="AS600" i="4" s="1"/>
  <c r="AL600" i="4"/>
  <c r="AM600" i="4" s="1"/>
  <c r="AC600" i="4"/>
  <c r="AD600" i="4" s="1"/>
  <c r="W600" i="4"/>
  <c r="X600" i="4" s="1"/>
  <c r="AR599" i="4"/>
  <c r="AS599" i="4" s="1"/>
  <c r="AL599" i="4"/>
  <c r="AM599" i="4" s="1"/>
  <c r="AC599" i="4"/>
  <c r="AD599" i="4" s="1"/>
  <c r="W599" i="4"/>
  <c r="AQ598" i="4"/>
  <c r="AQ597" i="4" s="1"/>
  <c r="AQ596" i="4" s="1"/>
  <c r="AQ595" i="4" s="1"/>
  <c r="AQ594" i="4" s="1"/>
  <c r="AP598" i="4"/>
  <c r="AP597" i="4" s="1"/>
  <c r="AP596" i="4" s="1"/>
  <c r="AP595" i="4" s="1"/>
  <c r="AP594" i="4" s="1"/>
  <c r="AO598" i="4"/>
  <c r="AK598" i="4"/>
  <c r="AK597" i="4" s="1"/>
  <c r="AK596" i="4" s="1"/>
  <c r="AK595" i="4" s="1"/>
  <c r="AK594" i="4" s="1"/>
  <c r="AJ598" i="4"/>
  <c r="AI598" i="4"/>
  <c r="AI597" i="4" s="1"/>
  <c r="AB598" i="4"/>
  <c r="AB597" i="4" s="1"/>
  <c r="AB596" i="4" s="1"/>
  <c r="AB595" i="4" s="1"/>
  <c r="AB594" i="4" s="1"/>
  <c r="AA598" i="4"/>
  <c r="AA597" i="4" s="1"/>
  <c r="AA596" i="4" s="1"/>
  <c r="AA595" i="4" s="1"/>
  <c r="AA594" i="4" s="1"/>
  <c r="Z598" i="4"/>
  <c r="Z597" i="4" s="1"/>
  <c r="Z596" i="4" s="1"/>
  <c r="V598" i="4"/>
  <c r="U598" i="4"/>
  <c r="T598" i="4"/>
  <c r="T597" i="4" s="1"/>
  <c r="R598" i="4"/>
  <c r="R597" i="4" s="1"/>
  <c r="Q598" i="4"/>
  <c r="Q597" i="4" s="1"/>
  <c r="Q596" i="4" s="1"/>
  <c r="Q595" i="4" s="1"/>
  <c r="Q594" i="4" s="1"/>
  <c r="P598" i="4"/>
  <c r="P597" i="4" s="1"/>
  <c r="P596" i="4" s="1"/>
  <c r="P595" i="4" s="1"/>
  <c r="P594" i="4" s="1"/>
  <c r="O598" i="4"/>
  <c r="O597" i="4" s="1"/>
  <c r="O596" i="4" s="1"/>
  <c r="O595" i="4" s="1"/>
  <c r="O594" i="4" s="1"/>
  <c r="AO597" i="4"/>
  <c r="AO596" i="4" s="1"/>
  <c r="AJ597" i="4"/>
  <c r="AJ596" i="4" s="1"/>
  <c r="AJ595" i="4" s="1"/>
  <c r="AJ594" i="4" s="1"/>
  <c r="V597" i="4"/>
  <c r="V596" i="4" s="1"/>
  <c r="V595" i="4" s="1"/>
  <c r="V594" i="4" s="1"/>
  <c r="U597" i="4"/>
  <c r="U596" i="4" s="1"/>
  <c r="U595" i="4" s="1"/>
  <c r="U594" i="4" s="1"/>
  <c r="AR590" i="4"/>
  <c r="AS590" i="4" s="1"/>
  <c r="AL590" i="4"/>
  <c r="AC590" i="4"/>
  <c r="AD590" i="4" s="1"/>
  <c r="W590" i="4"/>
  <c r="X590" i="4" s="1"/>
  <c r="AQ589" i="4"/>
  <c r="AP589" i="4"/>
  <c r="AO589" i="4"/>
  <c r="AK589" i="4"/>
  <c r="AK588" i="4" s="1"/>
  <c r="AK587" i="4" s="1"/>
  <c r="AJ589" i="4"/>
  <c r="AI589" i="4"/>
  <c r="AI588" i="4" s="1"/>
  <c r="AI587" i="4" s="1"/>
  <c r="AB589" i="4"/>
  <c r="AA589" i="4"/>
  <c r="Z589" i="4"/>
  <c r="V589" i="4"/>
  <c r="V588" i="4" s="1"/>
  <c r="V587" i="4" s="1"/>
  <c r="U589" i="4"/>
  <c r="T589" i="4"/>
  <c r="T588" i="4" s="1"/>
  <c r="T587" i="4" s="1"/>
  <c r="R589" i="4"/>
  <c r="Q589" i="4"/>
  <c r="P589" i="4"/>
  <c r="P588" i="4" s="1"/>
  <c r="P587" i="4" s="1"/>
  <c r="O589" i="4"/>
  <c r="O588" i="4" s="1"/>
  <c r="O587" i="4" s="1"/>
  <c r="AQ588" i="4"/>
  <c r="AQ587" i="4" s="1"/>
  <c r="AP588" i="4"/>
  <c r="AP587" i="4" s="1"/>
  <c r="AB588" i="4"/>
  <c r="AA588" i="4"/>
  <c r="AA587" i="4" s="1"/>
  <c r="R588" i="4"/>
  <c r="R587" i="4" s="1"/>
  <c r="Q588" i="4"/>
  <c r="Q587" i="4" s="1"/>
  <c r="AB587" i="4"/>
  <c r="AR586" i="4"/>
  <c r="AS586" i="4" s="1"/>
  <c r="AL586" i="4"/>
  <c r="AC586" i="4"/>
  <c r="AD586" i="4" s="1"/>
  <c r="W586" i="4"/>
  <c r="X586" i="4" s="1"/>
  <c r="AQ585" i="4"/>
  <c r="AP585" i="4"/>
  <c r="AO585" i="4"/>
  <c r="AK585" i="4"/>
  <c r="AJ585" i="4"/>
  <c r="AI585" i="4"/>
  <c r="AB585" i="4"/>
  <c r="AA585" i="4"/>
  <c r="Z585" i="4"/>
  <c r="V585" i="4"/>
  <c r="U585" i="4"/>
  <c r="T585" i="4"/>
  <c r="R585" i="4"/>
  <c r="Q585" i="4"/>
  <c r="P585" i="4"/>
  <c r="O585" i="4"/>
  <c r="AR584" i="4"/>
  <c r="AS584" i="4" s="1"/>
  <c r="AL584" i="4"/>
  <c r="AM584" i="4" s="1"/>
  <c r="AC584" i="4"/>
  <c r="AD584" i="4" s="1"/>
  <c r="W584" i="4"/>
  <c r="AF584" i="4" s="1"/>
  <c r="AQ583" i="4"/>
  <c r="AP583" i="4"/>
  <c r="AO583" i="4"/>
  <c r="AK583" i="4"/>
  <c r="AL583" i="4" s="1"/>
  <c r="AM583" i="4" s="1"/>
  <c r="AJ583" i="4"/>
  <c r="AJ582" i="4" s="1"/>
  <c r="AJ581" i="4" s="1"/>
  <c r="AI583" i="4"/>
  <c r="AB583" i="4"/>
  <c r="AA583" i="4"/>
  <c r="Z583" i="4"/>
  <c r="V583" i="4"/>
  <c r="U583" i="4"/>
  <c r="U582" i="4" s="1"/>
  <c r="U581" i="4" s="1"/>
  <c r="T583" i="4"/>
  <c r="R583" i="4"/>
  <c r="Q583" i="4"/>
  <c r="P583" i="4"/>
  <c r="P582" i="4" s="1"/>
  <c r="P581" i="4" s="1"/>
  <c r="O583" i="4"/>
  <c r="AO582" i="4"/>
  <c r="AI582" i="4"/>
  <c r="AO581" i="4"/>
  <c r="AR580" i="4"/>
  <c r="AS580" i="4" s="1"/>
  <c r="AL580" i="4"/>
  <c r="AM580" i="4" s="1"/>
  <c r="AC580" i="4"/>
  <c r="AD580" i="4" s="1"/>
  <c r="W580" i="4"/>
  <c r="AR579" i="4"/>
  <c r="AS579" i="4" s="1"/>
  <c r="AL579" i="4"/>
  <c r="AM579" i="4" s="1"/>
  <c r="AC579" i="4"/>
  <c r="AD579" i="4" s="1"/>
  <c r="W579" i="4"/>
  <c r="X579" i="4" s="1"/>
  <c r="AR578" i="4"/>
  <c r="AS578" i="4" s="1"/>
  <c r="AL578" i="4"/>
  <c r="AC578" i="4"/>
  <c r="AD578" i="4" s="1"/>
  <c r="W578" i="4"/>
  <c r="X578" i="4" s="1"/>
  <c r="AQ577" i="4"/>
  <c r="AP577" i="4"/>
  <c r="AO577" i="4"/>
  <c r="AK577" i="4"/>
  <c r="AJ577" i="4"/>
  <c r="AI577" i="4"/>
  <c r="AB577" i="4"/>
  <c r="AA577" i="4"/>
  <c r="Z577" i="4"/>
  <c r="V577" i="4"/>
  <c r="U577" i="4"/>
  <c r="T577" i="4"/>
  <c r="R577" i="4"/>
  <c r="Q577" i="4"/>
  <c r="P577" i="4"/>
  <c r="O577" i="4"/>
  <c r="AR576" i="4"/>
  <c r="AS576" i="4" s="1"/>
  <c r="AL576" i="4"/>
  <c r="AU576" i="4" s="1"/>
  <c r="AU575" i="4" s="1"/>
  <c r="AC576" i="4"/>
  <c r="AD576" i="4" s="1"/>
  <c r="W576" i="4"/>
  <c r="W575" i="4" s="1"/>
  <c r="AR575" i="4"/>
  <c r="AQ575" i="4"/>
  <c r="AQ571" i="4" s="1"/>
  <c r="AQ570" i="4" s="1"/>
  <c r="AP575" i="4"/>
  <c r="AO575" i="4"/>
  <c r="AK575" i="4"/>
  <c r="AJ575" i="4"/>
  <c r="AI575" i="4"/>
  <c r="AB575" i="4"/>
  <c r="AA575" i="4"/>
  <c r="Z575" i="4"/>
  <c r="V575" i="4"/>
  <c r="U575" i="4"/>
  <c r="T575" i="4"/>
  <c r="R575" i="4"/>
  <c r="Q575" i="4"/>
  <c r="P575" i="4"/>
  <c r="O575" i="4"/>
  <c r="AR574" i="4"/>
  <c r="AL574" i="4"/>
  <c r="AC574" i="4"/>
  <c r="AD574" i="4" s="1"/>
  <c r="W574" i="4"/>
  <c r="X574" i="4" s="1"/>
  <c r="AR573" i="4"/>
  <c r="AS573" i="4" s="1"/>
  <c r="AL573" i="4"/>
  <c r="AM573" i="4" s="1"/>
  <c r="AC573" i="4"/>
  <c r="W573" i="4"/>
  <c r="X573" i="4" s="1"/>
  <c r="AQ572" i="4"/>
  <c r="AP572" i="4"/>
  <c r="AO572" i="4"/>
  <c r="AK572" i="4"/>
  <c r="AJ572" i="4"/>
  <c r="AI572" i="4"/>
  <c r="AB572" i="4"/>
  <c r="AA572" i="4"/>
  <c r="Z572" i="4"/>
  <c r="V572" i="4"/>
  <c r="U572" i="4"/>
  <c r="T572" i="4"/>
  <c r="R572" i="4"/>
  <c r="Q572" i="4"/>
  <c r="P572" i="4"/>
  <c r="O572" i="4"/>
  <c r="AI571" i="4"/>
  <c r="AI570" i="4" s="1"/>
  <c r="Y571" i="4"/>
  <c r="U571" i="4"/>
  <c r="U570" i="4" s="1"/>
  <c r="AR569" i="4"/>
  <c r="AS569" i="4" s="1"/>
  <c r="AL569" i="4"/>
  <c r="AC569" i="4"/>
  <c r="AD569" i="4" s="1"/>
  <c r="W569" i="4"/>
  <c r="AR568" i="4"/>
  <c r="AS568" i="4" s="1"/>
  <c r="AL568" i="4"/>
  <c r="AM568" i="4" s="1"/>
  <c r="AC568" i="4"/>
  <c r="AD568" i="4" s="1"/>
  <c r="W568" i="4"/>
  <c r="X568" i="4" s="1"/>
  <c r="AR567" i="4"/>
  <c r="AS567" i="4" s="1"/>
  <c r="AL567" i="4"/>
  <c r="AC567" i="4"/>
  <c r="AD567" i="4" s="1"/>
  <c r="W567" i="4"/>
  <c r="X567" i="4" s="1"/>
  <c r="AR566" i="4"/>
  <c r="AS566" i="4" s="1"/>
  <c r="AL566" i="4"/>
  <c r="AM566" i="4" s="1"/>
  <c r="AC566" i="4"/>
  <c r="AD566" i="4" s="1"/>
  <c r="W566" i="4"/>
  <c r="X566" i="4" s="1"/>
  <c r="AQ565" i="4"/>
  <c r="AP565" i="4"/>
  <c r="AO565" i="4"/>
  <c r="AK565" i="4"/>
  <c r="AJ565" i="4"/>
  <c r="AI565" i="4"/>
  <c r="AB565" i="4"/>
  <c r="AA565" i="4"/>
  <c r="Z565" i="4"/>
  <c r="V565" i="4"/>
  <c r="U565" i="4"/>
  <c r="T565" i="4"/>
  <c r="R565" i="4"/>
  <c r="Q565" i="4"/>
  <c r="P565" i="4"/>
  <c r="O565" i="4"/>
  <c r="AR564" i="4"/>
  <c r="AS564" i="4" s="1"/>
  <c r="AL564" i="4"/>
  <c r="AM564" i="4" s="1"/>
  <c r="AC564" i="4"/>
  <c r="AD564" i="4" s="1"/>
  <c r="W564" i="4"/>
  <c r="X564" i="4" s="1"/>
  <c r="AR563" i="4"/>
  <c r="AS563" i="4" s="1"/>
  <c r="AL563" i="4"/>
  <c r="AC563" i="4"/>
  <c r="AD563" i="4" s="1"/>
  <c r="W563" i="4"/>
  <c r="X563" i="4" s="1"/>
  <c r="AR562" i="4"/>
  <c r="AS562" i="4" s="1"/>
  <c r="AL562" i="4"/>
  <c r="AM562" i="4" s="1"/>
  <c r="AC562" i="4"/>
  <c r="AD562" i="4" s="1"/>
  <c r="W562" i="4"/>
  <c r="X562" i="4" s="1"/>
  <c r="AQ561" i="4"/>
  <c r="AQ556" i="4" s="1"/>
  <c r="AQ555" i="4" s="1"/>
  <c r="AP561" i="4"/>
  <c r="AO561" i="4"/>
  <c r="AK561" i="4"/>
  <c r="AJ561" i="4"/>
  <c r="AI561" i="4"/>
  <c r="AB561" i="4"/>
  <c r="AA561" i="4"/>
  <c r="Z561" i="4"/>
  <c r="V561" i="4"/>
  <c r="U561" i="4"/>
  <c r="U556" i="4" s="1"/>
  <c r="U555" i="4" s="1"/>
  <c r="T561" i="4"/>
  <c r="R561" i="4"/>
  <c r="Q561" i="4"/>
  <c r="P561" i="4"/>
  <c r="O561" i="4"/>
  <c r="AR560" i="4"/>
  <c r="AS560" i="4" s="1"/>
  <c r="AL560" i="4"/>
  <c r="AM560" i="4" s="1"/>
  <c r="AC560" i="4"/>
  <c r="AD560" i="4" s="1"/>
  <c r="W560" i="4"/>
  <c r="X560" i="4" s="1"/>
  <c r="AR559" i="4"/>
  <c r="AS559" i="4" s="1"/>
  <c r="AL559" i="4"/>
  <c r="AM559" i="4" s="1"/>
  <c r="AC559" i="4"/>
  <c r="AD559" i="4" s="1"/>
  <c r="W559" i="4"/>
  <c r="X559" i="4" s="1"/>
  <c r="AR558" i="4"/>
  <c r="AS558" i="4" s="1"/>
  <c r="AL558" i="4"/>
  <c r="AM558" i="4" s="1"/>
  <c r="AC558" i="4"/>
  <c r="AD558" i="4" s="1"/>
  <c r="W558" i="4"/>
  <c r="X558" i="4" s="1"/>
  <c r="AQ557" i="4"/>
  <c r="AP557" i="4"/>
  <c r="AO557" i="4"/>
  <c r="AK557" i="4"/>
  <c r="AK556" i="4" s="1"/>
  <c r="AK555" i="4" s="1"/>
  <c r="AJ557" i="4"/>
  <c r="AI557" i="4"/>
  <c r="AI556" i="4" s="1"/>
  <c r="AI555" i="4" s="1"/>
  <c r="AB557" i="4"/>
  <c r="AA557" i="4"/>
  <c r="Z557" i="4"/>
  <c r="V557" i="4"/>
  <c r="V556" i="4" s="1"/>
  <c r="V555" i="4" s="1"/>
  <c r="U557" i="4"/>
  <c r="T557" i="4"/>
  <c r="R557" i="4"/>
  <c r="Q557" i="4"/>
  <c r="Q556" i="4" s="1"/>
  <c r="Q555" i="4" s="1"/>
  <c r="P557" i="4"/>
  <c r="O557" i="4"/>
  <c r="AO556" i="4"/>
  <c r="AO555" i="4" s="1"/>
  <c r="AR550" i="4"/>
  <c r="AS550" i="4" s="1"/>
  <c r="AL550" i="4"/>
  <c r="AC550" i="4"/>
  <c r="AD550" i="4" s="1"/>
  <c r="W550" i="4"/>
  <c r="AF550" i="4" s="1"/>
  <c r="AQ549" i="4"/>
  <c r="AQ548" i="4" s="1"/>
  <c r="AP549" i="4"/>
  <c r="AP548" i="4" s="1"/>
  <c r="AP547" i="4" s="1"/>
  <c r="AO549" i="4"/>
  <c r="AK549" i="4"/>
  <c r="AK548" i="4" s="1"/>
  <c r="AK547" i="4" s="1"/>
  <c r="AJ549" i="4"/>
  <c r="AJ548" i="4" s="1"/>
  <c r="AJ547" i="4" s="1"/>
  <c r="AI549" i="4"/>
  <c r="AB549" i="4"/>
  <c r="AA549" i="4"/>
  <c r="AA548" i="4" s="1"/>
  <c r="AA547" i="4" s="1"/>
  <c r="Z549" i="4"/>
  <c r="Z548" i="4" s="1"/>
  <c r="V549" i="4"/>
  <c r="V548" i="4" s="1"/>
  <c r="V547" i="4" s="1"/>
  <c r="U549" i="4"/>
  <c r="T549" i="4"/>
  <c r="T548" i="4" s="1"/>
  <c r="R549" i="4"/>
  <c r="Q549" i="4"/>
  <c r="Q548" i="4" s="1"/>
  <c r="Q547" i="4" s="1"/>
  <c r="P549" i="4"/>
  <c r="O549" i="4"/>
  <c r="O548" i="4" s="1"/>
  <c r="O547" i="4" s="1"/>
  <c r="AO548" i="4"/>
  <c r="AO547" i="4" s="1"/>
  <c r="AI548" i="4"/>
  <c r="AL548" i="4" s="1"/>
  <c r="AB548" i="4"/>
  <c r="AB547" i="4" s="1"/>
  <c r="U548" i="4"/>
  <c r="U547" i="4" s="1"/>
  <c r="R548" i="4"/>
  <c r="P548" i="4"/>
  <c r="P547" i="4" s="1"/>
  <c r="T547" i="4"/>
  <c r="AR546" i="4"/>
  <c r="AS546" i="4" s="1"/>
  <c r="AL546" i="4"/>
  <c r="AM546" i="4" s="1"/>
  <c r="AC546" i="4"/>
  <c r="AD546" i="4" s="1"/>
  <c r="W546" i="4"/>
  <c r="X546" i="4" s="1"/>
  <c r="AR545" i="4"/>
  <c r="AS545" i="4" s="1"/>
  <c r="AL545" i="4"/>
  <c r="AM545" i="4" s="1"/>
  <c r="AC545" i="4"/>
  <c r="AD545" i="4" s="1"/>
  <c r="W545" i="4"/>
  <c r="X545" i="4" s="1"/>
  <c r="AR544" i="4"/>
  <c r="AS544" i="4" s="1"/>
  <c r="AL544" i="4"/>
  <c r="AC544" i="4"/>
  <c r="AD544" i="4" s="1"/>
  <c r="W544" i="4"/>
  <c r="AF544" i="4" s="1"/>
  <c r="AQ543" i="4"/>
  <c r="AP543" i="4"/>
  <c r="AO543" i="4"/>
  <c r="AK543" i="4"/>
  <c r="AJ543" i="4"/>
  <c r="AI543" i="4"/>
  <c r="AB543" i="4"/>
  <c r="AA543" i="4"/>
  <c r="Z543" i="4"/>
  <c r="V543" i="4"/>
  <c r="U543" i="4"/>
  <c r="T543" i="4"/>
  <c r="R543" i="4"/>
  <c r="Q543" i="4"/>
  <c r="P543" i="4"/>
  <c r="O543" i="4"/>
  <c r="AR542" i="4"/>
  <c r="AS542" i="4" s="1"/>
  <c r="AL542" i="4"/>
  <c r="AC542" i="4"/>
  <c r="AD542" i="4" s="1"/>
  <c r="W542" i="4"/>
  <c r="AF542" i="4" s="1"/>
  <c r="AQ541" i="4"/>
  <c r="AQ540" i="4" s="1"/>
  <c r="AQ539" i="4" s="1"/>
  <c r="AP541" i="4"/>
  <c r="AP540" i="4" s="1"/>
  <c r="AP539" i="4" s="1"/>
  <c r="AO541" i="4"/>
  <c r="AK541" i="4"/>
  <c r="AK540" i="4" s="1"/>
  <c r="AK539" i="4" s="1"/>
  <c r="AJ541" i="4"/>
  <c r="AI541" i="4"/>
  <c r="AB541" i="4"/>
  <c r="AB540" i="4" s="1"/>
  <c r="AB539" i="4" s="1"/>
  <c r="AA541" i="4"/>
  <c r="AC541" i="4" s="1"/>
  <c r="Z541" i="4"/>
  <c r="Z540" i="4" s="1"/>
  <c r="Z539" i="4" s="1"/>
  <c r="V541" i="4"/>
  <c r="U541" i="4"/>
  <c r="T541" i="4"/>
  <c r="T540" i="4" s="1"/>
  <c r="T539" i="4" s="1"/>
  <c r="R541" i="4"/>
  <c r="Q541" i="4"/>
  <c r="P541" i="4"/>
  <c r="O541" i="4"/>
  <c r="O540" i="4" s="1"/>
  <c r="O539" i="4" s="1"/>
  <c r="R540" i="4"/>
  <c r="AR538" i="4"/>
  <c r="AS538" i="4" s="1"/>
  <c r="AL538" i="4"/>
  <c r="AM538" i="4" s="1"/>
  <c r="AC538" i="4"/>
  <c r="AD538" i="4" s="1"/>
  <c r="W538" i="4"/>
  <c r="X538" i="4" s="1"/>
  <c r="AR537" i="4"/>
  <c r="AS537" i="4" s="1"/>
  <c r="AL537" i="4"/>
  <c r="AM537" i="4" s="1"/>
  <c r="AC537" i="4"/>
  <c r="AD537" i="4" s="1"/>
  <c r="W537" i="4"/>
  <c r="X537" i="4" s="1"/>
  <c r="AR536" i="4"/>
  <c r="AS536" i="4" s="1"/>
  <c r="AL536" i="4"/>
  <c r="AC536" i="4"/>
  <c r="AD536" i="4" s="1"/>
  <c r="W536" i="4"/>
  <c r="AR535" i="4"/>
  <c r="AL535" i="4"/>
  <c r="AM535" i="4" s="1"/>
  <c r="AC535" i="4"/>
  <c r="AD535" i="4" s="1"/>
  <c r="W535" i="4"/>
  <c r="X535" i="4" s="1"/>
  <c r="AQ534" i="4"/>
  <c r="AQ533" i="4" s="1"/>
  <c r="AQ532" i="4" s="1"/>
  <c r="AP534" i="4"/>
  <c r="AO534" i="4"/>
  <c r="AK534" i="4"/>
  <c r="AJ534" i="4"/>
  <c r="AJ533" i="4" s="1"/>
  <c r="AI534" i="4"/>
  <c r="AI533" i="4" s="1"/>
  <c r="AI532" i="4" s="1"/>
  <c r="AB534" i="4"/>
  <c r="AB533" i="4" s="1"/>
  <c r="AB532" i="4" s="1"/>
  <c r="AA534" i="4"/>
  <c r="AA533" i="4" s="1"/>
  <c r="AA532" i="4" s="1"/>
  <c r="Z534" i="4"/>
  <c r="V534" i="4"/>
  <c r="V533" i="4" s="1"/>
  <c r="V532" i="4" s="1"/>
  <c r="U534" i="4"/>
  <c r="U533" i="4" s="1"/>
  <c r="U532" i="4" s="1"/>
  <c r="T534" i="4"/>
  <c r="R534" i="4"/>
  <c r="R533" i="4" s="1"/>
  <c r="Q534" i="4"/>
  <c r="Q533" i="4" s="1"/>
  <c r="Q532" i="4" s="1"/>
  <c r="P534" i="4"/>
  <c r="P533" i="4" s="1"/>
  <c r="P532" i="4" s="1"/>
  <c r="O534" i="4"/>
  <c r="AP533" i="4"/>
  <c r="AP532" i="4" s="1"/>
  <c r="AK533" i="4"/>
  <c r="AK532" i="4" s="1"/>
  <c r="T533" i="4"/>
  <c r="T532" i="4" s="1"/>
  <c r="O533" i="4"/>
  <c r="O532" i="4" s="1"/>
  <c r="AJ532" i="4"/>
  <c r="AR531" i="4"/>
  <c r="AL531" i="4"/>
  <c r="AM531" i="4" s="1"/>
  <c r="AC531" i="4"/>
  <c r="AD531" i="4" s="1"/>
  <c r="W531" i="4"/>
  <c r="X531" i="4" s="1"/>
  <c r="AR530" i="4"/>
  <c r="AS530" i="4" s="1"/>
  <c r="AL530" i="4"/>
  <c r="AC530" i="4"/>
  <c r="AD530" i="4" s="1"/>
  <c r="W530" i="4"/>
  <c r="X530" i="4" s="1"/>
  <c r="AR529" i="4"/>
  <c r="AL529" i="4"/>
  <c r="AM529" i="4" s="1"/>
  <c r="AC529" i="4"/>
  <c r="AD529" i="4" s="1"/>
  <c r="W529" i="4"/>
  <c r="AR528" i="4"/>
  <c r="AS528" i="4" s="1"/>
  <c r="AL528" i="4"/>
  <c r="AU528" i="4" s="1"/>
  <c r="AV528" i="4" s="1"/>
  <c r="AC528" i="4"/>
  <c r="AD528" i="4" s="1"/>
  <c r="W528" i="4"/>
  <c r="AQ527" i="4"/>
  <c r="AP527" i="4"/>
  <c r="AO527" i="4"/>
  <c r="AK527" i="4"/>
  <c r="AJ527" i="4"/>
  <c r="AI527" i="4"/>
  <c r="AB527" i="4"/>
  <c r="AA527" i="4"/>
  <c r="Z527" i="4"/>
  <c r="AC527" i="4" s="1"/>
  <c r="V527" i="4"/>
  <c r="U527" i="4"/>
  <c r="T527" i="4"/>
  <c r="R527" i="4"/>
  <c r="Q527" i="4"/>
  <c r="P527" i="4"/>
  <c r="O527" i="4"/>
  <c r="AS526" i="4"/>
  <c r="AR526" i="4"/>
  <c r="AL526" i="4"/>
  <c r="AM526" i="4" s="1"/>
  <c r="AC526" i="4"/>
  <c r="AD526" i="4" s="1"/>
  <c r="X526" i="4"/>
  <c r="W526" i="4"/>
  <c r="AR525" i="4"/>
  <c r="AS525" i="4" s="1"/>
  <c r="AL525" i="4"/>
  <c r="AM525" i="4" s="1"/>
  <c r="AC525" i="4"/>
  <c r="AF525" i="4" s="1"/>
  <c r="W525" i="4"/>
  <c r="X525" i="4" s="1"/>
  <c r="AR524" i="4"/>
  <c r="AS524" i="4" s="1"/>
  <c r="AL524" i="4"/>
  <c r="AM524" i="4" s="1"/>
  <c r="AC524" i="4"/>
  <c r="AD524" i="4" s="1"/>
  <c r="W524" i="4"/>
  <c r="X524" i="4" s="1"/>
  <c r="AQ523" i="4"/>
  <c r="AP523" i="4"/>
  <c r="AO523" i="4"/>
  <c r="AK523" i="4"/>
  <c r="AJ523" i="4"/>
  <c r="AI523" i="4"/>
  <c r="AB523" i="4"/>
  <c r="AA523" i="4"/>
  <c r="Z523" i="4"/>
  <c r="V523" i="4"/>
  <c r="U523" i="4"/>
  <c r="T523" i="4"/>
  <c r="R523" i="4"/>
  <c r="Q523" i="4"/>
  <c r="P523" i="4"/>
  <c r="O523" i="4"/>
  <c r="AR522" i="4"/>
  <c r="AS522" i="4" s="1"/>
  <c r="AL522" i="4"/>
  <c r="AM522" i="4" s="1"/>
  <c r="AC522" i="4"/>
  <c r="AD522" i="4" s="1"/>
  <c r="W522" i="4"/>
  <c r="AR521" i="4"/>
  <c r="AS521" i="4" s="1"/>
  <c r="AL521" i="4"/>
  <c r="AM521" i="4" s="1"/>
  <c r="AC521" i="4"/>
  <c r="AD521" i="4" s="1"/>
  <c r="W521" i="4"/>
  <c r="X521" i="4" s="1"/>
  <c r="AR520" i="4"/>
  <c r="AS520" i="4" s="1"/>
  <c r="AL520" i="4"/>
  <c r="AC520" i="4"/>
  <c r="AD520" i="4" s="1"/>
  <c r="W520" i="4"/>
  <c r="X520" i="4" s="1"/>
  <c r="AQ519" i="4"/>
  <c r="AP519" i="4"/>
  <c r="AP518" i="4" s="1"/>
  <c r="AP517" i="4" s="1"/>
  <c r="AO519" i="4"/>
  <c r="AK519" i="4"/>
  <c r="AK518" i="4" s="1"/>
  <c r="AK517" i="4" s="1"/>
  <c r="AJ519" i="4"/>
  <c r="AI519" i="4"/>
  <c r="AB519" i="4"/>
  <c r="AB518" i="4" s="1"/>
  <c r="AB517" i="4" s="1"/>
  <c r="AA519" i="4"/>
  <c r="AA518" i="4" s="1"/>
  <c r="AA517" i="4" s="1"/>
  <c r="Z519" i="4"/>
  <c r="V519" i="4"/>
  <c r="V518" i="4" s="1"/>
  <c r="V517" i="4" s="1"/>
  <c r="U519" i="4"/>
  <c r="T519" i="4"/>
  <c r="T518" i="4" s="1"/>
  <c r="T517" i="4" s="1"/>
  <c r="R519" i="4"/>
  <c r="Q519" i="4"/>
  <c r="Q518" i="4" s="1"/>
  <c r="Q517" i="4" s="1"/>
  <c r="P519" i="4"/>
  <c r="P518" i="4" s="1"/>
  <c r="P517" i="4" s="1"/>
  <c r="O519" i="4"/>
  <c r="O518" i="4" s="1"/>
  <c r="O517" i="4" s="1"/>
  <c r="AR512" i="4"/>
  <c r="AS512" i="4" s="1"/>
  <c r="AL512" i="4"/>
  <c r="AC512" i="4"/>
  <c r="AD512" i="4" s="1"/>
  <c r="W512" i="4"/>
  <c r="X512" i="4" s="1"/>
  <c r="AQ511" i="4"/>
  <c r="AP511" i="4"/>
  <c r="AO511" i="4"/>
  <c r="AK511" i="4"/>
  <c r="AJ511" i="4"/>
  <c r="AI511" i="4"/>
  <c r="AI510" i="4" s="1"/>
  <c r="AI509" i="4" s="1"/>
  <c r="AB511" i="4"/>
  <c r="AB510" i="4" s="1"/>
  <c r="AB509" i="4" s="1"/>
  <c r="AA511" i="4"/>
  <c r="AA510" i="4" s="1"/>
  <c r="AA509" i="4" s="1"/>
  <c r="Z511" i="4"/>
  <c r="V511" i="4"/>
  <c r="U511" i="4"/>
  <c r="T511" i="4"/>
  <c r="R511" i="4"/>
  <c r="R510" i="4" s="1"/>
  <c r="R509" i="4" s="1"/>
  <c r="Q511" i="4"/>
  <c r="Q510" i="4" s="1"/>
  <c r="Q509" i="4" s="1"/>
  <c r="P511" i="4"/>
  <c r="P510" i="4" s="1"/>
  <c r="P509" i="4" s="1"/>
  <c r="O511" i="4"/>
  <c r="O510" i="4" s="1"/>
  <c r="O509" i="4" s="1"/>
  <c r="AQ510" i="4"/>
  <c r="AQ509" i="4" s="1"/>
  <c r="AP510" i="4"/>
  <c r="AP509" i="4" s="1"/>
  <c r="AK510" i="4"/>
  <c r="AK509" i="4" s="1"/>
  <c r="V510" i="4"/>
  <c r="V509" i="4" s="1"/>
  <c r="T510" i="4"/>
  <c r="T509" i="4" s="1"/>
  <c r="AR508" i="4"/>
  <c r="AS508" i="4" s="1"/>
  <c r="AL508" i="4"/>
  <c r="AC508" i="4"/>
  <c r="AD508" i="4" s="1"/>
  <c r="W508" i="4"/>
  <c r="X508" i="4" s="1"/>
  <c r="AR507" i="4"/>
  <c r="AL507" i="4"/>
  <c r="AC507" i="4"/>
  <c r="W507" i="4"/>
  <c r="R507" i="4"/>
  <c r="Q507" i="4"/>
  <c r="P507" i="4"/>
  <c r="O507" i="4"/>
  <c r="AR506" i="4"/>
  <c r="AS506" i="4" s="1"/>
  <c r="AL506" i="4"/>
  <c r="AM506" i="4" s="1"/>
  <c r="AC506" i="4"/>
  <c r="AD506" i="4" s="1"/>
  <c r="W506" i="4"/>
  <c r="AQ505" i="4"/>
  <c r="AR505" i="4" s="1"/>
  <c r="AP505" i="4"/>
  <c r="AO505" i="4"/>
  <c r="AK505" i="4"/>
  <c r="AJ505" i="4"/>
  <c r="AI505" i="4"/>
  <c r="AB505" i="4"/>
  <c r="AA505" i="4"/>
  <c r="Z505" i="4"/>
  <c r="V505" i="4"/>
  <c r="U505" i="4"/>
  <c r="T505" i="4"/>
  <c r="R505" i="4"/>
  <c r="Q505" i="4"/>
  <c r="P505" i="4"/>
  <c r="O505" i="4"/>
  <c r="AR504" i="4"/>
  <c r="AS504" i="4" s="1"/>
  <c r="AL504" i="4"/>
  <c r="AC504" i="4"/>
  <c r="AD504" i="4" s="1"/>
  <c r="W504" i="4"/>
  <c r="X504" i="4" s="1"/>
  <c r="AQ503" i="4"/>
  <c r="AP503" i="4"/>
  <c r="AP502" i="4" s="1"/>
  <c r="AP501" i="4" s="1"/>
  <c r="AO503" i="4"/>
  <c r="AK503" i="4"/>
  <c r="AK502" i="4" s="1"/>
  <c r="AK501" i="4" s="1"/>
  <c r="AJ503" i="4"/>
  <c r="AI503" i="4"/>
  <c r="AB503" i="4"/>
  <c r="AA503" i="4"/>
  <c r="AA502" i="4" s="1"/>
  <c r="AA501" i="4" s="1"/>
  <c r="Z503" i="4"/>
  <c r="V503" i="4"/>
  <c r="V502" i="4" s="1"/>
  <c r="V501" i="4" s="1"/>
  <c r="U503" i="4"/>
  <c r="T503" i="4"/>
  <c r="R503" i="4"/>
  <c r="Q503" i="4"/>
  <c r="Q502" i="4" s="1"/>
  <c r="Q501" i="4" s="1"/>
  <c r="P503" i="4"/>
  <c r="P502" i="4" s="1"/>
  <c r="P501" i="4" s="1"/>
  <c r="O503" i="4"/>
  <c r="AR500" i="4"/>
  <c r="AS500" i="4" s="1"/>
  <c r="AL500" i="4"/>
  <c r="AC500" i="4"/>
  <c r="AD500" i="4" s="1"/>
  <c r="W500" i="4"/>
  <c r="X500" i="4" s="1"/>
  <c r="AR499" i="4"/>
  <c r="AS499" i="4" s="1"/>
  <c r="AL499" i="4"/>
  <c r="AM499" i="4" s="1"/>
  <c r="AC499" i="4"/>
  <c r="AD499" i="4" s="1"/>
  <c r="W499" i="4"/>
  <c r="AR498" i="4"/>
  <c r="AS498" i="4" s="1"/>
  <c r="AL498" i="4"/>
  <c r="AM498" i="4" s="1"/>
  <c r="AC498" i="4"/>
  <c r="AD498" i="4" s="1"/>
  <c r="W498" i="4"/>
  <c r="AQ497" i="4"/>
  <c r="AP497" i="4"/>
  <c r="AO497" i="4"/>
  <c r="AK497" i="4"/>
  <c r="AJ497" i="4"/>
  <c r="AI497" i="4"/>
  <c r="AB497" i="4"/>
  <c r="AA497" i="4"/>
  <c r="Z497" i="4"/>
  <c r="V497" i="4"/>
  <c r="U497" i="4"/>
  <c r="T497" i="4"/>
  <c r="R497" i="4"/>
  <c r="Q497" i="4"/>
  <c r="P497" i="4"/>
  <c r="O497" i="4"/>
  <c r="AR496" i="4"/>
  <c r="AS496" i="4" s="1"/>
  <c r="AL496" i="4"/>
  <c r="AC496" i="4"/>
  <c r="AD496" i="4" s="1"/>
  <c r="W496" i="4"/>
  <c r="X496" i="4" s="1"/>
  <c r="AQ495" i="4"/>
  <c r="AP495" i="4"/>
  <c r="AO495" i="4"/>
  <c r="AK495" i="4"/>
  <c r="AJ495" i="4"/>
  <c r="AI495" i="4"/>
  <c r="AB495" i="4"/>
  <c r="AA495" i="4"/>
  <c r="Z495" i="4"/>
  <c r="V495" i="4"/>
  <c r="U495" i="4"/>
  <c r="T495" i="4"/>
  <c r="R495" i="4"/>
  <c r="Q495" i="4"/>
  <c r="P495" i="4"/>
  <c r="O495" i="4"/>
  <c r="AR494" i="4"/>
  <c r="AS494" i="4" s="1"/>
  <c r="AL494" i="4"/>
  <c r="AM494" i="4" s="1"/>
  <c r="AC494" i="4"/>
  <c r="AD494" i="4" s="1"/>
  <c r="W494" i="4"/>
  <c r="AR493" i="4"/>
  <c r="AS493" i="4" s="1"/>
  <c r="AL493" i="4"/>
  <c r="AM493" i="4" s="1"/>
  <c r="AC493" i="4"/>
  <c r="AD493" i="4" s="1"/>
  <c r="W493" i="4"/>
  <c r="AQ492" i="4"/>
  <c r="AP492" i="4"/>
  <c r="AP491" i="4" s="1"/>
  <c r="AO492" i="4"/>
  <c r="AO491" i="4" s="1"/>
  <c r="AK492" i="4"/>
  <c r="AJ492" i="4"/>
  <c r="AI492" i="4"/>
  <c r="AB492" i="4"/>
  <c r="AA492" i="4"/>
  <c r="Z492" i="4"/>
  <c r="V492" i="4"/>
  <c r="U492" i="4"/>
  <c r="U491" i="4" s="1"/>
  <c r="U490" i="4" s="1"/>
  <c r="T492" i="4"/>
  <c r="R492" i="4"/>
  <c r="Q492" i="4"/>
  <c r="P492" i="4"/>
  <c r="P491" i="4" s="1"/>
  <c r="P490" i="4" s="1"/>
  <c r="O492" i="4"/>
  <c r="O491" i="4" s="1"/>
  <c r="O490" i="4" s="1"/>
  <c r="AK491" i="4"/>
  <c r="AK490" i="4" s="1"/>
  <c r="AP490" i="4"/>
  <c r="AR489" i="4"/>
  <c r="AS489" i="4" s="1"/>
  <c r="AL489" i="4"/>
  <c r="AM489" i="4" s="1"/>
  <c r="AC489" i="4"/>
  <c r="AD489" i="4" s="1"/>
  <c r="W489" i="4"/>
  <c r="AR488" i="4"/>
  <c r="AS488" i="4" s="1"/>
  <c r="AL488" i="4"/>
  <c r="AC488" i="4"/>
  <c r="AD488" i="4" s="1"/>
  <c r="W488" i="4"/>
  <c r="X488" i="4" s="1"/>
  <c r="AR487" i="4"/>
  <c r="AS487" i="4" s="1"/>
  <c r="AL487" i="4"/>
  <c r="AM487" i="4" s="1"/>
  <c r="AC487" i="4"/>
  <c r="AD487" i="4" s="1"/>
  <c r="W487" i="4"/>
  <c r="X487" i="4" s="1"/>
  <c r="AR486" i="4"/>
  <c r="AS486" i="4" s="1"/>
  <c r="AL486" i="4"/>
  <c r="AM486" i="4" s="1"/>
  <c r="AC486" i="4"/>
  <c r="AD486" i="4" s="1"/>
  <c r="W486" i="4"/>
  <c r="AQ485" i="4"/>
  <c r="AP485" i="4"/>
  <c r="AO485" i="4"/>
  <c r="AK485" i="4"/>
  <c r="AJ485" i="4"/>
  <c r="AI485" i="4"/>
  <c r="AB485" i="4"/>
  <c r="AA485" i="4"/>
  <c r="Z485" i="4"/>
  <c r="V485" i="4"/>
  <c r="U485" i="4"/>
  <c r="T485" i="4"/>
  <c r="W485" i="4" s="1"/>
  <c r="R485" i="4"/>
  <c r="Q485" i="4"/>
  <c r="P485" i="4"/>
  <c r="O485" i="4"/>
  <c r="AR484" i="4"/>
  <c r="AS484" i="4" s="1"/>
  <c r="AL484" i="4"/>
  <c r="AM484" i="4" s="1"/>
  <c r="AC484" i="4"/>
  <c r="W484" i="4"/>
  <c r="X484" i="4" s="1"/>
  <c r="AR483" i="4"/>
  <c r="AS483" i="4" s="1"/>
  <c r="AL483" i="4"/>
  <c r="AM483" i="4" s="1"/>
  <c r="AC483" i="4"/>
  <c r="AD483" i="4" s="1"/>
  <c r="W483" i="4"/>
  <c r="X483" i="4" s="1"/>
  <c r="AQ482" i="4"/>
  <c r="AP482" i="4"/>
  <c r="AO482" i="4"/>
  <c r="AK482" i="4"/>
  <c r="AJ482" i="4"/>
  <c r="AI482" i="4"/>
  <c r="AB482" i="4"/>
  <c r="AA482" i="4"/>
  <c r="Z482" i="4"/>
  <c r="V482" i="4"/>
  <c r="U482" i="4"/>
  <c r="T482" i="4"/>
  <c r="R482" i="4"/>
  <c r="Q482" i="4"/>
  <c r="P482" i="4"/>
  <c r="O482" i="4"/>
  <c r="AR481" i="4"/>
  <c r="AS481" i="4" s="1"/>
  <c r="AL481" i="4"/>
  <c r="AM481" i="4" s="1"/>
  <c r="AC481" i="4"/>
  <c r="AD481" i="4" s="1"/>
  <c r="W481" i="4"/>
  <c r="AR480" i="4"/>
  <c r="AS480" i="4" s="1"/>
  <c r="AL480" i="4"/>
  <c r="AM480" i="4" s="1"/>
  <c r="AC480" i="4"/>
  <c r="AD480" i="4" s="1"/>
  <c r="W480" i="4"/>
  <c r="AQ479" i="4"/>
  <c r="AP479" i="4"/>
  <c r="AO479" i="4"/>
  <c r="AK479" i="4"/>
  <c r="AK478" i="4" s="1"/>
  <c r="AK477" i="4" s="1"/>
  <c r="AJ479" i="4"/>
  <c r="AI479" i="4"/>
  <c r="AB479" i="4"/>
  <c r="AA479" i="4"/>
  <c r="AA478" i="4" s="1"/>
  <c r="AA477" i="4" s="1"/>
  <c r="Z479" i="4"/>
  <c r="V479" i="4"/>
  <c r="U479" i="4"/>
  <c r="T479" i="4"/>
  <c r="T478" i="4" s="1"/>
  <c r="R479" i="4"/>
  <c r="Q479" i="4"/>
  <c r="P479" i="4"/>
  <c r="O479" i="4"/>
  <c r="O478" i="4" s="1"/>
  <c r="O477" i="4" s="1"/>
  <c r="AR472" i="4"/>
  <c r="AS472" i="4" s="1"/>
  <c r="AL472" i="4"/>
  <c r="AM472" i="4" s="1"/>
  <c r="AC472" i="4"/>
  <c r="AD472" i="4" s="1"/>
  <c r="W472" i="4"/>
  <c r="X472" i="4" s="1"/>
  <c r="AQ471" i="4"/>
  <c r="AQ470" i="4" s="1"/>
  <c r="AQ469" i="4" s="1"/>
  <c r="AP471" i="4"/>
  <c r="AP470" i="4" s="1"/>
  <c r="AP469" i="4" s="1"/>
  <c r="AO471" i="4"/>
  <c r="AK471" i="4"/>
  <c r="AK470" i="4" s="1"/>
  <c r="AK469" i="4" s="1"/>
  <c r="AJ471" i="4"/>
  <c r="AJ470" i="4" s="1"/>
  <c r="AI471" i="4"/>
  <c r="AB471" i="4"/>
  <c r="AA471" i="4"/>
  <c r="AA470" i="4" s="1"/>
  <c r="AA469" i="4" s="1"/>
  <c r="Z471" i="4"/>
  <c r="V471" i="4"/>
  <c r="V470" i="4" s="1"/>
  <c r="V469" i="4" s="1"/>
  <c r="U471" i="4"/>
  <c r="U470" i="4" s="1"/>
  <c r="T471" i="4"/>
  <c r="R471" i="4"/>
  <c r="Q471" i="4"/>
  <c r="Q470" i="4" s="1"/>
  <c r="Q469" i="4" s="1"/>
  <c r="P471" i="4"/>
  <c r="P470" i="4" s="1"/>
  <c r="P469" i="4" s="1"/>
  <c r="O471" i="4"/>
  <c r="O470" i="4" s="1"/>
  <c r="O469" i="4" s="1"/>
  <c r="AI470" i="4"/>
  <c r="AB470" i="4"/>
  <c r="AB469" i="4" s="1"/>
  <c r="T470" i="4"/>
  <c r="T469" i="4" s="1"/>
  <c r="AJ469" i="4"/>
  <c r="AR468" i="4"/>
  <c r="AL468" i="4"/>
  <c r="AM468" i="4" s="1"/>
  <c r="AC468" i="4"/>
  <c r="AD468" i="4" s="1"/>
  <c r="W468" i="4"/>
  <c r="AR467" i="4"/>
  <c r="AS467" i="4" s="1"/>
  <c r="AM467" i="4"/>
  <c r="AL467" i="4"/>
  <c r="AC467" i="4"/>
  <c r="AD467" i="4" s="1"/>
  <c r="W467" i="4"/>
  <c r="AR466" i="4"/>
  <c r="AS466" i="4" s="1"/>
  <c r="AL466" i="4"/>
  <c r="AC466" i="4"/>
  <c r="W466" i="4"/>
  <c r="X466" i="4" s="1"/>
  <c r="AQ465" i="4"/>
  <c r="AP465" i="4"/>
  <c r="AO465" i="4"/>
  <c r="AK465" i="4"/>
  <c r="AJ465" i="4"/>
  <c r="AI465" i="4"/>
  <c r="AB465" i="4"/>
  <c r="AA465" i="4"/>
  <c r="Z465" i="4"/>
  <c r="V465" i="4"/>
  <c r="U465" i="4"/>
  <c r="T465" i="4"/>
  <c r="R465" i="4"/>
  <c r="Q465" i="4"/>
  <c r="P465" i="4"/>
  <c r="O465" i="4"/>
  <c r="AR464" i="4"/>
  <c r="AS464" i="4" s="1"/>
  <c r="AL464" i="4"/>
  <c r="AC464" i="4"/>
  <c r="AD464" i="4" s="1"/>
  <c r="W464" i="4"/>
  <c r="X464" i="4" s="1"/>
  <c r="AQ463" i="4"/>
  <c r="AP463" i="4"/>
  <c r="AO463" i="4"/>
  <c r="AK463" i="4"/>
  <c r="AJ463" i="4"/>
  <c r="AI463" i="4"/>
  <c r="AI462" i="4" s="1"/>
  <c r="AB463" i="4"/>
  <c r="AB462" i="4" s="1"/>
  <c r="AB461" i="4" s="1"/>
  <c r="AA463" i="4"/>
  <c r="Z463" i="4"/>
  <c r="V463" i="4"/>
  <c r="U463" i="4"/>
  <c r="T463" i="4"/>
  <c r="R463" i="4"/>
  <c r="Q463" i="4"/>
  <c r="Q462" i="4" s="1"/>
  <c r="Q461" i="4" s="1"/>
  <c r="P463" i="4"/>
  <c r="O463" i="4"/>
  <c r="AQ462" i="4"/>
  <c r="AQ461" i="4" s="1"/>
  <c r="AP462" i="4"/>
  <c r="AP461" i="4" s="1"/>
  <c r="AR460" i="4"/>
  <c r="AL460" i="4"/>
  <c r="AM460" i="4" s="1"/>
  <c r="AC460" i="4"/>
  <c r="AD460" i="4" s="1"/>
  <c r="W460" i="4"/>
  <c r="AR459" i="4"/>
  <c r="AS459" i="4" s="1"/>
  <c r="AL459" i="4"/>
  <c r="AM459" i="4" s="1"/>
  <c r="AC459" i="4"/>
  <c r="AD459" i="4" s="1"/>
  <c r="W459" i="4"/>
  <c r="AR458" i="4"/>
  <c r="AS458" i="4" s="1"/>
  <c r="AL458" i="4"/>
  <c r="AC458" i="4"/>
  <c r="W458" i="4"/>
  <c r="X458" i="4" s="1"/>
  <c r="AR457" i="4"/>
  <c r="AS457" i="4" s="1"/>
  <c r="AL457" i="4"/>
  <c r="AM457" i="4" s="1"/>
  <c r="AC457" i="4"/>
  <c r="AD457" i="4" s="1"/>
  <c r="W457" i="4"/>
  <c r="W456" i="4" s="1"/>
  <c r="AQ456" i="4"/>
  <c r="AP456" i="4"/>
  <c r="AO456" i="4"/>
  <c r="AK456" i="4"/>
  <c r="AJ456" i="4"/>
  <c r="AI456" i="4"/>
  <c r="AB456" i="4"/>
  <c r="AA456" i="4"/>
  <c r="Z456" i="4"/>
  <c r="V456" i="4"/>
  <c r="U456" i="4"/>
  <c r="T456" i="4"/>
  <c r="R456" i="4"/>
  <c r="Q456" i="4"/>
  <c r="P456" i="4"/>
  <c r="O456" i="4"/>
  <c r="AR455" i="4"/>
  <c r="AS455" i="4" s="1"/>
  <c r="AL455" i="4"/>
  <c r="AC455" i="4"/>
  <c r="AD455" i="4" s="1"/>
  <c r="W455" i="4"/>
  <c r="X455" i="4" s="1"/>
  <c r="AQ454" i="4"/>
  <c r="AP454" i="4"/>
  <c r="AO454" i="4"/>
  <c r="AK454" i="4"/>
  <c r="AJ454" i="4"/>
  <c r="AI454" i="4"/>
  <c r="AB454" i="4"/>
  <c r="AA454" i="4"/>
  <c r="Z454" i="4"/>
  <c r="V454" i="4"/>
  <c r="U454" i="4"/>
  <c r="T454" i="4"/>
  <c r="R454" i="4"/>
  <c r="Q454" i="4"/>
  <c r="P454" i="4"/>
  <c r="O454" i="4"/>
  <c r="AR453" i="4"/>
  <c r="AS453" i="4" s="1"/>
  <c r="AL453" i="4"/>
  <c r="AM453" i="4" s="1"/>
  <c r="AC453" i="4"/>
  <c r="AD453" i="4" s="1"/>
  <c r="W453" i="4"/>
  <c r="X453" i="4" s="1"/>
  <c r="AR452" i="4"/>
  <c r="AS452" i="4" s="1"/>
  <c r="AL452" i="4"/>
  <c r="AC452" i="4"/>
  <c r="AD452" i="4" s="1"/>
  <c r="W452" i="4"/>
  <c r="X452" i="4" s="1"/>
  <c r="AQ451" i="4"/>
  <c r="AP451" i="4"/>
  <c r="AO451" i="4"/>
  <c r="AK451" i="4"/>
  <c r="AJ451" i="4"/>
  <c r="AJ450" i="4" s="1"/>
  <c r="AJ449" i="4" s="1"/>
  <c r="AI451" i="4"/>
  <c r="AI450" i="4" s="1"/>
  <c r="AI449" i="4" s="1"/>
  <c r="AB451" i="4"/>
  <c r="AB450" i="4" s="1"/>
  <c r="AB449" i="4" s="1"/>
  <c r="AA451" i="4"/>
  <c r="Z451" i="4"/>
  <c r="V451" i="4"/>
  <c r="U451" i="4"/>
  <c r="T451" i="4"/>
  <c r="R451" i="4"/>
  <c r="Q451" i="4"/>
  <c r="P451" i="4"/>
  <c r="O451" i="4"/>
  <c r="O450" i="4" s="1"/>
  <c r="O449" i="4" s="1"/>
  <c r="AP450" i="4"/>
  <c r="AP449" i="4" s="1"/>
  <c r="V450" i="4"/>
  <c r="V449" i="4" s="1"/>
  <c r="AR448" i="4"/>
  <c r="AL448" i="4"/>
  <c r="AM448" i="4" s="1"/>
  <c r="AC448" i="4"/>
  <c r="AD448" i="4" s="1"/>
  <c r="W448" i="4"/>
  <c r="AR447" i="4"/>
  <c r="AS447" i="4" s="1"/>
  <c r="AL447" i="4"/>
  <c r="AM447" i="4" s="1"/>
  <c r="AC447" i="4"/>
  <c r="AD447" i="4" s="1"/>
  <c r="W447" i="4"/>
  <c r="X447" i="4" s="1"/>
  <c r="AR446" i="4"/>
  <c r="AS446" i="4" s="1"/>
  <c r="AL446" i="4"/>
  <c r="AC446" i="4"/>
  <c r="W446" i="4"/>
  <c r="X446" i="4" s="1"/>
  <c r="AR445" i="4"/>
  <c r="AS445" i="4" s="1"/>
  <c r="AL445" i="4"/>
  <c r="AM445" i="4" s="1"/>
  <c r="AC445" i="4"/>
  <c r="AD445" i="4" s="1"/>
  <c r="W445" i="4"/>
  <c r="X445" i="4" s="1"/>
  <c r="AQ444" i="4"/>
  <c r="AP444" i="4"/>
  <c r="AO444" i="4"/>
  <c r="AK444" i="4"/>
  <c r="AJ444" i="4"/>
  <c r="AI444" i="4"/>
  <c r="AB444" i="4"/>
  <c r="AA444" i="4"/>
  <c r="Z444" i="4"/>
  <c r="V444" i="4"/>
  <c r="U444" i="4"/>
  <c r="T444" i="4"/>
  <c r="R444" i="4"/>
  <c r="Q444" i="4"/>
  <c r="P444" i="4"/>
  <c r="O444" i="4"/>
  <c r="AR443" i="4"/>
  <c r="AS443" i="4" s="1"/>
  <c r="AL443" i="4"/>
  <c r="AM443" i="4" s="1"/>
  <c r="AC443" i="4"/>
  <c r="AD443" i="4" s="1"/>
  <c r="W443" i="4"/>
  <c r="X443" i="4" s="1"/>
  <c r="AR442" i="4"/>
  <c r="AS442" i="4" s="1"/>
  <c r="AL442" i="4"/>
  <c r="AU442" i="4" s="1"/>
  <c r="AV442" i="4" s="1"/>
  <c r="AC442" i="4"/>
  <c r="AD442" i="4" s="1"/>
  <c r="W442" i="4"/>
  <c r="AR441" i="4"/>
  <c r="AS441" i="4" s="1"/>
  <c r="AL441" i="4"/>
  <c r="AM441" i="4" s="1"/>
  <c r="AC441" i="4"/>
  <c r="AD441" i="4" s="1"/>
  <c r="W441" i="4"/>
  <c r="AQ440" i="4"/>
  <c r="AP440" i="4"/>
  <c r="AO440" i="4"/>
  <c r="AK440" i="4"/>
  <c r="AJ440" i="4"/>
  <c r="AI440" i="4"/>
  <c r="AL440" i="4" s="1"/>
  <c r="AB440" i="4"/>
  <c r="AA440" i="4"/>
  <c r="Z440" i="4"/>
  <c r="V440" i="4"/>
  <c r="U440" i="4"/>
  <c r="T440" i="4"/>
  <c r="R440" i="4"/>
  <c r="Q440" i="4"/>
  <c r="P440" i="4"/>
  <c r="O440" i="4"/>
  <c r="AR439" i="4"/>
  <c r="AS439" i="4" s="1"/>
  <c r="AL439" i="4"/>
  <c r="AM439" i="4" s="1"/>
  <c r="AC439" i="4"/>
  <c r="AD439" i="4" s="1"/>
  <c r="W439" i="4"/>
  <c r="AR438" i="4"/>
  <c r="AS438" i="4" s="1"/>
  <c r="AL438" i="4"/>
  <c r="AC438" i="4"/>
  <c r="W438" i="4"/>
  <c r="X438" i="4" s="1"/>
  <c r="AR437" i="4"/>
  <c r="AS437" i="4" s="1"/>
  <c r="AL437" i="4"/>
  <c r="AM437" i="4" s="1"/>
  <c r="AC437" i="4"/>
  <c r="AD437" i="4" s="1"/>
  <c r="W437" i="4"/>
  <c r="X437" i="4" s="1"/>
  <c r="AQ436" i="4"/>
  <c r="AP436" i="4"/>
  <c r="AO436" i="4"/>
  <c r="AK436" i="4"/>
  <c r="AK435" i="4" s="1"/>
  <c r="AK434" i="4" s="1"/>
  <c r="AJ436" i="4"/>
  <c r="AI436" i="4"/>
  <c r="AB436" i="4"/>
  <c r="AA436" i="4"/>
  <c r="AA435" i="4" s="1"/>
  <c r="AA434" i="4" s="1"/>
  <c r="Z436" i="4"/>
  <c r="Z435" i="4" s="1"/>
  <c r="V436" i="4"/>
  <c r="U436" i="4"/>
  <c r="T436" i="4"/>
  <c r="R436" i="4"/>
  <c r="R435" i="4" s="1"/>
  <c r="R434" i="4" s="1"/>
  <c r="Q436" i="4"/>
  <c r="P436" i="4"/>
  <c r="P435" i="4" s="1"/>
  <c r="P434" i="4" s="1"/>
  <c r="O436" i="4"/>
  <c r="O435" i="4" s="1"/>
  <c r="O434" i="4" s="1"/>
  <c r="AQ435" i="4"/>
  <c r="AQ434" i="4" s="1"/>
  <c r="AJ435" i="4"/>
  <c r="AJ434" i="4" s="1"/>
  <c r="AB435" i="4"/>
  <c r="AB434" i="4" s="1"/>
  <c r="AR429" i="4"/>
  <c r="AS429" i="4" s="1"/>
  <c r="AL429" i="4"/>
  <c r="AC429" i="4"/>
  <c r="AD429" i="4" s="1"/>
  <c r="W429" i="4"/>
  <c r="AR428" i="4"/>
  <c r="AS428" i="4" s="1"/>
  <c r="AL428" i="4"/>
  <c r="AM428" i="4" s="1"/>
  <c r="AC428" i="4"/>
  <c r="AD428" i="4" s="1"/>
  <c r="W428" i="4"/>
  <c r="AR427" i="4"/>
  <c r="AS427" i="4" s="1"/>
  <c r="AL427" i="4"/>
  <c r="AC427" i="4"/>
  <c r="AD427" i="4" s="1"/>
  <c r="W427" i="4"/>
  <c r="AR426" i="4"/>
  <c r="AS426" i="4" s="1"/>
  <c r="AL426" i="4"/>
  <c r="AC426" i="4"/>
  <c r="AD426" i="4" s="1"/>
  <c r="W426" i="4"/>
  <c r="X426" i="4" s="1"/>
  <c r="AQ425" i="4"/>
  <c r="AP425" i="4"/>
  <c r="AO425" i="4"/>
  <c r="AK425" i="4"/>
  <c r="AJ425" i="4"/>
  <c r="AI425" i="4"/>
  <c r="AB425" i="4"/>
  <c r="AA425" i="4"/>
  <c r="Z425" i="4"/>
  <c r="V425" i="4"/>
  <c r="U425" i="4"/>
  <c r="T425" i="4"/>
  <c r="R425" i="4"/>
  <c r="Q425" i="4"/>
  <c r="P425" i="4"/>
  <c r="O425" i="4"/>
  <c r="AR424" i="4"/>
  <c r="AS424" i="4" s="1"/>
  <c r="AL424" i="4"/>
  <c r="AM424" i="4" s="1"/>
  <c r="AC424" i="4"/>
  <c r="AD424" i="4" s="1"/>
  <c r="W424" i="4"/>
  <c r="AR423" i="4"/>
  <c r="AS423" i="4" s="1"/>
  <c r="AL423" i="4"/>
  <c r="AM423" i="4" s="1"/>
  <c r="AC423" i="4"/>
  <c r="AD423" i="4" s="1"/>
  <c r="W423" i="4"/>
  <c r="AQ422" i="4"/>
  <c r="AP422" i="4"/>
  <c r="AO422" i="4"/>
  <c r="AK422" i="4"/>
  <c r="AJ422" i="4"/>
  <c r="AI422" i="4"/>
  <c r="AB422" i="4"/>
  <c r="AA422" i="4"/>
  <c r="Z422" i="4"/>
  <c r="V422" i="4"/>
  <c r="U422" i="4"/>
  <c r="T422" i="4"/>
  <c r="R422" i="4"/>
  <c r="Q422" i="4"/>
  <c r="P422" i="4"/>
  <c r="O422" i="4"/>
  <c r="AR421" i="4"/>
  <c r="AS421" i="4" s="1"/>
  <c r="AL421" i="4"/>
  <c r="AM421" i="4" s="1"/>
  <c r="AC421" i="4"/>
  <c r="AD421" i="4" s="1"/>
  <c r="W421" i="4"/>
  <c r="X421" i="4" s="1"/>
  <c r="AR420" i="4"/>
  <c r="AS420" i="4" s="1"/>
  <c r="AL420" i="4"/>
  <c r="AM420" i="4" s="1"/>
  <c r="AC420" i="4"/>
  <c r="AD420" i="4" s="1"/>
  <c r="W420" i="4"/>
  <c r="AQ419" i="4"/>
  <c r="AQ418" i="4" s="1"/>
  <c r="AQ417" i="4" s="1"/>
  <c r="AQ416" i="4" s="1"/>
  <c r="AP419" i="4"/>
  <c r="AO419" i="4"/>
  <c r="AK419" i="4"/>
  <c r="AK418" i="4" s="1"/>
  <c r="AK417" i="4" s="1"/>
  <c r="AK416" i="4" s="1"/>
  <c r="AJ419" i="4"/>
  <c r="AJ418" i="4" s="1"/>
  <c r="AJ417" i="4" s="1"/>
  <c r="AJ416" i="4" s="1"/>
  <c r="AI419" i="4"/>
  <c r="AI418" i="4" s="1"/>
  <c r="AB419" i="4"/>
  <c r="AA419" i="4"/>
  <c r="AA418" i="4" s="1"/>
  <c r="AA417" i="4" s="1"/>
  <c r="AA416" i="4" s="1"/>
  <c r="Z419" i="4"/>
  <c r="V419" i="4"/>
  <c r="U419" i="4"/>
  <c r="U418" i="4" s="1"/>
  <c r="U417" i="4" s="1"/>
  <c r="U416" i="4" s="1"/>
  <c r="T419" i="4"/>
  <c r="R419" i="4"/>
  <c r="Q419" i="4"/>
  <c r="P419" i="4"/>
  <c r="P418" i="4" s="1"/>
  <c r="P417" i="4" s="1"/>
  <c r="P416" i="4" s="1"/>
  <c r="O419" i="4"/>
  <c r="O418" i="4" s="1"/>
  <c r="O417" i="4" s="1"/>
  <c r="O416" i="4" s="1"/>
  <c r="Q418" i="4"/>
  <c r="Q417" i="4" s="1"/>
  <c r="Q416" i="4" s="1"/>
  <c r="AS415" i="4"/>
  <c r="AR415" i="4"/>
  <c r="AL415" i="4"/>
  <c r="AM415" i="4" s="1"/>
  <c r="AC415" i="4"/>
  <c r="W415" i="4"/>
  <c r="AR414" i="4"/>
  <c r="AQ414" i="4"/>
  <c r="AP414" i="4"/>
  <c r="AO414" i="4"/>
  <c r="AK414" i="4"/>
  <c r="AJ414" i="4"/>
  <c r="AI414" i="4"/>
  <c r="AB414" i="4"/>
  <c r="AA414" i="4"/>
  <c r="Z414" i="4"/>
  <c r="V414" i="4"/>
  <c r="U414" i="4"/>
  <c r="T414" i="4"/>
  <c r="R414" i="4"/>
  <c r="Q414" i="4"/>
  <c r="P414" i="4"/>
  <c r="O414" i="4"/>
  <c r="AR413" i="4"/>
  <c r="AS413" i="4" s="1"/>
  <c r="AL413" i="4"/>
  <c r="AC413" i="4"/>
  <c r="AD413" i="4" s="1"/>
  <c r="W413" i="4"/>
  <c r="AR412" i="4"/>
  <c r="AS412" i="4" s="1"/>
  <c r="AL412" i="4"/>
  <c r="AM412" i="4" s="1"/>
  <c r="AC412" i="4"/>
  <c r="AD412" i="4" s="1"/>
  <c r="W412" i="4"/>
  <c r="AQ411" i="4"/>
  <c r="AQ410" i="4" s="1"/>
  <c r="AQ409" i="4" s="1"/>
  <c r="AP411" i="4"/>
  <c r="AO411" i="4"/>
  <c r="AK411" i="4"/>
  <c r="AJ411" i="4"/>
  <c r="AI411" i="4"/>
  <c r="AB411" i="4"/>
  <c r="AA411" i="4"/>
  <c r="Z411" i="4"/>
  <c r="V411" i="4"/>
  <c r="V410" i="4" s="1"/>
  <c r="V409" i="4" s="1"/>
  <c r="U411" i="4"/>
  <c r="T411" i="4"/>
  <c r="R411" i="4"/>
  <c r="Q411" i="4"/>
  <c r="Q410" i="4" s="1"/>
  <c r="Q409" i="4" s="1"/>
  <c r="P411" i="4"/>
  <c r="O411" i="4"/>
  <c r="AR408" i="4"/>
  <c r="AS408" i="4" s="1"/>
  <c r="AL408" i="4"/>
  <c r="AC408" i="4"/>
  <c r="AD408" i="4" s="1"/>
  <c r="W408" i="4"/>
  <c r="AS407" i="4"/>
  <c r="AR407" i="4"/>
  <c r="AL407" i="4"/>
  <c r="AM407" i="4" s="1"/>
  <c r="AC407" i="4"/>
  <c r="AD407" i="4" s="1"/>
  <c r="X407" i="4"/>
  <c r="W407" i="4"/>
  <c r="AR406" i="4"/>
  <c r="AS406" i="4" s="1"/>
  <c r="AL406" i="4"/>
  <c r="AC406" i="4"/>
  <c r="AD406" i="4" s="1"/>
  <c r="W406" i="4"/>
  <c r="W405" i="4" s="1"/>
  <c r="AQ405" i="4"/>
  <c r="AQ404" i="4" s="1"/>
  <c r="AQ403" i="4" s="1"/>
  <c r="AP405" i="4"/>
  <c r="AO405" i="4"/>
  <c r="AO404" i="4" s="1"/>
  <c r="AO403" i="4" s="1"/>
  <c r="AK405" i="4"/>
  <c r="AJ405" i="4"/>
  <c r="AJ404" i="4" s="1"/>
  <c r="AJ403" i="4" s="1"/>
  <c r="AI405" i="4"/>
  <c r="AI404" i="4" s="1"/>
  <c r="AI403" i="4" s="1"/>
  <c r="AB405" i="4"/>
  <c r="AB404" i="4" s="1"/>
  <c r="AB403" i="4" s="1"/>
  <c r="AA405" i="4"/>
  <c r="Z405" i="4"/>
  <c r="Z404" i="4" s="1"/>
  <c r="Z403" i="4" s="1"/>
  <c r="V405" i="4"/>
  <c r="V404" i="4" s="1"/>
  <c r="V403" i="4" s="1"/>
  <c r="U405" i="4"/>
  <c r="U404" i="4" s="1"/>
  <c r="U403" i="4" s="1"/>
  <c r="T405" i="4"/>
  <c r="R405" i="4"/>
  <c r="Q405" i="4"/>
  <c r="Q404" i="4" s="1"/>
  <c r="Q403" i="4" s="1"/>
  <c r="P405" i="4"/>
  <c r="P404" i="4" s="1"/>
  <c r="P403" i="4" s="1"/>
  <c r="O405" i="4"/>
  <c r="AP404" i="4"/>
  <c r="AP403" i="4" s="1"/>
  <c r="AK404" i="4"/>
  <c r="AK403" i="4" s="1"/>
  <c r="AA404" i="4"/>
  <c r="AA403" i="4" s="1"/>
  <c r="T404" i="4"/>
  <c r="T403" i="4" s="1"/>
  <c r="O404" i="4"/>
  <c r="O403" i="4" s="1"/>
  <c r="AR402" i="4"/>
  <c r="AS402" i="4" s="1"/>
  <c r="AL402" i="4"/>
  <c r="AU402" i="4" s="1"/>
  <c r="AV402" i="4" s="1"/>
  <c r="AC402" i="4"/>
  <c r="AD402" i="4" s="1"/>
  <c r="W402" i="4"/>
  <c r="X402" i="4" s="1"/>
  <c r="AR401" i="4"/>
  <c r="AS401" i="4" s="1"/>
  <c r="AL401" i="4"/>
  <c r="AM401" i="4" s="1"/>
  <c r="AC401" i="4"/>
  <c r="AD401" i="4" s="1"/>
  <c r="W401" i="4"/>
  <c r="X401" i="4" s="1"/>
  <c r="AR400" i="4"/>
  <c r="AS400" i="4" s="1"/>
  <c r="AL400" i="4"/>
  <c r="AM400" i="4" s="1"/>
  <c r="AC400" i="4"/>
  <c r="AD400" i="4" s="1"/>
  <c r="W400" i="4"/>
  <c r="AQ399" i="4"/>
  <c r="AQ398" i="4" s="1"/>
  <c r="AQ397" i="4" s="1"/>
  <c r="AP399" i="4"/>
  <c r="AP398" i="4" s="1"/>
  <c r="AP397" i="4" s="1"/>
  <c r="AO399" i="4"/>
  <c r="AK399" i="4"/>
  <c r="AK398" i="4" s="1"/>
  <c r="AK397" i="4" s="1"/>
  <c r="AJ399" i="4"/>
  <c r="AJ398" i="4" s="1"/>
  <c r="AJ397" i="4" s="1"/>
  <c r="AI399" i="4"/>
  <c r="AI398" i="4" s="1"/>
  <c r="AI397" i="4" s="1"/>
  <c r="AB399" i="4"/>
  <c r="AB398" i="4" s="1"/>
  <c r="AB397" i="4" s="1"/>
  <c r="AA399" i="4"/>
  <c r="AA398" i="4" s="1"/>
  <c r="AA397" i="4" s="1"/>
  <c r="Z399" i="4"/>
  <c r="V399" i="4"/>
  <c r="V398" i="4" s="1"/>
  <c r="V397" i="4" s="1"/>
  <c r="U399" i="4"/>
  <c r="U398" i="4" s="1"/>
  <c r="U397" i="4" s="1"/>
  <c r="T399" i="4"/>
  <c r="R399" i="4"/>
  <c r="Q399" i="4"/>
  <c r="Q398" i="4" s="1"/>
  <c r="Q397" i="4" s="1"/>
  <c r="P399" i="4"/>
  <c r="P398" i="4" s="1"/>
  <c r="P397" i="4" s="1"/>
  <c r="O399" i="4"/>
  <c r="O398" i="4" s="1"/>
  <c r="O397" i="4" s="1"/>
  <c r="AR391" i="4"/>
  <c r="AS391" i="4" s="1"/>
  <c r="AL391" i="4"/>
  <c r="AC391" i="4"/>
  <c r="AD391" i="4" s="1"/>
  <c r="W391" i="4"/>
  <c r="AR390" i="4"/>
  <c r="AS390" i="4" s="1"/>
  <c r="AL390" i="4"/>
  <c r="AC390" i="4"/>
  <c r="AD390" i="4" s="1"/>
  <c r="W390" i="4"/>
  <c r="X390" i="4" s="1"/>
  <c r="AS389" i="4"/>
  <c r="AR389" i="4"/>
  <c r="AL389" i="4"/>
  <c r="AU389" i="4" s="1"/>
  <c r="AV389" i="4" s="1"/>
  <c r="AC389" i="4"/>
  <c r="AD389" i="4" s="1"/>
  <c r="W389" i="4"/>
  <c r="AR388" i="4"/>
  <c r="AS388" i="4" s="1"/>
  <c r="AL388" i="4"/>
  <c r="AC388" i="4"/>
  <c r="AD388" i="4" s="1"/>
  <c r="W388" i="4"/>
  <c r="AQ387" i="4"/>
  <c r="AP387" i="4"/>
  <c r="AO387" i="4"/>
  <c r="AK387" i="4"/>
  <c r="AJ387" i="4"/>
  <c r="AI387" i="4"/>
  <c r="AB387" i="4"/>
  <c r="AA387" i="4"/>
  <c r="Z387" i="4"/>
  <c r="V387" i="4"/>
  <c r="U387" i="4"/>
  <c r="T387" i="4"/>
  <c r="R387" i="4"/>
  <c r="Q387" i="4"/>
  <c r="P387" i="4"/>
  <c r="O387" i="4"/>
  <c r="AR386" i="4"/>
  <c r="AS386" i="4" s="1"/>
  <c r="AL386" i="4"/>
  <c r="AC386" i="4"/>
  <c r="AD386" i="4" s="1"/>
  <c r="W386" i="4"/>
  <c r="X386" i="4" s="1"/>
  <c r="AR385" i="4"/>
  <c r="AS385" i="4" s="1"/>
  <c r="AL385" i="4"/>
  <c r="AC385" i="4"/>
  <c r="AD385" i="4" s="1"/>
  <c r="W385" i="4"/>
  <c r="AQ384" i="4"/>
  <c r="AP384" i="4"/>
  <c r="AO384" i="4"/>
  <c r="AK384" i="4"/>
  <c r="AJ384" i="4"/>
  <c r="AI384" i="4"/>
  <c r="AB384" i="4"/>
  <c r="AA384" i="4"/>
  <c r="Z384" i="4"/>
  <c r="V384" i="4"/>
  <c r="U384" i="4"/>
  <c r="T384" i="4"/>
  <c r="R384" i="4"/>
  <c r="Q384" i="4"/>
  <c r="P384" i="4"/>
  <c r="O384" i="4"/>
  <c r="AR383" i="4"/>
  <c r="AS383" i="4" s="1"/>
  <c r="AL383" i="4"/>
  <c r="AC383" i="4"/>
  <c r="AD383" i="4" s="1"/>
  <c r="W383" i="4"/>
  <c r="AR382" i="4"/>
  <c r="AS382" i="4" s="1"/>
  <c r="AL382" i="4"/>
  <c r="AC382" i="4"/>
  <c r="W382" i="4"/>
  <c r="X382" i="4" s="1"/>
  <c r="AQ381" i="4"/>
  <c r="AP381" i="4"/>
  <c r="AO381" i="4"/>
  <c r="AK381" i="4"/>
  <c r="AJ381" i="4"/>
  <c r="AI381" i="4"/>
  <c r="AB381" i="4"/>
  <c r="AB380" i="4" s="1"/>
  <c r="AB379" i="4" s="1"/>
  <c r="AB378" i="4" s="1"/>
  <c r="AB377" i="4" s="1"/>
  <c r="AB376" i="4" s="1"/>
  <c r="AB375" i="4" s="1"/>
  <c r="AA381" i="4"/>
  <c r="Z381" i="4"/>
  <c r="V381" i="4"/>
  <c r="U381" i="4"/>
  <c r="T381" i="4"/>
  <c r="R381" i="4"/>
  <c r="Q381" i="4"/>
  <c r="P381" i="4"/>
  <c r="P380" i="4" s="1"/>
  <c r="P379" i="4" s="1"/>
  <c r="P378" i="4" s="1"/>
  <c r="P377" i="4" s="1"/>
  <c r="P376" i="4" s="1"/>
  <c r="P375" i="4" s="1"/>
  <c r="O381" i="4"/>
  <c r="Q380" i="4"/>
  <c r="Q379" i="4" s="1"/>
  <c r="Q378" i="4" s="1"/>
  <c r="Q377" i="4" s="1"/>
  <c r="Q376" i="4" s="1"/>
  <c r="Q375" i="4" s="1"/>
  <c r="AR374" i="4"/>
  <c r="AS374" i="4" s="1"/>
  <c r="AL374" i="4"/>
  <c r="AC374" i="4"/>
  <c r="AD374" i="4" s="1"/>
  <c r="W374" i="4"/>
  <c r="X374" i="4" s="1"/>
  <c r="AQ373" i="4"/>
  <c r="AQ372" i="4" s="1"/>
  <c r="AQ371" i="4" s="1"/>
  <c r="AP373" i="4"/>
  <c r="AP372" i="4" s="1"/>
  <c r="AP371" i="4" s="1"/>
  <c r="AO373" i="4"/>
  <c r="AK373" i="4"/>
  <c r="AK372" i="4" s="1"/>
  <c r="AK371" i="4" s="1"/>
  <c r="AJ373" i="4"/>
  <c r="AI373" i="4"/>
  <c r="AB373" i="4"/>
  <c r="AB372" i="4" s="1"/>
  <c r="AB371" i="4" s="1"/>
  <c r="AA373" i="4"/>
  <c r="AA372" i="4" s="1"/>
  <c r="AA371" i="4" s="1"/>
  <c r="Z373" i="4"/>
  <c r="V373" i="4"/>
  <c r="V372" i="4" s="1"/>
  <c r="V371" i="4" s="1"/>
  <c r="U373" i="4"/>
  <c r="T373" i="4"/>
  <c r="T372" i="4" s="1"/>
  <c r="R373" i="4"/>
  <c r="Q373" i="4"/>
  <c r="P373" i="4"/>
  <c r="P372" i="4" s="1"/>
  <c r="P371" i="4" s="1"/>
  <c r="O373" i="4"/>
  <c r="O372" i="4" s="1"/>
  <c r="O371" i="4" s="1"/>
  <c r="AI372" i="4"/>
  <c r="Q372" i="4"/>
  <c r="Q371" i="4" s="1"/>
  <c r="AR370" i="4"/>
  <c r="AL370" i="4"/>
  <c r="AC370" i="4"/>
  <c r="W370" i="4"/>
  <c r="X370" i="4" s="1"/>
  <c r="AR369" i="4"/>
  <c r="AS369" i="4" s="1"/>
  <c r="AL369" i="4"/>
  <c r="AC369" i="4"/>
  <c r="AD369" i="4" s="1"/>
  <c r="W369" i="4"/>
  <c r="AU368" i="4"/>
  <c r="AF368" i="4"/>
  <c r="R368" i="4"/>
  <c r="AM368" i="4" s="1"/>
  <c r="Q368" i="4"/>
  <c r="P368" i="4"/>
  <c r="O368" i="4"/>
  <c r="AQ367" i="4"/>
  <c r="AP367" i="4"/>
  <c r="AO367" i="4"/>
  <c r="AK367" i="4"/>
  <c r="AJ367" i="4"/>
  <c r="AI367" i="4"/>
  <c r="AB367" i="4"/>
  <c r="AA367" i="4"/>
  <c r="Z367" i="4"/>
  <c r="W367" i="4"/>
  <c r="V367" i="4"/>
  <c r="U367" i="4"/>
  <c r="T367" i="4"/>
  <c r="R367" i="4"/>
  <c r="Q367" i="4"/>
  <c r="P367" i="4"/>
  <c r="O367" i="4"/>
  <c r="AR366" i="4"/>
  <c r="AS366" i="4" s="1"/>
  <c r="AL366" i="4"/>
  <c r="AM366" i="4" s="1"/>
  <c r="AC366" i="4"/>
  <c r="AD366" i="4" s="1"/>
  <c r="W366" i="4"/>
  <c r="X366" i="4" s="1"/>
  <c r="AQ365" i="4"/>
  <c r="AP365" i="4"/>
  <c r="AO365" i="4"/>
  <c r="AK365" i="4"/>
  <c r="AJ365" i="4"/>
  <c r="AI365" i="4"/>
  <c r="AB365" i="4"/>
  <c r="AB364" i="4" s="1"/>
  <c r="AB363" i="4" s="1"/>
  <c r="AA365" i="4"/>
  <c r="Z365" i="4"/>
  <c r="V365" i="4"/>
  <c r="V364" i="4" s="1"/>
  <c r="V363" i="4" s="1"/>
  <c r="V360" i="4" s="1"/>
  <c r="U365" i="4"/>
  <c r="U364" i="4" s="1"/>
  <c r="U363" i="4" s="1"/>
  <c r="U360" i="4" s="1"/>
  <c r="T365" i="4"/>
  <c r="T364" i="4" s="1"/>
  <c r="R365" i="4"/>
  <c r="Q365" i="4"/>
  <c r="Q364" i="4" s="1"/>
  <c r="Q363" i="4" s="1"/>
  <c r="P365" i="4"/>
  <c r="P364" i="4" s="1"/>
  <c r="P363" i="4" s="1"/>
  <c r="O365" i="4"/>
  <c r="AI364" i="4"/>
  <c r="AR362" i="4"/>
  <c r="AS362" i="4" s="1"/>
  <c r="AL362" i="4"/>
  <c r="AC362" i="4"/>
  <c r="AD362" i="4" s="1"/>
  <c r="W362" i="4"/>
  <c r="AR361" i="4"/>
  <c r="AS361" i="4" s="1"/>
  <c r="AL361" i="4"/>
  <c r="AC361" i="4"/>
  <c r="AD361" i="4" s="1"/>
  <c r="W361" i="4"/>
  <c r="AK360" i="4"/>
  <c r="AJ360" i="4"/>
  <c r="AI360" i="4"/>
  <c r="AB360" i="4"/>
  <c r="R360" i="4"/>
  <c r="Q360" i="4"/>
  <c r="P360" i="4"/>
  <c r="O360" i="4"/>
  <c r="AR359" i="4"/>
  <c r="AS359" i="4" s="1"/>
  <c r="AL359" i="4"/>
  <c r="AC359" i="4"/>
  <c r="AD359" i="4" s="1"/>
  <c r="W359" i="4"/>
  <c r="AQ358" i="4"/>
  <c r="AP358" i="4"/>
  <c r="AO358" i="4"/>
  <c r="AK358" i="4"/>
  <c r="AJ358" i="4"/>
  <c r="AI358" i="4"/>
  <c r="AB358" i="4"/>
  <c r="AA358" i="4"/>
  <c r="Z358" i="4"/>
  <c r="V358" i="4"/>
  <c r="U358" i="4"/>
  <c r="T358" i="4"/>
  <c r="R358" i="4"/>
  <c r="Q358" i="4"/>
  <c r="P358" i="4"/>
  <c r="O358" i="4"/>
  <c r="AR357" i="4"/>
  <c r="AS357" i="4" s="1"/>
  <c r="AL357" i="4"/>
  <c r="AM357" i="4" s="1"/>
  <c r="AC357" i="4"/>
  <c r="AD357" i="4" s="1"/>
  <c r="W357" i="4"/>
  <c r="X357" i="4" s="1"/>
  <c r="AR356" i="4"/>
  <c r="AL356" i="4"/>
  <c r="AC356" i="4"/>
  <c r="W356" i="4"/>
  <c r="X356" i="4" s="1"/>
  <c r="AQ355" i="4"/>
  <c r="AP355" i="4"/>
  <c r="AO355" i="4"/>
  <c r="AK355" i="4"/>
  <c r="AJ355" i="4"/>
  <c r="AJ354" i="4" s="1"/>
  <c r="AJ353" i="4" s="1"/>
  <c r="AI355" i="4"/>
  <c r="AB355" i="4"/>
  <c r="AA355" i="4"/>
  <c r="Z355" i="4"/>
  <c r="V355" i="4"/>
  <c r="U355" i="4"/>
  <c r="T355" i="4"/>
  <c r="R355" i="4"/>
  <c r="Q355" i="4"/>
  <c r="P355" i="4"/>
  <c r="O355" i="4"/>
  <c r="AR352" i="4"/>
  <c r="AS352" i="4" s="1"/>
  <c r="AL352" i="4"/>
  <c r="AM352" i="4" s="1"/>
  <c r="AC352" i="4"/>
  <c r="AD352" i="4" s="1"/>
  <c r="W352" i="4"/>
  <c r="X352" i="4" s="1"/>
  <c r="AR351" i="4"/>
  <c r="AS351" i="4" s="1"/>
  <c r="AL351" i="4"/>
  <c r="AM351" i="4" s="1"/>
  <c r="AC351" i="4"/>
  <c r="AD351" i="4" s="1"/>
  <c r="W351" i="4"/>
  <c r="X351" i="4" s="1"/>
  <c r="AR350" i="4"/>
  <c r="AL350" i="4"/>
  <c r="AM350" i="4" s="1"/>
  <c r="AC350" i="4"/>
  <c r="AD350" i="4" s="1"/>
  <c r="W350" i="4"/>
  <c r="X350" i="4" s="1"/>
  <c r="AR349" i="4"/>
  <c r="AS349" i="4" s="1"/>
  <c r="AL349" i="4"/>
  <c r="AM349" i="4" s="1"/>
  <c r="AC349" i="4"/>
  <c r="AD349" i="4" s="1"/>
  <c r="W349" i="4"/>
  <c r="AQ348" i="4"/>
  <c r="AP348" i="4"/>
  <c r="AO348" i="4"/>
  <c r="AK348" i="4"/>
  <c r="AJ348" i="4"/>
  <c r="AI348" i="4"/>
  <c r="AB348" i="4"/>
  <c r="AA348" i="4"/>
  <c r="Z348" i="4"/>
  <c r="V348" i="4"/>
  <c r="U348" i="4"/>
  <c r="T348" i="4"/>
  <c r="R348" i="4"/>
  <c r="Q348" i="4"/>
  <c r="P348" i="4"/>
  <c r="O348" i="4"/>
  <c r="AR347" i="4"/>
  <c r="AS347" i="4" s="1"/>
  <c r="AL347" i="4"/>
  <c r="AC347" i="4"/>
  <c r="AD347" i="4" s="1"/>
  <c r="W347" i="4"/>
  <c r="AR346" i="4"/>
  <c r="AL346" i="4"/>
  <c r="AM346" i="4" s="1"/>
  <c r="AC346" i="4"/>
  <c r="AD346" i="4" s="1"/>
  <c r="W346" i="4"/>
  <c r="X346" i="4" s="1"/>
  <c r="AQ345" i="4"/>
  <c r="AP345" i="4"/>
  <c r="AO345" i="4"/>
  <c r="AK345" i="4"/>
  <c r="AJ345" i="4"/>
  <c r="AI345" i="4"/>
  <c r="AB345" i="4"/>
  <c r="AA345" i="4"/>
  <c r="Z345" i="4"/>
  <c r="Z341" i="4" s="1"/>
  <c r="V345" i="4"/>
  <c r="U345" i="4"/>
  <c r="T345" i="4"/>
  <c r="R345" i="4"/>
  <c r="Q345" i="4"/>
  <c r="P345" i="4"/>
  <c r="O345" i="4"/>
  <c r="AR344" i="4"/>
  <c r="AS344" i="4" s="1"/>
  <c r="AL344" i="4"/>
  <c r="AM344" i="4" s="1"/>
  <c r="AC344" i="4"/>
  <c r="AD344" i="4" s="1"/>
  <c r="W344" i="4"/>
  <c r="AR343" i="4"/>
  <c r="AS343" i="4" s="1"/>
  <c r="AL343" i="4"/>
  <c r="AD343" i="4"/>
  <c r="AC343" i="4"/>
  <c r="W343" i="4"/>
  <c r="AF343" i="4" s="1"/>
  <c r="AQ342" i="4"/>
  <c r="AP342" i="4"/>
  <c r="AO342" i="4"/>
  <c r="AK342" i="4"/>
  <c r="AK341" i="4" s="1"/>
  <c r="AK340" i="4" s="1"/>
  <c r="AJ342" i="4"/>
  <c r="AI342" i="4"/>
  <c r="AB342" i="4"/>
  <c r="AA342" i="4"/>
  <c r="Z342" i="4"/>
  <c r="V342" i="4"/>
  <c r="U342" i="4"/>
  <c r="T342" i="4"/>
  <c r="R342" i="4"/>
  <c r="Q342" i="4"/>
  <c r="P342" i="4"/>
  <c r="O342" i="4"/>
  <c r="AS334" i="4"/>
  <c r="AR334" i="4"/>
  <c r="AL334" i="4"/>
  <c r="AC334" i="4"/>
  <c r="AD334" i="4" s="1"/>
  <c r="W334" i="4"/>
  <c r="X334" i="4" s="1"/>
  <c r="AQ333" i="4"/>
  <c r="AP333" i="4"/>
  <c r="AO333" i="4"/>
  <c r="AK333" i="4"/>
  <c r="AJ333" i="4"/>
  <c r="AJ332" i="4" s="1"/>
  <c r="AJ331" i="4" s="1"/>
  <c r="AI333" i="4"/>
  <c r="AI332" i="4" s="1"/>
  <c r="AI331" i="4" s="1"/>
  <c r="AB333" i="4"/>
  <c r="AB332" i="4" s="1"/>
  <c r="AB331" i="4" s="1"/>
  <c r="AA333" i="4"/>
  <c r="Z333" i="4"/>
  <c r="V333" i="4"/>
  <c r="U333" i="4"/>
  <c r="U332" i="4" s="1"/>
  <c r="U331" i="4" s="1"/>
  <c r="T333" i="4"/>
  <c r="T332" i="4" s="1"/>
  <c r="R333" i="4"/>
  <c r="Q333" i="4"/>
  <c r="Q332" i="4" s="1"/>
  <c r="Q331" i="4" s="1"/>
  <c r="P333" i="4"/>
  <c r="P332" i="4" s="1"/>
  <c r="P331" i="4" s="1"/>
  <c r="O333" i="4"/>
  <c r="AQ332" i="4"/>
  <c r="AQ331" i="4" s="1"/>
  <c r="AP332" i="4"/>
  <c r="AP331" i="4" s="1"/>
  <c r="AK332" i="4"/>
  <c r="AK331" i="4" s="1"/>
  <c r="AA332" i="4"/>
  <c r="AA331" i="4" s="1"/>
  <c r="O332" i="4"/>
  <c r="O331" i="4" s="1"/>
  <c r="AR330" i="4"/>
  <c r="AS330" i="4" s="1"/>
  <c r="AL330" i="4"/>
  <c r="AM330" i="4" s="1"/>
  <c r="AC330" i="4"/>
  <c r="AD330" i="4" s="1"/>
  <c r="W330" i="4"/>
  <c r="X330" i="4" s="1"/>
  <c r="AR329" i="4"/>
  <c r="AS329" i="4" s="1"/>
  <c r="AL329" i="4"/>
  <c r="AC329" i="4"/>
  <c r="AD329" i="4" s="1"/>
  <c r="W329" i="4"/>
  <c r="AR328" i="4"/>
  <c r="AS328" i="4" s="1"/>
  <c r="AL328" i="4"/>
  <c r="AM328" i="4" s="1"/>
  <c r="AC328" i="4"/>
  <c r="AD328" i="4" s="1"/>
  <c r="W328" i="4"/>
  <c r="X328" i="4" s="1"/>
  <c r="AQ327" i="4"/>
  <c r="AP327" i="4"/>
  <c r="AO327" i="4"/>
  <c r="AK327" i="4"/>
  <c r="AJ327" i="4"/>
  <c r="AI327" i="4"/>
  <c r="AB327" i="4"/>
  <c r="AA327" i="4"/>
  <c r="Z327" i="4"/>
  <c r="V327" i="4"/>
  <c r="U327" i="4"/>
  <c r="T327" i="4"/>
  <c r="R327" i="4"/>
  <c r="Q327" i="4"/>
  <c r="P327" i="4"/>
  <c r="O327" i="4"/>
  <c r="AR326" i="4"/>
  <c r="AS326" i="4" s="1"/>
  <c r="AL326" i="4"/>
  <c r="AM326" i="4" s="1"/>
  <c r="AC326" i="4"/>
  <c r="W326" i="4"/>
  <c r="AQ325" i="4"/>
  <c r="AP325" i="4"/>
  <c r="AP324" i="4" s="1"/>
  <c r="AP323" i="4" s="1"/>
  <c r="AO325" i="4"/>
  <c r="AK325" i="4"/>
  <c r="AJ325" i="4"/>
  <c r="AJ324" i="4" s="1"/>
  <c r="AI325" i="4"/>
  <c r="AB325" i="4"/>
  <c r="AB324" i="4" s="1"/>
  <c r="AB323" i="4" s="1"/>
  <c r="AA325" i="4"/>
  <c r="Z325" i="4"/>
  <c r="Z324" i="4" s="1"/>
  <c r="Z323" i="4" s="1"/>
  <c r="V325" i="4"/>
  <c r="V324" i="4" s="1"/>
  <c r="V323" i="4" s="1"/>
  <c r="U325" i="4"/>
  <c r="U324" i="4" s="1"/>
  <c r="U323" i="4" s="1"/>
  <c r="T325" i="4"/>
  <c r="T324" i="4" s="1"/>
  <c r="R325" i="4"/>
  <c r="Q325" i="4"/>
  <c r="Q324" i="4" s="1"/>
  <c r="Q323" i="4" s="1"/>
  <c r="P325" i="4"/>
  <c r="P324" i="4" s="1"/>
  <c r="P323" i="4" s="1"/>
  <c r="O325" i="4"/>
  <c r="O324" i="4" s="1"/>
  <c r="O323" i="4" s="1"/>
  <c r="AI324" i="4"/>
  <c r="AJ323" i="4"/>
  <c r="AR322" i="4"/>
  <c r="AS322" i="4" s="1"/>
  <c r="AL322" i="4"/>
  <c r="AM322" i="4" s="1"/>
  <c r="AC322" i="4"/>
  <c r="AD322" i="4" s="1"/>
  <c r="W322" i="4"/>
  <c r="X322" i="4" s="1"/>
  <c r="AR321" i="4"/>
  <c r="AS321" i="4" s="1"/>
  <c r="AL321" i="4"/>
  <c r="AC321" i="4"/>
  <c r="AD321" i="4" s="1"/>
  <c r="W321" i="4"/>
  <c r="X321" i="4" s="1"/>
  <c r="AR320" i="4"/>
  <c r="AS320" i="4" s="1"/>
  <c r="AL320" i="4"/>
  <c r="AM320" i="4" s="1"/>
  <c r="AC320" i="4"/>
  <c r="AD320" i="4" s="1"/>
  <c r="W320" i="4"/>
  <c r="AQ319" i="4"/>
  <c r="AP319" i="4"/>
  <c r="AP318" i="4" s="1"/>
  <c r="AO319" i="4"/>
  <c r="AO318" i="4" s="1"/>
  <c r="AK319" i="4"/>
  <c r="AK318" i="4" s="1"/>
  <c r="AK317" i="4" s="1"/>
  <c r="AJ319" i="4"/>
  <c r="AJ318" i="4" s="1"/>
  <c r="AJ317" i="4" s="1"/>
  <c r="AI319" i="4"/>
  <c r="AI318" i="4" s="1"/>
  <c r="AI317" i="4" s="1"/>
  <c r="AB319" i="4"/>
  <c r="AB318" i="4" s="1"/>
  <c r="AB317" i="4" s="1"/>
  <c r="AA319" i="4"/>
  <c r="Z319" i="4"/>
  <c r="V319" i="4"/>
  <c r="U319" i="4"/>
  <c r="U318" i="4" s="1"/>
  <c r="U317" i="4" s="1"/>
  <c r="T319" i="4"/>
  <c r="T318" i="4" s="1"/>
  <c r="T317" i="4" s="1"/>
  <c r="R319" i="4"/>
  <c r="Q319" i="4"/>
  <c r="Q318" i="4" s="1"/>
  <c r="Q317" i="4" s="1"/>
  <c r="P319" i="4"/>
  <c r="P318" i="4" s="1"/>
  <c r="P317" i="4" s="1"/>
  <c r="O319" i="4"/>
  <c r="O318" i="4" s="1"/>
  <c r="O317" i="4" s="1"/>
  <c r="AQ318" i="4"/>
  <c r="AQ317" i="4" s="1"/>
  <c r="Z318" i="4"/>
  <c r="Z317" i="4" s="1"/>
  <c r="R318" i="4"/>
  <c r="AO317" i="4"/>
  <c r="AR316" i="4"/>
  <c r="AS316" i="4" s="1"/>
  <c r="AL316" i="4"/>
  <c r="AM316" i="4" s="1"/>
  <c r="AC316" i="4"/>
  <c r="AD316" i="4" s="1"/>
  <c r="W316" i="4"/>
  <c r="X316" i="4" s="1"/>
  <c r="AR315" i="4"/>
  <c r="AS315" i="4" s="1"/>
  <c r="AL315" i="4"/>
  <c r="AM315" i="4" s="1"/>
  <c r="AC315" i="4"/>
  <c r="AD315" i="4" s="1"/>
  <c r="W315" i="4"/>
  <c r="AR314" i="4"/>
  <c r="AS314" i="4" s="1"/>
  <c r="AL314" i="4"/>
  <c r="AC314" i="4"/>
  <c r="AD314" i="4" s="1"/>
  <c r="W314" i="4"/>
  <c r="X314" i="4" s="1"/>
  <c r="AR313" i="4"/>
  <c r="AS313" i="4" s="1"/>
  <c r="AL313" i="4"/>
  <c r="AC313" i="4"/>
  <c r="AD313" i="4" s="1"/>
  <c r="W313" i="4"/>
  <c r="X313" i="4" s="1"/>
  <c r="AQ312" i="4"/>
  <c r="AP312" i="4"/>
  <c r="AO312" i="4"/>
  <c r="AK312" i="4"/>
  <c r="AJ312" i="4"/>
  <c r="AI312" i="4"/>
  <c r="AB312" i="4"/>
  <c r="AA312" i="4"/>
  <c r="Z312" i="4"/>
  <c r="V312" i="4"/>
  <c r="U312" i="4"/>
  <c r="T312" i="4"/>
  <c r="R312" i="4"/>
  <c r="Q312" i="4"/>
  <c r="P312" i="4"/>
  <c r="O312" i="4"/>
  <c r="AR311" i="4"/>
  <c r="AS311" i="4" s="1"/>
  <c r="AL311" i="4"/>
  <c r="AM311" i="4" s="1"/>
  <c r="AC311" i="4"/>
  <c r="AD311" i="4" s="1"/>
  <c r="W311" i="4"/>
  <c r="AR310" i="4"/>
  <c r="AS310" i="4" s="1"/>
  <c r="AL310" i="4"/>
  <c r="AC310" i="4"/>
  <c r="AD310" i="4" s="1"/>
  <c r="W310" i="4"/>
  <c r="X310" i="4" s="1"/>
  <c r="AR309" i="4"/>
  <c r="AS309" i="4" s="1"/>
  <c r="AL309" i="4"/>
  <c r="AC309" i="4"/>
  <c r="AD309" i="4" s="1"/>
  <c r="W309" i="4"/>
  <c r="X309" i="4" s="1"/>
  <c r="AQ308" i="4"/>
  <c r="AQ303" i="4" s="1"/>
  <c r="AQ302" i="4" s="1"/>
  <c r="AP308" i="4"/>
  <c r="AO308" i="4"/>
  <c r="AK308" i="4"/>
  <c r="AJ308" i="4"/>
  <c r="AI308" i="4"/>
  <c r="AI303" i="4" s="1"/>
  <c r="AI302" i="4" s="1"/>
  <c r="AB308" i="4"/>
  <c r="AB303" i="4" s="1"/>
  <c r="AB302" i="4" s="1"/>
  <c r="AA308" i="4"/>
  <c r="Z308" i="4"/>
  <c r="V308" i="4"/>
  <c r="U308" i="4"/>
  <c r="T308" i="4"/>
  <c r="R308" i="4"/>
  <c r="R303" i="4" s="1"/>
  <c r="R302" i="4" s="1"/>
  <c r="Q308" i="4"/>
  <c r="P308" i="4"/>
  <c r="O308" i="4"/>
  <c r="AR307" i="4"/>
  <c r="AS307" i="4" s="1"/>
  <c r="AL307" i="4"/>
  <c r="AM307" i="4" s="1"/>
  <c r="AC307" i="4"/>
  <c r="AD307" i="4" s="1"/>
  <c r="W307" i="4"/>
  <c r="AR306" i="4"/>
  <c r="AS306" i="4" s="1"/>
  <c r="AM306" i="4"/>
  <c r="AL306" i="4"/>
  <c r="AC306" i="4"/>
  <c r="AD306" i="4" s="1"/>
  <c r="W306" i="4"/>
  <c r="X306" i="4" s="1"/>
  <c r="AR305" i="4"/>
  <c r="AS305" i="4" s="1"/>
  <c r="AL305" i="4"/>
  <c r="AC305" i="4"/>
  <c r="AD305" i="4" s="1"/>
  <c r="W305" i="4"/>
  <c r="X305" i="4" s="1"/>
  <c r="AQ304" i="4"/>
  <c r="AP304" i="4"/>
  <c r="AO304" i="4"/>
  <c r="AK304" i="4"/>
  <c r="AK303" i="4" s="1"/>
  <c r="AK302" i="4" s="1"/>
  <c r="AJ304" i="4"/>
  <c r="AI304" i="4"/>
  <c r="AB304" i="4"/>
  <c r="AA304" i="4"/>
  <c r="AA303" i="4" s="1"/>
  <c r="AA302" i="4" s="1"/>
  <c r="Z304" i="4"/>
  <c r="V304" i="4"/>
  <c r="U304" i="4"/>
  <c r="T304" i="4"/>
  <c r="R304" i="4"/>
  <c r="Q304" i="4"/>
  <c r="P304" i="4"/>
  <c r="O304" i="4"/>
  <c r="O303" i="4" s="1"/>
  <c r="O302" i="4" s="1"/>
  <c r="T303" i="4"/>
  <c r="T302" i="4" s="1"/>
  <c r="AR297" i="4"/>
  <c r="AS297" i="4" s="1"/>
  <c r="AL297" i="4"/>
  <c r="AC297" i="4"/>
  <c r="AD297" i="4" s="1"/>
  <c r="W297" i="4"/>
  <c r="X297" i="4" s="1"/>
  <c r="AQ296" i="4"/>
  <c r="AP296" i="4"/>
  <c r="AO296" i="4"/>
  <c r="AK296" i="4"/>
  <c r="AJ296" i="4"/>
  <c r="AI296" i="4"/>
  <c r="AI295" i="4" s="1"/>
  <c r="AI294" i="4" s="1"/>
  <c r="AB296" i="4"/>
  <c r="AB295" i="4" s="1"/>
  <c r="AB294" i="4" s="1"/>
  <c r="AA296" i="4"/>
  <c r="AA295" i="4" s="1"/>
  <c r="AA294" i="4" s="1"/>
  <c r="Z296" i="4"/>
  <c r="V296" i="4"/>
  <c r="V295" i="4" s="1"/>
  <c r="V294" i="4" s="1"/>
  <c r="U296" i="4"/>
  <c r="T296" i="4"/>
  <c r="R296" i="4"/>
  <c r="R295" i="4" s="1"/>
  <c r="R294" i="4" s="1"/>
  <c r="Q296" i="4"/>
  <c r="Q295" i="4" s="1"/>
  <c r="Q294" i="4" s="1"/>
  <c r="P296" i="4"/>
  <c r="P295" i="4" s="1"/>
  <c r="P294" i="4" s="1"/>
  <c r="O296" i="4"/>
  <c r="AQ295" i="4"/>
  <c r="AQ294" i="4" s="1"/>
  <c r="AP295" i="4"/>
  <c r="AP294" i="4" s="1"/>
  <c r="AK295" i="4"/>
  <c r="AK294" i="4" s="1"/>
  <c r="T295" i="4"/>
  <c r="T294" i="4" s="1"/>
  <c r="O295" i="4"/>
  <c r="O294" i="4"/>
  <c r="AR293" i="4"/>
  <c r="AS293" i="4" s="1"/>
  <c r="AL293" i="4"/>
  <c r="AC293" i="4"/>
  <c r="AD293" i="4" s="1"/>
  <c r="W293" i="4"/>
  <c r="X293" i="4" s="1"/>
  <c r="AS292" i="4"/>
  <c r="AR292" i="4"/>
  <c r="AL292" i="4"/>
  <c r="AM292" i="4" s="1"/>
  <c r="AC292" i="4"/>
  <c r="AD292" i="4" s="1"/>
  <c r="X292" i="4"/>
  <c r="W292" i="4"/>
  <c r="AR291" i="4"/>
  <c r="AS291" i="4" s="1"/>
  <c r="AL291" i="4"/>
  <c r="AC291" i="4"/>
  <c r="AD291" i="4" s="1"/>
  <c r="W291" i="4"/>
  <c r="AQ290" i="4"/>
  <c r="AP290" i="4"/>
  <c r="AO290" i="4"/>
  <c r="AK290" i="4"/>
  <c r="AJ290" i="4"/>
  <c r="AI290" i="4"/>
  <c r="AB290" i="4"/>
  <c r="AA290" i="4"/>
  <c r="Z290" i="4"/>
  <c r="W290" i="4"/>
  <c r="V290" i="4"/>
  <c r="U290" i="4"/>
  <c r="T290" i="4"/>
  <c r="R290" i="4"/>
  <c r="Q290" i="4"/>
  <c r="P290" i="4"/>
  <c r="O290" i="4"/>
  <c r="AR289" i="4"/>
  <c r="AS289" i="4" s="1"/>
  <c r="AL289" i="4"/>
  <c r="AL288" i="4" s="1"/>
  <c r="AC289" i="4"/>
  <c r="AD289" i="4" s="1"/>
  <c r="W289" i="4"/>
  <c r="W288" i="4" s="1"/>
  <c r="AQ288" i="4"/>
  <c r="AP288" i="4"/>
  <c r="AO288" i="4"/>
  <c r="AK288" i="4"/>
  <c r="AK287" i="4" s="1"/>
  <c r="AK286" i="4" s="1"/>
  <c r="AJ288" i="4"/>
  <c r="AI288" i="4"/>
  <c r="AB288" i="4"/>
  <c r="AA288" i="4"/>
  <c r="AA287" i="4" s="1"/>
  <c r="AA286" i="4" s="1"/>
  <c r="Z288" i="4"/>
  <c r="V288" i="4"/>
  <c r="U288" i="4"/>
  <c r="T288" i="4"/>
  <c r="R288" i="4"/>
  <c r="Q288" i="4"/>
  <c r="P288" i="4"/>
  <c r="O288" i="4"/>
  <c r="V287" i="4"/>
  <c r="V286" i="4" s="1"/>
  <c r="AR285" i="4"/>
  <c r="AS285" i="4" s="1"/>
  <c r="AL285" i="4"/>
  <c r="AC285" i="4"/>
  <c r="AD285" i="4" s="1"/>
  <c r="W285" i="4"/>
  <c r="X285" i="4" s="1"/>
  <c r="AR284" i="4"/>
  <c r="AS284" i="4" s="1"/>
  <c r="AL284" i="4"/>
  <c r="AM284" i="4" s="1"/>
  <c r="AC284" i="4"/>
  <c r="AD284" i="4" s="1"/>
  <c r="W284" i="4"/>
  <c r="AR283" i="4"/>
  <c r="AS283" i="4" s="1"/>
  <c r="AL283" i="4"/>
  <c r="AM283" i="4" s="1"/>
  <c r="AC283" i="4"/>
  <c r="AD283" i="4" s="1"/>
  <c r="W283" i="4"/>
  <c r="AR282" i="4"/>
  <c r="AL282" i="4"/>
  <c r="AC282" i="4"/>
  <c r="W282" i="4"/>
  <c r="X282" i="4" s="1"/>
  <c r="AQ281" i="4"/>
  <c r="AP281" i="4"/>
  <c r="AO281" i="4"/>
  <c r="AK281" i="4"/>
  <c r="AJ281" i="4"/>
  <c r="AI281" i="4"/>
  <c r="AB281" i="4"/>
  <c r="AB275" i="4" s="1"/>
  <c r="AB274" i="4" s="1"/>
  <c r="AA281" i="4"/>
  <c r="Z281" i="4"/>
  <c r="V281" i="4"/>
  <c r="U281" i="4"/>
  <c r="T281" i="4"/>
  <c r="R281" i="4"/>
  <c r="Q281" i="4"/>
  <c r="P281" i="4"/>
  <c r="O281" i="4"/>
  <c r="AR280" i="4"/>
  <c r="AS280" i="4" s="1"/>
  <c r="AL280" i="4"/>
  <c r="AM280" i="4" s="1"/>
  <c r="AC280" i="4"/>
  <c r="AD280" i="4" s="1"/>
  <c r="W280" i="4"/>
  <c r="X280" i="4" s="1"/>
  <c r="AR279" i="4"/>
  <c r="AQ279" i="4"/>
  <c r="AP279" i="4"/>
  <c r="AP275" i="4" s="1"/>
  <c r="AP274" i="4" s="1"/>
  <c r="AO279" i="4"/>
  <c r="AL279" i="4"/>
  <c r="AK279" i="4"/>
  <c r="AJ279" i="4"/>
  <c r="AI279" i="4"/>
  <c r="AB279" i="4"/>
  <c r="AA279" i="4"/>
  <c r="Z279" i="4"/>
  <c r="W279" i="4"/>
  <c r="V279" i="4"/>
  <c r="U279" i="4"/>
  <c r="T279" i="4"/>
  <c r="R279" i="4"/>
  <c r="Q279" i="4"/>
  <c r="P279" i="4"/>
  <c r="O279" i="4"/>
  <c r="AR278" i="4"/>
  <c r="AS278" i="4" s="1"/>
  <c r="AL278" i="4"/>
  <c r="AC278" i="4"/>
  <c r="AD278" i="4" s="1"/>
  <c r="W278" i="4"/>
  <c r="X278" i="4" s="1"/>
  <c r="AR277" i="4"/>
  <c r="AS277" i="4" s="1"/>
  <c r="AL277" i="4"/>
  <c r="AC277" i="4"/>
  <c r="AD277" i="4" s="1"/>
  <c r="W277" i="4"/>
  <c r="X277" i="4" s="1"/>
  <c r="AQ276" i="4"/>
  <c r="AP276" i="4"/>
  <c r="AO276" i="4"/>
  <c r="AK276" i="4"/>
  <c r="AJ276" i="4"/>
  <c r="AI276" i="4"/>
  <c r="AB276" i="4"/>
  <c r="AA276" i="4"/>
  <c r="Z276" i="4"/>
  <c r="V276" i="4"/>
  <c r="V275" i="4" s="1"/>
  <c r="V274" i="4" s="1"/>
  <c r="U276" i="4"/>
  <c r="T276" i="4"/>
  <c r="R276" i="4"/>
  <c r="R275" i="4" s="1"/>
  <c r="R274" i="4" s="1"/>
  <c r="Q276" i="4"/>
  <c r="Q275" i="4" s="1"/>
  <c r="Q274" i="4" s="1"/>
  <c r="P276" i="4"/>
  <c r="O276" i="4"/>
  <c r="AQ275" i="4"/>
  <c r="AQ274" i="4" s="1"/>
  <c r="AR273" i="4"/>
  <c r="AS273" i="4" s="1"/>
  <c r="AL273" i="4"/>
  <c r="AC273" i="4"/>
  <c r="AD273" i="4" s="1"/>
  <c r="W273" i="4"/>
  <c r="X273" i="4" s="1"/>
  <c r="AS272" i="4"/>
  <c r="AR272" i="4"/>
  <c r="AL272" i="4"/>
  <c r="AM272" i="4" s="1"/>
  <c r="AC272" i="4"/>
  <c r="AD272" i="4" s="1"/>
  <c r="X272" i="4"/>
  <c r="W272" i="4"/>
  <c r="AR271" i="4"/>
  <c r="AS271" i="4" s="1"/>
  <c r="AL271" i="4"/>
  <c r="AM271" i="4" s="1"/>
  <c r="AC271" i="4"/>
  <c r="AD271" i="4" s="1"/>
  <c r="W271" i="4"/>
  <c r="AR270" i="4"/>
  <c r="AS270" i="4" s="1"/>
  <c r="AL270" i="4"/>
  <c r="AU270" i="4" s="1"/>
  <c r="AV270" i="4" s="1"/>
  <c r="AD270" i="4"/>
  <c r="AC270" i="4"/>
  <c r="W270" i="4"/>
  <c r="X270" i="4" s="1"/>
  <c r="AQ269" i="4"/>
  <c r="AP269" i="4"/>
  <c r="AO269" i="4"/>
  <c r="AK269" i="4"/>
  <c r="AJ269" i="4"/>
  <c r="AI269" i="4"/>
  <c r="AB269" i="4"/>
  <c r="AA269" i="4"/>
  <c r="Z269" i="4"/>
  <c r="AC269" i="4" s="1"/>
  <c r="V269" i="4"/>
  <c r="U269" i="4"/>
  <c r="T269" i="4"/>
  <c r="R269" i="4"/>
  <c r="Q269" i="4"/>
  <c r="P269" i="4"/>
  <c r="O269" i="4"/>
  <c r="AR268" i="4"/>
  <c r="AS268" i="4" s="1"/>
  <c r="AL268" i="4"/>
  <c r="AM268" i="4" s="1"/>
  <c r="AC268" i="4"/>
  <c r="AD268" i="4" s="1"/>
  <c r="W268" i="4"/>
  <c r="AR267" i="4"/>
  <c r="AS267" i="4" s="1"/>
  <c r="AL267" i="4"/>
  <c r="AM267" i="4" s="1"/>
  <c r="AC267" i="4"/>
  <c r="AD267" i="4" s="1"/>
  <c r="W267" i="4"/>
  <c r="AF267" i="4" s="1"/>
  <c r="AR266" i="4"/>
  <c r="AS266" i="4" s="1"/>
  <c r="AL266" i="4"/>
  <c r="AM266" i="4" s="1"/>
  <c r="AC266" i="4"/>
  <c r="AD266" i="4" s="1"/>
  <c r="W266" i="4"/>
  <c r="X266" i="4" s="1"/>
  <c r="AQ265" i="4"/>
  <c r="AP265" i="4"/>
  <c r="AP260" i="4" s="1"/>
  <c r="AP259" i="4" s="1"/>
  <c r="AO265" i="4"/>
  <c r="AK265" i="4"/>
  <c r="AJ265" i="4"/>
  <c r="AI265" i="4"/>
  <c r="AB265" i="4"/>
  <c r="AA265" i="4"/>
  <c r="Z265" i="4"/>
  <c r="Z260" i="4" s="1"/>
  <c r="V265" i="4"/>
  <c r="U265" i="4"/>
  <c r="T265" i="4"/>
  <c r="R265" i="4"/>
  <c r="Q265" i="4"/>
  <c r="P265" i="4"/>
  <c r="O265" i="4"/>
  <c r="AS264" i="4"/>
  <c r="AR264" i="4"/>
  <c r="AL264" i="4"/>
  <c r="AM264" i="4" s="1"/>
  <c r="AC264" i="4"/>
  <c r="AD264" i="4" s="1"/>
  <c r="X264" i="4"/>
  <c r="W264" i="4"/>
  <c r="AR263" i="4"/>
  <c r="AS263" i="4" s="1"/>
  <c r="AL263" i="4"/>
  <c r="AM263" i="4" s="1"/>
  <c r="AC263" i="4"/>
  <c r="AD263" i="4" s="1"/>
  <c r="W263" i="4"/>
  <c r="AR262" i="4"/>
  <c r="AS262" i="4" s="1"/>
  <c r="AL262" i="4"/>
  <c r="AU262" i="4" s="1"/>
  <c r="AV262" i="4" s="1"/>
  <c r="AC262" i="4"/>
  <c r="AD262" i="4" s="1"/>
  <c r="W262" i="4"/>
  <c r="X262" i="4" s="1"/>
  <c r="AQ261" i="4"/>
  <c r="AP261" i="4"/>
  <c r="AO261" i="4"/>
  <c r="AK261" i="4"/>
  <c r="AJ261" i="4"/>
  <c r="AI261" i="4"/>
  <c r="AB261" i="4"/>
  <c r="AB260" i="4" s="1"/>
  <c r="AB259" i="4" s="1"/>
  <c r="AA261" i="4"/>
  <c r="Z261" i="4"/>
  <c r="V261" i="4"/>
  <c r="U261" i="4"/>
  <c r="U260" i="4" s="1"/>
  <c r="U259" i="4" s="1"/>
  <c r="T261" i="4"/>
  <c r="R261" i="4"/>
  <c r="Q261" i="4"/>
  <c r="P261" i="4"/>
  <c r="P260" i="4" s="1"/>
  <c r="P259" i="4" s="1"/>
  <c r="O261" i="4"/>
  <c r="R260" i="4"/>
  <c r="R259" i="4" s="1"/>
  <c r="AR254" i="4"/>
  <c r="AS254" i="4" s="1"/>
  <c r="AL254" i="4"/>
  <c r="AM254" i="4" s="1"/>
  <c r="AC254" i="4"/>
  <c r="AD254" i="4" s="1"/>
  <c r="W254" i="4"/>
  <c r="X254" i="4" s="1"/>
  <c r="AQ253" i="4"/>
  <c r="AP253" i="4"/>
  <c r="AP252" i="4" s="1"/>
  <c r="AP251" i="4" s="1"/>
  <c r="AO253" i="4"/>
  <c r="AO252" i="4" s="1"/>
  <c r="AK253" i="4"/>
  <c r="AK252" i="4" s="1"/>
  <c r="AK251" i="4" s="1"/>
  <c r="AJ253" i="4"/>
  <c r="AI253" i="4"/>
  <c r="AB253" i="4"/>
  <c r="AA253" i="4"/>
  <c r="AA252" i="4" s="1"/>
  <c r="AA251" i="4" s="1"/>
  <c r="Z253" i="4"/>
  <c r="Z252" i="4" s="1"/>
  <c r="V253" i="4"/>
  <c r="V252" i="4" s="1"/>
  <c r="V251" i="4" s="1"/>
  <c r="U253" i="4"/>
  <c r="T253" i="4"/>
  <c r="R253" i="4"/>
  <c r="Q253" i="4"/>
  <c r="Q252" i="4" s="1"/>
  <c r="Q251" i="4" s="1"/>
  <c r="P253" i="4"/>
  <c r="P252" i="4" s="1"/>
  <c r="P251" i="4" s="1"/>
  <c r="O253" i="4"/>
  <c r="O252" i="4" s="1"/>
  <c r="O251" i="4" s="1"/>
  <c r="AQ252" i="4"/>
  <c r="AQ251" i="4" s="1"/>
  <c r="AI252" i="4"/>
  <c r="AI251" i="4" s="1"/>
  <c r="AB252" i="4"/>
  <c r="AB251" i="4" s="1"/>
  <c r="T252" i="4"/>
  <c r="T251" i="4" s="1"/>
  <c r="R252" i="4"/>
  <c r="R251" i="4" s="1"/>
  <c r="AR250" i="4"/>
  <c r="AS250" i="4" s="1"/>
  <c r="AL250" i="4"/>
  <c r="AM250" i="4" s="1"/>
  <c r="AC250" i="4"/>
  <c r="AD250" i="4" s="1"/>
  <c r="W250" i="4"/>
  <c r="X250" i="4" s="1"/>
  <c r="AR249" i="4"/>
  <c r="AL249" i="4"/>
  <c r="AC249" i="4"/>
  <c r="W249" i="4"/>
  <c r="R249" i="4"/>
  <c r="Q249" i="4"/>
  <c r="P249" i="4"/>
  <c r="O249" i="4"/>
  <c r="AR248" i="4"/>
  <c r="AS248" i="4" s="1"/>
  <c r="AL248" i="4"/>
  <c r="AM248" i="4" s="1"/>
  <c r="AC248" i="4"/>
  <c r="AD248" i="4" s="1"/>
  <c r="W248" i="4"/>
  <c r="X248" i="4" s="1"/>
  <c r="AQ247" i="4"/>
  <c r="AP247" i="4"/>
  <c r="AO247" i="4"/>
  <c r="AK247" i="4"/>
  <c r="AJ247" i="4"/>
  <c r="AI247" i="4"/>
  <c r="AB247" i="4"/>
  <c r="AA247" i="4"/>
  <c r="Z247" i="4"/>
  <c r="V247" i="4"/>
  <c r="U247" i="4"/>
  <c r="T247" i="4"/>
  <c r="R247" i="4"/>
  <c r="Q247" i="4"/>
  <c r="P247" i="4"/>
  <c r="O247" i="4"/>
  <c r="AR246" i="4"/>
  <c r="AL246" i="4"/>
  <c r="AM246" i="4" s="1"/>
  <c r="AC246" i="4"/>
  <c r="W246" i="4"/>
  <c r="X246" i="4" s="1"/>
  <c r="AQ245" i="4"/>
  <c r="AP245" i="4"/>
  <c r="AO245" i="4"/>
  <c r="AO244" i="4" s="1"/>
  <c r="AO243" i="4" s="1"/>
  <c r="AK245" i="4"/>
  <c r="AJ245" i="4"/>
  <c r="AI245" i="4"/>
  <c r="AI244" i="4" s="1"/>
  <c r="AI243" i="4" s="1"/>
  <c r="AB245" i="4"/>
  <c r="AA245" i="4"/>
  <c r="Z245" i="4"/>
  <c r="V245" i="4"/>
  <c r="U245" i="4"/>
  <c r="U244" i="4" s="1"/>
  <c r="U243" i="4" s="1"/>
  <c r="T245" i="4"/>
  <c r="T244" i="4" s="1"/>
  <c r="T243" i="4" s="1"/>
  <c r="R245" i="4"/>
  <c r="Q245" i="4"/>
  <c r="P245" i="4"/>
  <c r="P244" i="4" s="1"/>
  <c r="P243" i="4" s="1"/>
  <c r="O245" i="4"/>
  <c r="O244" i="4" s="1"/>
  <c r="O243" i="4" s="1"/>
  <c r="Z244" i="4"/>
  <c r="Z243" i="4" s="1"/>
  <c r="AR242" i="4"/>
  <c r="AS242" i="4" s="1"/>
  <c r="AM242" i="4"/>
  <c r="AL242" i="4"/>
  <c r="AC242" i="4"/>
  <c r="AD242" i="4" s="1"/>
  <c r="W242" i="4"/>
  <c r="X242" i="4" s="1"/>
  <c r="AR241" i="4"/>
  <c r="AL241" i="4"/>
  <c r="AC241" i="4"/>
  <c r="AD241" i="4" s="1"/>
  <c r="W241" i="4"/>
  <c r="X241" i="4" s="1"/>
  <c r="AR240" i="4"/>
  <c r="AS240" i="4" s="1"/>
  <c r="AL240" i="4"/>
  <c r="AM240" i="4" s="1"/>
  <c r="AC240" i="4"/>
  <c r="AD240" i="4" s="1"/>
  <c r="W240" i="4"/>
  <c r="X240" i="4" s="1"/>
  <c r="AQ239" i="4"/>
  <c r="AP239" i="4"/>
  <c r="AO239" i="4"/>
  <c r="AL239" i="4"/>
  <c r="AK239" i="4"/>
  <c r="AJ239" i="4"/>
  <c r="AI239" i="4"/>
  <c r="AB239" i="4"/>
  <c r="AA239" i="4"/>
  <c r="Z239" i="4"/>
  <c r="V239" i="4"/>
  <c r="U239" i="4"/>
  <c r="T239" i="4"/>
  <c r="R239" i="4"/>
  <c r="Q239" i="4"/>
  <c r="P239" i="4"/>
  <c r="O239" i="4"/>
  <c r="AR238" i="4"/>
  <c r="AS238" i="4" s="1"/>
  <c r="AL238" i="4"/>
  <c r="AM238" i="4" s="1"/>
  <c r="AC238" i="4"/>
  <c r="AD238" i="4" s="1"/>
  <c r="W238" i="4"/>
  <c r="X238" i="4" s="1"/>
  <c r="AQ237" i="4"/>
  <c r="AP237" i="4"/>
  <c r="AO237" i="4"/>
  <c r="AK237" i="4"/>
  <c r="AJ237" i="4"/>
  <c r="AI237" i="4"/>
  <c r="AB237" i="4"/>
  <c r="AA237" i="4"/>
  <c r="Z237" i="4"/>
  <c r="V237" i="4"/>
  <c r="U237" i="4"/>
  <c r="T237" i="4"/>
  <c r="R237" i="4"/>
  <c r="Q237" i="4"/>
  <c r="P237" i="4"/>
  <c r="O237" i="4"/>
  <c r="AR236" i="4"/>
  <c r="AS236" i="4" s="1"/>
  <c r="AL236" i="4"/>
  <c r="AM236" i="4" s="1"/>
  <c r="AC236" i="4"/>
  <c r="AD236" i="4" s="1"/>
  <c r="W236" i="4"/>
  <c r="AR235" i="4"/>
  <c r="AS235" i="4" s="1"/>
  <c r="AL235" i="4"/>
  <c r="AC235" i="4"/>
  <c r="AD235" i="4" s="1"/>
  <c r="W235" i="4"/>
  <c r="AQ234" i="4"/>
  <c r="AP234" i="4"/>
  <c r="AO234" i="4"/>
  <c r="AO233" i="4" s="1"/>
  <c r="AO232" i="4" s="1"/>
  <c r="AK234" i="4"/>
  <c r="AJ234" i="4"/>
  <c r="AJ233" i="4" s="1"/>
  <c r="AJ232" i="4" s="1"/>
  <c r="AI234" i="4"/>
  <c r="AI233" i="4" s="1"/>
  <c r="AI232" i="4" s="1"/>
  <c r="AB234" i="4"/>
  <c r="AA234" i="4"/>
  <c r="Z234" i="4"/>
  <c r="Z233" i="4" s="1"/>
  <c r="Z232" i="4" s="1"/>
  <c r="V234" i="4"/>
  <c r="U234" i="4"/>
  <c r="U233" i="4" s="1"/>
  <c r="U232" i="4" s="1"/>
  <c r="T234" i="4"/>
  <c r="R234" i="4"/>
  <c r="Q234" i="4"/>
  <c r="P234" i="4"/>
  <c r="P233" i="4" s="1"/>
  <c r="P232" i="4" s="1"/>
  <c r="O234" i="4"/>
  <c r="O233" i="4" s="1"/>
  <c r="O232" i="4" s="1"/>
  <c r="AR231" i="4"/>
  <c r="AS231" i="4" s="1"/>
  <c r="AL231" i="4"/>
  <c r="AC231" i="4"/>
  <c r="AD231" i="4" s="1"/>
  <c r="W231" i="4"/>
  <c r="AR230" i="4"/>
  <c r="AS230" i="4" s="1"/>
  <c r="AL230" i="4"/>
  <c r="AC230" i="4"/>
  <c r="AD230" i="4" s="1"/>
  <c r="W230" i="4"/>
  <c r="X230" i="4" s="1"/>
  <c r="AR229" i="4"/>
  <c r="AS229" i="4" s="1"/>
  <c r="AL229" i="4"/>
  <c r="AC229" i="4"/>
  <c r="AD229" i="4" s="1"/>
  <c r="W229" i="4"/>
  <c r="X229" i="4" s="1"/>
  <c r="AR228" i="4"/>
  <c r="AS228" i="4" s="1"/>
  <c r="AL228" i="4"/>
  <c r="AM228" i="4" s="1"/>
  <c r="AC228" i="4"/>
  <c r="AD228" i="4" s="1"/>
  <c r="W228" i="4"/>
  <c r="X228" i="4" s="1"/>
  <c r="AQ227" i="4"/>
  <c r="AP227" i="4"/>
  <c r="AO227" i="4"/>
  <c r="AK227" i="4"/>
  <c r="AJ227" i="4"/>
  <c r="AI227" i="4"/>
  <c r="AB227" i="4"/>
  <c r="AA227" i="4"/>
  <c r="Z227" i="4"/>
  <c r="V227" i="4"/>
  <c r="U227" i="4"/>
  <c r="T227" i="4"/>
  <c r="R227" i="4"/>
  <c r="Q227" i="4"/>
  <c r="P227" i="4"/>
  <c r="O227" i="4"/>
  <c r="AR226" i="4"/>
  <c r="AS226" i="4" s="1"/>
  <c r="AL226" i="4"/>
  <c r="AC226" i="4"/>
  <c r="AD226" i="4" s="1"/>
  <c r="W226" i="4"/>
  <c r="X226" i="4" s="1"/>
  <c r="AR225" i="4"/>
  <c r="AS225" i="4" s="1"/>
  <c r="AL225" i="4"/>
  <c r="AC225" i="4"/>
  <c r="AD225" i="4" s="1"/>
  <c r="W225" i="4"/>
  <c r="AF225" i="4" s="1"/>
  <c r="AQ224" i="4"/>
  <c r="AP224" i="4"/>
  <c r="AO224" i="4"/>
  <c r="AK224" i="4"/>
  <c r="AJ224" i="4"/>
  <c r="AI224" i="4"/>
  <c r="AB224" i="4"/>
  <c r="AA224" i="4"/>
  <c r="Z224" i="4"/>
  <c r="V224" i="4"/>
  <c r="U224" i="4"/>
  <c r="T224" i="4"/>
  <c r="R224" i="4"/>
  <c r="Q224" i="4"/>
  <c r="P224" i="4"/>
  <c r="O224" i="4"/>
  <c r="AR223" i="4"/>
  <c r="AS223" i="4" s="1"/>
  <c r="AL223" i="4"/>
  <c r="AM223" i="4" s="1"/>
  <c r="AC223" i="4"/>
  <c r="AD223" i="4" s="1"/>
  <c r="W223" i="4"/>
  <c r="AF223" i="4" s="1"/>
  <c r="AR222" i="4"/>
  <c r="AS222" i="4" s="1"/>
  <c r="AL222" i="4"/>
  <c r="AM222" i="4" s="1"/>
  <c r="AC222" i="4"/>
  <c r="AD222" i="4" s="1"/>
  <c r="W222" i="4"/>
  <c r="X222" i="4" s="1"/>
  <c r="AQ221" i="4"/>
  <c r="AP221" i="4"/>
  <c r="AO221" i="4"/>
  <c r="AK221" i="4"/>
  <c r="AJ221" i="4"/>
  <c r="AJ220" i="4" s="1"/>
  <c r="AJ219" i="4" s="1"/>
  <c r="AI221" i="4"/>
  <c r="AB221" i="4"/>
  <c r="AA221" i="4"/>
  <c r="Z221" i="4"/>
  <c r="V221" i="4"/>
  <c r="U221" i="4"/>
  <c r="U220" i="4" s="1"/>
  <c r="U219" i="4" s="1"/>
  <c r="T221" i="4"/>
  <c r="R221" i="4"/>
  <c r="Q221" i="4"/>
  <c r="P221" i="4"/>
  <c r="P220" i="4" s="1"/>
  <c r="P219" i="4" s="1"/>
  <c r="O221" i="4"/>
  <c r="O220" i="4" s="1"/>
  <c r="O219" i="4" s="1"/>
  <c r="Z220" i="4"/>
  <c r="AR214" i="4"/>
  <c r="AS214" i="4" s="1"/>
  <c r="AL214" i="4"/>
  <c r="AM214" i="4" s="1"/>
  <c r="AC214" i="4"/>
  <c r="AD214" i="4" s="1"/>
  <c r="W214" i="4"/>
  <c r="X214" i="4" s="1"/>
  <c r="AQ213" i="4"/>
  <c r="AP213" i="4"/>
  <c r="AP212" i="4" s="1"/>
  <c r="AO213" i="4"/>
  <c r="AO212" i="4" s="1"/>
  <c r="AO211" i="4" s="1"/>
  <c r="AK213" i="4"/>
  <c r="AK212" i="4" s="1"/>
  <c r="AK211" i="4" s="1"/>
  <c r="AJ213" i="4"/>
  <c r="AI213" i="4"/>
  <c r="AB213" i="4"/>
  <c r="AB212" i="4" s="1"/>
  <c r="AB211" i="4" s="1"/>
  <c r="AA213" i="4"/>
  <c r="AA212" i="4" s="1"/>
  <c r="AA211" i="4" s="1"/>
  <c r="Z213" i="4"/>
  <c r="V213" i="4"/>
  <c r="V212" i="4" s="1"/>
  <c r="V211" i="4" s="1"/>
  <c r="U213" i="4"/>
  <c r="U212" i="4" s="1"/>
  <c r="T213" i="4"/>
  <c r="T212" i="4" s="1"/>
  <c r="T211" i="4" s="1"/>
  <c r="R213" i="4"/>
  <c r="Q213" i="4"/>
  <c r="Q212" i="4" s="1"/>
  <c r="Q211" i="4" s="1"/>
  <c r="P213" i="4"/>
  <c r="P212" i="4" s="1"/>
  <c r="P211" i="4" s="1"/>
  <c r="O213" i="4"/>
  <c r="O212" i="4" s="1"/>
  <c r="O211" i="4" s="1"/>
  <c r="AQ212" i="4"/>
  <c r="AQ211" i="4" s="1"/>
  <c r="AJ212" i="4"/>
  <c r="AI212" i="4"/>
  <c r="AI211" i="4" s="1"/>
  <c r="AR210" i="4"/>
  <c r="AS210" i="4" s="1"/>
  <c r="AL210" i="4"/>
  <c r="AM210" i="4" s="1"/>
  <c r="AC210" i="4"/>
  <c r="AD210" i="4" s="1"/>
  <c r="W210" i="4"/>
  <c r="AR209" i="4"/>
  <c r="AS209" i="4" s="1"/>
  <c r="AL209" i="4"/>
  <c r="AM209" i="4" s="1"/>
  <c r="AC209" i="4"/>
  <c r="W209" i="4"/>
  <c r="X209" i="4" s="1"/>
  <c r="AR208" i="4"/>
  <c r="AS208" i="4" s="1"/>
  <c r="AL208" i="4"/>
  <c r="AM208" i="4" s="1"/>
  <c r="AC208" i="4"/>
  <c r="AD208" i="4" s="1"/>
  <c r="W208" i="4"/>
  <c r="X208" i="4" s="1"/>
  <c r="AQ207" i="4"/>
  <c r="AP207" i="4"/>
  <c r="AO207" i="4"/>
  <c r="AK207" i="4"/>
  <c r="AJ207" i="4"/>
  <c r="AI207" i="4"/>
  <c r="AB207" i="4"/>
  <c r="AA207" i="4"/>
  <c r="Z207" i="4"/>
  <c r="V207" i="4"/>
  <c r="U207" i="4"/>
  <c r="T207" i="4"/>
  <c r="R207" i="4"/>
  <c r="R204" i="4" s="1"/>
  <c r="Q207" i="4"/>
  <c r="P207" i="4"/>
  <c r="O207" i="4"/>
  <c r="AR206" i="4"/>
  <c r="AS206" i="4" s="1"/>
  <c r="AL206" i="4"/>
  <c r="AC206" i="4"/>
  <c r="AD206" i="4" s="1"/>
  <c r="W206" i="4"/>
  <c r="X206" i="4" s="1"/>
  <c r="AQ205" i="4"/>
  <c r="AQ204" i="4" s="1"/>
  <c r="AQ203" i="4" s="1"/>
  <c r="AP205" i="4"/>
  <c r="AO205" i="4"/>
  <c r="AK205" i="4"/>
  <c r="AJ205" i="4"/>
  <c r="AI205" i="4"/>
  <c r="AC205" i="4"/>
  <c r="AB205" i="4"/>
  <c r="AB204" i="4" s="1"/>
  <c r="AB203" i="4" s="1"/>
  <c r="AA205" i="4"/>
  <c r="Z205" i="4"/>
  <c r="W205" i="4"/>
  <c r="V205" i="4"/>
  <c r="V204" i="4" s="1"/>
  <c r="V203" i="4" s="1"/>
  <c r="U205" i="4"/>
  <c r="T205" i="4"/>
  <c r="R205" i="4"/>
  <c r="X205" i="4" s="1"/>
  <c r="Q205" i="4"/>
  <c r="Q204" i="4" s="1"/>
  <c r="Q203" i="4" s="1"/>
  <c r="P205" i="4"/>
  <c r="O205" i="4"/>
  <c r="AJ204" i="4"/>
  <c r="AJ203" i="4" s="1"/>
  <c r="AR202" i="4"/>
  <c r="AS202" i="4" s="1"/>
  <c r="AL202" i="4"/>
  <c r="AM202" i="4" s="1"/>
  <c r="AC202" i="4"/>
  <c r="AD202" i="4" s="1"/>
  <c r="W202" i="4"/>
  <c r="X202" i="4" s="1"/>
  <c r="AR201" i="4"/>
  <c r="AS201" i="4" s="1"/>
  <c r="AL201" i="4"/>
  <c r="AM201" i="4" s="1"/>
  <c r="AC201" i="4"/>
  <c r="W201" i="4"/>
  <c r="X201" i="4" s="1"/>
  <c r="AR200" i="4"/>
  <c r="AS200" i="4" s="1"/>
  <c r="AL200" i="4"/>
  <c r="AM200" i="4" s="1"/>
  <c r="AC200" i="4"/>
  <c r="AD200" i="4" s="1"/>
  <c r="W200" i="4"/>
  <c r="X200" i="4" s="1"/>
  <c r="AQ199" i="4"/>
  <c r="AP199" i="4"/>
  <c r="AO199" i="4"/>
  <c r="AK199" i="4"/>
  <c r="AJ199" i="4"/>
  <c r="AI199" i="4"/>
  <c r="AB199" i="4"/>
  <c r="AA199" i="4"/>
  <c r="Z199" i="4"/>
  <c r="V199" i="4"/>
  <c r="U199" i="4"/>
  <c r="T199" i="4"/>
  <c r="R199" i="4"/>
  <c r="Q199" i="4"/>
  <c r="P199" i="4"/>
  <c r="O199" i="4"/>
  <c r="AR198" i="4"/>
  <c r="AS198" i="4" s="1"/>
  <c r="AL198" i="4"/>
  <c r="AC198" i="4"/>
  <c r="AD198" i="4" s="1"/>
  <c r="W198" i="4"/>
  <c r="X198" i="4" s="1"/>
  <c r="AQ197" i="4"/>
  <c r="AP197" i="4"/>
  <c r="AO197" i="4"/>
  <c r="AK197" i="4"/>
  <c r="AJ197" i="4"/>
  <c r="AI197" i="4"/>
  <c r="AB197" i="4"/>
  <c r="AA197" i="4"/>
  <c r="Z197" i="4"/>
  <c r="V197" i="4"/>
  <c r="U197" i="4"/>
  <c r="T197" i="4"/>
  <c r="R197" i="4"/>
  <c r="Q197" i="4"/>
  <c r="P197" i="4"/>
  <c r="O197" i="4"/>
  <c r="AR196" i="4"/>
  <c r="AS196" i="4" s="1"/>
  <c r="AL196" i="4"/>
  <c r="AM196" i="4" s="1"/>
  <c r="AC196" i="4"/>
  <c r="AD196" i="4" s="1"/>
  <c r="W196" i="4"/>
  <c r="X196" i="4" s="1"/>
  <c r="AR195" i="4"/>
  <c r="AS195" i="4" s="1"/>
  <c r="AL195" i="4"/>
  <c r="AM195" i="4" s="1"/>
  <c r="AC195" i="4"/>
  <c r="AD195" i="4" s="1"/>
  <c r="W195" i="4"/>
  <c r="X195" i="4" s="1"/>
  <c r="AQ194" i="4"/>
  <c r="AQ193" i="4" s="1"/>
  <c r="AQ192" i="4" s="1"/>
  <c r="AP194" i="4"/>
  <c r="AO194" i="4"/>
  <c r="AK194" i="4"/>
  <c r="AK193" i="4" s="1"/>
  <c r="AK192" i="4" s="1"/>
  <c r="AJ194" i="4"/>
  <c r="AJ193" i="4" s="1"/>
  <c r="AJ192" i="4" s="1"/>
  <c r="AI194" i="4"/>
  <c r="AB194" i="4"/>
  <c r="AA194" i="4"/>
  <c r="AA193" i="4" s="1"/>
  <c r="AA192" i="4" s="1"/>
  <c r="Z194" i="4"/>
  <c r="V194" i="4"/>
  <c r="U194" i="4"/>
  <c r="T194" i="4"/>
  <c r="W194" i="4" s="1"/>
  <c r="R194" i="4"/>
  <c r="Q194" i="4"/>
  <c r="P194" i="4"/>
  <c r="O194" i="4"/>
  <c r="O193" i="4" s="1"/>
  <c r="O192" i="4" s="1"/>
  <c r="AP193" i="4"/>
  <c r="AP192" i="4" s="1"/>
  <c r="V193" i="4"/>
  <c r="V192" i="4" s="1"/>
  <c r="Q193" i="4"/>
  <c r="Q192" i="4" s="1"/>
  <c r="AR191" i="4"/>
  <c r="AL191" i="4"/>
  <c r="AM191" i="4" s="1"/>
  <c r="AC191" i="4"/>
  <c r="AD191" i="4" s="1"/>
  <c r="W191" i="4"/>
  <c r="X191" i="4" s="1"/>
  <c r="AR190" i="4"/>
  <c r="AS190" i="4" s="1"/>
  <c r="AL190" i="4"/>
  <c r="AM190" i="4" s="1"/>
  <c r="AC190" i="4"/>
  <c r="AD190" i="4" s="1"/>
  <c r="W190" i="4"/>
  <c r="X190" i="4" s="1"/>
  <c r="AR189" i="4"/>
  <c r="AS189" i="4" s="1"/>
  <c r="AL189" i="4"/>
  <c r="AM189" i="4" s="1"/>
  <c r="AC189" i="4"/>
  <c r="W189" i="4"/>
  <c r="X189" i="4" s="1"/>
  <c r="AR188" i="4"/>
  <c r="AS188" i="4" s="1"/>
  <c r="AL188" i="4"/>
  <c r="AM188" i="4" s="1"/>
  <c r="AC188" i="4"/>
  <c r="AD188" i="4" s="1"/>
  <c r="W188" i="4"/>
  <c r="X188" i="4" s="1"/>
  <c r="AQ187" i="4"/>
  <c r="AP187" i="4"/>
  <c r="AO187" i="4"/>
  <c r="AK187" i="4"/>
  <c r="AJ187" i="4"/>
  <c r="AI187" i="4"/>
  <c r="AB187" i="4"/>
  <c r="AA187" i="4"/>
  <c r="Z187" i="4"/>
  <c r="V187" i="4"/>
  <c r="U187" i="4"/>
  <c r="T187" i="4"/>
  <c r="R187" i="4"/>
  <c r="Q187" i="4"/>
  <c r="P187" i="4"/>
  <c r="O187" i="4"/>
  <c r="AR186" i="4"/>
  <c r="AS186" i="4" s="1"/>
  <c r="AL186" i="4"/>
  <c r="AM186" i="4" s="1"/>
  <c r="AC186" i="4"/>
  <c r="AD186" i="4" s="1"/>
  <c r="W186" i="4"/>
  <c r="X186" i="4" s="1"/>
  <c r="AR185" i="4"/>
  <c r="AS185" i="4" s="1"/>
  <c r="AL185" i="4"/>
  <c r="AC185" i="4"/>
  <c r="AD185" i="4" s="1"/>
  <c r="W185" i="4"/>
  <c r="X185" i="4" s="1"/>
  <c r="AQ184" i="4"/>
  <c r="AR184" i="4" s="1"/>
  <c r="AP184" i="4"/>
  <c r="AO184" i="4"/>
  <c r="AK184" i="4"/>
  <c r="AJ184" i="4"/>
  <c r="AI184" i="4"/>
  <c r="AB184" i="4"/>
  <c r="AA184" i="4"/>
  <c r="Z184" i="4"/>
  <c r="V184" i="4"/>
  <c r="U184" i="4"/>
  <c r="T184" i="4"/>
  <c r="R184" i="4"/>
  <c r="Q184" i="4"/>
  <c r="P184" i="4"/>
  <c r="O184" i="4"/>
  <c r="AR183" i="4"/>
  <c r="AU183" i="4" s="1"/>
  <c r="AV183" i="4" s="1"/>
  <c r="AL183" i="4"/>
  <c r="AM183" i="4" s="1"/>
  <c r="AC183" i="4"/>
  <c r="AD183" i="4" s="1"/>
  <c r="W183" i="4"/>
  <c r="X183" i="4" s="1"/>
  <c r="AS182" i="4"/>
  <c r="AR182" i="4"/>
  <c r="AL182" i="4"/>
  <c r="AM182" i="4" s="1"/>
  <c r="AC182" i="4"/>
  <c r="AD182" i="4" s="1"/>
  <c r="X182" i="4"/>
  <c r="W182" i="4"/>
  <c r="AQ181" i="4"/>
  <c r="AP181" i="4"/>
  <c r="AO181" i="4"/>
  <c r="AO180" i="4" s="1"/>
  <c r="AO179" i="4" s="1"/>
  <c r="AK181" i="4"/>
  <c r="AJ181" i="4"/>
  <c r="AI181" i="4"/>
  <c r="AB181" i="4"/>
  <c r="AB180" i="4" s="1"/>
  <c r="AB179" i="4" s="1"/>
  <c r="AA181" i="4"/>
  <c r="Z181" i="4"/>
  <c r="V181" i="4"/>
  <c r="U181" i="4"/>
  <c r="T181" i="4"/>
  <c r="R181" i="4"/>
  <c r="Q181" i="4"/>
  <c r="P181" i="4"/>
  <c r="O181" i="4"/>
  <c r="AR174" i="4"/>
  <c r="AS174" i="4" s="1"/>
  <c r="AL174" i="4"/>
  <c r="AM174" i="4" s="1"/>
  <c r="AC174" i="4"/>
  <c r="AD174" i="4" s="1"/>
  <c r="W174" i="4"/>
  <c r="X174" i="4" s="1"/>
  <c r="AQ173" i="4"/>
  <c r="AP173" i="4"/>
  <c r="AP172" i="4" s="1"/>
  <c r="AP171" i="4" s="1"/>
  <c r="AP169" i="4" s="1"/>
  <c r="AO173" i="4"/>
  <c r="AO172" i="4" s="1"/>
  <c r="AK173" i="4"/>
  <c r="AK172" i="4" s="1"/>
  <c r="AK171" i="4" s="1"/>
  <c r="AK169" i="4" s="1"/>
  <c r="AJ173" i="4"/>
  <c r="AI173" i="4"/>
  <c r="AI172" i="4" s="1"/>
  <c r="AI171" i="4" s="1"/>
  <c r="AI169" i="4" s="1"/>
  <c r="AB173" i="4"/>
  <c r="AA173" i="4"/>
  <c r="AA172" i="4" s="1"/>
  <c r="AA171" i="4" s="1"/>
  <c r="Z173" i="4"/>
  <c r="V173" i="4"/>
  <c r="V172" i="4" s="1"/>
  <c r="V171" i="4" s="1"/>
  <c r="V169" i="4" s="1"/>
  <c r="U173" i="4"/>
  <c r="U172" i="4" s="1"/>
  <c r="T173" i="4"/>
  <c r="T172" i="4" s="1"/>
  <c r="T171" i="4" s="1"/>
  <c r="R173" i="4"/>
  <c r="R172" i="4" s="1"/>
  <c r="R171" i="4" s="1"/>
  <c r="Q173" i="4"/>
  <c r="Q172" i="4" s="1"/>
  <c r="Q171" i="4" s="1"/>
  <c r="P173" i="4"/>
  <c r="P172" i="4" s="1"/>
  <c r="P171" i="4" s="1"/>
  <c r="O173" i="4"/>
  <c r="O172" i="4" s="1"/>
  <c r="O171" i="4" s="1"/>
  <c r="AQ172" i="4"/>
  <c r="AQ171" i="4" s="1"/>
  <c r="AQ169" i="4" s="1"/>
  <c r="AB172" i="4"/>
  <c r="AB171" i="4" s="1"/>
  <c r="AB169" i="4" s="1"/>
  <c r="AR170" i="4"/>
  <c r="AS170" i="4" s="1"/>
  <c r="AL170" i="4"/>
  <c r="AM170" i="4" s="1"/>
  <c r="AC170" i="4"/>
  <c r="AC169" i="4" s="1"/>
  <c r="W170" i="4"/>
  <c r="AA169" i="4"/>
  <c r="U169" i="4"/>
  <c r="T169" i="4"/>
  <c r="R169" i="4"/>
  <c r="Q169" i="4"/>
  <c r="P169" i="4"/>
  <c r="O169" i="4"/>
  <c r="AR168" i="4"/>
  <c r="AS168" i="4" s="1"/>
  <c r="AL168" i="4"/>
  <c r="AM168" i="4" s="1"/>
  <c r="AC168" i="4"/>
  <c r="W168" i="4"/>
  <c r="X168" i="4" s="1"/>
  <c r="AQ167" i="4"/>
  <c r="AP167" i="4"/>
  <c r="AP166" i="4" s="1"/>
  <c r="AP165" i="4" s="1"/>
  <c r="AO167" i="4"/>
  <c r="AK167" i="4"/>
  <c r="AJ167" i="4"/>
  <c r="AI167" i="4"/>
  <c r="AI166" i="4" s="1"/>
  <c r="AB167" i="4"/>
  <c r="AA167" i="4"/>
  <c r="Z167" i="4"/>
  <c r="Z166" i="4" s="1"/>
  <c r="Z165" i="4" s="1"/>
  <c r="Z162" i="4" s="1"/>
  <c r="V167" i="4"/>
  <c r="V166" i="4" s="1"/>
  <c r="V165" i="4" s="1"/>
  <c r="U167" i="4"/>
  <c r="U166" i="4" s="1"/>
  <c r="U165" i="4" s="1"/>
  <c r="T167" i="4"/>
  <c r="T166" i="4" s="1"/>
  <c r="R167" i="4"/>
  <c r="Q167" i="4"/>
  <c r="Q166" i="4" s="1"/>
  <c r="Q165" i="4" s="1"/>
  <c r="P167" i="4"/>
  <c r="O167" i="4"/>
  <c r="P166" i="4"/>
  <c r="P165" i="4" s="1"/>
  <c r="O166" i="4"/>
  <c r="O165" i="4" s="1"/>
  <c r="AR164" i="4"/>
  <c r="AS164" i="4" s="1"/>
  <c r="AL164" i="4"/>
  <c r="AC164" i="4"/>
  <c r="W164" i="4"/>
  <c r="X164" i="4" s="1"/>
  <c r="AR163" i="4"/>
  <c r="AS163" i="4" s="1"/>
  <c r="AL163" i="4"/>
  <c r="AM163" i="4" s="1"/>
  <c r="AC163" i="4"/>
  <c r="AD163" i="4" s="1"/>
  <c r="W163" i="4"/>
  <c r="AQ162" i="4"/>
  <c r="AP162" i="4"/>
  <c r="AO162" i="4"/>
  <c r="AK162" i="4"/>
  <c r="AJ162" i="4"/>
  <c r="AI162" i="4"/>
  <c r="AB162" i="4"/>
  <c r="V162" i="4"/>
  <c r="U162" i="4"/>
  <c r="T162" i="4"/>
  <c r="R162" i="4"/>
  <c r="Q162" i="4"/>
  <c r="P162" i="4"/>
  <c r="O162" i="4"/>
  <c r="AR161" i="4"/>
  <c r="AS161" i="4" s="1"/>
  <c r="AL161" i="4"/>
  <c r="AC161" i="4"/>
  <c r="AD161" i="4" s="1"/>
  <c r="W161" i="4"/>
  <c r="X161" i="4" s="1"/>
  <c r="AQ160" i="4"/>
  <c r="AP160" i="4"/>
  <c r="AO160" i="4"/>
  <c r="AK160" i="4"/>
  <c r="AJ160" i="4"/>
  <c r="AI160" i="4"/>
  <c r="AB160" i="4"/>
  <c r="AA160" i="4"/>
  <c r="Z160" i="4"/>
  <c r="V160" i="4"/>
  <c r="U160" i="4"/>
  <c r="T160" i="4"/>
  <c r="R160" i="4"/>
  <c r="Q160" i="4"/>
  <c r="P160" i="4"/>
  <c r="O160" i="4"/>
  <c r="AR159" i="4"/>
  <c r="AS159" i="4" s="1"/>
  <c r="AL159" i="4"/>
  <c r="AM159" i="4" s="1"/>
  <c r="AC159" i="4"/>
  <c r="AD159" i="4" s="1"/>
  <c r="W159" i="4"/>
  <c r="X159" i="4" s="1"/>
  <c r="AR158" i="4"/>
  <c r="AS158" i="4" s="1"/>
  <c r="AL158" i="4"/>
  <c r="AC158" i="4"/>
  <c r="W158" i="4"/>
  <c r="X158" i="4" s="1"/>
  <c r="AQ157" i="4"/>
  <c r="AP157" i="4"/>
  <c r="AO157" i="4"/>
  <c r="AK157" i="4"/>
  <c r="AJ157" i="4"/>
  <c r="AJ156" i="4" s="1"/>
  <c r="AJ155" i="4" s="1"/>
  <c r="AI157" i="4"/>
  <c r="AB157" i="4"/>
  <c r="AA157" i="4"/>
  <c r="Z157" i="4"/>
  <c r="V157" i="4"/>
  <c r="U157" i="4"/>
  <c r="T157" i="4"/>
  <c r="R157" i="4"/>
  <c r="Q157" i="4"/>
  <c r="Q156" i="4" s="1"/>
  <c r="Q155" i="4" s="1"/>
  <c r="P157" i="4"/>
  <c r="O157" i="4"/>
  <c r="O156" i="4" s="1"/>
  <c r="O155" i="4" s="1"/>
  <c r="AQ156" i="4"/>
  <c r="AQ155" i="4" s="1"/>
  <c r="V156" i="4"/>
  <c r="V155" i="4" s="1"/>
  <c r="AR154" i="4"/>
  <c r="AL154" i="4"/>
  <c r="AM154" i="4" s="1"/>
  <c r="AC154" i="4"/>
  <c r="AD154" i="4" s="1"/>
  <c r="W154" i="4"/>
  <c r="X154" i="4" s="1"/>
  <c r="AR153" i="4"/>
  <c r="AS153" i="4" s="1"/>
  <c r="AL153" i="4"/>
  <c r="AM153" i="4" s="1"/>
  <c r="AC153" i="4"/>
  <c r="AD153" i="4" s="1"/>
  <c r="W153" i="4"/>
  <c r="X153" i="4" s="1"/>
  <c r="AR152" i="4"/>
  <c r="AS152" i="4" s="1"/>
  <c r="AL152" i="4"/>
  <c r="AM152" i="4" s="1"/>
  <c r="AC152" i="4"/>
  <c r="W152" i="4"/>
  <c r="X152" i="4" s="1"/>
  <c r="AR151" i="4"/>
  <c r="AS151" i="4" s="1"/>
  <c r="AL151" i="4"/>
  <c r="AM151" i="4" s="1"/>
  <c r="AC151" i="4"/>
  <c r="AD151" i="4" s="1"/>
  <c r="W151" i="4"/>
  <c r="X151" i="4" s="1"/>
  <c r="AQ150" i="4"/>
  <c r="AP150" i="4"/>
  <c r="AO150" i="4"/>
  <c r="AK150" i="4"/>
  <c r="AJ150" i="4"/>
  <c r="AI150" i="4"/>
  <c r="AB150" i="4"/>
  <c r="AA150" i="4"/>
  <c r="Z150" i="4"/>
  <c r="V150" i="4"/>
  <c r="U150" i="4"/>
  <c r="T150" i="4"/>
  <c r="R150" i="4"/>
  <c r="Q150" i="4"/>
  <c r="P150" i="4"/>
  <c r="O150" i="4"/>
  <c r="AR149" i="4"/>
  <c r="AS149" i="4" s="1"/>
  <c r="AL149" i="4"/>
  <c r="AC149" i="4"/>
  <c r="AD149" i="4" s="1"/>
  <c r="W149" i="4"/>
  <c r="X149" i="4" s="1"/>
  <c r="AR148" i="4"/>
  <c r="AS148" i="4" s="1"/>
  <c r="AL148" i="4"/>
  <c r="AM148" i="4" s="1"/>
  <c r="AC148" i="4"/>
  <c r="AD148" i="4" s="1"/>
  <c r="W148" i="4"/>
  <c r="AQ147" i="4"/>
  <c r="AQ143" i="4" s="1"/>
  <c r="AQ142" i="4" s="1"/>
  <c r="AP147" i="4"/>
  <c r="AP143" i="4" s="1"/>
  <c r="AP142" i="4" s="1"/>
  <c r="AO147" i="4"/>
  <c r="AK147" i="4"/>
  <c r="AJ147" i="4"/>
  <c r="AI147" i="4"/>
  <c r="AB147" i="4"/>
  <c r="AA147" i="4"/>
  <c r="Z147" i="4"/>
  <c r="V147" i="4"/>
  <c r="U147" i="4"/>
  <c r="T147" i="4"/>
  <c r="R147" i="4"/>
  <c r="Q147" i="4"/>
  <c r="P147" i="4"/>
  <c r="O147" i="4"/>
  <c r="AR146" i="4"/>
  <c r="AS146" i="4" s="1"/>
  <c r="AL146" i="4"/>
  <c r="AD146" i="4"/>
  <c r="AC146" i="4"/>
  <c r="W146" i="4"/>
  <c r="X146" i="4" s="1"/>
  <c r="AR145" i="4"/>
  <c r="AS145" i="4" s="1"/>
  <c r="AL145" i="4"/>
  <c r="AC145" i="4"/>
  <c r="AD145" i="4" s="1"/>
  <c r="W145" i="4"/>
  <c r="X145" i="4" s="1"/>
  <c r="AQ144" i="4"/>
  <c r="AP144" i="4"/>
  <c r="AO144" i="4"/>
  <c r="AK144" i="4"/>
  <c r="AJ144" i="4"/>
  <c r="AI144" i="4"/>
  <c r="AB144" i="4"/>
  <c r="AA144" i="4"/>
  <c r="Z144" i="4"/>
  <c r="V144" i="4"/>
  <c r="U144" i="4"/>
  <c r="T144" i="4"/>
  <c r="R144" i="4"/>
  <c r="Q144" i="4"/>
  <c r="P144" i="4"/>
  <c r="O144" i="4"/>
  <c r="AR137" i="4"/>
  <c r="AS137" i="4" s="1"/>
  <c r="AL137" i="4"/>
  <c r="AC137" i="4"/>
  <c r="AD137" i="4" s="1"/>
  <c r="W137" i="4"/>
  <c r="X137" i="4" s="1"/>
  <c r="AQ136" i="4"/>
  <c r="AQ135" i="4" s="1"/>
  <c r="AQ134" i="4" s="1"/>
  <c r="AP136" i="4"/>
  <c r="AO136" i="4"/>
  <c r="AO135" i="4" s="1"/>
  <c r="AO134" i="4" s="1"/>
  <c r="AK136" i="4"/>
  <c r="AK135" i="4" s="1"/>
  <c r="AK134" i="4" s="1"/>
  <c r="AJ136" i="4"/>
  <c r="AJ135" i="4" s="1"/>
  <c r="AJ134" i="4" s="1"/>
  <c r="AI136" i="4"/>
  <c r="AI135" i="4" s="1"/>
  <c r="AI134" i="4" s="1"/>
  <c r="AB136" i="4"/>
  <c r="AB135" i="4" s="1"/>
  <c r="AB134" i="4" s="1"/>
  <c r="AA136" i="4"/>
  <c r="Z136" i="4"/>
  <c r="Z135" i="4" s="1"/>
  <c r="Z134" i="4" s="1"/>
  <c r="V136" i="4"/>
  <c r="V135" i="4" s="1"/>
  <c r="V134" i="4" s="1"/>
  <c r="U136" i="4"/>
  <c r="U135" i="4" s="1"/>
  <c r="U134" i="4" s="1"/>
  <c r="T136" i="4"/>
  <c r="T135" i="4" s="1"/>
  <c r="T134" i="4" s="1"/>
  <c r="R136" i="4"/>
  <c r="Q136" i="4"/>
  <c r="Q135" i="4" s="1"/>
  <c r="Q134" i="4" s="1"/>
  <c r="P136" i="4"/>
  <c r="P135" i="4" s="1"/>
  <c r="P134" i="4" s="1"/>
  <c r="O136" i="4"/>
  <c r="O135" i="4"/>
  <c r="O134" i="4" s="1"/>
  <c r="AR133" i="4"/>
  <c r="AL133" i="4"/>
  <c r="AC133" i="4"/>
  <c r="AD133" i="4" s="1"/>
  <c r="W133" i="4"/>
  <c r="X133" i="4" s="1"/>
  <c r="AR132" i="4"/>
  <c r="AS132" i="4" s="1"/>
  <c r="AL132" i="4"/>
  <c r="AM132" i="4" s="1"/>
  <c r="AC132" i="4"/>
  <c r="AD132" i="4" s="1"/>
  <c r="W132" i="4"/>
  <c r="X132" i="4" s="1"/>
  <c r="AQ131" i="4"/>
  <c r="AP131" i="4"/>
  <c r="AO131" i="4"/>
  <c r="AK131" i="4"/>
  <c r="AJ131" i="4"/>
  <c r="AJ128" i="4" s="1"/>
  <c r="AJ127" i="4" s="1"/>
  <c r="AI131" i="4"/>
  <c r="AB131" i="4"/>
  <c r="AA131" i="4"/>
  <c r="Z131" i="4"/>
  <c r="V131" i="4"/>
  <c r="U131" i="4"/>
  <c r="T131" i="4"/>
  <c r="R131" i="4"/>
  <c r="Q131" i="4"/>
  <c r="P131" i="4"/>
  <c r="O131" i="4"/>
  <c r="AR130" i="4"/>
  <c r="AS130" i="4" s="1"/>
  <c r="AM130" i="4"/>
  <c r="AL130" i="4"/>
  <c r="AC130" i="4"/>
  <c r="AD130" i="4" s="1"/>
  <c r="W130" i="4"/>
  <c r="X130" i="4" s="1"/>
  <c r="AQ129" i="4"/>
  <c r="AP129" i="4"/>
  <c r="AO129" i="4"/>
  <c r="AK129" i="4"/>
  <c r="AJ129" i="4"/>
  <c r="AI129" i="4"/>
  <c r="AB129" i="4"/>
  <c r="AA129" i="4"/>
  <c r="Z129" i="4"/>
  <c r="V129" i="4"/>
  <c r="U129" i="4"/>
  <c r="U128" i="4" s="1"/>
  <c r="U127" i="4" s="1"/>
  <c r="T129" i="4"/>
  <c r="R129" i="4"/>
  <c r="Q129" i="4"/>
  <c r="P129" i="4"/>
  <c r="P128" i="4" s="1"/>
  <c r="P127" i="4" s="1"/>
  <c r="O129" i="4"/>
  <c r="AR126" i="4"/>
  <c r="AS126" i="4" s="1"/>
  <c r="AL126" i="4"/>
  <c r="AM126" i="4" s="1"/>
  <c r="AC126" i="4"/>
  <c r="AD126" i="4" s="1"/>
  <c r="W126" i="4"/>
  <c r="X126" i="4" s="1"/>
  <c r="AR125" i="4"/>
  <c r="AL125" i="4"/>
  <c r="AC125" i="4"/>
  <c r="AD125" i="4" s="1"/>
  <c r="W125" i="4"/>
  <c r="X125" i="4" s="1"/>
  <c r="AR124" i="4"/>
  <c r="AS124" i="4" s="1"/>
  <c r="AL124" i="4"/>
  <c r="AC124" i="4"/>
  <c r="AD124" i="4" s="1"/>
  <c r="W124" i="4"/>
  <c r="AQ123" i="4"/>
  <c r="AP123" i="4"/>
  <c r="AO123" i="4"/>
  <c r="AK123" i="4"/>
  <c r="AJ123" i="4"/>
  <c r="AI123" i="4"/>
  <c r="AB123" i="4"/>
  <c r="AA123" i="4"/>
  <c r="Z123" i="4"/>
  <c r="V123" i="4"/>
  <c r="U123" i="4"/>
  <c r="T123" i="4"/>
  <c r="R123" i="4"/>
  <c r="Q123" i="4"/>
  <c r="P123" i="4"/>
  <c r="O123" i="4"/>
  <c r="AR122" i="4"/>
  <c r="AS122" i="4" s="1"/>
  <c r="AL122" i="4"/>
  <c r="AL121" i="4" s="1"/>
  <c r="AC122" i="4"/>
  <c r="AD122" i="4" s="1"/>
  <c r="W122" i="4"/>
  <c r="X122" i="4" s="1"/>
  <c r="AQ121" i="4"/>
  <c r="AP121" i="4"/>
  <c r="AO121" i="4"/>
  <c r="AK121" i="4"/>
  <c r="AJ121" i="4"/>
  <c r="AI121" i="4"/>
  <c r="AB121" i="4"/>
  <c r="AA121" i="4"/>
  <c r="Z121" i="4"/>
  <c r="V121" i="4"/>
  <c r="U121" i="4"/>
  <c r="T121" i="4"/>
  <c r="R121" i="4"/>
  <c r="Q121" i="4"/>
  <c r="P121" i="4"/>
  <c r="O121" i="4"/>
  <c r="AR120" i="4"/>
  <c r="AS120" i="4" s="1"/>
  <c r="AL120" i="4"/>
  <c r="AM120" i="4" s="1"/>
  <c r="AC120" i="4"/>
  <c r="AD120" i="4" s="1"/>
  <c r="W120" i="4"/>
  <c r="AR119" i="4"/>
  <c r="AS119" i="4" s="1"/>
  <c r="AL119" i="4"/>
  <c r="AM119" i="4" s="1"/>
  <c r="AC119" i="4"/>
  <c r="AD119" i="4" s="1"/>
  <c r="W119" i="4"/>
  <c r="AQ118" i="4"/>
  <c r="AP118" i="4"/>
  <c r="AO118" i="4"/>
  <c r="AO117" i="4" s="1"/>
  <c r="AO116" i="4" s="1"/>
  <c r="AK118" i="4"/>
  <c r="AJ118" i="4"/>
  <c r="AI118" i="4"/>
  <c r="AB118" i="4"/>
  <c r="AA118" i="4"/>
  <c r="Z118" i="4"/>
  <c r="V118" i="4"/>
  <c r="U118" i="4"/>
  <c r="T118" i="4"/>
  <c r="R118" i="4"/>
  <c r="Q118" i="4"/>
  <c r="P118" i="4"/>
  <c r="P117" i="4" s="1"/>
  <c r="P116" i="4" s="1"/>
  <c r="O118" i="4"/>
  <c r="U117" i="4"/>
  <c r="U116" i="4" s="1"/>
  <c r="T117" i="4"/>
  <c r="AR115" i="4"/>
  <c r="AS115" i="4" s="1"/>
  <c r="AL115" i="4"/>
  <c r="AM115" i="4" s="1"/>
  <c r="AC115" i="4"/>
  <c r="AD115" i="4" s="1"/>
  <c r="W115" i="4"/>
  <c r="AR114" i="4"/>
  <c r="AS114" i="4" s="1"/>
  <c r="AM114" i="4"/>
  <c r="AL114" i="4"/>
  <c r="AC114" i="4"/>
  <c r="AD114" i="4" s="1"/>
  <c r="W114" i="4"/>
  <c r="X114" i="4" s="1"/>
  <c r="AR113" i="4"/>
  <c r="AS113" i="4" s="1"/>
  <c r="AL113" i="4"/>
  <c r="AC113" i="4"/>
  <c r="AD113" i="4" s="1"/>
  <c r="W113" i="4"/>
  <c r="X113" i="4" s="1"/>
  <c r="AR112" i="4"/>
  <c r="AS112" i="4" s="1"/>
  <c r="AL112" i="4"/>
  <c r="AM112" i="4" s="1"/>
  <c r="AC112" i="4"/>
  <c r="AD112" i="4" s="1"/>
  <c r="W112" i="4"/>
  <c r="AQ111" i="4"/>
  <c r="AP111" i="4"/>
  <c r="AO111" i="4"/>
  <c r="AK111" i="4"/>
  <c r="AJ111" i="4"/>
  <c r="AI111" i="4"/>
  <c r="AB111" i="4"/>
  <c r="AA111" i="4"/>
  <c r="Z111" i="4"/>
  <c r="V111" i="4"/>
  <c r="U111" i="4"/>
  <c r="T111" i="4"/>
  <c r="R111" i="4"/>
  <c r="R102" i="4" s="1"/>
  <c r="Q111" i="4"/>
  <c r="P111" i="4"/>
  <c r="O111" i="4"/>
  <c r="AR110" i="4"/>
  <c r="AS110" i="4" s="1"/>
  <c r="AL110" i="4"/>
  <c r="AM110" i="4" s="1"/>
  <c r="AC110" i="4"/>
  <c r="AD110" i="4" s="1"/>
  <c r="W110" i="4"/>
  <c r="X110" i="4" s="1"/>
  <c r="AR109" i="4"/>
  <c r="AS109" i="4" s="1"/>
  <c r="AL109" i="4"/>
  <c r="AC109" i="4"/>
  <c r="AD109" i="4" s="1"/>
  <c r="W109" i="4"/>
  <c r="X109" i="4" s="1"/>
  <c r="AR108" i="4"/>
  <c r="AS108" i="4" s="1"/>
  <c r="AL108" i="4"/>
  <c r="AM108" i="4" s="1"/>
  <c r="AC108" i="4"/>
  <c r="AD108" i="4" s="1"/>
  <c r="W108" i="4"/>
  <c r="AQ107" i="4"/>
  <c r="AQ102" i="4" s="1"/>
  <c r="AQ101" i="4" s="1"/>
  <c r="AP107" i="4"/>
  <c r="AO107" i="4"/>
  <c r="AK107" i="4"/>
  <c r="AJ107" i="4"/>
  <c r="AI107" i="4"/>
  <c r="AB107" i="4"/>
  <c r="AA107" i="4"/>
  <c r="Z107" i="4"/>
  <c r="V107" i="4"/>
  <c r="U107" i="4"/>
  <c r="T107" i="4"/>
  <c r="R107" i="4"/>
  <c r="Q107" i="4"/>
  <c r="P107" i="4"/>
  <c r="O107" i="4"/>
  <c r="AR106" i="4"/>
  <c r="AS106" i="4" s="1"/>
  <c r="AL106" i="4"/>
  <c r="AM106" i="4" s="1"/>
  <c r="AC106" i="4"/>
  <c r="AD106" i="4" s="1"/>
  <c r="W106" i="4"/>
  <c r="X106" i="4" s="1"/>
  <c r="AR105" i="4"/>
  <c r="AS105" i="4" s="1"/>
  <c r="AL105" i="4"/>
  <c r="AC105" i="4"/>
  <c r="AD105" i="4" s="1"/>
  <c r="W105" i="4"/>
  <c r="X105" i="4" s="1"/>
  <c r="AR104" i="4"/>
  <c r="AS104" i="4" s="1"/>
  <c r="AL104" i="4"/>
  <c r="AM104" i="4" s="1"/>
  <c r="AC104" i="4"/>
  <c r="AD104" i="4" s="1"/>
  <c r="W104" i="4"/>
  <c r="AQ103" i="4"/>
  <c r="AP103" i="4"/>
  <c r="AO103" i="4"/>
  <c r="AO102" i="4" s="1"/>
  <c r="AO101" i="4" s="1"/>
  <c r="AK103" i="4"/>
  <c r="AJ103" i="4"/>
  <c r="AI103" i="4"/>
  <c r="AB103" i="4"/>
  <c r="AB102" i="4" s="1"/>
  <c r="AB101" i="4" s="1"/>
  <c r="AA103" i="4"/>
  <c r="Z103" i="4"/>
  <c r="V103" i="4"/>
  <c r="U103" i="4"/>
  <c r="U102" i="4" s="1"/>
  <c r="U101" i="4" s="1"/>
  <c r="T103" i="4"/>
  <c r="R103" i="4"/>
  <c r="Q103" i="4"/>
  <c r="P103" i="4"/>
  <c r="P102" i="4" s="1"/>
  <c r="P101" i="4" s="1"/>
  <c r="O103" i="4"/>
  <c r="Z102" i="4"/>
  <c r="Z101" i="4" s="1"/>
  <c r="AR96" i="4"/>
  <c r="AS96" i="4" s="1"/>
  <c r="AL96" i="4"/>
  <c r="AC96" i="4"/>
  <c r="AD96" i="4" s="1"/>
  <c r="W96" i="4"/>
  <c r="X96" i="4" s="1"/>
  <c r="AQ95" i="4"/>
  <c r="AQ94" i="4" s="1"/>
  <c r="AQ93" i="4" s="1"/>
  <c r="AP95" i="4"/>
  <c r="AO95" i="4"/>
  <c r="AO94" i="4" s="1"/>
  <c r="AO93" i="4" s="1"/>
  <c r="AK95" i="4"/>
  <c r="AK94" i="4" s="1"/>
  <c r="AK93" i="4" s="1"/>
  <c r="AJ95" i="4"/>
  <c r="AJ94" i="4" s="1"/>
  <c r="AJ93" i="4" s="1"/>
  <c r="AI95" i="4"/>
  <c r="AB95" i="4"/>
  <c r="AB94" i="4" s="1"/>
  <c r="AB93" i="4" s="1"/>
  <c r="AA95" i="4"/>
  <c r="Z95" i="4"/>
  <c r="Z94" i="4" s="1"/>
  <c r="Z93" i="4" s="1"/>
  <c r="V95" i="4"/>
  <c r="V94" i="4" s="1"/>
  <c r="V93" i="4" s="1"/>
  <c r="U95" i="4"/>
  <c r="U94" i="4" s="1"/>
  <c r="U93" i="4" s="1"/>
  <c r="T95" i="4"/>
  <c r="T94" i="4" s="1"/>
  <c r="T93" i="4" s="1"/>
  <c r="R95" i="4"/>
  <c r="Q95" i="4"/>
  <c r="Q94" i="4" s="1"/>
  <c r="Q93" i="4" s="1"/>
  <c r="P95" i="4"/>
  <c r="P94" i="4" s="1"/>
  <c r="P93" i="4" s="1"/>
  <c r="O95" i="4"/>
  <c r="AI94" i="4"/>
  <c r="AI93" i="4" s="1"/>
  <c r="O94" i="4"/>
  <c r="O93" i="4" s="1"/>
  <c r="AR92" i="4"/>
  <c r="AS92" i="4" s="1"/>
  <c r="AL92" i="4"/>
  <c r="AC92" i="4"/>
  <c r="AD92" i="4" s="1"/>
  <c r="W92" i="4"/>
  <c r="X92" i="4" s="1"/>
  <c r="AR91" i="4"/>
  <c r="AS91" i="4" s="1"/>
  <c r="AL91" i="4"/>
  <c r="AM91" i="4" s="1"/>
  <c r="AC91" i="4"/>
  <c r="AD91" i="4" s="1"/>
  <c r="W91" i="4"/>
  <c r="AR90" i="4"/>
  <c r="AS90" i="4" s="1"/>
  <c r="AL90" i="4"/>
  <c r="AM90" i="4" s="1"/>
  <c r="AC90" i="4"/>
  <c r="AD90" i="4" s="1"/>
  <c r="W90" i="4"/>
  <c r="AQ89" i="4"/>
  <c r="AP89" i="4"/>
  <c r="AO89" i="4"/>
  <c r="AK89" i="4"/>
  <c r="AJ89" i="4"/>
  <c r="AI89" i="4"/>
  <c r="AB89" i="4"/>
  <c r="AA89" i="4"/>
  <c r="Z89" i="4"/>
  <c r="V89" i="4"/>
  <c r="U89" i="4"/>
  <c r="T89" i="4"/>
  <c r="R89" i="4"/>
  <c r="Q89" i="4"/>
  <c r="P89" i="4"/>
  <c r="O89" i="4"/>
  <c r="AR88" i="4"/>
  <c r="AS88" i="4" s="1"/>
  <c r="AL88" i="4"/>
  <c r="AC88" i="4"/>
  <c r="AD88" i="4" s="1"/>
  <c r="W88" i="4"/>
  <c r="W87" i="4" s="1"/>
  <c r="AQ87" i="4"/>
  <c r="AP87" i="4"/>
  <c r="AO87" i="4"/>
  <c r="AO86" i="4" s="1"/>
  <c r="AL87" i="4"/>
  <c r="AK87" i="4"/>
  <c r="AJ87" i="4"/>
  <c r="AI87" i="4"/>
  <c r="AB87" i="4"/>
  <c r="AA87" i="4"/>
  <c r="Z87" i="4"/>
  <c r="V87" i="4"/>
  <c r="U87" i="4"/>
  <c r="T87" i="4"/>
  <c r="R87" i="4"/>
  <c r="Q87" i="4"/>
  <c r="P87" i="4"/>
  <c r="O87" i="4"/>
  <c r="AP86" i="4"/>
  <c r="AP85" i="4" s="1"/>
  <c r="AR84" i="4"/>
  <c r="AS84" i="4" s="1"/>
  <c r="AL84" i="4"/>
  <c r="AC84" i="4"/>
  <c r="AD84" i="4" s="1"/>
  <c r="W84" i="4"/>
  <c r="X84" i="4" s="1"/>
  <c r="AR83" i="4"/>
  <c r="AS83" i="4" s="1"/>
  <c r="AL83" i="4"/>
  <c r="AM83" i="4" s="1"/>
  <c r="AC83" i="4"/>
  <c r="AD83" i="4" s="1"/>
  <c r="W83" i="4"/>
  <c r="AR82" i="4"/>
  <c r="AS82" i="4" s="1"/>
  <c r="AL82" i="4"/>
  <c r="AM82" i="4" s="1"/>
  <c r="AC82" i="4"/>
  <c r="AD82" i="4" s="1"/>
  <c r="W82" i="4"/>
  <c r="AQ81" i="4"/>
  <c r="AP81" i="4"/>
  <c r="AO81" i="4"/>
  <c r="AK81" i="4"/>
  <c r="AJ81" i="4"/>
  <c r="AI81" i="4"/>
  <c r="AB81" i="4"/>
  <c r="AA81" i="4"/>
  <c r="Z81" i="4"/>
  <c r="V81" i="4"/>
  <c r="U81" i="4"/>
  <c r="T81" i="4"/>
  <c r="R81" i="4"/>
  <c r="Q81" i="4"/>
  <c r="P81" i="4"/>
  <c r="O81" i="4"/>
  <c r="AR80" i="4"/>
  <c r="AS80" i="4" s="1"/>
  <c r="AL80" i="4"/>
  <c r="AC80" i="4"/>
  <c r="AD80" i="4" s="1"/>
  <c r="W80" i="4"/>
  <c r="X80" i="4" s="1"/>
  <c r="AQ79" i="4"/>
  <c r="AP79" i="4"/>
  <c r="AO79" i="4"/>
  <c r="AK79" i="4"/>
  <c r="AJ79" i="4"/>
  <c r="AI79" i="4"/>
  <c r="AB79" i="4"/>
  <c r="AA79" i="4"/>
  <c r="Z79" i="4"/>
  <c r="V79" i="4"/>
  <c r="U79" i="4"/>
  <c r="T79" i="4"/>
  <c r="R79" i="4"/>
  <c r="Q79" i="4"/>
  <c r="P79" i="4"/>
  <c r="O79" i="4"/>
  <c r="AR78" i="4"/>
  <c r="AS78" i="4" s="1"/>
  <c r="AL78" i="4"/>
  <c r="AM78" i="4" s="1"/>
  <c r="AC78" i="4"/>
  <c r="AD78" i="4" s="1"/>
  <c r="W78" i="4"/>
  <c r="AR77" i="4"/>
  <c r="AS77" i="4" s="1"/>
  <c r="AL77" i="4"/>
  <c r="AC77" i="4"/>
  <c r="AD77" i="4" s="1"/>
  <c r="W77" i="4"/>
  <c r="X77" i="4" s="1"/>
  <c r="AQ76" i="4"/>
  <c r="AP76" i="4"/>
  <c r="AP75" i="4" s="1"/>
  <c r="AP74" i="4" s="1"/>
  <c r="AO76" i="4"/>
  <c r="AK76" i="4"/>
  <c r="AJ76" i="4"/>
  <c r="AI76" i="4"/>
  <c r="AB76" i="4"/>
  <c r="AA76" i="4"/>
  <c r="Z76" i="4"/>
  <c r="V76" i="4"/>
  <c r="V75" i="4" s="1"/>
  <c r="V74" i="4" s="1"/>
  <c r="U76" i="4"/>
  <c r="U75" i="4" s="1"/>
  <c r="U74" i="4" s="1"/>
  <c r="T76" i="4"/>
  <c r="R76" i="4"/>
  <c r="Q76" i="4"/>
  <c r="Q75" i="4" s="1"/>
  <c r="Q74" i="4" s="1"/>
  <c r="P76" i="4"/>
  <c r="P75" i="4" s="1"/>
  <c r="P74" i="4" s="1"/>
  <c r="O76" i="4"/>
  <c r="O75" i="4" s="1"/>
  <c r="O74" i="4" s="1"/>
  <c r="AK75" i="4"/>
  <c r="AK74" i="4" s="1"/>
  <c r="AA75" i="4"/>
  <c r="AA74" i="4" s="1"/>
  <c r="AR73" i="4"/>
  <c r="AS73" i="4" s="1"/>
  <c r="AL73" i="4"/>
  <c r="AC73" i="4"/>
  <c r="AD73" i="4" s="1"/>
  <c r="W73" i="4"/>
  <c r="X73" i="4" s="1"/>
  <c r="AR72" i="4"/>
  <c r="AS72" i="4" s="1"/>
  <c r="AL72" i="4"/>
  <c r="AC72" i="4"/>
  <c r="AD72" i="4" s="1"/>
  <c r="W72" i="4"/>
  <c r="X72" i="4" s="1"/>
  <c r="AR71" i="4"/>
  <c r="AS71" i="4" s="1"/>
  <c r="AL71" i="4"/>
  <c r="AM71" i="4" s="1"/>
  <c r="AC71" i="4"/>
  <c r="AD71" i="4" s="1"/>
  <c r="W71" i="4"/>
  <c r="X71" i="4" s="1"/>
  <c r="AR70" i="4"/>
  <c r="AS70" i="4" s="1"/>
  <c r="AL70" i="4"/>
  <c r="AM70" i="4" s="1"/>
  <c r="AC70" i="4"/>
  <c r="AD70" i="4" s="1"/>
  <c r="W70" i="4"/>
  <c r="AQ69" i="4"/>
  <c r="AP69" i="4"/>
  <c r="AO69" i="4"/>
  <c r="AK69" i="4"/>
  <c r="AJ69" i="4"/>
  <c r="AI69" i="4"/>
  <c r="AB69" i="4"/>
  <c r="AA69" i="4"/>
  <c r="Z69" i="4"/>
  <c r="V69" i="4"/>
  <c r="U69" i="4"/>
  <c r="T69" i="4"/>
  <c r="R69" i="4"/>
  <c r="Q69" i="4"/>
  <c r="P69" i="4"/>
  <c r="O69" i="4"/>
  <c r="AR68" i="4"/>
  <c r="AS68" i="4" s="1"/>
  <c r="AL68" i="4"/>
  <c r="AC68" i="4"/>
  <c r="AD68" i="4" s="1"/>
  <c r="W68" i="4"/>
  <c r="X68" i="4" s="1"/>
  <c r="AR67" i="4"/>
  <c r="AS67" i="4" s="1"/>
  <c r="AL67" i="4"/>
  <c r="AM67" i="4" s="1"/>
  <c r="AC67" i="4"/>
  <c r="AD67" i="4" s="1"/>
  <c r="W67" i="4"/>
  <c r="X67" i="4" s="1"/>
  <c r="AR66" i="4"/>
  <c r="AS66" i="4" s="1"/>
  <c r="AL66" i="4"/>
  <c r="AM66" i="4" s="1"/>
  <c r="AC66" i="4"/>
  <c r="AD66" i="4" s="1"/>
  <c r="W66" i="4"/>
  <c r="AQ65" i="4"/>
  <c r="AP65" i="4"/>
  <c r="AO65" i="4"/>
  <c r="AK65" i="4"/>
  <c r="AJ65" i="4"/>
  <c r="AI65" i="4"/>
  <c r="AB65" i="4"/>
  <c r="AA65" i="4"/>
  <c r="Z65" i="4"/>
  <c r="V65" i="4"/>
  <c r="U65" i="4"/>
  <c r="T65" i="4"/>
  <c r="R65" i="4"/>
  <c r="Q65" i="4"/>
  <c r="P65" i="4"/>
  <c r="O65" i="4"/>
  <c r="AR64" i="4"/>
  <c r="AS64" i="4" s="1"/>
  <c r="AL64" i="4"/>
  <c r="AC64" i="4"/>
  <c r="AD64" i="4" s="1"/>
  <c r="W64" i="4"/>
  <c r="X64" i="4" s="1"/>
  <c r="AR63" i="4"/>
  <c r="AS63" i="4" s="1"/>
  <c r="AL63" i="4"/>
  <c r="AM63" i="4" s="1"/>
  <c r="AC63" i="4"/>
  <c r="AD63" i="4" s="1"/>
  <c r="W63" i="4"/>
  <c r="AR62" i="4"/>
  <c r="AS62" i="4" s="1"/>
  <c r="AL62" i="4"/>
  <c r="AM62" i="4" s="1"/>
  <c r="AC62" i="4"/>
  <c r="AD62" i="4" s="1"/>
  <c r="W62" i="4"/>
  <c r="AQ61" i="4"/>
  <c r="AP61" i="4"/>
  <c r="AP60" i="4" s="1"/>
  <c r="AP59" i="4" s="1"/>
  <c r="AO61" i="4"/>
  <c r="AK61" i="4"/>
  <c r="AK60" i="4" s="1"/>
  <c r="AK59" i="4" s="1"/>
  <c r="AJ61" i="4"/>
  <c r="AJ60" i="4" s="1"/>
  <c r="AJ59" i="4" s="1"/>
  <c r="AI61" i="4"/>
  <c r="AI60" i="4" s="1"/>
  <c r="AB61" i="4"/>
  <c r="AA61" i="4"/>
  <c r="Z61" i="4"/>
  <c r="Z60" i="4" s="1"/>
  <c r="Z59" i="4" s="1"/>
  <c r="V61" i="4"/>
  <c r="V60" i="4" s="1"/>
  <c r="V59" i="4" s="1"/>
  <c r="U61" i="4"/>
  <c r="T61" i="4"/>
  <c r="R61" i="4"/>
  <c r="Q61" i="4"/>
  <c r="Q60" i="4" s="1"/>
  <c r="Q59" i="4" s="1"/>
  <c r="P61" i="4"/>
  <c r="P60" i="4" s="1"/>
  <c r="P59" i="4" s="1"/>
  <c r="O61" i="4"/>
  <c r="AO60" i="4"/>
  <c r="AO59" i="4" s="1"/>
  <c r="AA60" i="4"/>
  <c r="AA59" i="4" s="1"/>
  <c r="U60" i="4"/>
  <c r="U59" i="4" s="1"/>
  <c r="S55" i="4"/>
  <c r="AR54" i="4"/>
  <c r="AS54" i="4" s="1"/>
  <c r="AL54" i="4"/>
  <c r="AM54" i="4" s="1"/>
  <c r="AC54" i="4"/>
  <c r="AD54" i="4" s="1"/>
  <c r="W54" i="4"/>
  <c r="X54" i="4" s="1"/>
  <c r="AO53" i="4"/>
  <c r="AR53" i="4" s="1"/>
  <c r="AS53" i="4" s="1"/>
  <c r="AL53" i="4"/>
  <c r="Z53" i="4"/>
  <c r="AC53" i="4" s="1"/>
  <c r="T53" i="4"/>
  <c r="W53" i="4" s="1"/>
  <c r="AF53" i="4" s="1"/>
  <c r="AR52" i="4"/>
  <c r="AS52" i="4" s="1"/>
  <c r="AL52" i="4"/>
  <c r="AM52" i="4" s="1"/>
  <c r="AC52" i="4"/>
  <c r="AD52" i="4" s="1"/>
  <c r="W52" i="4"/>
  <c r="AR51" i="4"/>
  <c r="AS51" i="4" s="1"/>
  <c r="AL51" i="4"/>
  <c r="AM51" i="4" s="1"/>
  <c r="AC51" i="4"/>
  <c r="AD51" i="4" s="1"/>
  <c r="W51" i="4"/>
  <c r="X51" i="4" s="1"/>
  <c r="AQ50" i="4"/>
  <c r="AP50" i="4"/>
  <c r="AK50" i="4"/>
  <c r="AJ50" i="4"/>
  <c r="AI50" i="4"/>
  <c r="AB50" i="4"/>
  <c r="AA50" i="4"/>
  <c r="Z50" i="4"/>
  <c r="V50" i="4"/>
  <c r="U50" i="4"/>
  <c r="T50" i="4"/>
  <c r="R50" i="4"/>
  <c r="Q50" i="4"/>
  <c r="P50" i="4"/>
  <c r="O50" i="4"/>
  <c r="AR49" i="4"/>
  <c r="AS49" i="4" s="1"/>
  <c r="AL49" i="4"/>
  <c r="AM49" i="4" s="1"/>
  <c r="AC49" i="4"/>
  <c r="AD49" i="4" s="1"/>
  <c r="W49" i="4"/>
  <c r="X49" i="4" s="1"/>
  <c r="AR48" i="4"/>
  <c r="AS48" i="4" s="1"/>
  <c r="AL48" i="4"/>
  <c r="AM48" i="4" s="1"/>
  <c r="AC48" i="4"/>
  <c r="AD48" i="4" s="1"/>
  <c r="W48" i="4"/>
  <c r="AQ47" i="4"/>
  <c r="AP47" i="4"/>
  <c r="AO47" i="4"/>
  <c r="AK47" i="4"/>
  <c r="AJ47" i="4"/>
  <c r="AI47" i="4"/>
  <c r="AB47" i="4"/>
  <c r="AA47" i="4"/>
  <c r="Z47" i="4"/>
  <c r="V47" i="4"/>
  <c r="U47" i="4"/>
  <c r="T47" i="4"/>
  <c r="R47" i="4"/>
  <c r="Q47" i="4"/>
  <c r="P47" i="4"/>
  <c r="O47" i="4"/>
  <c r="AR46" i="4"/>
  <c r="AS46" i="4" s="1"/>
  <c r="AL46" i="4"/>
  <c r="AC46" i="4"/>
  <c r="AD46" i="4" s="1"/>
  <c r="W46" i="4"/>
  <c r="AS45" i="4"/>
  <c r="AR45" i="4"/>
  <c r="AL45" i="4"/>
  <c r="AM45" i="4" s="1"/>
  <c r="AC45" i="4"/>
  <c r="AD45" i="4" s="1"/>
  <c r="W45" i="4"/>
  <c r="AQ44" i="4"/>
  <c r="AP44" i="4"/>
  <c r="AO44" i="4"/>
  <c r="AK44" i="4"/>
  <c r="AJ44" i="4"/>
  <c r="AI44" i="4"/>
  <c r="AI43" i="4" s="1"/>
  <c r="AB44" i="4"/>
  <c r="AA44" i="4"/>
  <c r="Z44" i="4"/>
  <c r="V44" i="4"/>
  <c r="U44" i="4"/>
  <c r="T44" i="4"/>
  <c r="R44" i="4"/>
  <c r="Q44" i="4"/>
  <c r="P44" i="4"/>
  <c r="O44" i="4"/>
  <c r="O43" i="4" s="1"/>
  <c r="O42" i="4" s="1"/>
  <c r="AR40" i="4"/>
  <c r="AS40" i="4" s="1"/>
  <c r="AL40" i="4"/>
  <c r="AM40" i="4" s="1"/>
  <c r="AC40" i="4"/>
  <c r="AD40" i="4" s="1"/>
  <c r="W40" i="4"/>
  <c r="X40" i="4" s="1"/>
  <c r="AR39" i="4"/>
  <c r="AS39" i="4" s="1"/>
  <c r="AL39" i="4"/>
  <c r="AM39" i="4" s="1"/>
  <c r="AC39" i="4"/>
  <c r="W39" i="4"/>
  <c r="AR38" i="4" s="1"/>
  <c r="AL38" i="4" s="1"/>
  <c r="AU38" i="4" s="1"/>
  <c r="AC38" i="4" s="1"/>
  <c r="W38" i="4"/>
  <c r="R38" i="4"/>
  <c r="Q38" i="4"/>
  <c r="P38" i="4"/>
  <c r="O38" i="4"/>
  <c r="AQ37" i="4"/>
  <c r="AP37" i="4"/>
  <c r="AO37" i="4"/>
  <c r="AK37" i="4"/>
  <c r="AJ37" i="4"/>
  <c r="AI37" i="4"/>
  <c r="AB37" i="4"/>
  <c r="AA37" i="4"/>
  <c r="Z37" i="4"/>
  <c r="W37" i="4"/>
  <c r="V37" i="4"/>
  <c r="U37" i="4"/>
  <c r="U31" i="4" s="1"/>
  <c r="U30" i="4" s="1"/>
  <c r="T37" i="4"/>
  <c r="R37" i="4"/>
  <c r="Q37" i="4"/>
  <c r="P37" i="4"/>
  <c r="O37" i="4"/>
  <c r="O31" i="4" s="1"/>
  <c r="O30" i="4" s="1"/>
  <c r="AR36" i="4"/>
  <c r="AS36" i="4" s="1"/>
  <c r="AL36" i="4"/>
  <c r="AM36" i="4" s="1"/>
  <c r="AC36" i="4"/>
  <c r="AD36" i="4" s="1"/>
  <c r="W36" i="4"/>
  <c r="X36" i="4" s="1"/>
  <c r="AR35" i="4"/>
  <c r="AQ35" i="4"/>
  <c r="AP35" i="4"/>
  <c r="AO35" i="4"/>
  <c r="AK35" i="4"/>
  <c r="AJ35" i="4"/>
  <c r="AI35" i="4"/>
  <c r="AB35" i="4"/>
  <c r="AA35" i="4"/>
  <c r="Z35" i="4"/>
  <c r="V35" i="4"/>
  <c r="U35" i="4"/>
  <c r="T35" i="4"/>
  <c r="R35" i="4"/>
  <c r="Q35" i="4"/>
  <c r="P35" i="4"/>
  <c r="O35" i="4"/>
  <c r="AR34" i="4"/>
  <c r="AL34" i="4"/>
  <c r="AM34" i="4" s="1"/>
  <c r="AC34" i="4"/>
  <c r="AD34" i="4" s="1"/>
  <c r="W34" i="4"/>
  <c r="X34" i="4" s="1"/>
  <c r="AR33" i="4"/>
  <c r="AS33" i="4" s="1"/>
  <c r="AL33" i="4"/>
  <c r="AM33" i="4" s="1"/>
  <c r="AC33" i="4"/>
  <c r="AD33" i="4" s="1"/>
  <c r="W33" i="4"/>
  <c r="AQ32" i="4"/>
  <c r="AP32" i="4"/>
  <c r="AO32" i="4"/>
  <c r="AO31" i="4" s="1"/>
  <c r="AO30" i="4" s="1"/>
  <c r="AK32" i="4"/>
  <c r="AJ32" i="4"/>
  <c r="AI32" i="4"/>
  <c r="AB32" i="4"/>
  <c r="AA32" i="4"/>
  <c r="Z32" i="4"/>
  <c r="V32" i="4"/>
  <c r="V31" i="4" s="1"/>
  <c r="V30" i="4" s="1"/>
  <c r="U32" i="4"/>
  <c r="T32" i="4"/>
  <c r="R32" i="4"/>
  <c r="Q32" i="4"/>
  <c r="Q31" i="4" s="1"/>
  <c r="Q30" i="4" s="1"/>
  <c r="P32" i="4"/>
  <c r="O32" i="4"/>
  <c r="AB31" i="4"/>
  <c r="AB30" i="4" s="1"/>
  <c r="AR29" i="4"/>
  <c r="AS29" i="4" s="1"/>
  <c r="AL29" i="4"/>
  <c r="AC29" i="4"/>
  <c r="AD29" i="4" s="1"/>
  <c r="W29" i="4"/>
  <c r="X29" i="4" s="1"/>
  <c r="AR28" i="4"/>
  <c r="AS28" i="4" s="1"/>
  <c r="AL28" i="4"/>
  <c r="AC28" i="4"/>
  <c r="AD28" i="4" s="1"/>
  <c r="W28" i="4"/>
  <c r="X28" i="4" s="1"/>
  <c r="AR27" i="4"/>
  <c r="AS27" i="4" s="1"/>
  <c r="AL27" i="4"/>
  <c r="AC27" i="4"/>
  <c r="AD27" i="4" s="1"/>
  <c r="W27" i="4"/>
  <c r="X27" i="4" s="1"/>
  <c r="AQ26" i="4"/>
  <c r="AQ25" i="4" s="1"/>
  <c r="AQ24" i="4" s="1"/>
  <c r="AP26" i="4"/>
  <c r="AP25" i="4" s="1"/>
  <c r="AP24" i="4" s="1"/>
  <c r="AO26" i="4"/>
  <c r="AO25" i="4" s="1"/>
  <c r="AO24" i="4" s="1"/>
  <c r="AK26" i="4"/>
  <c r="AK25" i="4" s="1"/>
  <c r="AK24" i="4" s="1"/>
  <c r="AJ26" i="4"/>
  <c r="AJ25" i="4" s="1"/>
  <c r="AJ24" i="4" s="1"/>
  <c r="AI26" i="4"/>
  <c r="AI25" i="4" s="1"/>
  <c r="AI24" i="4" s="1"/>
  <c r="AC26" i="4"/>
  <c r="AC25" i="4" s="1"/>
  <c r="AC24" i="4" s="1"/>
  <c r="AB26" i="4"/>
  <c r="AA26" i="4"/>
  <c r="AA25" i="4" s="1"/>
  <c r="AA24" i="4" s="1"/>
  <c r="Z26" i="4"/>
  <c r="V26" i="4"/>
  <c r="V25" i="4" s="1"/>
  <c r="V24" i="4" s="1"/>
  <c r="U26" i="4"/>
  <c r="U25" i="4" s="1"/>
  <c r="U24" i="4" s="1"/>
  <c r="T26" i="4"/>
  <c r="T25" i="4" s="1"/>
  <c r="T24" i="4" s="1"/>
  <c r="R26" i="4"/>
  <c r="R25" i="4" s="1"/>
  <c r="R24" i="4" s="1"/>
  <c r="Q26" i="4"/>
  <c r="Q25" i="4" s="1"/>
  <c r="Q24" i="4" s="1"/>
  <c r="P26" i="4"/>
  <c r="O26" i="4"/>
  <c r="O25" i="4" s="1"/>
  <c r="O24" i="4" s="1"/>
  <c r="AB25" i="4"/>
  <c r="AB24" i="4" s="1"/>
  <c r="Z25" i="4"/>
  <c r="Z24" i="4" s="1"/>
  <c r="P25" i="4"/>
  <c r="P24" i="4" s="1"/>
  <c r="AR23" i="4"/>
  <c r="AS23" i="4" s="1"/>
  <c r="AL23" i="4"/>
  <c r="AC23" i="4"/>
  <c r="AD23" i="4" s="1"/>
  <c r="W23" i="4"/>
  <c r="AR22" i="4"/>
  <c r="AL22" i="4"/>
  <c r="AM22" i="4" s="1"/>
  <c r="AC22" i="4"/>
  <c r="AD22" i="4" s="1"/>
  <c r="W22" i="4"/>
  <c r="X22" i="4" s="1"/>
  <c r="AR21" i="4"/>
  <c r="AS21" i="4" s="1"/>
  <c r="AL21" i="4"/>
  <c r="AM21" i="4" s="1"/>
  <c r="AC21" i="4"/>
  <c r="AD21" i="4" s="1"/>
  <c r="W21" i="4"/>
  <c r="X21" i="4" s="1"/>
  <c r="AQ20" i="4"/>
  <c r="AQ19" i="4" s="1"/>
  <c r="AQ18" i="4" s="1"/>
  <c r="AP20" i="4"/>
  <c r="AP19" i="4" s="1"/>
  <c r="AO20" i="4"/>
  <c r="AK20" i="4"/>
  <c r="AK19" i="4" s="1"/>
  <c r="AK18" i="4" s="1"/>
  <c r="AJ20" i="4"/>
  <c r="AJ19" i="4" s="1"/>
  <c r="AJ18" i="4" s="1"/>
  <c r="AI20" i="4"/>
  <c r="AI19" i="4" s="1"/>
  <c r="AI18" i="4" s="1"/>
  <c r="AB20" i="4"/>
  <c r="AA20" i="4"/>
  <c r="AA19" i="4" s="1"/>
  <c r="AA18" i="4" s="1"/>
  <c r="Z20" i="4"/>
  <c r="V20" i="4"/>
  <c r="V19" i="4" s="1"/>
  <c r="U20" i="4"/>
  <c r="U19" i="4" s="1"/>
  <c r="U18" i="4" s="1"/>
  <c r="T20" i="4"/>
  <c r="T19" i="4" s="1"/>
  <c r="T18" i="4" s="1"/>
  <c r="R20" i="4"/>
  <c r="Q20" i="4"/>
  <c r="Q19" i="4" s="1"/>
  <c r="P20" i="4"/>
  <c r="P19" i="4" s="1"/>
  <c r="P18" i="4" s="1"/>
  <c r="O20" i="4"/>
  <c r="O19" i="4" s="1"/>
  <c r="O18" i="4" s="1"/>
  <c r="AO19" i="4"/>
  <c r="AO18" i="4" s="1"/>
  <c r="AB19" i="4"/>
  <c r="AB18" i="4" s="1"/>
  <c r="Z19" i="4"/>
  <c r="Z18" i="4" s="1"/>
  <c r="AP18" i="4"/>
  <c r="V18" i="4"/>
  <c r="Q18" i="4"/>
  <c r="AY43" i="5" l="1"/>
  <c r="BA43" i="5"/>
  <c r="AY41" i="4"/>
  <c r="BA41" i="4"/>
  <c r="AX640" i="4"/>
  <c r="AY640" i="4" s="1"/>
  <c r="AG640" i="4"/>
  <c r="AU639" i="4"/>
  <c r="AV639" i="4" s="1"/>
  <c r="AM639" i="4"/>
  <c r="X639" i="4"/>
  <c r="AF639" i="4"/>
  <c r="AR205" i="4"/>
  <c r="Z31" i="4"/>
  <c r="Z30" i="4" s="1"/>
  <c r="AJ31" i="4"/>
  <c r="AJ30" i="4" s="1"/>
  <c r="AJ17" i="4" s="1"/>
  <c r="AU40" i="4"/>
  <c r="AV40" i="4" s="1"/>
  <c r="AO50" i="4"/>
  <c r="AL118" i="4"/>
  <c r="W160" i="4"/>
  <c r="AL181" i="4"/>
  <c r="AP180" i="4"/>
  <c r="AP179" i="4" s="1"/>
  <c r="AR199" i="4"/>
  <c r="AS199" i="4" s="1"/>
  <c r="W253" i="4"/>
  <c r="AU285" i="4"/>
  <c r="AV285" i="4" s="1"/>
  <c r="P287" i="4"/>
  <c r="P286" i="4" s="1"/>
  <c r="U287" i="4"/>
  <c r="U286" i="4" s="1"/>
  <c r="AU329" i="4"/>
  <c r="AV329" i="4" s="1"/>
  <c r="AF347" i="4"/>
  <c r="AC454" i="4"/>
  <c r="AD454" i="4" s="1"/>
  <c r="AR465" i="4"/>
  <c r="Q571" i="4"/>
  <c r="Q570" i="4" s="1"/>
  <c r="V571" i="4"/>
  <c r="V570" i="4" s="1"/>
  <c r="AP571" i="4"/>
  <c r="AP570" i="4" s="1"/>
  <c r="Z629" i="4"/>
  <c r="Z628" i="4" s="1"/>
  <c r="AJ629" i="4"/>
  <c r="AJ628" i="4" s="1"/>
  <c r="AQ629" i="4"/>
  <c r="AQ628" i="4" s="1"/>
  <c r="T31" i="4"/>
  <c r="T30" i="4" s="1"/>
  <c r="AQ43" i="4"/>
  <c r="AQ42" i="4" s="1"/>
  <c r="AF63" i="4"/>
  <c r="AG63" i="4" s="1"/>
  <c r="W69" i="4"/>
  <c r="X69" i="4" s="1"/>
  <c r="W79" i="4"/>
  <c r="AK86" i="4"/>
  <c r="AK85" i="4" s="1"/>
  <c r="AR89" i="4"/>
  <c r="AJ102" i="4"/>
  <c r="AJ101" i="4" s="1"/>
  <c r="W107" i="4"/>
  <c r="AR107" i="4"/>
  <c r="AS107" i="4" s="1"/>
  <c r="AU109" i="4"/>
  <c r="AV109" i="4" s="1"/>
  <c r="AF119" i="4"/>
  <c r="Z128" i="4"/>
  <c r="Z127" i="4" s="1"/>
  <c r="Q128" i="4"/>
  <c r="Q127" i="4" s="1"/>
  <c r="V128" i="4"/>
  <c r="V127" i="4" s="1"/>
  <c r="Q143" i="4"/>
  <c r="Q142" i="4" s="1"/>
  <c r="V143" i="4"/>
  <c r="V142" i="4" s="1"/>
  <c r="AI143" i="4"/>
  <c r="AI142" i="4" s="1"/>
  <c r="AU145" i="4"/>
  <c r="AV145" i="4" s="1"/>
  <c r="AB143" i="4"/>
  <c r="AB142" i="4" s="1"/>
  <c r="AR150" i="4"/>
  <c r="AS150" i="4" s="1"/>
  <c r="AI193" i="4"/>
  <c r="AI192" i="4" s="1"/>
  <c r="AU198" i="4"/>
  <c r="AV198" i="4" s="1"/>
  <c r="AP204" i="4"/>
  <c r="AP203" i="4" s="1"/>
  <c r="AC261" i="4"/>
  <c r="AD261" i="4" s="1"/>
  <c r="Q287" i="4"/>
  <c r="Q286" i="4" s="1"/>
  <c r="AU306" i="4"/>
  <c r="AV306" i="4" s="1"/>
  <c r="Q341" i="4"/>
  <c r="Q340" i="4" s="1"/>
  <c r="V341" i="4"/>
  <c r="V340" i="4" s="1"/>
  <c r="AP341" i="4"/>
  <c r="AP340" i="4" s="1"/>
  <c r="AR345" i="4"/>
  <c r="AR358" i="4"/>
  <c r="AS358" i="4" s="1"/>
  <c r="AC414" i="4"/>
  <c r="AD415" i="4"/>
  <c r="AR667" i="4"/>
  <c r="AI117" i="4"/>
  <c r="T43" i="4"/>
  <c r="AK43" i="4"/>
  <c r="AK42" i="4" s="1"/>
  <c r="W89" i="4"/>
  <c r="AF90" i="4"/>
  <c r="AF91" i="4"/>
  <c r="O102" i="4"/>
  <c r="O101" i="4" s="1"/>
  <c r="O128" i="4"/>
  <c r="O127" i="4" s="1"/>
  <c r="R143" i="4"/>
  <c r="R142" i="4" s="1"/>
  <c r="AC144" i="4"/>
  <c r="AD144" i="4" s="1"/>
  <c r="AU146" i="4"/>
  <c r="AV146" i="4" s="1"/>
  <c r="AU149" i="4"/>
  <c r="AV149" i="4" s="1"/>
  <c r="AC197" i="4"/>
  <c r="AC221" i="4"/>
  <c r="AD221" i="4" s="1"/>
  <c r="AU309" i="4"/>
  <c r="AV309" i="4" s="1"/>
  <c r="AU343" i="4"/>
  <c r="AV343" i="4" s="1"/>
  <c r="AU347" i="4"/>
  <c r="AV347" i="4" s="1"/>
  <c r="AF429" i="4"/>
  <c r="X429" i="4"/>
  <c r="T571" i="4"/>
  <c r="T570" i="4" s="1"/>
  <c r="AA571" i="4"/>
  <c r="AA570" i="4" s="1"/>
  <c r="W583" i="4"/>
  <c r="X583" i="4" s="1"/>
  <c r="T582" i="4"/>
  <c r="X731" i="4"/>
  <c r="W730" i="4"/>
  <c r="AA759" i="4"/>
  <c r="AA758" i="4" s="1"/>
  <c r="AA757" i="4" s="1"/>
  <c r="AQ776" i="4"/>
  <c r="AQ775" i="4" s="1"/>
  <c r="AR795" i="4"/>
  <c r="AF859" i="4"/>
  <c r="AL915" i="4"/>
  <c r="AL974" i="4"/>
  <c r="AU974" i="4" s="1"/>
  <c r="AV974" i="4" s="1"/>
  <c r="W976" i="4"/>
  <c r="X976" i="4" s="1"/>
  <c r="AL22" i="5"/>
  <c r="AU25" i="5"/>
  <c r="AV25" i="5" s="1"/>
  <c r="AA33" i="5"/>
  <c r="AA32" i="5" s="1"/>
  <c r="AA19" i="5" s="1"/>
  <c r="AA18" i="5" s="1"/>
  <c r="AA17" i="5" s="1"/>
  <c r="AA16" i="5" s="1"/>
  <c r="AA15" i="5" s="1"/>
  <c r="AA14" i="5" s="1"/>
  <c r="AA13" i="5" s="1"/>
  <c r="AK33" i="5"/>
  <c r="AK32" i="5" s="1"/>
  <c r="AK19" i="5" s="1"/>
  <c r="AK18" i="5" s="1"/>
  <c r="AK17" i="5" s="1"/>
  <c r="AK16" i="5" s="1"/>
  <c r="AK15" i="5" s="1"/>
  <c r="AK14" i="5" s="1"/>
  <c r="AK13" i="5" s="1"/>
  <c r="W37" i="5"/>
  <c r="AF37" i="5" s="1"/>
  <c r="AS37" i="5"/>
  <c r="AK45" i="5"/>
  <c r="AK44" i="5" s="1"/>
  <c r="X50" i="5"/>
  <c r="AU54" i="5"/>
  <c r="AV54" i="5" s="1"/>
  <c r="AF815" i="4"/>
  <c r="AG815" i="4" s="1"/>
  <c r="AU814" i="4"/>
  <c r="AV814" i="4" s="1"/>
  <c r="AS812" i="4"/>
  <c r="AG812" i="4"/>
  <c r="AU810" i="4"/>
  <c r="AV810" i="4" s="1"/>
  <c r="AU809" i="4"/>
  <c r="AV809" i="4" s="1"/>
  <c r="AF809" i="4"/>
  <c r="AG809" i="4" s="1"/>
  <c r="AC808" i="4"/>
  <c r="AD808" i="4" s="1"/>
  <c r="AA803" i="4"/>
  <c r="AA802" i="4" s="1"/>
  <c r="AA801" i="4" s="1"/>
  <c r="AA800" i="4" s="1"/>
  <c r="AA799" i="4" s="1"/>
  <c r="AA798" i="4" s="1"/>
  <c r="AO803" i="4"/>
  <c r="V380" i="4"/>
  <c r="V379" i="4" s="1"/>
  <c r="V378" i="4" s="1"/>
  <c r="V377" i="4" s="1"/>
  <c r="V376" i="4" s="1"/>
  <c r="V375" i="4" s="1"/>
  <c r="AU382" i="4"/>
  <c r="AV382" i="4" s="1"/>
  <c r="AF391" i="4"/>
  <c r="W425" i="4"/>
  <c r="AB433" i="4"/>
  <c r="AB432" i="4" s="1"/>
  <c r="AB431" i="4" s="1"/>
  <c r="AB430" i="4" s="1"/>
  <c r="AF467" i="4"/>
  <c r="P478" i="4"/>
  <c r="P477" i="4" s="1"/>
  <c r="P476" i="4" s="1"/>
  <c r="P475" i="4" s="1"/>
  <c r="P474" i="4" s="1"/>
  <c r="P473" i="4" s="1"/>
  <c r="U478" i="4"/>
  <c r="U477" i="4" s="1"/>
  <c r="AB478" i="4"/>
  <c r="AB477" i="4" s="1"/>
  <c r="AF506" i="4"/>
  <c r="AF507" i="4"/>
  <c r="O516" i="4"/>
  <c r="O515" i="4" s="1"/>
  <c r="O514" i="4" s="1"/>
  <c r="O513" i="4" s="1"/>
  <c r="T516" i="4"/>
  <c r="AK516" i="4"/>
  <c r="AK515" i="4" s="1"/>
  <c r="AK514" i="4" s="1"/>
  <c r="AK513" i="4" s="1"/>
  <c r="P556" i="4"/>
  <c r="P555" i="4" s="1"/>
  <c r="AU632" i="4"/>
  <c r="AV632" i="4" s="1"/>
  <c r="AI629" i="4"/>
  <c r="AF671" i="4"/>
  <c r="AG671" i="4" s="1"/>
  <c r="AU702" i="4"/>
  <c r="AV702" i="4" s="1"/>
  <c r="AU704" i="4"/>
  <c r="AV704" i="4" s="1"/>
  <c r="P715" i="4"/>
  <c r="P714" i="4" s="1"/>
  <c r="P713" i="4" s="1"/>
  <c r="P712" i="4" s="1"/>
  <c r="P711" i="4" s="1"/>
  <c r="AB715" i="4"/>
  <c r="AB714" i="4" s="1"/>
  <c r="AU790" i="4"/>
  <c r="AV790" i="4" s="1"/>
  <c r="AU829" i="4"/>
  <c r="AV829" i="4" s="1"/>
  <c r="AL869" i="4"/>
  <c r="AI897" i="4"/>
  <c r="W927" i="4"/>
  <c r="R957" i="4"/>
  <c r="AU963" i="4"/>
  <c r="AV963" i="4" s="1"/>
  <c r="W22" i="5"/>
  <c r="AM25" i="5"/>
  <c r="AB33" i="5"/>
  <c r="AB32" i="5" s="1"/>
  <c r="AJ45" i="5"/>
  <c r="AJ44" i="5" s="1"/>
  <c r="AL49" i="5"/>
  <c r="AR52" i="5"/>
  <c r="AS52" i="5" s="1"/>
  <c r="AU53" i="5"/>
  <c r="AV53" i="5" s="1"/>
  <c r="AD814" i="4"/>
  <c r="AP803" i="4"/>
  <c r="AP802" i="4" s="1"/>
  <c r="AP801" i="4" s="1"/>
  <c r="AP800" i="4" s="1"/>
  <c r="AP799" i="4" s="1"/>
  <c r="AP798" i="4" s="1"/>
  <c r="U803" i="4"/>
  <c r="U802" i="4" s="1"/>
  <c r="U801" i="4" s="1"/>
  <c r="U800" i="4" s="1"/>
  <c r="U799" i="4" s="1"/>
  <c r="U798" i="4" s="1"/>
  <c r="P803" i="4"/>
  <c r="P802" i="4" s="1"/>
  <c r="P801" i="4" s="1"/>
  <c r="P800" i="4" s="1"/>
  <c r="P799" i="4" s="1"/>
  <c r="P798" i="4" s="1"/>
  <c r="Q715" i="4"/>
  <c r="Q714" i="4" s="1"/>
  <c r="Q713" i="4" s="1"/>
  <c r="Q712" i="4" s="1"/>
  <c r="Q711" i="4" s="1"/>
  <c r="AP715" i="4"/>
  <c r="AP714" i="4" s="1"/>
  <c r="W741" i="4"/>
  <c r="AB19" i="5"/>
  <c r="AB18" i="5" s="1"/>
  <c r="AB17" i="5" s="1"/>
  <c r="AB16" i="5" s="1"/>
  <c r="AB15" i="5" s="1"/>
  <c r="AB14" i="5" s="1"/>
  <c r="AB13" i="5" s="1"/>
  <c r="AJ803" i="4"/>
  <c r="AJ802" i="4" s="1"/>
  <c r="AJ801" i="4" s="1"/>
  <c r="AJ800" i="4" s="1"/>
  <c r="AJ799" i="4" s="1"/>
  <c r="AJ798" i="4" s="1"/>
  <c r="T803" i="4"/>
  <c r="O803" i="4"/>
  <c r="O802" i="4" s="1"/>
  <c r="O801" i="4" s="1"/>
  <c r="O800" i="4" s="1"/>
  <c r="O799" i="4" s="1"/>
  <c r="O798" i="4" s="1"/>
  <c r="AK364" i="4"/>
  <c r="AK363" i="4" s="1"/>
  <c r="T380" i="4"/>
  <c r="AU391" i="4"/>
  <c r="AV391" i="4" s="1"/>
  <c r="AP410" i="4"/>
  <c r="AP409" i="4" s="1"/>
  <c r="AU413" i="4"/>
  <c r="AV413" i="4" s="1"/>
  <c r="AF415" i="4"/>
  <c r="AU429" i="4"/>
  <c r="AV429" i="4" s="1"/>
  <c r="AL497" i="4"/>
  <c r="AU512" i="4"/>
  <c r="AV512" i="4" s="1"/>
  <c r="AU520" i="4"/>
  <c r="AV520" i="4" s="1"/>
  <c r="AU530" i="4"/>
  <c r="AV530" i="4" s="1"/>
  <c r="W565" i="4"/>
  <c r="AL565" i="4"/>
  <c r="AM565" i="4" s="1"/>
  <c r="AR565" i="4"/>
  <c r="AU569" i="4"/>
  <c r="AV569" i="4" s="1"/>
  <c r="AR583" i="4"/>
  <c r="AL598" i="4"/>
  <c r="AU618" i="4"/>
  <c r="AV618" i="4" s="1"/>
  <c r="AF704" i="4"/>
  <c r="AO754" i="4"/>
  <c r="AO753" i="4" s="1"/>
  <c r="AL769" i="4"/>
  <c r="AL884" i="4"/>
  <c r="AM884" i="4" s="1"/>
  <c r="AP912" i="4"/>
  <c r="AP911" i="4" s="1"/>
  <c r="AP910" i="4" s="1"/>
  <c r="AP909" i="4" s="1"/>
  <c r="AP908" i="4" s="1"/>
  <c r="P912" i="4"/>
  <c r="P911" i="4" s="1"/>
  <c r="P910" i="4" s="1"/>
  <c r="P909" i="4" s="1"/>
  <c r="P908" i="4" s="1"/>
  <c r="P907" i="4" s="1"/>
  <c r="U912" i="4"/>
  <c r="U911" i="4" s="1"/>
  <c r="U910" i="4" s="1"/>
  <c r="U909" i="4" s="1"/>
  <c r="U908" i="4" s="1"/>
  <c r="AC962" i="4"/>
  <c r="AD962" i="4" s="1"/>
  <c r="AF963" i="4"/>
  <c r="AO19" i="5"/>
  <c r="P19" i="5"/>
  <c r="AQ19" i="5"/>
  <c r="AF29" i="5"/>
  <c r="AX29" i="5" s="1"/>
  <c r="AC39" i="5"/>
  <c r="AD39" i="5" s="1"/>
  <c r="P45" i="5"/>
  <c r="P44" i="5" s="1"/>
  <c r="AC49" i="5"/>
  <c r="AF807" i="4"/>
  <c r="W806" i="4"/>
  <c r="AI803" i="4"/>
  <c r="AI802" i="4" s="1"/>
  <c r="Z803" i="4"/>
  <c r="X27" i="5"/>
  <c r="W26" i="5"/>
  <c r="X26" i="5" s="1"/>
  <c r="AF24" i="5"/>
  <c r="AP33" i="5"/>
  <c r="AP32" i="5" s="1"/>
  <c r="AP19" i="5" s="1"/>
  <c r="AL44" i="5"/>
  <c r="AU47" i="5"/>
  <c r="AV47" i="5" s="1"/>
  <c r="AR49" i="5"/>
  <c r="AS49" i="5" s="1"/>
  <c r="AU51" i="5"/>
  <c r="AV51" i="5" s="1"/>
  <c r="AM54" i="5"/>
  <c r="Q19" i="5"/>
  <c r="V19" i="5"/>
  <c r="V18" i="5" s="1"/>
  <c r="V17" i="5" s="1"/>
  <c r="V16" i="5" s="1"/>
  <c r="V15" i="5" s="1"/>
  <c r="V14" i="5" s="1"/>
  <c r="V13" i="5" s="1"/>
  <c r="AM22" i="5"/>
  <c r="AR22" i="5"/>
  <c r="AM28" i="5"/>
  <c r="AF35" i="5"/>
  <c r="AG35" i="5" s="1"/>
  <c r="AM36" i="5"/>
  <c r="AS38" i="5"/>
  <c r="AF40" i="5"/>
  <c r="AX40" i="5" s="1"/>
  <c r="AY40" i="5" s="1"/>
  <c r="AD49" i="5"/>
  <c r="AQ45" i="5"/>
  <c r="AQ44" i="5" s="1"/>
  <c r="AU50" i="5"/>
  <c r="AV50" i="5" s="1"/>
  <c r="AU55" i="5"/>
  <c r="O19" i="5"/>
  <c r="O18" i="5" s="1"/>
  <c r="O17" i="5" s="1"/>
  <c r="O16" i="5" s="1"/>
  <c r="O15" i="5" s="1"/>
  <c r="O14" i="5" s="1"/>
  <c r="O13" i="5" s="1"/>
  <c r="X28" i="5"/>
  <c r="AJ33" i="5"/>
  <c r="AJ32" i="5" s="1"/>
  <c r="AJ19" i="5" s="1"/>
  <c r="AJ18" i="5" s="1"/>
  <c r="AJ17" i="5" s="1"/>
  <c r="AJ16" i="5" s="1"/>
  <c r="AJ15" i="5" s="1"/>
  <c r="AJ14" i="5" s="1"/>
  <c r="AJ13" i="5" s="1"/>
  <c r="AU42" i="5"/>
  <c r="AV42" i="5" s="1"/>
  <c r="AL45" i="5"/>
  <c r="X48" i="5"/>
  <c r="AL52" i="5"/>
  <c r="X23" i="5"/>
  <c r="AU24" i="5"/>
  <c r="AV24" i="5" s="1"/>
  <c r="X29" i="5"/>
  <c r="X34" i="5"/>
  <c r="AC34" i="5"/>
  <c r="AF34" i="5" s="1"/>
  <c r="AG34" i="5" s="1"/>
  <c r="X35" i="5"/>
  <c r="AU38" i="5"/>
  <c r="AV38" i="5" s="1"/>
  <c r="AM41" i="5"/>
  <c r="Q45" i="5"/>
  <c r="Q44" i="5" s="1"/>
  <c r="W52" i="5"/>
  <c r="Q19" i="6"/>
  <c r="Q18" i="6" s="1"/>
  <c r="Q17" i="6" s="1"/>
  <c r="AL22" i="6"/>
  <c r="AL26" i="6"/>
  <c r="AL30" i="6"/>
  <c r="AU32" i="6"/>
  <c r="AV32" i="6" s="1"/>
  <c r="AQ47" i="6"/>
  <c r="AQ46" i="6" s="1"/>
  <c r="AQ21" i="6"/>
  <c r="AQ20" i="6" s="1"/>
  <c r="AD37" i="6"/>
  <c r="P36" i="6"/>
  <c r="P35" i="6" s="1"/>
  <c r="AL54" i="6"/>
  <c r="AC53" i="6"/>
  <c r="X56" i="6"/>
  <c r="W46" i="6"/>
  <c r="AS51" i="6"/>
  <c r="AL53" i="6"/>
  <c r="AR37" i="6"/>
  <c r="AS37" i="6" s="1"/>
  <c r="P19" i="12"/>
  <c r="P18" i="12" s="1"/>
  <c r="P17" i="12" s="1"/>
  <c r="P16" i="12" s="1"/>
  <c r="P15" i="12" s="1"/>
  <c r="P14" i="12" s="1"/>
  <c r="P13" i="12" s="1"/>
  <c r="O19" i="12"/>
  <c r="O18" i="12" s="1"/>
  <c r="O17" i="12" s="1"/>
  <c r="O16" i="12" s="1"/>
  <c r="O15" i="12" s="1"/>
  <c r="O14" i="12" s="1"/>
  <c r="O13" i="12" s="1"/>
  <c r="W22" i="12"/>
  <c r="AC26" i="12"/>
  <c r="AD26" i="12" s="1"/>
  <c r="AL26" i="12"/>
  <c r="AU28" i="12"/>
  <c r="AV28" i="12" s="1"/>
  <c r="AF32" i="12"/>
  <c r="AU32" i="12"/>
  <c r="AV32" i="12" s="1"/>
  <c r="AF33" i="12"/>
  <c r="AU33" i="12"/>
  <c r="AV33" i="12" s="1"/>
  <c r="AL37" i="12"/>
  <c r="AM37" i="12" s="1"/>
  <c r="AF39" i="12"/>
  <c r="AG39" i="12" s="1"/>
  <c r="AQ36" i="12"/>
  <c r="AQ35" i="12" s="1"/>
  <c r="AQ19" i="12" s="1"/>
  <c r="AQ18" i="12" s="1"/>
  <c r="AQ17" i="12" s="1"/>
  <c r="AQ16" i="12" s="1"/>
  <c r="AQ15" i="12" s="1"/>
  <c r="AQ14" i="12" s="1"/>
  <c r="AQ13" i="12" s="1"/>
  <c r="AC42" i="12"/>
  <c r="AD42" i="12" s="1"/>
  <c r="AF43" i="12"/>
  <c r="W56" i="12"/>
  <c r="AS56" i="12"/>
  <c r="AR22" i="12"/>
  <c r="AS22" i="12" s="1"/>
  <c r="AB36" i="12"/>
  <c r="AB35" i="12" s="1"/>
  <c r="AB19" i="12" s="1"/>
  <c r="AB18" i="12" s="1"/>
  <c r="AB17" i="12" s="1"/>
  <c r="AB16" i="12" s="1"/>
  <c r="AB15" i="12" s="1"/>
  <c r="AB14" i="12" s="1"/>
  <c r="AB13" i="12" s="1"/>
  <c r="AJ36" i="12"/>
  <c r="AJ35" i="12" s="1"/>
  <c r="AJ19" i="12" s="1"/>
  <c r="AJ18" i="12" s="1"/>
  <c r="AJ17" i="12" s="1"/>
  <c r="AJ16" i="12" s="1"/>
  <c r="AJ15" i="12" s="1"/>
  <c r="AJ14" i="12" s="1"/>
  <c r="AJ13" i="12" s="1"/>
  <c r="P47" i="12"/>
  <c r="P46" i="12" s="1"/>
  <c r="U47" i="12"/>
  <c r="U46" i="12" s="1"/>
  <c r="U19" i="12" s="1"/>
  <c r="U18" i="12" s="1"/>
  <c r="U17" i="12" s="1"/>
  <c r="U16" i="12" s="1"/>
  <c r="U15" i="12" s="1"/>
  <c r="U14" i="12" s="1"/>
  <c r="U13" i="12" s="1"/>
  <c r="AX51" i="12"/>
  <c r="AD56" i="12"/>
  <c r="Q19" i="12"/>
  <c r="Q18" i="12" s="1"/>
  <c r="Q17" i="12" s="1"/>
  <c r="Q16" i="12" s="1"/>
  <c r="Q15" i="12" s="1"/>
  <c r="Q14" i="12" s="1"/>
  <c r="Q13" i="12" s="1"/>
  <c r="AC22" i="12"/>
  <c r="AD22" i="12" s="1"/>
  <c r="AM24" i="12"/>
  <c r="AS26" i="12"/>
  <c r="AU53" i="12"/>
  <c r="AV53" i="12" s="1"/>
  <c r="AL22" i="12"/>
  <c r="X23" i="12"/>
  <c r="AM23" i="12"/>
  <c r="AC30" i="12"/>
  <c r="AD30" i="12" s="1"/>
  <c r="AL30" i="12"/>
  <c r="X38" i="12"/>
  <c r="AM38" i="12"/>
  <c r="AR42" i="12"/>
  <c r="AS42" i="12" s="1"/>
  <c r="AU44" i="12"/>
  <c r="AV44" i="12" s="1"/>
  <c r="AJ47" i="12"/>
  <c r="AJ46" i="12" s="1"/>
  <c r="AU51" i="12"/>
  <c r="AV51" i="12" s="1"/>
  <c r="X52" i="12"/>
  <c r="AM52" i="12"/>
  <c r="AU57" i="12"/>
  <c r="AV57" i="12" s="1"/>
  <c r="AU23" i="13"/>
  <c r="AV23" i="13" s="1"/>
  <c r="AU26" i="13"/>
  <c r="AV26" i="13" s="1"/>
  <c r="AD28" i="13"/>
  <c r="W34" i="13"/>
  <c r="X45" i="13"/>
  <c r="AU45" i="13"/>
  <c r="AC49" i="13"/>
  <c r="W25" i="13"/>
  <c r="X25" i="13" s="1"/>
  <c r="AR25" i="13"/>
  <c r="AF27" i="13"/>
  <c r="AX27" i="13" s="1"/>
  <c r="AU27" i="13"/>
  <c r="AV27" i="13" s="1"/>
  <c r="AU41" i="13"/>
  <c r="W22" i="13"/>
  <c r="X27" i="13"/>
  <c r="AM27" i="13"/>
  <c r="AO44" i="13"/>
  <c r="AS28" i="13"/>
  <c r="AF42" i="13"/>
  <c r="AF48" i="13"/>
  <c r="AO20" i="7"/>
  <c r="W22" i="7"/>
  <c r="X31" i="7"/>
  <c r="AM31" i="7"/>
  <c r="AI34" i="7"/>
  <c r="AI33" i="7" s="1"/>
  <c r="W35" i="7"/>
  <c r="AR35" i="7"/>
  <c r="X37" i="7"/>
  <c r="AM37" i="7"/>
  <c r="AD46" i="7"/>
  <c r="AM46" i="7"/>
  <c r="AL48" i="7"/>
  <c r="AU49" i="7"/>
  <c r="AV49" i="7" s="1"/>
  <c r="AC54" i="7"/>
  <c r="AD54" i="7" s="1"/>
  <c r="AK21" i="7"/>
  <c r="AK20" i="7" s="1"/>
  <c r="AK19" i="7" s="1"/>
  <c r="AK18" i="7" s="1"/>
  <c r="AK17" i="7" s="1"/>
  <c r="AK16" i="7" s="1"/>
  <c r="AK15" i="7" s="1"/>
  <c r="AK14" i="7" s="1"/>
  <c r="AK13" i="7" s="1"/>
  <c r="AU23" i="7"/>
  <c r="AV23" i="7" s="1"/>
  <c r="AF24" i="7"/>
  <c r="AR25" i="7"/>
  <c r="AS25" i="7" s="1"/>
  <c r="AU32" i="7"/>
  <c r="AV32" i="7" s="1"/>
  <c r="AU36" i="7"/>
  <c r="AV36" i="7" s="1"/>
  <c r="AL38" i="7"/>
  <c r="AR38" i="7"/>
  <c r="AS38" i="7" s="1"/>
  <c r="W40" i="7"/>
  <c r="AF41" i="7"/>
  <c r="AA45" i="7"/>
  <c r="AA44" i="7" s="1"/>
  <c r="W48" i="7"/>
  <c r="X50" i="7"/>
  <c r="AM50" i="7"/>
  <c r="W53" i="7"/>
  <c r="AL22" i="7"/>
  <c r="AP21" i="7"/>
  <c r="AP20" i="7" s="1"/>
  <c r="AP19" i="7" s="1"/>
  <c r="AP18" i="7" s="1"/>
  <c r="AP17" i="7" s="1"/>
  <c r="AP16" i="7" s="1"/>
  <c r="AP15" i="7" s="1"/>
  <c r="AP14" i="7" s="1"/>
  <c r="AP13" i="7" s="1"/>
  <c r="W25" i="7"/>
  <c r="X27" i="7"/>
  <c r="AR28" i="7"/>
  <c r="AS28" i="7" s="1"/>
  <c r="X29" i="7"/>
  <c r="AM29" i="7"/>
  <c r="W38" i="7"/>
  <c r="AC38" i="7"/>
  <c r="AD38" i="7" s="1"/>
  <c r="X54" i="7"/>
  <c r="AS54" i="7"/>
  <c r="W22" i="14"/>
  <c r="AD28" i="14"/>
  <c r="AI34" i="14"/>
  <c r="AI33" i="14" s="1"/>
  <c r="AL33" i="14" s="1"/>
  <c r="AP34" i="14"/>
  <c r="AP33" i="14" s="1"/>
  <c r="AU36" i="14"/>
  <c r="AV36" i="14" s="1"/>
  <c r="AR38" i="14"/>
  <c r="AS38" i="14" s="1"/>
  <c r="AU47" i="14"/>
  <c r="AV47" i="14" s="1"/>
  <c r="AV50" i="14"/>
  <c r="Z21" i="14"/>
  <c r="Z20" i="14" s="1"/>
  <c r="AO21" i="14"/>
  <c r="AC25" i="14"/>
  <c r="AD25" i="14" s="1"/>
  <c r="AU26" i="14"/>
  <c r="AV26" i="14" s="1"/>
  <c r="AC35" i="14"/>
  <c r="AD35" i="14" s="1"/>
  <c r="AL22" i="14"/>
  <c r="AP21" i="14"/>
  <c r="AP20" i="14" s="1"/>
  <c r="AR20" i="14" s="1"/>
  <c r="AM26" i="14"/>
  <c r="AF31" i="14"/>
  <c r="AX31" i="14" s="1"/>
  <c r="AU31" i="14"/>
  <c r="AV31" i="14" s="1"/>
  <c r="W35" i="14"/>
  <c r="W34" i="14" s="1"/>
  <c r="U45" i="14"/>
  <c r="U44" i="14" s="1"/>
  <c r="W48" i="14"/>
  <c r="AF50" i="14"/>
  <c r="AF51" i="14"/>
  <c r="AG51" i="14" s="1"/>
  <c r="Z53" i="14"/>
  <c r="Z52" i="14" s="1"/>
  <c r="AC52" i="14" s="1"/>
  <c r="AI21" i="8"/>
  <c r="W26" i="8"/>
  <c r="AC30" i="8"/>
  <c r="AF31" i="8"/>
  <c r="AG31" i="8" s="1"/>
  <c r="X32" i="8"/>
  <c r="AM32" i="8"/>
  <c r="X34" i="8"/>
  <c r="AM34" i="8"/>
  <c r="X38" i="8"/>
  <c r="AM38" i="8"/>
  <c r="AC42" i="8"/>
  <c r="AD42" i="8" s="1"/>
  <c r="AL42" i="8"/>
  <c r="AF43" i="8"/>
  <c r="AM43" i="8"/>
  <c r="AU23" i="8"/>
  <c r="AV23" i="8" s="1"/>
  <c r="X28" i="8"/>
  <c r="AL37" i="8"/>
  <c r="AC47" i="8"/>
  <c r="AS57" i="8"/>
  <c r="P19" i="8"/>
  <c r="P18" i="8" s="1"/>
  <c r="P17" i="8" s="1"/>
  <c r="P16" i="8" s="1"/>
  <c r="P15" i="8" s="1"/>
  <c r="P14" i="8" s="1"/>
  <c r="P13" i="8" s="1"/>
  <c r="W21" i="8"/>
  <c r="AF29" i="8"/>
  <c r="AG29" i="8" s="1"/>
  <c r="W30" i="8"/>
  <c r="X40" i="8"/>
  <c r="AS40" i="8"/>
  <c r="AU44" i="8"/>
  <c r="AV44" i="8" s="1"/>
  <c r="AU46" i="8"/>
  <c r="AV46" i="8" s="1"/>
  <c r="AD49" i="8"/>
  <c r="AL49" i="8"/>
  <c r="AM49" i="8" s="1"/>
  <c r="W51" i="8"/>
  <c r="X53" i="8"/>
  <c r="AM53" i="8"/>
  <c r="W56" i="8"/>
  <c r="AF42" i="8"/>
  <c r="AG42" i="8" s="1"/>
  <c r="AF45" i="8"/>
  <c r="AU45" i="8"/>
  <c r="AV45" i="8" s="1"/>
  <c r="AC48" i="8"/>
  <c r="AL56" i="8"/>
  <c r="AC57" i="8"/>
  <c r="AD57" i="8" s="1"/>
  <c r="AU25" i="15"/>
  <c r="AV25" i="15" s="1"/>
  <c r="W26" i="15"/>
  <c r="X27" i="15"/>
  <c r="AF29" i="15"/>
  <c r="AU29" i="15"/>
  <c r="AV29" i="15" s="1"/>
  <c r="AC30" i="15"/>
  <c r="AD30" i="15" s="1"/>
  <c r="AF31" i="15"/>
  <c r="AU31" i="15"/>
  <c r="AV31" i="15" s="1"/>
  <c r="AU38" i="15"/>
  <c r="AV38" i="15" s="1"/>
  <c r="AS45" i="15"/>
  <c r="AU47" i="15"/>
  <c r="AV47" i="15" s="1"/>
  <c r="AR36" i="15"/>
  <c r="X47" i="15"/>
  <c r="W22" i="15"/>
  <c r="AR30" i="15"/>
  <c r="AS30" i="15" s="1"/>
  <c r="AF32" i="15"/>
  <c r="AG32" i="15" s="1"/>
  <c r="X33" i="15"/>
  <c r="AM33" i="15"/>
  <c r="X39" i="15"/>
  <c r="AM39" i="15"/>
  <c r="AB19" i="15"/>
  <c r="AB18" i="15" s="1"/>
  <c r="AB17" i="15" s="1"/>
  <c r="AB16" i="15" s="1"/>
  <c r="AB15" i="15" s="1"/>
  <c r="AB14" i="15" s="1"/>
  <c r="AB13" i="15" s="1"/>
  <c r="AS21" i="15"/>
  <c r="AS22" i="15"/>
  <c r="AU27" i="15"/>
  <c r="AV27" i="15" s="1"/>
  <c r="AC37" i="15"/>
  <c r="AF44" i="15"/>
  <c r="AG44" i="15" s="1"/>
  <c r="W45" i="15"/>
  <c r="AU46" i="15"/>
  <c r="AV46" i="15" s="1"/>
  <c r="AM22" i="9"/>
  <c r="P21" i="9"/>
  <c r="P20" i="9" s="1"/>
  <c r="AB21" i="9"/>
  <c r="AB20" i="9" s="1"/>
  <c r="AB19" i="9" s="1"/>
  <c r="AB18" i="9" s="1"/>
  <c r="AB17" i="9" s="1"/>
  <c r="AB16" i="9" s="1"/>
  <c r="AB15" i="9" s="1"/>
  <c r="AB14" i="9" s="1"/>
  <c r="AB13" i="9" s="1"/>
  <c r="AS25" i="9"/>
  <c r="AF49" i="9"/>
  <c r="AL25" i="9"/>
  <c r="AM25" i="9" s="1"/>
  <c r="AD38" i="9"/>
  <c r="Q34" i="9"/>
  <c r="Q33" i="9" s="1"/>
  <c r="V34" i="9"/>
  <c r="V33" i="9" s="1"/>
  <c r="AD48" i="9"/>
  <c r="AC47" i="9"/>
  <c r="O19" i="9"/>
  <c r="O18" i="9" s="1"/>
  <c r="O17" i="9" s="1"/>
  <c r="O16" i="9" s="1"/>
  <c r="O15" i="9" s="1"/>
  <c r="O14" i="9" s="1"/>
  <c r="O13" i="9" s="1"/>
  <c r="AR35" i="9"/>
  <c r="W38" i="9"/>
  <c r="Q44" i="9"/>
  <c r="Q43" i="9" s="1"/>
  <c r="AG48" i="9"/>
  <c r="AM47" i="9"/>
  <c r="AU26" i="9"/>
  <c r="AV26" i="9" s="1"/>
  <c r="AL28" i="9"/>
  <c r="AF32" i="9"/>
  <c r="AU37" i="9"/>
  <c r="AV37" i="9" s="1"/>
  <c r="AR38" i="9"/>
  <c r="AK34" i="9"/>
  <c r="AK33" i="9" s="1"/>
  <c r="AF47" i="9"/>
  <c r="AG47" i="9" s="1"/>
  <c r="AP44" i="9"/>
  <c r="AP43" i="9" s="1"/>
  <c r="AP40" i="9" s="1"/>
  <c r="AP34" i="9" s="1"/>
  <c r="AP33" i="9" s="1"/>
  <c r="AV48" i="9"/>
  <c r="W53" i="9"/>
  <c r="AF27" i="16"/>
  <c r="AD28" i="16"/>
  <c r="AC22" i="16"/>
  <c r="AD22" i="16" s="1"/>
  <c r="AF23" i="16"/>
  <c r="AR22" i="16"/>
  <c r="AR34" i="10"/>
  <c r="AR22" i="10"/>
  <c r="AR21" i="10" s="1"/>
  <c r="X24" i="10"/>
  <c r="AM24" i="10"/>
  <c r="AS37" i="10"/>
  <c r="AR42" i="10"/>
  <c r="AU43" i="10"/>
  <c r="AV43" i="10" s="1"/>
  <c r="AL22" i="10"/>
  <c r="V33" i="10"/>
  <c r="V32" i="10" s="1"/>
  <c r="V19" i="10" s="1"/>
  <c r="AO41" i="10"/>
  <c r="AF51" i="10"/>
  <c r="AI33" i="10"/>
  <c r="AI32" i="10" s="1"/>
  <c r="W56" i="17"/>
  <c r="O21" i="17"/>
  <c r="O20" i="17" s="1"/>
  <c r="O19" i="17" s="1"/>
  <c r="O18" i="17" s="1"/>
  <c r="O17" i="17" s="1"/>
  <c r="O16" i="17" s="1"/>
  <c r="O15" i="17" s="1"/>
  <c r="O14" i="17" s="1"/>
  <c r="O13" i="17" s="1"/>
  <c r="AK21" i="17"/>
  <c r="AK20" i="17" s="1"/>
  <c r="AK19" i="17" s="1"/>
  <c r="AK18" i="17" s="1"/>
  <c r="AK17" i="17" s="1"/>
  <c r="AK16" i="17" s="1"/>
  <c r="AK15" i="17" s="1"/>
  <c r="AK14" i="17" s="1"/>
  <c r="AK13" i="17" s="1"/>
  <c r="AU24" i="17"/>
  <c r="AV24" i="17" s="1"/>
  <c r="X25" i="17"/>
  <c r="AL26" i="17"/>
  <c r="AD28" i="17"/>
  <c r="AU28" i="17"/>
  <c r="AV28" i="17" s="1"/>
  <c r="AU31" i="17"/>
  <c r="AV31" i="17" s="1"/>
  <c r="X34" i="17"/>
  <c r="AM39" i="17"/>
  <c r="AF41" i="17"/>
  <c r="X43" i="17"/>
  <c r="W49" i="17"/>
  <c r="AL49" i="17"/>
  <c r="U56" i="17"/>
  <c r="U55" i="17" s="1"/>
  <c r="AL56" i="17"/>
  <c r="AC57" i="17"/>
  <c r="AD57" i="17" s="1"/>
  <c r="AL57" i="17"/>
  <c r="P19" i="17"/>
  <c r="P18" i="17" s="1"/>
  <c r="P17" i="17" s="1"/>
  <c r="P16" i="17" s="1"/>
  <c r="P15" i="17" s="1"/>
  <c r="P14" i="17" s="1"/>
  <c r="P13" i="17" s="1"/>
  <c r="AR30" i="17"/>
  <c r="AS30" i="17" s="1"/>
  <c r="AF33" i="17"/>
  <c r="AC51" i="17"/>
  <c r="AD51" i="17" s="1"/>
  <c r="AL51" i="17"/>
  <c r="AF58" i="17"/>
  <c r="Q19" i="17"/>
  <c r="Q18" i="17" s="1"/>
  <c r="Q17" i="17" s="1"/>
  <c r="Q16" i="17" s="1"/>
  <c r="Q15" i="17" s="1"/>
  <c r="Q14" i="17" s="1"/>
  <c r="Q13" i="17" s="1"/>
  <c r="AA19" i="17"/>
  <c r="AA18" i="17" s="1"/>
  <c r="AA17" i="17" s="1"/>
  <c r="AA16" i="17" s="1"/>
  <c r="AA15" i="17" s="1"/>
  <c r="AA14" i="17" s="1"/>
  <c r="AA13" i="17" s="1"/>
  <c r="AR22" i="17"/>
  <c r="AS22" i="17" s="1"/>
  <c r="AC26" i="17"/>
  <c r="AD26" i="17" s="1"/>
  <c r="X33" i="17"/>
  <c r="AU34" i="17"/>
  <c r="AV34" i="17" s="1"/>
  <c r="AM42" i="17"/>
  <c r="AC55" i="17"/>
  <c r="AS57" i="17"/>
  <c r="AB19" i="17"/>
  <c r="AB18" i="17" s="1"/>
  <c r="AB17" i="17" s="1"/>
  <c r="AB16" i="17" s="1"/>
  <c r="AB15" i="17" s="1"/>
  <c r="AB14" i="17" s="1"/>
  <c r="AB13" i="17" s="1"/>
  <c r="AD30" i="17"/>
  <c r="X38" i="17"/>
  <c r="AC40" i="17"/>
  <c r="AD40" i="17" s="1"/>
  <c r="X42" i="17"/>
  <c r="W51" i="17"/>
  <c r="AR51" i="17"/>
  <c r="AS51" i="17" s="1"/>
  <c r="X53" i="17"/>
  <c r="AM53" i="17"/>
  <c r="AP55" i="17"/>
  <c r="AP19" i="17" s="1"/>
  <c r="AP18" i="17" s="1"/>
  <c r="AP17" i="17" s="1"/>
  <c r="AP16" i="17" s="1"/>
  <c r="AP15" i="17" s="1"/>
  <c r="AP14" i="17" s="1"/>
  <c r="AP13" i="17" s="1"/>
  <c r="AO56" i="17"/>
  <c r="AO55" i="17" s="1"/>
  <c r="AR55" i="17" s="1"/>
  <c r="AB21" i="11"/>
  <c r="AB20" i="11" s="1"/>
  <c r="AB19" i="11" s="1"/>
  <c r="AB18" i="11" s="1"/>
  <c r="AB17" i="11" s="1"/>
  <c r="AB16" i="11" s="1"/>
  <c r="AB15" i="11" s="1"/>
  <c r="AB14" i="11" s="1"/>
  <c r="AB13" i="11" s="1"/>
  <c r="AU23" i="11"/>
  <c r="AV23" i="11" s="1"/>
  <c r="X24" i="11"/>
  <c r="AC25" i="11"/>
  <c r="AD25" i="11" s="1"/>
  <c r="AU26" i="11"/>
  <c r="AV26" i="11" s="1"/>
  <c r="AC28" i="11"/>
  <c r="AD28" i="11" s="1"/>
  <c r="AU31" i="11"/>
  <c r="AV31" i="11" s="1"/>
  <c r="AO33" i="11"/>
  <c r="W38" i="11"/>
  <c r="AD40" i="11"/>
  <c r="AL40" i="11"/>
  <c r="AM43" i="11"/>
  <c r="AI45" i="11"/>
  <c r="AD46" i="11"/>
  <c r="AF50" i="11"/>
  <c r="AF51" i="11"/>
  <c r="AC22" i="11"/>
  <c r="AF23" i="11"/>
  <c r="AM23" i="11"/>
  <c r="W25" i="11"/>
  <c r="AM26" i="11"/>
  <c r="AL28" i="11"/>
  <c r="AF31" i="11"/>
  <c r="AM31" i="11"/>
  <c r="Z33" i="11"/>
  <c r="AC35" i="11"/>
  <c r="AD35" i="11" s="1"/>
  <c r="AS38" i="11"/>
  <c r="AF41" i="11"/>
  <c r="AS54" i="11"/>
  <c r="AU39" i="11"/>
  <c r="AV39" i="11" s="1"/>
  <c r="AC45" i="11"/>
  <c r="AR44" i="11"/>
  <c r="AU50" i="11"/>
  <c r="AV50" i="11" s="1"/>
  <c r="AM22" i="11"/>
  <c r="AL25" i="11"/>
  <c r="AF27" i="11"/>
  <c r="AM27" i="11"/>
  <c r="W28" i="11"/>
  <c r="AM30" i="11"/>
  <c r="AR35" i="11"/>
  <c r="AS35" i="11" s="1"/>
  <c r="X37" i="11"/>
  <c r="AC38" i="11"/>
  <c r="AD38" i="11" s="1"/>
  <c r="X46" i="11"/>
  <c r="AD48" i="11"/>
  <c r="AC54" i="11"/>
  <c r="AD54" i="11" s="1"/>
  <c r="P19" i="18"/>
  <c r="P18" i="18" s="1"/>
  <c r="P17" i="18" s="1"/>
  <c r="P16" i="18" s="1"/>
  <c r="P15" i="18" s="1"/>
  <c r="P14" i="18" s="1"/>
  <c r="P13" i="18" s="1"/>
  <c r="AB19" i="18"/>
  <c r="AB18" i="18" s="1"/>
  <c r="AB17" i="18" s="1"/>
  <c r="AB16" i="18" s="1"/>
  <c r="AB15" i="18" s="1"/>
  <c r="AB14" i="18" s="1"/>
  <c r="AB13" i="18" s="1"/>
  <c r="O19" i="18"/>
  <c r="O18" i="18" s="1"/>
  <c r="O17" i="18" s="1"/>
  <c r="O16" i="18" s="1"/>
  <c r="O15" i="18" s="1"/>
  <c r="O14" i="18" s="1"/>
  <c r="O13" i="18" s="1"/>
  <c r="AD26" i="18"/>
  <c r="AF34" i="18"/>
  <c r="AU39" i="18"/>
  <c r="AV39" i="18" s="1"/>
  <c r="AR44" i="18"/>
  <c r="AK43" i="18"/>
  <c r="AK42" i="18" s="1"/>
  <c r="AU47" i="18"/>
  <c r="AV47" i="18" s="1"/>
  <c r="AM23" i="18"/>
  <c r="AU24" i="18"/>
  <c r="AV24" i="18" s="1"/>
  <c r="X27" i="18"/>
  <c r="AM27" i="18"/>
  <c r="X29" i="18"/>
  <c r="AM29" i="18"/>
  <c r="X31" i="18"/>
  <c r="AM31" i="18"/>
  <c r="X33" i="18"/>
  <c r="AC52" i="18"/>
  <c r="AD52" i="18" s="1"/>
  <c r="U19" i="18"/>
  <c r="U18" i="18" s="1"/>
  <c r="U17" i="18" s="1"/>
  <c r="U16" i="18" s="1"/>
  <c r="U15" i="18" s="1"/>
  <c r="U14" i="18" s="1"/>
  <c r="U13" i="18" s="1"/>
  <c r="AL26" i="18"/>
  <c r="AU26" i="18" s="1"/>
  <c r="AV26" i="18" s="1"/>
  <c r="AS26" i="18"/>
  <c r="AR30" i="18"/>
  <c r="AS30" i="18" s="1"/>
  <c r="AL36" i="18"/>
  <c r="AM38" i="18"/>
  <c r="X40" i="18"/>
  <c r="X48" i="18"/>
  <c r="AK19" i="18"/>
  <c r="AK18" i="18" s="1"/>
  <c r="AK17" i="18" s="1"/>
  <c r="AK16" i="18" s="1"/>
  <c r="AK15" i="18" s="1"/>
  <c r="AK14" i="18" s="1"/>
  <c r="AK13" i="18" s="1"/>
  <c r="T36" i="18"/>
  <c r="W36" i="18" s="1"/>
  <c r="AS52" i="18"/>
  <c r="AF24" i="19"/>
  <c r="AG24" i="19" s="1"/>
  <c r="X33" i="19"/>
  <c r="AM33" i="19"/>
  <c r="AF28" i="19"/>
  <c r="AR30" i="19"/>
  <c r="AS30" i="19" s="1"/>
  <c r="AF23" i="19"/>
  <c r="AU27" i="19"/>
  <c r="AV27" i="19" s="1"/>
  <c r="AD48" i="19"/>
  <c r="AD40" i="19"/>
  <c r="AR20" i="20"/>
  <c r="AJ28" i="20"/>
  <c r="AJ27" i="20" s="1"/>
  <c r="AJ26" i="20" s="1"/>
  <c r="AJ17" i="20" s="1"/>
  <c r="AJ16" i="20" s="1"/>
  <c r="AJ15" i="20" s="1"/>
  <c r="AJ14" i="20" s="1"/>
  <c r="AJ13" i="20" s="1"/>
  <c r="AL29" i="20"/>
  <c r="AU29" i="20" s="1"/>
  <c r="AV29" i="20" s="1"/>
  <c r="AQ17" i="20"/>
  <c r="AQ16" i="20" s="1"/>
  <c r="AQ15" i="20" s="1"/>
  <c r="AQ14" i="20" s="1"/>
  <c r="AQ13" i="20" s="1"/>
  <c r="AL21" i="20"/>
  <c r="AR22" i="20"/>
  <c r="AS22" i="20" s="1"/>
  <c r="AU24" i="20"/>
  <c r="AV24" i="20" s="1"/>
  <c r="P17" i="20"/>
  <c r="P16" i="20" s="1"/>
  <c r="P15" i="20" s="1"/>
  <c r="P14" i="20" s="1"/>
  <c r="P13" i="20" s="1"/>
  <c r="AB17" i="20"/>
  <c r="AB16" i="20" s="1"/>
  <c r="AB15" i="20" s="1"/>
  <c r="AB14" i="20" s="1"/>
  <c r="AB13" i="20" s="1"/>
  <c r="AM23" i="20"/>
  <c r="AF25" i="20"/>
  <c r="AU25" i="20"/>
  <c r="AV25" i="20" s="1"/>
  <c r="AF31" i="20"/>
  <c r="AU31" i="20"/>
  <c r="AV31" i="20" s="1"/>
  <c r="AF33" i="20"/>
  <c r="AU33" i="20"/>
  <c r="AV33" i="20" s="1"/>
  <c r="AR21" i="20"/>
  <c r="AK17" i="20"/>
  <c r="AK16" i="20" s="1"/>
  <c r="AK15" i="20" s="1"/>
  <c r="AK14" i="20" s="1"/>
  <c r="AK13" i="20" s="1"/>
  <c r="V17" i="20"/>
  <c r="V16" i="20" s="1"/>
  <c r="V15" i="20" s="1"/>
  <c r="V14" i="20" s="1"/>
  <c r="V13" i="20" s="1"/>
  <c r="AP17" i="20"/>
  <c r="AP16" i="20" s="1"/>
  <c r="AP15" i="20" s="1"/>
  <c r="AP14" i="20" s="1"/>
  <c r="AP13" i="20" s="1"/>
  <c r="AR29" i="20"/>
  <c r="AS29" i="20" s="1"/>
  <c r="AL30" i="20"/>
  <c r="X31" i="20"/>
  <c r="AM31" i="20"/>
  <c r="X33" i="20"/>
  <c r="Z44" i="21"/>
  <c r="AC44" i="21" s="1"/>
  <c r="AC45" i="21"/>
  <c r="AL22" i="21"/>
  <c r="AF24" i="21"/>
  <c r="W25" i="21"/>
  <c r="AU32" i="21"/>
  <c r="AV32" i="21" s="1"/>
  <c r="AM36" i="21"/>
  <c r="X37" i="21"/>
  <c r="AL38" i="21"/>
  <c r="AC40" i="21"/>
  <c r="W42" i="21"/>
  <c r="AS48" i="21"/>
  <c r="X50" i="21"/>
  <c r="AJ19" i="21"/>
  <c r="AJ18" i="21" s="1"/>
  <c r="AJ17" i="21" s="1"/>
  <c r="AJ16" i="21" s="1"/>
  <c r="AJ15" i="21" s="1"/>
  <c r="AJ14" i="21" s="1"/>
  <c r="AJ13" i="21" s="1"/>
  <c r="AF32" i="21"/>
  <c r="W38" i="21"/>
  <c r="AU49" i="21"/>
  <c r="AV49" i="21" s="1"/>
  <c r="V19" i="21"/>
  <c r="V18" i="21" s="1"/>
  <c r="V17" i="21" s="1"/>
  <c r="V16" i="21" s="1"/>
  <c r="V15" i="21" s="1"/>
  <c r="V14" i="21" s="1"/>
  <c r="V13" i="21" s="1"/>
  <c r="Q19" i="21"/>
  <c r="Q18" i="21" s="1"/>
  <c r="Q17" i="21" s="1"/>
  <c r="Q16" i="21" s="1"/>
  <c r="Q15" i="21" s="1"/>
  <c r="Q14" i="21" s="1"/>
  <c r="Q13" i="21" s="1"/>
  <c r="X22" i="21"/>
  <c r="AM23" i="21"/>
  <c r="AL25" i="21"/>
  <c r="AR28" i="21"/>
  <c r="AS28" i="21" s="1"/>
  <c r="X31" i="21"/>
  <c r="AM31" i="21"/>
  <c r="AC34" i="21"/>
  <c r="AL34" i="21"/>
  <c r="AU34" i="21" s="1"/>
  <c r="X35" i="21"/>
  <c r="AC35" i="21"/>
  <c r="AD35" i="21" s="1"/>
  <c r="AR35" i="21"/>
  <c r="AM39" i="21"/>
  <c r="AC41" i="21"/>
  <c r="AR41" i="21"/>
  <c r="AR42" i="21"/>
  <c r="AS42" i="21" s="1"/>
  <c r="AJ45" i="21"/>
  <c r="AJ44" i="21" s="1"/>
  <c r="AC48" i="21"/>
  <c r="AD48" i="21" s="1"/>
  <c r="AA19" i="21"/>
  <c r="AA18" i="21" s="1"/>
  <c r="AA17" i="21" s="1"/>
  <c r="AA16" i="21" s="1"/>
  <c r="AA15" i="21" s="1"/>
  <c r="AA14" i="21" s="1"/>
  <c r="AA13" i="21" s="1"/>
  <c r="P19" i="21"/>
  <c r="P18" i="21" s="1"/>
  <c r="P17" i="21" s="1"/>
  <c r="P16" i="21" s="1"/>
  <c r="P15" i="21" s="1"/>
  <c r="P14" i="21" s="1"/>
  <c r="P13" i="21" s="1"/>
  <c r="AU24" i="21"/>
  <c r="AV24" i="21" s="1"/>
  <c r="AR25" i="21"/>
  <c r="AS25" i="21" s="1"/>
  <c r="X26" i="21"/>
  <c r="AU27" i="21"/>
  <c r="AV27" i="21" s="1"/>
  <c r="AF29" i="21"/>
  <c r="AU29" i="21"/>
  <c r="AV29" i="21" s="1"/>
  <c r="AF30" i="21"/>
  <c r="AL42" i="21"/>
  <c r="AD22" i="22"/>
  <c r="AU23" i="22"/>
  <c r="AV23" i="22" s="1"/>
  <c r="AL27" i="22"/>
  <c r="AF38" i="22"/>
  <c r="AC27" i="22"/>
  <c r="AD27" i="22" s="1"/>
  <c r="AS35" i="22"/>
  <c r="AU32" i="22"/>
  <c r="AV32" i="22" s="1"/>
  <c r="AL35" i="22"/>
  <c r="AU36" i="22"/>
  <c r="AV36" i="22" s="1"/>
  <c r="AQ17" i="22"/>
  <c r="AQ16" i="22" s="1"/>
  <c r="AQ15" i="22" s="1"/>
  <c r="AQ14" i="22" s="1"/>
  <c r="AQ13" i="22" s="1"/>
  <c r="AF29" i="22"/>
  <c r="AF32" i="22"/>
  <c r="AF23" i="23"/>
  <c r="AU23" i="23"/>
  <c r="AV23" i="23" s="1"/>
  <c r="W24" i="23"/>
  <c r="AD24" i="23"/>
  <c r="AF25" i="23"/>
  <c r="AU25" i="23"/>
  <c r="AV25" i="23" s="1"/>
  <c r="W26" i="23"/>
  <c r="AU28" i="23"/>
  <c r="AV28" i="23" s="1"/>
  <c r="AL22" i="23"/>
  <c r="X23" i="23"/>
  <c r="AM23" i="23"/>
  <c r="X25" i="23"/>
  <c r="AM25" i="23"/>
  <c r="AO20" i="23"/>
  <c r="AO19" i="23" s="1"/>
  <c r="W22" i="23"/>
  <c r="Z20" i="23"/>
  <c r="X27" i="23"/>
  <c r="AM27" i="23"/>
  <c r="X29" i="23"/>
  <c r="AM29" i="23"/>
  <c r="AP18" i="24"/>
  <c r="AU29" i="24"/>
  <c r="AV29" i="24" s="1"/>
  <c r="AL20" i="24"/>
  <c r="AO19" i="24"/>
  <c r="AO18" i="24" s="1"/>
  <c r="AS22" i="24"/>
  <c r="AF28" i="24"/>
  <c r="AI19" i="24"/>
  <c r="AK17" i="24"/>
  <c r="AL24" i="24"/>
  <c r="X25" i="24"/>
  <c r="AM25" i="24"/>
  <c r="X27" i="24"/>
  <c r="Q17" i="24"/>
  <c r="Q16" i="24" s="1"/>
  <c r="Q15" i="24" s="1"/>
  <c r="Q14" i="24" s="1"/>
  <c r="Q13" i="24" s="1"/>
  <c r="V17" i="24"/>
  <c r="AC20" i="24"/>
  <c r="AD20" i="24" s="1"/>
  <c r="AF21" i="24"/>
  <c r="AU21" i="24"/>
  <c r="AV21" i="24" s="1"/>
  <c r="W22" i="24"/>
  <c r="AD22" i="24"/>
  <c r="AF23" i="24"/>
  <c r="AU23" i="24"/>
  <c r="AV23" i="24" s="1"/>
  <c r="W24" i="24"/>
  <c r="T19" i="24"/>
  <c r="AA19" i="24"/>
  <c r="AK19" i="24"/>
  <c r="AK18" i="24" s="1"/>
  <c r="W24" i="25"/>
  <c r="AR24" i="25"/>
  <c r="AS24" i="25" s="1"/>
  <c r="AL22" i="25"/>
  <c r="AM22" i="25" s="1"/>
  <c r="AP21" i="25"/>
  <c r="AP20" i="25" s="1"/>
  <c r="AP19" i="25" s="1"/>
  <c r="AP18" i="25" s="1"/>
  <c r="AP17" i="25" s="1"/>
  <c r="AP16" i="25" s="1"/>
  <c r="AP15" i="25" s="1"/>
  <c r="AP14" i="25" s="1"/>
  <c r="AP13" i="25" s="1"/>
  <c r="AM28" i="25"/>
  <c r="AJ65" i="26"/>
  <c r="AJ64" i="26" s="1"/>
  <c r="AJ63" i="26" s="1"/>
  <c r="Q21" i="26"/>
  <c r="Q20" i="26" s="1"/>
  <c r="Q19" i="26" s="1"/>
  <c r="Q18" i="26" s="1"/>
  <c r="Q17" i="26" s="1"/>
  <c r="V21" i="26"/>
  <c r="V20" i="26" s="1"/>
  <c r="V19" i="26" s="1"/>
  <c r="V18" i="26" s="1"/>
  <c r="V17" i="26" s="1"/>
  <c r="AP21" i="26"/>
  <c r="AP20" i="26" s="1"/>
  <c r="AP19" i="26" s="1"/>
  <c r="AP18" i="26" s="1"/>
  <c r="AP17" i="26" s="1"/>
  <c r="AM29" i="26"/>
  <c r="W32" i="26"/>
  <c r="X32" i="26" s="1"/>
  <c r="AL36" i="26"/>
  <c r="AR36" i="26"/>
  <c r="AR53" i="26"/>
  <c r="Q67" i="26"/>
  <c r="Q66" i="26" s="1"/>
  <c r="Q65" i="26" s="1"/>
  <c r="Q64" i="26" s="1"/>
  <c r="Q63" i="26" s="1"/>
  <c r="V67" i="26"/>
  <c r="V66" i="26" s="1"/>
  <c r="AL75" i="26"/>
  <c r="AS81" i="26"/>
  <c r="AQ82" i="26"/>
  <c r="AQ81" i="26" s="1"/>
  <c r="X90" i="26"/>
  <c r="W92" i="26"/>
  <c r="X98" i="26"/>
  <c r="AS102" i="26"/>
  <c r="AC22" i="26"/>
  <c r="X26" i="26"/>
  <c r="W28" i="26"/>
  <c r="AM30" i="26"/>
  <c r="AR35" i="26"/>
  <c r="AU38" i="26"/>
  <c r="AV38" i="26" s="1"/>
  <c r="AL61" i="26"/>
  <c r="AC68" i="26"/>
  <c r="AD68" i="26" s="1"/>
  <c r="W75" i="26"/>
  <c r="AF77" i="26"/>
  <c r="W85" i="26"/>
  <c r="AC85" i="26"/>
  <c r="AC82" i="26" s="1"/>
  <c r="AC81" i="26" s="1"/>
  <c r="AL85" i="26"/>
  <c r="AL82" i="26" s="1"/>
  <c r="AL81" i="26" s="1"/>
  <c r="U65" i="26"/>
  <c r="U64" i="26" s="1"/>
  <c r="U63" i="26" s="1"/>
  <c r="AR92" i="26"/>
  <c r="AS92" i="26" s="1"/>
  <c r="AR94" i="26"/>
  <c r="AS94" i="26" s="1"/>
  <c r="O21" i="26"/>
  <c r="O20" i="26" s="1"/>
  <c r="O19" i="26" s="1"/>
  <c r="O18" i="26" s="1"/>
  <c r="O17" i="26" s="1"/>
  <c r="AA21" i="26"/>
  <c r="AA20" i="26" s="1"/>
  <c r="AA19" i="26" s="1"/>
  <c r="AA18" i="26" s="1"/>
  <c r="AA17" i="26" s="1"/>
  <c r="AK21" i="26"/>
  <c r="AK20" i="26" s="1"/>
  <c r="AF30" i="26"/>
  <c r="AG30" i="26" s="1"/>
  <c r="AU37" i="26"/>
  <c r="AM38" i="26"/>
  <c r="AR54" i="26"/>
  <c r="AS54" i="26" s="1"/>
  <c r="X77" i="26"/>
  <c r="AF87" i="26"/>
  <c r="W24" i="27"/>
  <c r="X24" i="27" s="1"/>
  <c r="AC24" i="27"/>
  <c r="AQ21" i="27"/>
  <c r="AQ20" i="27" s="1"/>
  <c r="AQ19" i="27" s="1"/>
  <c r="AQ18" i="27" s="1"/>
  <c r="AQ17" i="27" s="1"/>
  <c r="AQ16" i="27" s="1"/>
  <c r="AQ15" i="27" s="1"/>
  <c r="AQ14" i="27" s="1"/>
  <c r="AQ13" i="27" s="1"/>
  <c r="W22" i="28"/>
  <c r="X22" i="28" s="1"/>
  <c r="AL26" i="28"/>
  <c r="W26" i="28"/>
  <c r="X26" i="28" s="1"/>
  <c r="AR24" i="28"/>
  <c r="W44" i="29"/>
  <c r="T43" i="29"/>
  <c r="O21" i="29"/>
  <c r="O20" i="29" s="1"/>
  <c r="T21" i="29"/>
  <c r="AA21" i="29"/>
  <c r="AA20" i="29" s="1"/>
  <c r="AA19" i="29" s="1"/>
  <c r="AA18" i="29" s="1"/>
  <c r="AA17" i="29" s="1"/>
  <c r="AA16" i="29" s="1"/>
  <c r="AA15" i="29" s="1"/>
  <c r="AA14" i="29" s="1"/>
  <c r="AA13" i="29" s="1"/>
  <c r="AF26" i="29"/>
  <c r="AG26" i="29" s="1"/>
  <c r="AU29" i="29"/>
  <c r="AV29" i="29" s="1"/>
  <c r="AO34" i="29"/>
  <c r="AO33" i="29" s="1"/>
  <c r="AR33" i="29" s="1"/>
  <c r="AR39" i="29"/>
  <c r="AS39" i="29" s="1"/>
  <c r="AF40" i="29"/>
  <c r="AF41" i="29"/>
  <c r="AU42" i="29"/>
  <c r="AV42" i="29" s="1"/>
  <c r="AF48" i="29"/>
  <c r="AF56" i="29"/>
  <c r="P58" i="29"/>
  <c r="P57" i="29" s="1"/>
  <c r="U58" i="29"/>
  <c r="U57" i="29" s="1"/>
  <c r="X64" i="29"/>
  <c r="W25" i="29"/>
  <c r="W28" i="29"/>
  <c r="X28" i="29" s="1"/>
  <c r="AF29" i="29"/>
  <c r="AU30" i="29"/>
  <c r="AV30" i="29" s="1"/>
  <c r="AL39" i="29"/>
  <c r="W45" i="29"/>
  <c r="AF46" i="29"/>
  <c r="AU53" i="29"/>
  <c r="AV53" i="29" s="1"/>
  <c r="AU62" i="29"/>
  <c r="AV62" i="29" s="1"/>
  <c r="AP19" i="29"/>
  <c r="AP18" i="29" s="1"/>
  <c r="AP17" i="29" s="1"/>
  <c r="AP16" i="29" s="1"/>
  <c r="AP15" i="29" s="1"/>
  <c r="AP14" i="29" s="1"/>
  <c r="AP13" i="29" s="1"/>
  <c r="AU27" i="29"/>
  <c r="AV27" i="29" s="1"/>
  <c r="AU41" i="29"/>
  <c r="AV41" i="29" s="1"/>
  <c r="W67" i="29"/>
  <c r="P19" i="29"/>
  <c r="P18" i="29" s="1"/>
  <c r="P17" i="29" s="1"/>
  <c r="AU40" i="29"/>
  <c r="AV40" i="29" s="1"/>
  <c r="T58" i="29"/>
  <c r="T57" i="29" s="1"/>
  <c r="W57" i="29" s="1"/>
  <c r="AU66" i="29"/>
  <c r="AV66" i="29" s="1"/>
  <c r="AU30" i="30"/>
  <c r="AV30" i="30" s="1"/>
  <c r="AU25" i="30"/>
  <c r="AV25" i="30" s="1"/>
  <c r="AR24" i="30"/>
  <c r="AS24" i="30" s="1"/>
  <c r="AF29" i="30"/>
  <c r="U21" i="31"/>
  <c r="U20" i="31" s="1"/>
  <c r="U19" i="31" s="1"/>
  <c r="U18" i="31" s="1"/>
  <c r="U17" i="31" s="1"/>
  <c r="AC22" i="31"/>
  <c r="AD22" i="31" s="1"/>
  <c r="AR22" i="31"/>
  <c r="AS22" i="31" s="1"/>
  <c r="AU29" i="31"/>
  <c r="AV29" i="31" s="1"/>
  <c r="AL36" i="31"/>
  <c r="AC43" i="31"/>
  <c r="AD43" i="31" s="1"/>
  <c r="Q21" i="31"/>
  <c r="Q20" i="31" s="1"/>
  <c r="Q19" i="31" s="1"/>
  <c r="Q18" i="31" s="1"/>
  <c r="Q17" i="31" s="1"/>
  <c r="Q16" i="31" s="1"/>
  <c r="Q15" i="31" s="1"/>
  <c r="Q14" i="31" s="1"/>
  <c r="Q13" i="31" s="1"/>
  <c r="V21" i="31"/>
  <c r="V20" i="31" s="1"/>
  <c r="V19" i="31" s="1"/>
  <c r="V18" i="31" s="1"/>
  <c r="V17" i="31" s="1"/>
  <c r="V16" i="31" s="1"/>
  <c r="V15" i="31" s="1"/>
  <c r="V14" i="31" s="1"/>
  <c r="V13" i="31" s="1"/>
  <c r="AR24" i="31"/>
  <c r="AC26" i="31"/>
  <c r="AD26" i="31" s="1"/>
  <c r="AF30" i="31"/>
  <c r="AF37" i="31"/>
  <c r="AG37" i="31" s="1"/>
  <c r="Q21" i="32"/>
  <c r="Q20" i="32" s="1"/>
  <c r="Q19" i="32" s="1"/>
  <c r="Q18" i="32" s="1"/>
  <c r="Q17" i="32" s="1"/>
  <c r="Q16" i="32" s="1"/>
  <c r="Q15" i="32" s="1"/>
  <c r="Q14" i="32" s="1"/>
  <c r="Q13" i="32" s="1"/>
  <c r="V21" i="32"/>
  <c r="V20" i="32" s="1"/>
  <c r="V19" i="32" s="1"/>
  <c r="V18" i="32" s="1"/>
  <c r="V17" i="32" s="1"/>
  <c r="V16" i="32" s="1"/>
  <c r="V15" i="32" s="1"/>
  <c r="V14" i="32" s="1"/>
  <c r="V13" i="32" s="1"/>
  <c r="AL22" i="32"/>
  <c r="AP21" i="32"/>
  <c r="AP20" i="32" s="1"/>
  <c r="AL26" i="32"/>
  <c r="U21" i="32"/>
  <c r="U20" i="32" s="1"/>
  <c r="U19" i="32" s="1"/>
  <c r="U18" i="32" s="1"/>
  <c r="U17" i="32" s="1"/>
  <c r="U16" i="32" s="1"/>
  <c r="U15" i="32" s="1"/>
  <c r="U14" i="32" s="1"/>
  <c r="U13" i="32" s="1"/>
  <c r="AB21" i="32"/>
  <c r="AB20" i="32" s="1"/>
  <c r="AB19" i="32" s="1"/>
  <c r="AB18" i="32" s="1"/>
  <c r="AB17" i="32" s="1"/>
  <c r="AB16" i="32" s="1"/>
  <c r="AB15" i="32" s="1"/>
  <c r="AB14" i="32" s="1"/>
  <c r="AB13" i="32" s="1"/>
  <c r="AC22" i="32"/>
  <c r="AC26" i="33"/>
  <c r="W22" i="33"/>
  <c r="X22" i="33" s="1"/>
  <c r="AC22" i="33"/>
  <c r="AD22" i="33" s="1"/>
  <c r="AL22" i="33"/>
  <c r="AL24" i="33"/>
  <c r="AM24" i="33" s="1"/>
  <c r="AP21" i="33"/>
  <c r="AP20" i="33" s="1"/>
  <c r="AP19" i="33" s="1"/>
  <c r="AP18" i="33" s="1"/>
  <c r="AP17" i="33" s="1"/>
  <c r="AP16" i="33" s="1"/>
  <c r="AP15" i="33" s="1"/>
  <c r="AP14" i="33" s="1"/>
  <c r="AP13" i="33" s="1"/>
  <c r="Q21" i="33"/>
  <c r="Q20" i="33" s="1"/>
  <c r="Q19" i="33" s="1"/>
  <c r="Q18" i="33" s="1"/>
  <c r="Q17" i="33" s="1"/>
  <c r="Q16" i="33" s="1"/>
  <c r="Q15" i="33" s="1"/>
  <c r="Q14" i="33" s="1"/>
  <c r="Q13" i="33" s="1"/>
  <c r="O21" i="34"/>
  <c r="O20" i="34" s="1"/>
  <c r="O19" i="34" s="1"/>
  <c r="O18" i="34" s="1"/>
  <c r="O17" i="34" s="1"/>
  <c r="O16" i="34" s="1"/>
  <c r="O15" i="34" s="1"/>
  <c r="O14" i="34" s="1"/>
  <c r="O13" i="34" s="1"/>
  <c r="AF23" i="34"/>
  <c r="AQ21" i="34"/>
  <c r="AQ20" i="34" s="1"/>
  <c r="AQ19" i="34" s="1"/>
  <c r="AQ18" i="34" s="1"/>
  <c r="AQ17" i="34" s="1"/>
  <c r="AQ16" i="34" s="1"/>
  <c r="AQ15" i="34" s="1"/>
  <c r="AQ14" i="34" s="1"/>
  <c r="AQ13" i="34" s="1"/>
  <c r="Z21" i="34"/>
  <c r="Z20" i="34" s="1"/>
  <c r="Z19" i="34" s="1"/>
  <c r="Z18" i="34" s="1"/>
  <c r="AU25" i="34"/>
  <c r="AV25" i="34" s="1"/>
  <c r="AR26" i="34"/>
  <c r="AC22" i="34"/>
  <c r="AD22" i="34" s="1"/>
  <c r="AR22" i="34"/>
  <c r="AS22" i="34" s="1"/>
  <c r="AB21" i="34"/>
  <c r="AB20" i="34" s="1"/>
  <c r="AB19" i="34" s="1"/>
  <c r="AB18" i="34" s="1"/>
  <c r="AB17" i="34" s="1"/>
  <c r="AB16" i="34" s="1"/>
  <c r="AB15" i="34" s="1"/>
  <c r="AB14" i="34" s="1"/>
  <c r="AB13" i="34" s="1"/>
  <c r="AU23" i="34"/>
  <c r="AV23" i="34" s="1"/>
  <c r="AL22" i="34"/>
  <c r="AM22" i="34" s="1"/>
  <c r="AP21" i="34"/>
  <c r="AP20" i="34" s="1"/>
  <c r="AP19" i="34" s="1"/>
  <c r="AP18" i="34" s="1"/>
  <c r="AP17" i="34" s="1"/>
  <c r="AP16" i="34" s="1"/>
  <c r="AP15" i="34" s="1"/>
  <c r="AP14" i="34" s="1"/>
  <c r="AP13" i="34" s="1"/>
  <c r="W24" i="34"/>
  <c r="AF24" i="34" s="1"/>
  <c r="AC24" i="34"/>
  <c r="AF25" i="34"/>
  <c r="AC26" i="34"/>
  <c r="AD26" i="34" s="1"/>
  <c r="AR21" i="34"/>
  <c r="AS21" i="34" s="1"/>
  <c r="V21" i="34"/>
  <c r="V20" i="34" s="1"/>
  <c r="V19" i="34" s="1"/>
  <c r="V18" i="34" s="1"/>
  <c r="V17" i="34" s="1"/>
  <c r="V16" i="34" s="1"/>
  <c r="V15" i="34" s="1"/>
  <c r="V14" i="34" s="1"/>
  <c r="V13" i="34" s="1"/>
  <c r="AS26" i="34"/>
  <c r="AO20" i="34"/>
  <c r="AO19" i="34" s="1"/>
  <c r="AO18" i="34" s="1"/>
  <c r="T21" i="34"/>
  <c r="T20" i="34" s="1"/>
  <c r="W20" i="34" s="1"/>
  <c r="AI21" i="34"/>
  <c r="AI20" i="34" s="1"/>
  <c r="AI19" i="34" s="1"/>
  <c r="W22" i="34"/>
  <c r="AF22" i="34" s="1"/>
  <c r="AA21" i="34"/>
  <c r="AA20" i="34" s="1"/>
  <c r="AA19" i="34" s="1"/>
  <c r="AA18" i="34" s="1"/>
  <c r="AA17" i="34" s="1"/>
  <c r="AA16" i="34" s="1"/>
  <c r="AA15" i="34" s="1"/>
  <c r="AA14" i="34" s="1"/>
  <c r="AA13" i="34" s="1"/>
  <c r="AL24" i="34"/>
  <c r="AU24" i="34" s="1"/>
  <c r="AV24" i="34" s="1"/>
  <c r="AR24" i="34"/>
  <c r="AS24" i="34" s="1"/>
  <c r="AF27" i="34"/>
  <c r="AG27" i="34" s="1"/>
  <c r="AU27" i="34"/>
  <c r="AV27" i="34" s="1"/>
  <c r="AF29" i="34"/>
  <c r="AG29" i="34" s="1"/>
  <c r="AU29" i="34"/>
  <c r="AV29" i="34" s="1"/>
  <c r="AF30" i="34"/>
  <c r="AK21" i="34"/>
  <c r="AK20" i="34" s="1"/>
  <c r="AK19" i="34" s="1"/>
  <c r="AK18" i="34" s="1"/>
  <c r="AK17" i="34" s="1"/>
  <c r="AK16" i="34" s="1"/>
  <c r="AK15" i="34" s="1"/>
  <c r="AK14" i="34" s="1"/>
  <c r="AK13" i="34" s="1"/>
  <c r="AL26" i="34"/>
  <c r="AU26" i="34" s="1"/>
  <c r="AV26" i="34" s="1"/>
  <c r="AD24" i="34"/>
  <c r="AU28" i="34"/>
  <c r="AV28" i="34" s="1"/>
  <c r="X23" i="34"/>
  <c r="AM23" i="34"/>
  <c r="X25" i="34"/>
  <c r="AM25" i="34"/>
  <c r="W21" i="34"/>
  <c r="X22" i="34"/>
  <c r="AG30" i="34"/>
  <c r="AG23" i="34"/>
  <c r="AG25" i="34"/>
  <c r="X26" i="34"/>
  <c r="AF26" i="34"/>
  <c r="R20" i="34"/>
  <c r="AM28" i="34"/>
  <c r="X30" i="34"/>
  <c r="AF28" i="34"/>
  <c r="AU30" i="34"/>
  <c r="AV30" i="34" s="1"/>
  <c r="AU23" i="33"/>
  <c r="AV23" i="33" s="1"/>
  <c r="AF25" i="33"/>
  <c r="AF28" i="33"/>
  <c r="AU28" i="33"/>
  <c r="AV28" i="33" s="1"/>
  <c r="AF29" i="33"/>
  <c r="AG29" i="33" s="1"/>
  <c r="X24" i="33"/>
  <c r="AS24" i="33"/>
  <c r="AR26" i="33"/>
  <c r="AS26" i="33" s="1"/>
  <c r="AC24" i="33"/>
  <c r="AD24" i="33" s="1"/>
  <c r="AU27" i="33"/>
  <c r="AV27" i="33" s="1"/>
  <c r="AR22" i="33"/>
  <c r="AS22" i="33" s="1"/>
  <c r="AD26" i="33"/>
  <c r="AL26" i="33"/>
  <c r="AU26" i="33" s="1"/>
  <c r="AV26" i="33" s="1"/>
  <c r="AG25" i="33"/>
  <c r="AG28" i="33"/>
  <c r="AU22" i="33"/>
  <c r="AV22" i="33" s="1"/>
  <c r="AM22" i="33"/>
  <c r="AF26" i="33"/>
  <c r="X26" i="33"/>
  <c r="AF22" i="33"/>
  <c r="T18" i="33"/>
  <c r="AI18" i="33"/>
  <c r="R19" i="33"/>
  <c r="U21" i="33"/>
  <c r="U20" i="33" s="1"/>
  <c r="Z21" i="33"/>
  <c r="AJ21" i="33"/>
  <c r="AJ20" i="33" s="1"/>
  <c r="AO21" i="33"/>
  <c r="AM23" i="33"/>
  <c r="AU24" i="33"/>
  <c r="AV24" i="33" s="1"/>
  <c r="X25" i="33"/>
  <c r="AM27" i="33"/>
  <c r="X29" i="33"/>
  <c r="AF23" i="33"/>
  <c r="AU25" i="33"/>
  <c r="AV25" i="33" s="1"/>
  <c r="AF27" i="33"/>
  <c r="AU29" i="33"/>
  <c r="AV29" i="33" s="1"/>
  <c r="AF23" i="32"/>
  <c r="AG23" i="32" s="1"/>
  <c r="AU23" i="32"/>
  <c r="AV23" i="32" s="1"/>
  <c r="W24" i="32"/>
  <c r="AC24" i="32"/>
  <c r="AD24" i="32" s="1"/>
  <c r="AF25" i="32"/>
  <c r="AG25" i="32" s="1"/>
  <c r="AU25" i="32"/>
  <c r="AV25" i="32" s="1"/>
  <c r="W26" i="32"/>
  <c r="AC26" i="32"/>
  <c r="AD26" i="32" s="1"/>
  <c r="AF27" i="32"/>
  <c r="AG27" i="32" s="1"/>
  <c r="AU27" i="32"/>
  <c r="AV27" i="32" s="1"/>
  <c r="AF29" i="32"/>
  <c r="AG29" i="32" s="1"/>
  <c r="AU29" i="32"/>
  <c r="AV29" i="32" s="1"/>
  <c r="AF30" i="32"/>
  <c r="AG30" i="32" s="1"/>
  <c r="AR24" i="32"/>
  <c r="AS24" i="32" s="1"/>
  <c r="AR26" i="32"/>
  <c r="AS26" i="32" s="1"/>
  <c r="AU28" i="32"/>
  <c r="AV28" i="32" s="1"/>
  <c r="AI21" i="32"/>
  <c r="AI20" i="32" s="1"/>
  <c r="AL20" i="32" s="1"/>
  <c r="W22" i="32"/>
  <c r="X22" i="32" s="1"/>
  <c r="AD22" i="32"/>
  <c r="AR22" i="32"/>
  <c r="AS22" i="32" s="1"/>
  <c r="AX23" i="32"/>
  <c r="AF24" i="32"/>
  <c r="X24" i="32"/>
  <c r="X26" i="32"/>
  <c r="AF26" i="32"/>
  <c r="AX27" i="32"/>
  <c r="AX29" i="32"/>
  <c r="AM22" i="32"/>
  <c r="AU22" i="32"/>
  <c r="AP19" i="32"/>
  <c r="AP18" i="32" s="1"/>
  <c r="AP17" i="32" s="1"/>
  <c r="AP16" i="32" s="1"/>
  <c r="AP15" i="32" s="1"/>
  <c r="AP14" i="32" s="1"/>
  <c r="AP13" i="32" s="1"/>
  <c r="AR20" i="32"/>
  <c r="AU20" i="32" s="1"/>
  <c r="AU24" i="32"/>
  <c r="AV24" i="32" s="1"/>
  <c r="AM24" i="32"/>
  <c r="AM26" i="32"/>
  <c r="AU26" i="32"/>
  <c r="AV26" i="32" s="1"/>
  <c r="AR19" i="32"/>
  <c r="AF22" i="32"/>
  <c r="Z18" i="32"/>
  <c r="AO18" i="32"/>
  <c r="T19" i="32"/>
  <c r="AI19" i="32"/>
  <c r="R20" i="32"/>
  <c r="AA21" i="32"/>
  <c r="AA20" i="32" s="1"/>
  <c r="AM28" i="32"/>
  <c r="X30" i="32"/>
  <c r="AF28" i="32"/>
  <c r="AU30" i="32"/>
  <c r="AV30" i="32" s="1"/>
  <c r="U16" i="31"/>
  <c r="U15" i="31" s="1"/>
  <c r="U14" i="31" s="1"/>
  <c r="U13" i="31" s="1"/>
  <c r="AJ21" i="31"/>
  <c r="AJ20" i="31" s="1"/>
  <c r="AJ19" i="31" s="1"/>
  <c r="AJ18" i="31" s="1"/>
  <c r="AJ17" i="31" s="1"/>
  <c r="AJ16" i="31" s="1"/>
  <c r="AJ15" i="31" s="1"/>
  <c r="AJ14" i="31" s="1"/>
  <c r="AJ13" i="31" s="1"/>
  <c r="AU23" i="31"/>
  <c r="AV23" i="31" s="1"/>
  <c r="AF27" i="31"/>
  <c r="AG27" i="31" s="1"/>
  <c r="AF28" i="31"/>
  <c r="AG28" i="31" s="1"/>
  <c r="AC36" i="31"/>
  <c r="AD36" i="31" s="1"/>
  <c r="AF44" i="31"/>
  <c r="AG44" i="31" s="1"/>
  <c r="AU44" i="31"/>
  <c r="AV44" i="31" s="1"/>
  <c r="AK16" i="31"/>
  <c r="AK15" i="31" s="1"/>
  <c r="AK14" i="31" s="1"/>
  <c r="AK13" i="31" s="1"/>
  <c r="AB21" i="31"/>
  <c r="AB20" i="31" s="1"/>
  <c r="AB19" i="31" s="1"/>
  <c r="AB18" i="31" s="1"/>
  <c r="AB17" i="31" s="1"/>
  <c r="AB16" i="31" s="1"/>
  <c r="AB15" i="31" s="1"/>
  <c r="AB14" i="31" s="1"/>
  <c r="AB13" i="31" s="1"/>
  <c r="AX30" i="31"/>
  <c r="AP21" i="31"/>
  <c r="AP20" i="31" s="1"/>
  <c r="AP19" i="31" s="1"/>
  <c r="AP18" i="31" s="1"/>
  <c r="AP17" i="31" s="1"/>
  <c r="AP16" i="31" s="1"/>
  <c r="AP15" i="31" s="1"/>
  <c r="AP14" i="31" s="1"/>
  <c r="AP13" i="31" s="1"/>
  <c r="W26" i="31"/>
  <c r="AR26" i="31"/>
  <c r="AS26" i="31" s="1"/>
  <c r="AU28" i="31"/>
  <c r="AV28" i="31" s="1"/>
  <c r="AF29" i="31"/>
  <c r="X30" i="31"/>
  <c r="AX23" i="31"/>
  <c r="AG23" i="31"/>
  <c r="R19" i="31"/>
  <c r="AU24" i="31"/>
  <c r="AV24" i="31" s="1"/>
  <c r="AM24" i="31"/>
  <c r="X23" i="31"/>
  <c r="AF25" i="31"/>
  <c r="AL26" i="31"/>
  <c r="AU27" i="31"/>
  <c r="AV27" i="31" s="1"/>
  <c r="AG30" i="31"/>
  <c r="AY30" i="31"/>
  <c r="AC35" i="31"/>
  <c r="AS37" i="31"/>
  <c r="AU37" i="31"/>
  <c r="AV37" i="31" s="1"/>
  <c r="R40" i="31"/>
  <c r="AX44" i="31"/>
  <c r="AC21" i="31"/>
  <c r="AD21" i="31" s="1"/>
  <c r="Z20" i="31"/>
  <c r="AL22" i="31"/>
  <c r="AI21" i="31"/>
  <c r="AS24" i="31"/>
  <c r="AU25" i="31"/>
  <c r="AV25" i="31" s="1"/>
  <c r="AX28" i="31"/>
  <c r="AG29" i="31"/>
  <c r="AX29" i="31"/>
  <c r="AR36" i="31"/>
  <c r="AS36" i="31" s="1"/>
  <c r="AO35" i="31"/>
  <c r="AR42" i="31"/>
  <c r="AS42" i="31" s="1"/>
  <c r="AO41" i="31"/>
  <c r="AR21" i="31"/>
  <c r="AS21" i="31" s="1"/>
  <c r="AO20" i="31"/>
  <c r="X24" i="31"/>
  <c r="AC24" i="31"/>
  <c r="AD24" i="31" s="1"/>
  <c r="W36" i="31"/>
  <c r="T35" i="31"/>
  <c r="AC34" i="31"/>
  <c r="Z33" i="31"/>
  <c r="AU36" i="31"/>
  <c r="AV36" i="31" s="1"/>
  <c r="AM36" i="31"/>
  <c r="O21" i="31"/>
  <c r="O20" i="31" s="1"/>
  <c r="O19" i="31" s="1"/>
  <c r="O18" i="31" s="1"/>
  <c r="O17" i="31" s="1"/>
  <c r="O16" i="31" s="1"/>
  <c r="O15" i="31" s="1"/>
  <c r="O14" i="31" s="1"/>
  <c r="O13" i="31" s="1"/>
  <c r="W22" i="31"/>
  <c r="T21" i="31"/>
  <c r="X28" i="31"/>
  <c r="AM30" i="31"/>
  <c r="W43" i="31"/>
  <c r="T42" i="31"/>
  <c r="AF45" i="31"/>
  <c r="AL35" i="31"/>
  <c r="AI34" i="31"/>
  <c r="R35" i="31"/>
  <c r="AX37" i="31"/>
  <c r="AR43" i="31"/>
  <c r="AS43" i="31" s="1"/>
  <c r="AC42" i="31"/>
  <c r="AD42" i="31" s="1"/>
  <c r="Z41" i="31"/>
  <c r="AL43" i="31"/>
  <c r="AI42" i="31"/>
  <c r="AU45" i="31"/>
  <c r="AV45" i="31" s="1"/>
  <c r="W22" i="30"/>
  <c r="X22" i="30" s="1"/>
  <c r="AF23" i="30"/>
  <c r="AG23" i="30" s="1"/>
  <c r="AU23" i="30"/>
  <c r="AV23" i="30" s="1"/>
  <c r="O21" i="30"/>
  <c r="O20" i="30" s="1"/>
  <c r="O19" i="30" s="1"/>
  <c r="O18" i="30" s="1"/>
  <c r="O17" i="30" s="1"/>
  <c r="O16" i="30" s="1"/>
  <c r="O15" i="30" s="1"/>
  <c r="O14" i="30" s="1"/>
  <c r="O13" i="30" s="1"/>
  <c r="AL26" i="30"/>
  <c r="AM26" i="30" s="1"/>
  <c r="AR26" i="30"/>
  <c r="AS26" i="30" s="1"/>
  <c r="AF28" i="30"/>
  <c r="AG28" i="30" s="1"/>
  <c r="X29" i="30"/>
  <c r="AM29" i="30"/>
  <c r="X25" i="30"/>
  <c r="AM25" i="30"/>
  <c r="X27" i="30"/>
  <c r="AK21" i="30"/>
  <c r="AK20" i="30" s="1"/>
  <c r="AK19" i="30" s="1"/>
  <c r="AK18" i="30" s="1"/>
  <c r="AK17" i="30" s="1"/>
  <c r="AK16" i="30" s="1"/>
  <c r="AK15" i="30" s="1"/>
  <c r="AK14" i="30" s="1"/>
  <c r="AK13" i="30" s="1"/>
  <c r="T21" i="30"/>
  <c r="W24" i="30"/>
  <c r="AI21" i="30"/>
  <c r="AL24" i="30"/>
  <c r="W26" i="30"/>
  <c r="AY27" i="30"/>
  <c r="AU28" i="30"/>
  <c r="AV28" i="30" s="1"/>
  <c r="AG29" i="30"/>
  <c r="AX29" i="30"/>
  <c r="AO18" i="30"/>
  <c r="AU26" i="30"/>
  <c r="AV26" i="30" s="1"/>
  <c r="Z18" i="30"/>
  <c r="AR22" i="30"/>
  <c r="AS22" i="30" s="1"/>
  <c r="AP21" i="30"/>
  <c r="AP20" i="30" s="1"/>
  <c r="AX23" i="30"/>
  <c r="AG25" i="30"/>
  <c r="AX25" i="30"/>
  <c r="AF30" i="30"/>
  <c r="R20" i="30"/>
  <c r="AC22" i="30"/>
  <c r="AD22" i="30" s="1"/>
  <c r="AA21" i="30"/>
  <c r="AA20" i="30" s="1"/>
  <c r="AG27" i="30"/>
  <c r="AM28" i="30"/>
  <c r="X30" i="30"/>
  <c r="O19" i="29"/>
  <c r="O18" i="29" s="1"/>
  <c r="O17" i="29" s="1"/>
  <c r="O16" i="29" s="1"/>
  <c r="O15" i="29" s="1"/>
  <c r="O14" i="29" s="1"/>
  <c r="O13" i="29" s="1"/>
  <c r="AJ21" i="29"/>
  <c r="AJ20" i="29" s="1"/>
  <c r="Q21" i="29"/>
  <c r="Q20" i="29" s="1"/>
  <c r="Q19" i="29" s="1"/>
  <c r="Q18" i="29" s="1"/>
  <c r="Q17" i="29" s="1"/>
  <c r="V21" i="29"/>
  <c r="V20" i="29" s="1"/>
  <c r="AU24" i="29"/>
  <c r="AV24" i="29" s="1"/>
  <c r="AC25" i="29"/>
  <c r="AD25" i="29" s="1"/>
  <c r="AF31" i="29"/>
  <c r="AG31" i="29" s="1"/>
  <c r="AU32" i="29"/>
  <c r="AV32" i="29" s="1"/>
  <c r="AC35" i="29"/>
  <c r="AD35" i="29" s="1"/>
  <c r="X41" i="29"/>
  <c r="AF47" i="29"/>
  <c r="AG47" i="29" s="1"/>
  <c r="AU47" i="29"/>
  <c r="AV47" i="29" s="1"/>
  <c r="AR52" i="29"/>
  <c r="AS52" i="29" s="1"/>
  <c r="AU54" i="29"/>
  <c r="AV54" i="29" s="1"/>
  <c r="AU55" i="29"/>
  <c r="AV55" i="29" s="1"/>
  <c r="AJ58" i="29"/>
  <c r="AJ57" i="29" s="1"/>
  <c r="AL57" i="29" s="1"/>
  <c r="AM62" i="29"/>
  <c r="W63" i="29"/>
  <c r="AF65" i="29"/>
  <c r="AG65" i="29" s="1"/>
  <c r="AF69" i="29"/>
  <c r="AU69" i="29"/>
  <c r="AV69" i="29" s="1"/>
  <c r="AF70" i="29"/>
  <c r="AG70" i="29" s="1"/>
  <c r="AF71" i="29"/>
  <c r="AX71" i="29" s="1"/>
  <c r="AU71" i="29"/>
  <c r="AV71" i="29" s="1"/>
  <c r="AF74" i="29"/>
  <c r="AF24" i="29"/>
  <c r="AX24" i="29" s="1"/>
  <c r="AC34" i="29"/>
  <c r="AR37" i="29"/>
  <c r="AF60" i="29"/>
  <c r="AG60" i="29" s="1"/>
  <c r="AC63" i="29"/>
  <c r="AD63" i="29" s="1"/>
  <c r="AL63" i="29"/>
  <c r="AR73" i="29"/>
  <c r="AS73" i="29" s="1"/>
  <c r="AQ19" i="29"/>
  <c r="AQ18" i="29" s="1"/>
  <c r="AQ17" i="29" s="1"/>
  <c r="AQ16" i="29" s="1"/>
  <c r="AQ15" i="29" s="1"/>
  <c r="AQ14" i="29" s="1"/>
  <c r="AQ13" i="29" s="1"/>
  <c r="X39" i="29"/>
  <c r="AL43" i="29"/>
  <c r="AU72" i="29"/>
  <c r="AV72" i="29" s="1"/>
  <c r="AF23" i="29"/>
  <c r="AG23" i="29" s="1"/>
  <c r="AL25" i="29"/>
  <c r="AU26" i="29"/>
  <c r="AV26" i="29" s="1"/>
  <c r="X27" i="29"/>
  <c r="AM27" i="29"/>
  <c r="AR28" i="29"/>
  <c r="AS28" i="29" s="1"/>
  <c r="X29" i="29"/>
  <c r="AM29" i="29"/>
  <c r="U34" i="29"/>
  <c r="U33" i="29" s="1"/>
  <c r="U19" i="29" s="1"/>
  <c r="U18" i="29" s="1"/>
  <c r="U17" i="29" s="1"/>
  <c r="U16" i="29" s="1"/>
  <c r="U15" i="29" s="1"/>
  <c r="U14" i="29" s="1"/>
  <c r="U13" i="29" s="1"/>
  <c r="AL35" i="29"/>
  <c r="AU35" i="29" s="1"/>
  <c r="AV35" i="29" s="1"/>
  <c r="AF36" i="29"/>
  <c r="AU36" i="29"/>
  <c r="AV36" i="29" s="1"/>
  <c r="AM41" i="29"/>
  <c r="W43" i="29"/>
  <c r="AU46" i="29"/>
  <c r="AV46" i="29" s="1"/>
  <c r="AU48" i="29"/>
  <c r="AV48" i="29" s="1"/>
  <c r="AL52" i="29"/>
  <c r="AM52" i="29" s="1"/>
  <c r="AF53" i="29"/>
  <c r="AG53" i="29" s="1"/>
  <c r="AD67" i="29"/>
  <c r="AD73" i="29"/>
  <c r="AR21" i="29"/>
  <c r="AG24" i="29"/>
  <c r="X25" i="29"/>
  <c r="AR20" i="29"/>
  <c r="T20" i="29"/>
  <c r="Z20" i="29"/>
  <c r="R21" i="29"/>
  <c r="AK21" i="29"/>
  <c r="AK20" i="29" s="1"/>
  <c r="X24" i="29"/>
  <c r="AC28" i="29"/>
  <c r="AD28" i="29" s="1"/>
  <c r="AL28" i="29"/>
  <c r="AX29" i="29"/>
  <c r="AG29" i="29"/>
  <c r="AX47" i="29"/>
  <c r="AL20" i="29"/>
  <c r="AX26" i="29"/>
  <c r="W22" i="29"/>
  <c r="AM22" i="29"/>
  <c r="AR22" i="29"/>
  <c r="AS22" i="29" s="1"/>
  <c r="AU23" i="29"/>
  <c r="AV23" i="29" s="1"/>
  <c r="AS24" i="29"/>
  <c r="AF30" i="29"/>
  <c r="X30" i="29"/>
  <c r="AU39" i="29"/>
  <c r="AV39" i="29" s="1"/>
  <c r="AM39" i="29"/>
  <c r="AG40" i="29"/>
  <c r="AX40" i="29"/>
  <c r="AC22" i="29"/>
  <c r="AD22" i="29" s="1"/>
  <c r="AG27" i="29"/>
  <c r="AX27" i="29"/>
  <c r="AF28" i="29"/>
  <c r="AM35" i="29"/>
  <c r="AG36" i="29"/>
  <c r="AX36" i="29"/>
  <c r="Z37" i="29"/>
  <c r="AC37" i="29" s="1"/>
  <c r="AC38" i="29"/>
  <c r="AG46" i="29"/>
  <c r="AX46" i="29"/>
  <c r="X31" i="29"/>
  <c r="AD36" i="29"/>
  <c r="AC39" i="29"/>
  <c r="AD39" i="29" s="1"/>
  <c r="AD40" i="29"/>
  <c r="AF42" i="29"/>
  <c r="AS42" i="29"/>
  <c r="AC45" i="29"/>
  <c r="AD45" i="29" s="1"/>
  <c r="Z44" i="29"/>
  <c r="X46" i="29"/>
  <c r="AU49" i="29"/>
  <c r="AV49" i="29" s="1"/>
  <c r="X63" i="29"/>
  <c r="AF63" i="29"/>
  <c r="AU31" i="29"/>
  <c r="AV31" i="29" s="1"/>
  <c r="AF32" i="29"/>
  <c r="AC33" i="29"/>
  <c r="AR34" i="29"/>
  <c r="AR38" i="29"/>
  <c r="R44" i="29"/>
  <c r="AL44" i="29"/>
  <c r="AL45" i="29"/>
  <c r="AG48" i="29"/>
  <c r="AF49" i="29"/>
  <c r="R50" i="29"/>
  <c r="W52" i="29"/>
  <c r="V51" i="29"/>
  <c r="AG56" i="29"/>
  <c r="AM63" i="29"/>
  <c r="W34" i="29"/>
  <c r="T33" i="29"/>
  <c r="W33" i="29" s="1"/>
  <c r="W38" i="29"/>
  <c r="T37" i="29"/>
  <c r="W37" i="29" s="1"/>
  <c r="AR45" i="29"/>
  <c r="AS45" i="29" s="1"/>
  <c r="AO44" i="29"/>
  <c r="AC52" i="29"/>
  <c r="AD52" i="29" s="1"/>
  <c r="AG64" i="29"/>
  <c r="X67" i="29"/>
  <c r="AF67" i="29"/>
  <c r="AL34" i="29"/>
  <c r="AI33" i="29"/>
  <c r="AL33" i="29" s="1"/>
  <c r="R34" i="29"/>
  <c r="AF35" i="29"/>
  <c r="AL38" i="29"/>
  <c r="AI37" i="29"/>
  <c r="AL37" i="29" s="1"/>
  <c r="R38" i="29"/>
  <c r="AF39" i="29"/>
  <c r="AX41" i="29"/>
  <c r="AG41" i="29"/>
  <c r="X45" i="29"/>
  <c r="AU52" i="29"/>
  <c r="AV52" i="29" s="1"/>
  <c r="AX53" i="29"/>
  <c r="AG61" i="29"/>
  <c r="AG66" i="29"/>
  <c r="AX66" i="29"/>
  <c r="AM67" i="29"/>
  <c r="Z51" i="29"/>
  <c r="AO51" i="29"/>
  <c r="AM53" i="29"/>
  <c r="X56" i="29"/>
  <c r="AU56" i="29"/>
  <c r="AV56" i="29" s="1"/>
  <c r="R58" i="29"/>
  <c r="AL58" i="29"/>
  <c r="AL59" i="29"/>
  <c r="X61" i="29"/>
  <c r="X65" i="29"/>
  <c r="AD66" i="29"/>
  <c r="AG69" i="29"/>
  <c r="AG71" i="29"/>
  <c r="AG74" i="29"/>
  <c r="AK51" i="29"/>
  <c r="AF55" i="29"/>
  <c r="AR59" i="29"/>
  <c r="AS59" i="29" s="1"/>
  <c r="AO58" i="29"/>
  <c r="AU61" i="29"/>
  <c r="AV61" i="29" s="1"/>
  <c r="AF62" i="29"/>
  <c r="AR63" i="29"/>
  <c r="AS63" i="29" s="1"/>
  <c r="AU65" i="29"/>
  <c r="AV65" i="29" s="1"/>
  <c r="AR67" i="29"/>
  <c r="AS67" i="29" s="1"/>
  <c r="AU68" i="29"/>
  <c r="AV68" i="29" s="1"/>
  <c r="X73" i="29"/>
  <c r="AF73" i="29"/>
  <c r="AF54" i="29"/>
  <c r="X59" i="29"/>
  <c r="AU60" i="29"/>
  <c r="AV60" i="29" s="1"/>
  <c r="AU64" i="29"/>
  <c r="AV64" i="29" s="1"/>
  <c r="AF68" i="29"/>
  <c r="W58" i="29"/>
  <c r="AC59" i="29"/>
  <c r="AD59" i="29" s="1"/>
  <c r="Z58" i="29"/>
  <c r="AM73" i="29"/>
  <c r="AU73" i="29"/>
  <c r="AV73" i="29" s="1"/>
  <c r="X70" i="29"/>
  <c r="AM72" i="29"/>
  <c r="X74" i="29"/>
  <c r="AU70" i="29"/>
  <c r="AV70" i="29" s="1"/>
  <c r="AF72" i="29"/>
  <c r="AU74" i="29"/>
  <c r="AV74" i="29" s="1"/>
  <c r="P21" i="28"/>
  <c r="P20" i="28" s="1"/>
  <c r="P19" i="28" s="1"/>
  <c r="P18" i="28" s="1"/>
  <c r="P17" i="28" s="1"/>
  <c r="U21" i="28"/>
  <c r="U20" i="28" s="1"/>
  <c r="U19" i="28" s="1"/>
  <c r="U18" i="28" s="1"/>
  <c r="U17" i="28" s="1"/>
  <c r="U16" i="28" s="1"/>
  <c r="U15" i="28" s="1"/>
  <c r="U14" i="28" s="1"/>
  <c r="U13" i="28" s="1"/>
  <c r="AC24" i="28"/>
  <c r="AD24" i="28" s="1"/>
  <c r="AL24" i="28"/>
  <c r="AF28" i="28"/>
  <c r="AG28" i="28" s="1"/>
  <c r="AU28" i="28"/>
  <c r="AV28" i="28" s="1"/>
  <c r="AF30" i="28"/>
  <c r="AX30" i="28" s="1"/>
  <c r="AU30" i="28"/>
  <c r="AV30" i="28" s="1"/>
  <c r="W31" i="28"/>
  <c r="X31" i="28" s="1"/>
  <c r="AF32" i="28"/>
  <c r="AU32" i="28"/>
  <c r="AV32" i="28" s="1"/>
  <c r="W24" i="28"/>
  <c r="AS24" i="28"/>
  <c r="AP21" i="28"/>
  <c r="AP20" i="28" s="1"/>
  <c r="AP19" i="28" s="1"/>
  <c r="AP18" i="28" s="1"/>
  <c r="AP17" i="28" s="1"/>
  <c r="AP16" i="28" s="1"/>
  <c r="AP15" i="28" s="1"/>
  <c r="AP14" i="28" s="1"/>
  <c r="AP13" i="28" s="1"/>
  <c r="AJ21" i="28"/>
  <c r="AJ20" i="28" s="1"/>
  <c r="AJ19" i="28" s="1"/>
  <c r="AJ18" i="28" s="1"/>
  <c r="AJ17" i="28" s="1"/>
  <c r="AJ16" i="28" s="1"/>
  <c r="AJ15" i="28" s="1"/>
  <c r="AJ14" i="28" s="1"/>
  <c r="AJ13" i="28" s="1"/>
  <c r="AU27" i="28"/>
  <c r="AV27" i="28" s="1"/>
  <c r="W21" i="28"/>
  <c r="T20" i="28"/>
  <c r="AC22" i="28"/>
  <c r="AD22" i="28" s="1"/>
  <c r="AR22" i="28"/>
  <c r="AS22" i="28" s="1"/>
  <c r="X24" i="28"/>
  <c r="AF24" i="28"/>
  <c r="AF25" i="28"/>
  <c r="AM26" i="28"/>
  <c r="AX28" i="28"/>
  <c r="AF29" i="28"/>
  <c r="AU23" i="28"/>
  <c r="AV23" i="28" s="1"/>
  <c r="AC26" i="28"/>
  <c r="AD26" i="28" s="1"/>
  <c r="AR26" i="28"/>
  <c r="AS26" i="28" s="1"/>
  <c r="AG30" i="28"/>
  <c r="AR31" i="28"/>
  <c r="AS31" i="28" s="1"/>
  <c r="AL21" i="28"/>
  <c r="AI20" i="28"/>
  <c r="AC31" i="28"/>
  <c r="AD31" i="28" s="1"/>
  <c r="AX32" i="28"/>
  <c r="AG32" i="28"/>
  <c r="R21" i="28"/>
  <c r="AU22" i="28"/>
  <c r="AV22" i="28" s="1"/>
  <c r="AM22" i="28"/>
  <c r="AM24" i="28"/>
  <c r="AU24" i="28"/>
  <c r="AV24" i="28" s="1"/>
  <c r="Z21" i="28"/>
  <c r="AO21" i="28"/>
  <c r="AF23" i="28"/>
  <c r="AU25" i="28"/>
  <c r="AV25" i="28" s="1"/>
  <c r="AF27" i="28"/>
  <c r="AU29" i="28"/>
  <c r="AV29" i="28" s="1"/>
  <c r="AJ21" i="27"/>
  <c r="AJ20" i="27" s="1"/>
  <c r="AJ19" i="27" s="1"/>
  <c r="AJ18" i="27" s="1"/>
  <c r="AJ17" i="27" s="1"/>
  <c r="AJ16" i="27" s="1"/>
  <c r="AJ15" i="27" s="1"/>
  <c r="AJ14" i="27" s="1"/>
  <c r="AJ13" i="27" s="1"/>
  <c r="AM25" i="27"/>
  <c r="AF30" i="27"/>
  <c r="AX30" i="27" s="1"/>
  <c r="AU30" i="27"/>
  <c r="AV30" i="27" s="1"/>
  <c r="W31" i="27"/>
  <c r="AF32" i="27"/>
  <c r="AG32" i="27" s="1"/>
  <c r="AU32" i="27"/>
  <c r="AV32" i="27" s="1"/>
  <c r="AF33" i="27"/>
  <c r="AR31" i="27"/>
  <c r="AS31" i="27" s="1"/>
  <c r="W21" i="27"/>
  <c r="AU23" i="27"/>
  <c r="AV23" i="27" s="1"/>
  <c r="AL24" i="27"/>
  <c r="AC26" i="27"/>
  <c r="AF26" i="27" s="1"/>
  <c r="AL26" i="27"/>
  <c r="AM29" i="27"/>
  <c r="AL31" i="27"/>
  <c r="AD24" i="27"/>
  <c r="AK21" i="27"/>
  <c r="AK20" i="27" s="1"/>
  <c r="AK19" i="27" s="1"/>
  <c r="AK18" i="27" s="1"/>
  <c r="AK17" i="27" s="1"/>
  <c r="AK16" i="27" s="1"/>
  <c r="AK15" i="27" s="1"/>
  <c r="AK14" i="27" s="1"/>
  <c r="AK13" i="27" s="1"/>
  <c r="AF27" i="27"/>
  <c r="AD31" i="27"/>
  <c r="W19" i="27"/>
  <c r="T18" i="27"/>
  <c r="AG23" i="27"/>
  <c r="AG28" i="27"/>
  <c r="AI19" i="27"/>
  <c r="AL20" i="27"/>
  <c r="AU24" i="27"/>
  <c r="AV24" i="27" s="1"/>
  <c r="AM24" i="27"/>
  <c r="AG26" i="27"/>
  <c r="AM26" i="27"/>
  <c r="AG27" i="27"/>
  <c r="AC22" i="27"/>
  <c r="AD22" i="27" s="1"/>
  <c r="Z21" i="27"/>
  <c r="X23" i="27"/>
  <c r="X28" i="27"/>
  <c r="AF31" i="27"/>
  <c r="X31" i="27"/>
  <c r="AX32" i="27"/>
  <c r="AG33" i="27"/>
  <c r="R21" i="27"/>
  <c r="AL22" i="27"/>
  <c r="AF25" i="27"/>
  <c r="AR26" i="27"/>
  <c r="AS26" i="27" s="1"/>
  <c r="AU28" i="27"/>
  <c r="AV28" i="27" s="1"/>
  <c r="AF29" i="27"/>
  <c r="AR22" i="27"/>
  <c r="AS22" i="27" s="1"/>
  <c r="AO21" i="27"/>
  <c r="X26" i="27"/>
  <c r="AU27" i="27"/>
  <c r="AV27" i="27" s="1"/>
  <c r="AU31" i="27"/>
  <c r="AV31" i="27" s="1"/>
  <c r="AM31" i="27"/>
  <c r="X22" i="27"/>
  <c r="AF24" i="27"/>
  <c r="AY30" i="27"/>
  <c r="X33" i="27"/>
  <c r="AU33" i="27"/>
  <c r="AV33" i="27" s="1"/>
  <c r="AU22" i="4"/>
  <c r="AV22" i="4" s="1"/>
  <c r="AL35" i="4"/>
  <c r="AU35" i="4" s="1"/>
  <c r="AV35" i="4" s="1"/>
  <c r="AD38" i="4"/>
  <c r="AC47" i="4"/>
  <c r="AC50" i="4"/>
  <c r="AL65" i="4"/>
  <c r="AL79" i="4"/>
  <c r="Q86" i="4"/>
  <c r="Q85" i="4" s="1"/>
  <c r="Q58" i="4" s="1"/>
  <c r="Q57" i="4" s="1"/>
  <c r="Q56" i="4" s="1"/>
  <c r="Q55" i="4" s="1"/>
  <c r="V86" i="4"/>
  <c r="V85" i="4" s="1"/>
  <c r="V58" i="4" s="1"/>
  <c r="V57" i="4" s="1"/>
  <c r="V56" i="4" s="1"/>
  <c r="V55" i="4" s="1"/>
  <c r="AC111" i="4"/>
  <c r="AD111" i="4" s="1"/>
  <c r="AL111" i="4"/>
  <c r="AC121" i="4"/>
  <c r="AD121" i="4" s="1"/>
  <c r="AF124" i="4"/>
  <c r="AL131" i="4"/>
  <c r="P143" i="4"/>
  <c r="P142" i="4" s="1"/>
  <c r="AC160" i="4"/>
  <c r="O180" i="4"/>
  <c r="O179" i="4" s="1"/>
  <c r="T180" i="4"/>
  <c r="AF202" i="4"/>
  <c r="P204" i="4"/>
  <c r="P203" i="4" s="1"/>
  <c r="AC237" i="4"/>
  <c r="AK260" i="4"/>
  <c r="AK259" i="4" s="1"/>
  <c r="AC296" i="4"/>
  <c r="AF311" i="4"/>
  <c r="AC319" i="4"/>
  <c r="AD319" i="4" s="1"/>
  <c r="AF320" i="4"/>
  <c r="W327" i="4"/>
  <c r="P341" i="4"/>
  <c r="P340" i="4" s="1"/>
  <c r="U341" i="4"/>
  <c r="U340" i="4" s="1"/>
  <c r="AL358" i="4"/>
  <c r="AL365" i="4"/>
  <c r="AV368" i="4"/>
  <c r="AC387" i="4"/>
  <c r="W411" i="4"/>
  <c r="AF413" i="4"/>
  <c r="AC419" i="4"/>
  <c r="AD419" i="4" s="1"/>
  <c r="AC422" i="4"/>
  <c r="AD422" i="4" s="1"/>
  <c r="AU427" i="4"/>
  <c r="AV427" i="4" s="1"/>
  <c r="AF439" i="4"/>
  <c r="AU446" i="4"/>
  <c r="AV446" i="4" s="1"/>
  <c r="AF466" i="4"/>
  <c r="AU486" i="4"/>
  <c r="AV486" i="4" s="1"/>
  <c r="AU504" i="4"/>
  <c r="AV504" i="4" s="1"/>
  <c r="AL505" i="4"/>
  <c r="AM505" i="4" s="1"/>
  <c r="AU508" i="4"/>
  <c r="AV508" i="4" s="1"/>
  <c r="AF522" i="4"/>
  <c r="AU542" i="4"/>
  <c r="AV542" i="4" s="1"/>
  <c r="AL543" i="4"/>
  <c r="AM543" i="4" s="1"/>
  <c r="AU544" i="4"/>
  <c r="AV544" i="4" s="1"/>
  <c r="W561" i="4"/>
  <c r="AL561" i="4"/>
  <c r="AM561" i="4" s="1"/>
  <c r="AR561" i="4"/>
  <c r="AS561" i="4" s="1"/>
  <c r="AF575" i="4"/>
  <c r="AC575" i="4"/>
  <c r="AF576" i="4"/>
  <c r="AF580" i="4"/>
  <c r="AU590" i="4"/>
  <c r="AV590" i="4" s="1"/>
  <c r="AU609" i="4"/>
  <c r="AV609" i="4" s="1"/>
  <c r="AU663" i="4"/>
  <c r="AV663" i="4" s="1"/>
  <c r="AO666" i="4"/>
  <c r="AU668" i="4"/>
  <c r="AV668" i="4" s="1"/>
  <c r="AF670" i="4"/>
  <c r="AG670" i="4" s="1"/>
  <c r="AC703" i="4"/>
  <c r="AL716" i="4"/>
  <c r="AF731" i="4"/>
  <c r="AG731" i="4" s="1"/>
  <c r="AF766" i="4"/>
  <c r="AG766" i="4" s="1"/>
  <c r="AC824" i="4"/>
  <c r="AG807" i="4"/>
  <c r="X806" i="4"/>
  <c r="AI801" i="4"/>
  <c r="AL802" i="4"/>
  <c r="Z802" i="4"/>
  <c r="AU36" i="4"/>
  <c r="AV36" i="4" s="1"/>
  <c r="W44" i="4"/>
  <c r="AF46" i="4"/>
  <c r="AP58" i="4"/>
  <c r="AP57" i="4" s="1"/>
  <c r="AP56" i="4" s="1"/>
  <c r="AP55" i="4" s="1"/>
  <c r="AU73" i="4"/>
  <c r="AV73" i="4" s="1"/>
  <c r="W81" i="4"/>
  <c r="AF83" i="4"/>
  <c r="AM118" i="4"/>
  <c r="AL227" i="4"/>
  <c r="AM227" i="4" s="1"/>
  <c r="AF231" i="4"/>
  <c r="AF236" i="4"/>
  <c r="AG236" i="4" s="1"/>
  <c r="AC276" i="4"/>
  <c r="W384" i="4"/>
  <c r="X384" i="4" s="1"/>
  <c r="W387" i="4"/>
  <c r="AF389" i="4"/>
  <c r="W403" i="4"/>
  <c r="AR411" i="4"/>
  <c r="AR436" i="4"/>
  <c r="W451" i="4"/>
  <c r="AF459" i="4"/>
  <c r="AL470" i="4"/>
  <c r="AL485" i="4"/>
  <c r="AR495" i="4"/>
  <c r="W577" i="4"/>
  <c r="W620" i="4"/>
  <c r="AC635" i="4"/>
  <c r="W676" i="4"/>
  <c r="X676" i="4" s="1"/>
  <c r="AF678" i="4"/>
  <c r="AI675" i="4"/>
  <c r="AI674" i="4" s="1"/>
  <c r="AU709" i="4"/>
  <c r="AV709" i="4" s="1"/>
  <c r="W748" i="4"/>
  <c r="AF797" i="4"/>
  <c r="AO802" i="4"/>
  <c r="U17" i="4"/>
  <c r="AC103" i="4"/>
  <c r="AU195" i="4"/>
  <c r="AV195" i="4" s="1"/>
  <c r="AM198" i="4"/>
  <c r="W207" i="4"/>
  <c r="AD269" i="4"/>
  <c r="W333" i="4"/>
  <c r="AF334" i="4"/>
  <c r="AF427" i="4"/>
  <c r="AM429" i="4"/>
  <c r="AF607" i="4"/>
  <c r="AR633" i="4"/>
  <c r="AC688" i="4"/>
  <c r="AD688" i="4" s="1"/>
  <c r="AU731" i="4"/>
  <c r="AF770" i="4"/>
  <c r="AG770" i="4" s="1"/>
  <c r="AU781" i="4"/>
  <c r="AV781" i="4" s="1"/>
  <c r="AU785" i="4"/>
  <c r="AV785" i="4" s="1"/>
  <c r="AO821" i="4"/>
  <c r="AO820" i="4" s="1"/>
  <c r="AI838" i="4"/>
  <c r="AI837" i="4" s="1"/>
  <c r="AU808" i="4"/>
  <c r="AV808" i="4" s="1"/>
  <c r="AM808" i="4"/>
  <c r="AM87" i="4"/>
  <c r="Z180" i="4"/>
  <c r="AJ180" i="4"/>
  <c r="AJ179" i="4" s="1"/>
  <c r="AR207" i="4"/>
  <c r="AR221" i="4"/>
  <c r="AS221" i="4" s="1"/>
  <c r="AD249" i="4"/>
  <c r="AC312" i="4"/>
  <c r="AL312" i="4"/>
  <c r="AL348" i="4"/>
  <c r="X415" i="4"/>
  <c r="AL422" i="4"/>
  <c r="AR425" i="4"/>
  <c r="AK476" i="4"/>
  <c r="AK475" i="4" s="1"/>
  <c r="AK474" i="4" s="1"/>
  <c r="AK473" i="4" s="1"/>
  <c r="AC523" i="4"/>
  <c r="AD523" i="4" s="1"/>
  <c r="AL523" i="4"/>
  <c r="AR543" i="4"/>
  <c r="AS543" i="4" s="1"/>
  <c r="AI547" i="4"/>
  <c r="AC557" i="4"/>
  <c r="AB653" i="4"/>
  <c r="AB652" i="4" s="1"/>
  <c r="AS667" i="4"/>
  <c r="AD788" i="4"/>
  <c r="AG814" i="4"/>
  <c r="AX814" i="4"/>
  <c r="AS813" i="4"/>
  <c r="AU813" i="4"/>
  <c r="AV813" i="4" s="1"/>
  <c r="X813" i="4"/>
  <c r="AF813" i="4"/>
  <c r="AF808" i="4"/>
  <c r="X808" i="4"/>
  <c r="T802" i="4"/>
  <c r="W803" i="4"/>
  <c r="AC845" i="4"/>
  <c r="AC862" i="4"/>
  <c r="AP875" i="4"/>
  <c r="AP874" i="4" s="1"/>
  <c r="AR884" i="4"/>
  <c r="AS884" i="4" s="1"/>
  <c r="V897" i="4"/>
  <c r="V896" i="4" s="1"/>
  <c r="V895" i="4" s="1"/>
  <c r="V894" i="4" s="1"/>
  <c r="V893" i="4" s="1"/>
  <c r="V892" i="4" s="1"/>
  <c r="AP897" i="4"/>
  <c r="AP896" i="4" s="1"/>
  <c r="AP895" i="4" s="1"/>
  <c r="AP894" i="4" s="1"/>
  <c r="AP893" i="4" s="1"/>
  <c r="AP892" i="4" s="1"/>
  <c r="W933" i="4"/>
  <c r="AQ942" i="4"/>
  <c r="AQ941" i="4" s="1"/>
  <c r="AQ940" i="4" s="1"/>
  <c r="AQ939" i="4" s="1"/>
  <c r="AQ938" i="4" s="1"/>
  <c r="AQ937" i="4" s="1"/>
  <c r="BC812" i="4"/>
  <c r="AF811" i="4"/>
  <c r="X807" i="4"/>
  <c r="AC806" i="4"/>
  <c r="AD806" i="4" s="1"/>
  <c r="AM805" i="4"/>
  <c r="AR804" i="4"/>
  <c r="AS804" i="4" s="1"/>
  <c r="AB803" i="4"/>
  <c r="AB802" i="4" s="1"/>
  <c r="AB801" i="4" s="1"/>
  <c r="AB800" i="4" s="1"/>
  <c r="AB799" i="4" s="1"/>
  <c r="AB798" i="4" s="1"/>
  <c r="W804" i="4"/>
  <c r="R803" i="4"/>
  <c r="AS943" i="4"/>
  <c r="AU815" i="4"/>
  <c r="AG810" i="4"/>
  <c r="AX809" i="4"/>
  <c r="AU807" i="4"/>
  <c r="AV807" i="4" s="1"/>
  <c r="AQ803" i="4"/>
  <c r="AQ802" i="4" s="1"/>
  <c r="AQ801" i="4" s="1"/>
  <c r="AQ800" i="4" s="1"/>
  <c r="AQ799" i="4" s="1"/>
  <c r="AQ798" i="4" s="1"/>
  <c r="AL804" i="4"/>
  <c r="W869" i="4"/>
  <c r="AU873" i="4"/>
  <c r="AV873" i="4" s="1"/>
  <c r="T957" i="4"/>
  <c r="T956" i="4" s="1"/>
  <c r="AU964" i="4"/>
  <c r="AV964" i="4" s="1"/>
  <c r="AY812" i="4"/>
  <c r="AD810" i="4"/>
  <c r="AU806" i="4"/>
  <c r="AV806" i="4" s="1"/>
  <c r="AR806" i="4"/>
  <c r="AS806" i="4" s="1"/>
  <c r="AF805" i="4"/>
  <c r="AC902" i="4"/>
  <c r="AD902" i="4" s="1"/>
  <c r="AI942" i="4"/>
  <c r="AI941" i="4" s="1"/>
  <c r="AI940" i="4" s="1"/>
  <c r="AL960" i="4"/>
  <c r="AF965" i="4"/>
  <c r="AL26" i="4"/>
  <c r="X38" i="4"/>
  <c r="AV38" i="4"/>
  <c r="AU46" i="4"/>
  <c r="AV46" i="4" s="1"/>
  <c r="AR47" i="4"/>
  <c r="AS47" i="4" s="1"/>
  <c r="AB43" i="4"/>
  <c r="AB42" i="4" s="1"/>
  <c r="AL61" i="4"/>
  <c r="W65" i="4"/>
  <c r="AL69" i="4"/>
  <c r="AM69" i="4" s="1"/>
  <c r="AM73" i="4"/>
  <c r="AC76" i="4"/>
  <c r="AD76" i="4" s="1"/>
  <c r="AC79" i="4"/>
  <c r="AL81" i="4"/>
  <c r="AM81" i="4" s="1"/>
  <c r="Q102" i="4"/>
  <c r="Q101" i="4" s="1"/>
  <c r="W103" i="4"/>
  <c r="AI102" i="4"/>
  <c r="AI101" i="4" s="1"/>
  <c r="AR103" i="4"/>
  <c r="AS103" i="4" s="1"/>
  <c r="AU105" i="4"/>
  <c r="AV105" i="4" s="1"/>
  <c r="AC107" i="4"/>
  <c r="AR111" i="4"/>
  <c r="AS111" i="4" s="1"/>
  <c r="AU113" i="4"/>
  <c r="AV113" i="4" s="1"/>
  <c r="AF115" i="4"/>
  <c r="AJ117" i="4"/>
  <c r="AJ116" i="4" s="1"/>
  <c r="AC129" i="4"/>
  <c r="AD129" i="4" s="1"/>
  <c r="AC147" i="4"/>
  <c r="AR160" i="4"/>
  <c r="AS160" i="4" s="1"/>
  <c r="AF164" i="4"/>
  <c r="AP220" i="4"/>
  <c r="AP219" i="4" s="1"/>
  <c r="AO220" i="4"/>
  <c r="AF45" i="4"/>
  <c r="AG45" i="4" s="1"/>
  <c r="AF64" i="4"/>
  <c r="AG64" i="4" s="1"/>
  <c r="Z86" i="4"/>
  <c r="AJ86" i="4"/>
  <c r="AJ85" i="4" s="1"/>
  <c r="AL89" i="4"/>
  <c r="AM89" i="4" s="1"/>
  <c r="AM121" i="4"/>
  <c r="AR121" i="4"/>
  <c r="AU122" i="4"/>
  <c r="AU125" i="4"/>
  <c r="AV125" i="4" s="1"/>
  <c r="AL129" i="4"/>
  <c r="AU161" i="4"/>
  <c r="AV161" i="4" s="1"/>
  <c r="AR197" i="4"/>
  <c r="AF222" i="4"/>
  <c r="AG222" i="4" s="1"/>
  <c r="W227" i="4"/>
  <c r="AI31" i="4"/>
  <c r="AI30" i="4" s="1"/>
  <c r="AU39" i="4"/>
  <c r="AV39" i="4" s="1"/>
  <c r="AX46" i="4"/>
  <c r="AD50" i="4"/>
  <c r="AS89" i="4"/>
  <c r="T102" i="4"/>
  <c r="T101" i="4" s="1"/>
  <c r="Z117" i="4"/>
  <c r="Z116" i="4" s="1"/>
  <c r="AR131" i="4"/>
  <c r="AK156" i="4"/>
  <c r="AK155" i="4" s="1"/>
  <c r="AF168" i="4"/>
  <c r="AL184" i="4"/>
  <c r="AD197" i="4"/>
  <c r="AF209" i="4"/>
  <c r="AL212" i="4"/>
  <c r="AD237" i="4"/>
  <c r="Q17" i="4"/>
  <c r="AS38" i="4"/>
  <c r="AC37" i="4"/>
  <c r="AF40" i="4"/>
  <c r="AG40" i="4" s="1"/>
  <c r="AU54" i="4"/>
  <c r="AV54" i="4" s="1"/>
  <c r="X63" i="4"/>
  <c r="AK58" i="4"/>
  <c r="AK57" i="4" s="1"/>
  <c r="AK56" i="4" s="1"/>
  <c r="AK55" i="4" s="1"/>
  <c r="AL76" i="4"/>
  <c r="AR76" i="4"/>
  <c r="AS76" i="4" s="1"/>
  <c r="AO75" i="4"/>
  <c r="X83" i="4"/>
  <c r="X89" i="4"/>
  <c r="AA86" i="4"/>
  <c r="AA85" i="4" s="1"/>
  <c r="AA58" i="4" s="1"/>
  <c r="AA57" i="4" s="1"/>
  <c r="AA56" i="4" s="1"/>
  <c r="AA55" i="4" s="1"/>
  <c r="W118" i="4"/>
  <c r="X118" i="4" s="1"/>
  <c r="AC118" i="4"/>
  <c r="AD118" i="4" s="1"/>
  <c r="O117" i="4"/>
  <c r="O116" i="4" s="1"/>
  <c r="O100" i="4" s="1"/>
  <c r="O99" i="4" s="1"/>
  <c r="O98" i="4" s="1"/>
  <c r="O97" i="4" s="1"/>
  <c r="AK117" i="4"/>
  <c r="AK116" i="4" s="1"/>
  <c r="AC150" i="4"/>
  <c r="AU154" i="4"/>
  <c r="AV154" i="4" s="1"/>
  <c r="W157" i="4"/>
  <c r="AB156" i="4"/>
  <c r="AB155" i="4" s="1"/>
  <c r="W167" i="4"/>
  <c r="AA166" i="4"/>
  <c r="AA165" i="4" s="1"/>
  <c r="AA162" i="4" s="1"/>
  <c r="P180" i="4"/>
  <c r="P179" i="4" s="1"/>
  <c r="AU191" i="4"/>
  <c r="AV191" i="4" s="1"/>
  <c r="AL197" i="4"/>
  <c r="AF201" i="4"/>
  <c r="W204" i="4"/>
  <c r="AF228" i="4"/>
  <c r="AG228" i="4" s="1"/>
  <c r="X236" i="4"/>
  <c r="AQ244" i="4"/>
  <c r="AQ243" i="4" s="1"/>
  <c r="AM262" i="4"/>
  <c r="W265" i="4"/>
  <c r="AA260" i="4"/>
  <c r="AA259" i="4" s="1"/>
  <c r="AR269" i="4"/>
  <c r="AS269" i="4" s="1"/>
  <c r="AM288" i="4"/>
  <c r="W308" i="4"/>
  <c r="AR308" i="4"/>
  <c r="AS308" i="4" s="1"/>
  <c r="AQ324" i="4"/>
  <c r="AQ323" i="4" s="1"/>
  <c r="R341" i="4"/>
  <c r="R340" i="4" s="1"/>
  <c r="AU346" i="4"/>
  <c r="AV346" i="4" s="1"/>
  <c r="W355" i="4"/>
  <c r="O364" i="4"/>
  <c r="O363" i="4" s="1"/>
  <c r="AF423" i="4"/>
  <c r="AU423" i="4"/>
  <c r="AV423" i="4" s="1"/>
  <c r="AF438" i="4"/>
  <c r="AM442" i="4"/>
  <c r="AR444" i="4"/>
  <c r="AS444" i="4" s="1"/>
  <c r="AL454" i="4"/>
  <c r="AM454" i="4" s="1"/>
  <c r="AU458" i="4"/>
  <c r="AV458" i="4" s="1"/>
  <c r="X459" i="4"/>
  <c r="O462" i="4"/>
  <c r="O461" i="4" s="1"/>
  <c r="AK462" i="4"/>
  <c r="AK461" i="4" s="1"/>
  <c r="W482" i="4"/>
  <c r="AL534" i="4"/>
  <c r="AM534" i="4" s="1"/>
  <c r="AF536" i="4"/>
  <c r="AF564" i="4"/>
  <c r="AG564" i="4" s="1"/>
  <c r="AF568" i="4"/>
  <c r="AG568" i="4" s="1"/>
  <c r="AS583" i="4"/>
  <c r="Z582" i="4"/>
  <c r="Z581" i="4" s="1"/>
  <c r="AC589" i="4"/>
  <c r="AK593" i="4"/>
  <c r="AK592" i="4" s="1"/>
  <c r="O593" i="4"/>
  <c r="O592" i="4" s="1"/>
  <c r="W605" i="4"/>
  <c r="AL606" i="4"/>
  <c r="AM606" i="4" s="1"/>
  <c r="AF632" i="4"/>
  <c r="AA233" i="4"/>
  <c r="AA232" i="4" s="1"/>
  <c r="AU297" i="4"/>
  <c r="AV297" i="4" s="1"/>
  <c r="Q303" i="4"/>
  <c r="Q302" i="4" s="1"/>
  <c r="Q301" i="4" s="1"/>
  <c r="Q300" i="4" s="1"/>
  <c r="Q299" i="4" s="1"/>
  <c r="Q298" i="4" s="1"/>
  <c r="V303" i="4"/>
  <c r="V302" i="4" s="1"/>
  <c r="AP303" i="4"/>
  <c r="AP302" i="4" s="1"/>
  <c r="AU321" i="4"/>
  <c r="AV321" i="4" s="1"/>
  <c r="P354" i="4"/>
  <c r="P353" i="4" s="1"/>
  <c r="P339" i="4" s="1"/>
  <c r="P338" i="4" s="1"/>
  <c r="P337" i="4" s="1"/>
  <c r="P336" i="4" s="1"/>
  <c r="P335" i="4" s="1"/>
  <c r="AK354" i="4"/>
  <c r="AK353" i="4" s="1"/>
  <c r="AK339" i="4" s="1"/>
  <c r="AK338" i="4" s="1"/>
  <c r="AK337" i="4" s="1"/>
  <c r="AK336" i="4" s="1"/>
  <c r="AA364" i="4"/>
  <c r="AA363" i="4" s="1"/>
  <c r="AA360" i="4" s="1"/>
  <c r="O396" i="4"/>
  <c r="O395" i="4" s="1"/>
  <c r="O394" i="4" s="1"/>
  <c r="O393" i="4" s="1"/>
  <c r="X423" i="4"/>
  <c r="AS425" i="4"/>
  <c r="AU438" i="4"/>
  <c r="AV438" i="4" s="1"/>
  <c r="AR440" i="4"/>
  <c r="AS440" i="4" s="1"/>
  <c r="AK450" i="4"/>
  <c r="AK449" i="4" s="1"/>
  <c r="AM458" i="4"/>
  <c r="AR482" i="4"/>
  <c r="Z491" i="4"/>
  <c r="AL495" i="4"/>
  <c r="R518" i="4"/>
  <c r="R517" i="4" s="1"/>
  <c r="AQ518" i="4"/>
  <c r="AQ517" i="4" s="1"/>
  <c r="AL533" i="4"/>
  <c r="AF545" i="4"/>
  <c r="AG545" i="4" s="1"/>
  <c r="O582" i="4"/>
  <c r="O581" i="4" s="1"/>
  <c r="AU601" i="4"/>
  <c r="AV601" i="4" s="1"/>
  <c r="AA616" i="4"/>
  <c r="AA615" i="4" s="1"/>
  <c r="AF618" i="4"/>
  <c r="AC620" i="4"/>
  <c r="AD620" i="4" s="1"/>
  <c r="W633" i="4"/>
  <c r="AK629" i="4"/>
  <c r="AK628" i="4" s="1"/>
  <c r="W641" i="4"/>
  <c r="AA275" i="4"/>
  <c r="AA274" i="4" s="1"/>
  <c r="AK275" i="4"/>
  <c r="AK274" i="4" s="1"/>
  <c r="AF283" i="4"/>
  <c r="O301" i="4"/>
  <c r="O300" i="4" s="1"/>
  <c r="O299" i="4" s="1"/>
  <c r="O298" i="4" s="1"/>
  <c r="X343" i="4"/>
  <c r="AM343" i="4"/>
  <c r="AS345" i="4"/>
  <c r="X347" i="4"/>
  <c r="AM347" i="4"/>
  <c r="Q354" i="4"/>
  <c r="Q353" i="4" s="1"/>
  <c r="V354" i="4"/>
  <c r="V353" i="4" s="1"/>
  <c r="O410" i="4"/>
  <c r="O409" i="4" s="1"/>
  <c r="T410" i="4"/>
  <c r="T409" i="4" s="1"/>
  <c r="V418" i="4"/>
  <c r="V417" i="4" s="1"/>
  <c r="V416" i="4" s="1"/>
  <c r="V435" i="4"/>
  <c r="V434" i="4" s="1"/>
  <c r="AP435" i="4"/>
  <c r="AP434" i="4" s="1"/>
  <c r="Q450" i="4"/>
  <c r="Q449" i="4" s="1"/>
  <c r="AU466" i="4"/>
  <c r="AV466" i="4" s="1"/>
  <c r="W470" i="4"/>
  <c r="W497" i="4"/>
  <c r="AF499" i="4"/>
  <c r="AG499" i="4" s="1"/>
  <c r="AS505" i="4"/>
  <c r="AS507" i="4"/>
  <c r="R556" i="4"/>
  <c r="Z556" i="4"/>
  <c r="Z555" i="4" s="1"/>
  <c r="AJ556" i="4"/>
  <c r="AM569" i="4"/>
  <c r="AB571" i="4"/>
  <c r="AB570" i="4" s="1"/>
  <c r="P571" i="4"/>
  <c r="P570" i="4" s="1"/>
  <c r="P554" i="4" s="1"/>
  <c r="P553" i="4" s="1"/>
  <c r="P552" i="4" s="1"/>
  <c r="P551" i="4" s="1"/>
  <c r="AC583" i="4"/>
  <c r="AD583" i="4" s="1"/>
  <c r="AM598" i="4"/>
  <c r="AR239" i="4"/>
  <c r="AU242" i="4"/>
  <c r="AV242" i="4" s="1"/>
  <c r="AJ260" i="4"/>
  <c r="AJ259" i="4" s="1"/>
  <c r="AQ260" i="4"/>
  <c r="AQ259" i="4" s="1"/>
  <c r="AM270" i="4"/>
  <c r="AL276" i="4"/>
  <c r="AI287" i="4"/>
  <c r="AP287" i="4"/>
  <c r="AP286" i="4" s="1"/>
  <c r="AP258" i="4" s="1"/>
  <c r="AP257" i="4" s="1"/>
  <c r="AP256" i="4" s="1"/>
  <c r="AP255" i="4" s="1"/>
  <c r="AL345" i="4"/>
  <c r="AM345" i="4" s="1"/>
  <c r="AP364" i="4"/>
  <c r="AP363" i="4" s="1"/>
  <c r="AP360" i="4" s="1"/>
  <c r="AP354" i="4" s="1"/>
  <c r="AP353" i="4" s="1"/>
  <c r="O380" i="4"/>
  <c r="O379" i="4" s="1"/>
  <c r="O378" i="4" s="1"/>
  <c r="O377" i="4" s="1"/>
  <c r="O376" i="4" s="1"/>
  <c r="O375" i="4" s="1"/>
  <c r="AK380" i="4"/>
  <c r="AK379" i="4" s="1"/>
  <c r="AK378" i="4" s="1"/>
  <c r="AK377" i="4" s="1"/>
  <c r="AK376" i="4" s="1"/>
  <c r="AK375" i="4" s="1"/>
  <c r="X389" i="4"/>
  <c r="AM389" i="4"/>
  <c r="X391" i="4"/>
  <c r="AM391" i="4"/>
  <c r="X413" i="4"/>
  <c r="AM413" i="4"/>
  <c r="AK410" i="4"/>
  <c r="AK409" i="4" s="1"/>
  <c r="AS436" i="4"/>
  <c r="AM446" i="4"/>
  <c r="AF458" i="4"/>
  <c r="AS465" i="4"/>
  <c r="AQ478" i="4"/>
  <c r="AQ477" i="4" s="1"/>
  <c r="X499" i="4"/>
  <c r="AC505" i="4"/>
  <c r="AD505" i="4" s="1"/>
  <c r="AL527" i="4"/>
  <c r="AU535" i="4"/>
  <c r="AV535" i="4" s="1"/>
  <c r="AU536" i="4"/>
  <c r="AV536" i="4" s="1"/>
  <c r="P540" i="4"/>
  <c r="P539" i="4" s="1"/>
  <c r="P516" i="4" s="1"/>
  <c r="P515" i="4" s="1"/>
  <c r="P514" i="4" s="1"/>
  <c r="P513" i="4" s="1"/>
  <c r="U540" i="4"/>
  <c r="U539" i="4" s="1"/>
  <c r="W548" i="4"/>
  <c r="AU550" i="4"/>
  <c r="AF569" i="4"/>
  <c r="AR572" i="4"/>
  <c r="AL575" i="4"/>
  <c r="AM576" i="4"/>
  <c r="AF599" i="4"/>
  <c r="AU610" i="4"/>
  <c r="AV610" i="4" s="1"/>
  <c r="AF631" i="4"/>
  <c r="AX631" i="4" s="1"/>
  <c r="AU631" i="4"/>
  <c r="AU658" i="4"/>
  <c r="AV658" i="4" s="1"/>
  <c r="AC659" i="4"/>
  <c r="AD659" i="4" s="1"/>
  <c r="AF663" i="4"/>
  <c r="AX663" i="4" s="1"/>
  <c r="BA663" i="4" s="1"/>
  <c r="AC667" i="4"/>
  <c r="AD667" i="4" s="1"/>
  <c r="AF668" i="4"/>
  <c r="Q675" i="4"/>
  <c r="Q674" i="4" s="1"/>
  <c r="V675" i="4"/>
  <c r="V674" i="4" s="1"/>
  <c r="AL676" i="4"/>
  <c r="AM676" i="4" s="1"/>
  <c r="AR676" i="4"/>
  <c r="AS676" i="4" s="1"/>
  <c r="W682" i="4"/>
  <c r="AF692" i="4"/>
  <c r="AF694" i="4"/>
  <c r="W705" i="4"/>
  <c r="X705" i="4" s="1"/>
  <c r="AI715" i="4"/>
  <c r="AK713" i="4"/>
  <c r="AK712" i="4" s="1"/>
  <c r="AK711" i="4" s="1"/>
  <c r="AS740" i="4"/>
  <c r="AS755" i="4"/>
  <c r="AF768" i="4"/>
  <c r="AU768" i="4"/>
  <c r="AV768" i="4" s="1"/>
  <c r="AL788" i="4"/>
  <c r="AX791" i="4"/>
  <c r="AY791" i="4" s="1"/>
  <c r="Q838" i="4"/>
  <c r="Q837" i="4" s="1"/>
  <c r="V838" i="4"/>
  <c r="V837" i="4" s="1"/>
  <c r="AU859" i="4"/>
  <c r="AV859" i="4" s="1"/>
  <c r="AF871" i="4"/>
  <c r="AG871" i="4" s="1"/>
  <c r="R875" i="4"/>
  <c r="AJ875" i="4"/>
  <c r="AJ874" i="4" s="1"/>
  <c r="AR880" i="4"/>
  <c r="AS880" i="4" s="1"/>
  <c r="AR890" i="4"/>
  <c r="AS890" i="4" s="1"/>
  <c r="AA897" i="4"/>
  <c r="AA896" i="4" s="1"/>
  <c r="AA895" i="4" s="1"/>
  <c r="AA894" i="4" s="1"/>
  <c r="AA893" i="4" s="1"/>
  <c r="AA892" i="4" s="1"/>
  <c r="T897" i="4"/>
  <c r="AB912" i="4"/>
  <c r="AB911" i="4" s="1"/>
  <c r="AB910" i="4" s="1"/>
  <c r="AB909" i="4" s="1"/>
  <c r="AB908" i="4" s="1"/>
  <c r="V912" i="4"/>
  <c r="V911" i="4" s="1"/>
  <c r="V910" i="4" s="1"/>
  <c r="V909" i="4" s="1"/>
  <c r="V908" i="4" s="1"/>
  <c r="AL926" i="4"/>
  <c r="AF949" i="4"/>
  <c r="AM949" i="4"/>
  <c r="AJ957" i="4"/>
  <c r="AJ956" i="4" s="1"/>
  <c r="AJ955" i="4" s="1"/>
  <c r="AJ954" i="4" s="1"/>
  <c r="AJ953" i="4" s="1"/>
  <c r="AJ952" i="4" s="1"/>
  <c r="AR962" i="4"/>
  <c r="AS962" i="4" s="1"/>
  <c r="X965" i="4"/>
  <c r="AS976" i="4"/>
  <c r="AU661" i="4"/>
  <c r="AV661" i="4" s="1"/>
  <c r="AU670" i="4"/>
  <c r="AV670" i="4" s="1"/>
  <c r="AU679" i="4"/>
  <c r="AV679" i="4" s="1"/>
  <c r="AC686" i="4"/>
  <c r="AD686" i="4" s="1"/>
  <c r="Q685" i="4"/>
  <c r="Q684" i="4" s="1"/>
  <c r="AR688" i="4"/>
  <c r="AS688" i="4" s="1"/>
  <c r="AF689" i="4"/>
  <c r="W690" i="4"/>
  <c r="X692" i="4"/>
  <c r="AF693" i="4"/>
  <c r="X694" i="4"/>
  <c r="Q700" i="4"/>
  <c r="Q699" i="4" s="1"/>
  <c r="Q698" i="4" s="1"/>
  <c r="Q697" i="4" s="1"/>
  <c r="Q696" i="4" s="1"/>
  <c r="Q695" i="4" s="1"/>
  <c r="V700" i="4"/>
  <c r="V699" i="4" s="1"/>
  <c r="V698" i="4" s="1"/>
  <c r="V697" i="4" s="1"/>
  <c r="V696" i="4" s="1"/>
  <c r="V695" i="4" s="1"/>
  <c r="AP700" i="4"/>
  <c r="AP699" i="4" s="1"/>
  <c r="AP698" i="4" s="1"/>
  <c r="AP697" i="4" s="1"/>
  <c r="AP696" i="4" s="1"/>
  <c r="AP695" i="4" s="1"/>
  <c r="AR719" i="4"/>
  <c r="AS719" i="4" s="1"/>
  <c r="AL726" i="4"/>
  <c r="AM726" i="4" s="1"/>
  <c r="AF732" i="4"/>
  <c r="U747" i="4"/>
  <c r="U746" i="4" s="1"/>
  <c r="U745" i="4" s="1"/>
  <c r="U744" i="4" s="1"/>
  <c r="U743" i="4" s="1"/>
  <c r="AR748" i="4"/>
  <c r="AL755" i="4"/>
  <c r="AR762" i="4"/>
  <c r="AR796" i="4"/>
  <c r="AU797" i="4"/>
  <c r="AV797" i="4" s="1"/>
  <c r="AQ821" i="4"/>
  <c r="AQ820" i="4" s="1"/>
  <c r="AQ819" i="4" s="1"/>
  <c r="AQ818" i="4" s="1"/>
  <c r="AQ817" i="4" s="1"/>
  <c r="AQ816" i="4" s="1"/>
  <c r="AU825" i="4"/>
  <c r="AV825" i="4" s="1"/>
  <c r="AF827" i="4"/>
  <c r="AG827" i="4" s="1"/>
  <c r="Z838" i="4"/>
  <c r="AQ838" i="4"/>
  <c r="AQ837" i="4" s="1"/>
  <c r="AR845" i="4"/>
  <c r="AL851" i="4"/>
  <c r="AR898" i="4"/>
  <c r="AS898" i="4" s="1"/>
  <c r="P897" i="4"/>
  <c r="P896" i="4" s="1"/>
  <c r="P895" i="4" s="1"/>
  <c r="P894" i="4" s="1"/>
  <c r="P893" i="4" s="1"/>
  <c r="P892" i="4" s="1"/>
  <c r="W900" i="4"/>
  <c r="AK912" i="4"/>
  <c r="AK911" i="4" s="1"/>
  <c r="AK910" i="4" s="1"/>
  <c r="AK909" i="4" s="1"/>
  <c r="AK908" i="4" s="1"/>
  <c r="AK907" i="4" s="1"/>
  <c r="Q942" i="4"/>
  <c r="Q941" i="4" s="1"/>
  <c r="Q940" i="4" s="1"/>
  <c r="Q939" i="4" s="1"/>
  <c r="Q938" i="4" s="1"/>
  <c r="Q937" i="4" s="1"/>
  <c r="AR945" i="4"/>
  <c r="AC960" i="4"/>
  <c r="AF961" i="4"/>
  <c r="AG961" i="4" s="1"/>
  <c r="AP685" i="4"/>
  <c r="AP684" i="4" s="1"/>
  <c r="AL728" i="4"/>
  <c r="AP713" i="4"/>
  <c r="AP712" i="4" s="1"/>
  <c r="AP711" i="4" s="1"/>
  <c r="AU742" i="4"/>
  <c r="AV742" i="4" s="1"/>
  <c r="AD762" i="4"/>
  <c r="AF771" i="4"/>
  <c r="R776" i="4"/>
  <c r="AD845" i="4"/>
  <c r="AD862" i="4"/>
  <c r="AL876" i="4"/>
  <c r="AM876" i="4" s="1"/>
  <c r="W890" i="4"/>
  <c r="AB907" i="4"/>
  <c r="AL947" i="4"/>
  <c r="AM947" i="4" s="1"/>
  <c r="AP942" i="4"/>
  <c r="AP941" i="4" s="1"/>
  <c r="AP940" i="4" s="1"/>
  <c r="AP939" i="4" s="1"/>
  <c r="AP938" i="4" s="1"/>
  <c r="AP937" i="4" s="1"/>
  <c r="Q640" i="4"/>
  <c r="Q639" i="4" s="1"/>
  <c r="AQ651" i="4"/>
  <c r="AQ650" i="4" s="1"/>
  <c r="AL659" i="4"/>
  <c r="AF680" i="4"/>
  <c r="P685" i="4"/>
  <c r="P684" i="4" s="1"/>
  <c r="U685" i="4"/>
  <c r="U684" i="4" s="1"/>
  <c r="AL690" i="4"/>
  <c r="AM690" i="4" s="1"/>
  <c r="T700" i="4"/>
  <c r="T699" i="4" s="1"/>
  <c r="AA700" i="4"/>
  <c r="AA699" i="4" s="1"/>
  <c r="AA698" i="4" s="1"/>
  <c r="AA697" i="4" s="1"/>
  <c r="AA696" i="4" s="1"/>
  <c r="AA695" i="4" s="1"/>
  <c r="AK700" i="4"/>
  <c r="AK699" i="4" s="1"/>
  <c r="AK698" i="4" s="1"/>
  <c r="AK697" i="4" s="1"/>
  <c r="AK696" i="4" s="1"/>
  <c r="AK695" i="4" s="1"/>
  <c r="AF702" i="4"/>
  <c r="Z700" i="4"/>
  <c r="Z699" i="4" s="1"/>
  <c r="AR705" i="4"/>
  <c r="AU707" i="4"/>
  <c r="AV707" i="4" s="1"/>
  <c r="AF709" i="4"/>
  <c r="AG709" i="4" s="1"/>
  <c r="AQ715" i="4"/>
  <c r="AR715" i="4" s="1"/>
  <c r="AC719" i="4"/>
  <c r="AD719" i="4" s="1"/>
  <c r="AF721" i="4"/>
  <c r="W794" i="4"/>
  <c r="AL794" i="4"/>
  <c r="AM829" i="4"/>
  <c r="W831" i="4"/>
  <c r="X840" i="4"/>
  <c r="AC842" i="4"/>
  <c r="AD842" i="4" s="1"/>
  <c r="AU870" i="4"/>
  <c r="AV870" i="4" s="1"/>
  <c r="X873" i="4"/>
  <c r="AL890" i="4"/>
  <c r="AC900" i="4"/>
  <c r="AD900" i="4" s="1"/>
  <c r="X904" i="4"/>
  <c r="AF905" i="4"/>
  <c r="AU918" i="4"/>
  <c r="AV918" i="4" s="1"/>
  <c r="W960" i="4"/>
  <c r="AM963" i="4"/>
  <c r="AD81" i="26"/>
  <c r="AM81" i="26"/>
  <c r="W22" i="26"/>
  <c r="AR25" i="26"/>
  <c r="AS25" i="26" s="1"/>
  <c r="AC28" i="26"/>
  <c r="AD28" i="26" s="1"/>
  <c r="AR28" i="26"/>
  <c r="AS28" i="26" s="1"/>
  <c r="X30" i="26"/>
  <c r="AL32" i="26"/>
  <c r="AF33" i="26"/>
  <c r="AX33" i="26" s="1"/>
  <c r="AU33" i="26"/>
  <c r="AV33" i="26" s="1"/>
  <c r="AM36" i="26"/>
  <c r="AS36" i="26"/>
  <c r="X38" i="26"/>
  <c r="AM48" i="26"/>
  <c r="T60" i="26"/>
  <c r="AR60" i="26"/>
  <c r="AF69" i="26"/>
  <c r="AG69" i="26" s="1"/>
  <c r="AF71" i="26"/>
  <c r="AU71" i="26"/>
  <c r="AV71" i="26" s="1"/>
  <c r="AF72" i="26"/>
  <c r="AF79" i="26"/>
  <c r="AG79" i="26" s="1"/>
  <c r="AM87" i="26"/>
  <c r="AL93" i="26"/>
  <c r="AR93" i="26"/>
  <c r="AS93" i="26" s="1"/>
  <c r="AL94" i="26"/>
  <c r="AL102" i="26"/>
  <c r="AM102" i="26" s="1"/>
  <c r="AK19" i="26"/>
  <c r="AK18" i="26" s="1"/>
  <c r="AK17" i="26" s="1"/>
  <c r="AU26" i="26"/>
  <c r="AV26" i="26" s="1"/>
  <c r="AF27" i="26"/>
  <c r="AI21" i="26"/>
  <c r="AF29" i="26"/>
  <c r="AR47" i="26"/>
  <c r="AS47" i="26" s="1"/>
  <c r="AF55" i="26"/>
  <c r="O65" i="26"/>
  <c r="O64" i="26" s="1"/>
  <c r="O63" i="26" s="1"/>
  <c r="O16" i="26" s="1"/>
  <c r="O15" i="26" s="1"/>
  <c r="O14" i="26" s="1"/>
  <c r="O13" i="26" s="1"/>
  <c r="AK65" i="26"/>
  <c r="AK64" i="26" s="1"/>
  <c r="AK63" i="26" s="1"/>
  <c r="X71" i="26"/>
  <c r="AM71" i="26"/>
  <c r="X72" i="26"/>
  <c r="AF73" i="26"/>
  <c r="AU76" i="26"/>
  <c r="AV76" i="26" s="1"/>
  <c r="AU78" i="26"/>
  <c r="AV78" i="26" s="1"/>
  <c r="X79" i="26"/>
  <c r="AC92" i="26"/>
  <c r="AD92" i="26" s="1"/>
  <c r="AC94" i="26"/>
  <c r="AD94" i="26" s="1"/>
  <c r="AU96" i="26"/>
  <c r="AV96" i="26" s="1"/>
  <c r="AV97" i="26"/>
  <c r="X102" i="26"/>
  <c r="AU23" i="26"/>
  <c r="AV23" i="26" s="1"/>
  <c r="AL25" i="26"/>
  <c r="AM26" i="26"/>
  <c r="X27" i="26"/>
  <c r="AJ21" i="26"/>
  <c r="AJ20" i="26" s="1"/>
  <c r="AJ19" i="26" s="1"/>
  <c r="AJ18" i="26" s="1"/>
  <c r="AJ17" i="26" s="1"/>
  <c r="AJ16" i="26" s="1"/>
  <c r="AJ15" i="26" s="1"/>
  <c r="AJ14" i="26" s="1"/>
  <c r="AJ13" i="26" s="1"/>
  <c r="AC35" i="26"/>
  <c r="AU39" i="26"/>
  <c r="AV39" i="26" s="1"/>
  <c r="Z46" i="26"/>
  <c r="AL54" i="26"/>
  <c r="AU54" i="26" s="1"/>
  <c r="AV54" i="26" s="1"/>
  <c r="AC61" i="26"/>
  <c r="AD61" i="26" s="1"/>
  <c r="V65" i="26"/>
  <c r="V64" i="26" s="1"/>
  <c r="V63" i="26" s="1"/>
  <c r="V16" i="26" s="1"/>
  <c r="V15" i="26" s="1"/>
  <c r="V14" i="26" s="1"/>
  <c r="V13" i="26" s="1"/>
  <c r="AM82" i="26"/>
  <c r="AS82" i="26"/>
  <c r="X83" i="26"/>
  <c r="AD83" i="26"/>
  <c r="AM83" i="26"/>
  <c r="AS83" i="26"/>
  <c r="AF91" i="26"/>
  <c r="W93" i="26"/>
  <c r="AC93" i="26"/>
  <c r="AD93" i="26" s="1"/>
  <c r="W94" i="26"/>
  <c r="AF95" i="26"/>
  <c r="AF99" i="26"/>
  <c r="Q16" i="26"/>
  <c r="Q15" i="26" s="1"/>
  <c r="Q14" i="26" s="1"/>
  <c r="Q13" i="26" s="1"/>
  <c r="P16" i="26"/>
  <c r="P15" i="26" s="1"/>
  <c r="P14" i="26" s="1"/>
  <c r="P13" i="26" s="1"/>
  <c r="AD25" i="26"/>
  <c r="AC34" i="26"/>
  <c r="AD47" i="26"/>
  <c r="AS53" i="26"/>
  <c r="AA65" i="26"/>
  <c r="AA64" i="26" s="1"/>
  <c r="AA63" i="26" s="1"/>
  <c r="AP65" i="26"/>
  <c r="AP64" i="26" s="1"/>
  <c r="AP63" i="26" s="1"/>
  <c r="AP16" i="26" s="1"/>
  <c r="AP15" i="26" s="1"/>
  <c r="AP14" i="26" s="1"/>
  <c r="AP13" i="26" s="1"/>
  <c r="AF75" i="26"/>
  <c r="AQ67" i="26"/>
  <c r="AQ66" i="26" s="1"/>
  <c r="AM85" i="26"/>
  <c r="AS85" i="26"/>
  <c r="AU92" i="26"/>
  <c r="AV92" i="26" s="1"/>
  <c r="AL101" i="26"/>
  <c r="AF22" i="26"/>
  <c r="X22" i="26"/>
  <c r="AU32" i="26"/>
  <c r="AV32" i="26" s="1"/>
  <c r="AM32" i="26"/>
  <c r="Z18" i="26"/>
  <c r="AI20" i="26"/>
  <c r="AM25" i="26"/>
  <c r="AU25" i="26"/>
  <c r="AV25" i="26" s="1"/>
  <c r="U21" i="26"/>
  <c r="AB21" i="26"/>
  <c r="AO21" i="26"/>
  <c r="AF23" i="26"/>
  <c r="AG27" i="26"/>
  <c r="AU31" i="26"/>
  <c r="AV31" i="26" s="1"/>
  <c r="AC32" i="26"/>
  <c r="AD32" i="26" s="1"/>
  <c r="AD22" i="26"/>
  <c r="AX26" i="26"/>
  <c r="AG26" i="26"/>
  <c r="AL28" i="26"/>
  <c r="R20" i="26"/>
  <c r="AF24" i="26"/>
  <c r="AM54" i="26"/>
  <c r="AL22" i="26"/>
  <c r="W25" i="26"/>
  <c r="AU27" i="26"/>
  <c r="AV27" i="26" s="1"/>
  <c r="X28" i="26"/>
  <c r="AF31" i="26"/>
  <c r="AR22" i="26"/>
  <c r="AS22" i="26" s="1"/>
  <c r="AU24" i="26"/>
  <c r="AV24" i="26" s="1"/>
  <c r="AD33" i="26"/>
  <c r="AC36" i="26"/>
  <c r="AD36" i="26" s="1"/>
  <c r="AF39" i="26"/>
  <c r="AU40" i="26"/>
  <c r="AV40" i="26" s="1"/>
  <c r="AF41" i="26"/>
  <c r="AU41" i="26"/>
  <c r="AV41" i="26" s="1"/>
  <c r="AO46" i="26"/>
  <c r="AO52" i="26"/>
  <c r="AA53" i="26"/>
  <c r="AA52" i="26" s="1"/>
  <c r="AC54" i="26"/>
  <c r="AD54" i="26" s="1"/>
  <c r="AM61" i="26"/>
  <c r="AU36" i="26"/>
  <c r="AV36" i="26" s="1"/>
  <c r="R43" i="26"/>
  <c r="W47" i="26"/>
  <c r="T46" i="26"/>
  <c r="AF48" i="26"/>
  <c r="Z50" i="26"/>
  <c r="R52" i="26"/>
  <c r="AI53" i="26"/>
  <c r="AR59" i="26"/>
  <c r="AO58" i="26"/>
  <c r="AG73" i="26"/>
  <c r="AR34" i="26"/>
  <c r="W35" i="26"/>
  <c r="T34" i="26"/>
  <c r="W34" i="26" s="1"/>
  <c r="AV37" i="26"/>
  <c r="AF40" i="26"/>
  <c r="W52" i="26"/>
  <c r="T51" i="26"/>
  <c r="W53" i="26"/>
  <c r="W54" i="26"/>
  <c r="AG55" i="26"/>
  <c r="AU55" i="26"/>
  <c r="AV55" i="26" s="1"/>
  <c r="Z59" i="26"/>
  <c r="AC60" i="26"/>
  <c r="AG77" i="26"/>
  <c r="AL35" i="26"/>
  <c r="AI34" i="26"/>
  <c r="AL34" i="26" s="1"/>
  <c r="R35" i="26"/>
  <c r="AF36" i="26"/>
  <c r="AX37" i="26"/>
  <c r="AF38" i="26"/>
  <c r="AC46" i="26"/>
  <c r="AD46" i="26" s="1"/>
  <c r="Z45" i="26"/>
  <c r="AL47" i="26"/>
  <c r="AI46" i="26"/>
  <c r="W60" i="26"/>
  <c r="T59" i="26"/>
  <c r="AG75" i="26"/>
  <c r="AM75" i="26"/>
  <c r="W68" i="26"/>
  <c r="T67" i="26"/>
  <c r="AR68" i="26"/>
  <c r="AS68" i="26" s="1"/>
  <c r="AU69" i="26"/>
  <c r="AV69" i="26" s="1"/>
  <c r="AU72" i="26"/>
  <c r="AV72" i="26" s="1"/>
  <c r="AU74" i="26"/>
  <c r="AV74" i="26" s="1"/>
  <c r="AF76" i="26"/>
  <c r="AF80" i="26"/>
  <c r="AF62" i="26"/>
  <c r="AU62" i="26"/>
  <c r="AV62" i="26" s="1"/>
  <c r="AR67" i="26"/>
  <c r="AS67" i="26" s="1"/>
  <c r="AO66" i="26"/>
  <c r="AL68" i="26"/>
  <c r="AI67" i="26"/>
  <c r="AF70" i="26"/>
  <c r="AU70" i="26"/>
  <c r="AV70" i="26" s="1"/>
  <c r="AG72" i="26"/>
  <c r="X74" i="26"/>
  <c r="AF74" i="26"/>
  <c r="AU79" i="26"/>
  <c r="AV79" i="26" s="1"/>
  <c r="AM80" i="26"/>
  <c r="AU80" i="26"/>
  <c r="AV80" i="26" s="1"/>
  <c r="AC67" i="26"/>
  <c r="AD67" i="26" s="1"/>
  <c r="Z66" i="26"/>
  <c r="AX71" i="26"/>
  <c r="AG71" i="26"/>
  <c r="X75" i="26"/>
  <c r="AD75" i="26"/>
  <c r="AL60" i="26"/>
  <c r="AI59" i="26"/>
  <c r="R60" i="26"/>
  <c r="AF61" i="26"/>
  <c r="AR61" i="26"/>
  <c r="AS61" i="26" s="1"/>
  <c r="R66" i="26"/>
  <c r="X78" i="26"/>
  <c r="AF78" i="26"/>
  <c r="AU73" i="26"/>
  <c r="AV73" i="26" s="1"/>
  <c r="AR75" i="26"/>
  <c r="AS75" i="26" s="1"/>
  <c r="AU77" i="26"/>
  <c r="AV77" i="26" s="1"/>
  <c r="AG90" i="26"/>
  <c r="AX90" i="26"/>
  <c r="AG91" i="26"/>
  <c r="X93" i="26"/>
  <c r="X94" i="26"/>
  <c r="AF94" i="26"/>
  <c r="AG95" i="26"/>
  <c r="AG98" i="26"/>
  <c r="AX98" i="26"/>
  <c r="AX87" i="26"/>
  <c r="AG87" i="26"/>
  <c r="AF92" i="26"/>
  <c r="AM93" i="26"/>
  <c r="AM94" i="26"/>
  <c r="AY97" i="26"/>
  <c r="W101" i="26"/>
  <c r="AG103" i="26"/>
  <c r="AR101" i="26"/>
  <c r="AO100" i="26"/>
  <c r="AR100" i="26" s="1"/>
  <c r="AG99" i="26"/>
  <c r="AC101" i="26"/>
  <c r="Z100" i="26"/>
  <c r="AC100" i="26" s="1"/>
  <c r="AU86" i="26"/>
  <c r="X87" i="26"/>
  <c r="AF88" i="26"/>
  <c r="AM89" i="26"/>
  <c r="X91" i="26"/>
  <c r="X92" i="26"/>
  <c r="AM92" i="26"/>
  <c r="X95" i="26"/>
  <c r="AF96" i="26"/>
  <c r="AG97" i="26"/>
  <c r="X99" i="26"/>
  <c r="T100" i="26"/>
  <c r="W100" i="26" s="1"/>
  <c r="AI100" i="26"/>
  <c r="AL100" i="26" s="1"/>
  <c r="R101" i="26"/>
  <c r="AM101" i="26" s="1"/>
  <c r="AU102" i="26"/>
  <c r="AV102" i="26" s="1"/>
  <c r="X103" i="26"/>
  <c r="AS103" i="26"/>
  <c r="AF83" i="26"/>
  <c r="X85" i="26"/>
  <c r="AF89" i="26"/>
  <c r="AU91" i="26"/>
  <c r="AV91" i="26" s="1"/>
  <c r="AU95" i="26"/>
  <c r="AV95" i="26" s="1"/>
  <c r="X97" i="26"/>
  <c r="AM97" i="26"/>
  <c r="AU99" i="26"/>
  <c r="AV99" i="26" s="1"/>
  <c r="AU103" i="26"/>
  <c r="AV103" i="26" s="1"/>
  <c r="AF86" i="26"/>
  <c r="AU88" i="26"/>
  <c r="AV88" i="26" s="1"/>
  <c r="AD97" i="26"/>
  <c r="AC102" i="26"/>
  <c r="AD102" i="26" s="1"/>
  <c r="AI21" i="25"/>
  <c r="AJ21" i="25"/>
  <c r="AJ20" i="25" s="1"/>
  <c r="AJ19" i="25" s="1"/>
  <c r="AJ18" i="25" s="1"/>
  <c r="AJ17" i="25" s="1"/>
  <c r="AJ16" i="25" s="1"/>
  <c r="AJ15" i="25" s="1"/>
  <c r="AJ14" i="25" s="1"/>
  <c r="AJ13" i="25" s="1"/>
  <c r="AL24" i="25"/>
  <c r="AU24" i="25" s="1"/>
  <c r="AV24" i="25" s="1"/>
  <c r="W26" i="25"/>
  <c r="AR26" i="25"/>
  <c r="AS26" i="25" s="1"/>
  <c r="P21" i="25"/>
  <c r="P20" i="25" s="1"/>
  <c r="P19" i="25" s="1"/>
  <c r="P18" i="25" s="1"/>
  <c r="P17" i="25" s="1"/>
  <c r="P16" i="25" s="1"/>
  <c r="P15" i="25" s="1"/>
  <c r="P14" i="25" s="1"/>
  <c r="P13" i="25" s="1"/>
  <c r="U21" i="25"/>
  <c r="U20" i="25" s="1"/>
  <c r="U19" i="25" s="1"/>
  <c r="U18" i="25" s="1"/>
  <c r="U17" i="25" s="1"/>
  <c r="U16" i="25" s="1"/>
  <c r="U15" i="25" s="1"/>
  <c r="U14" i="25" s="1"/>
  <c r="U13" i="25" s="1"/>
  <c r="T21" i="25"/>
  <c r="AC26" i="25"/>
  <c r="AD26" i="25" s="1"/>
  <c r="AL26" i="25"/>
  <c r="AU26" i="25" s="1"/>
  <c r="AV26" i="25" s="1"/>
  <c r="X30" i="25"/>
  <c r="AF24" i="25"/>
  <c r="X24" i="25"/>
  <c r="AM24" i="25"/>
  <c r="T20" i="25"/>
  <c r="AR22" i="25"/>
  <c r="AS22" i="25" s="1"/>
  <c r="AO21" i="25"/>
  <c r="AF23" i="25"/>
  <c r="AS23" i="25"/>
  <c r="AU25" i="25"/>
  <c r="AV25" i="25" s="1"/>
  <c r="W22" i="25"/>
  <c r="X26" i="25"/>
  <c r="R19" i="25"/>
  <c r="AC22" i="25"/>
  <c r="AD22" i="25" s="1"/>
  <c r="Z21" i="25"/>
  <c r="AG30" i="25"/>
  <c r="AF27" i="25"/>
  <c r="AU29" i="25"/>
  <c r="AV29" i="25" s="1"/>
  <c r="AF28" i="25"/>
  <c r="AU30" i="25"/>
  <c r="AV30" i="25" s="1"/>
  <c r="AF25" i="25"/>
  <c r="AU27" i="25"/>
  <c r="AV27" i="25" s="1"/>
  <c r="AF29" i="25"/>
  <c r="AR20" i="23"/>
  <c r="X21" i="23"/>
  <c r="AF21" i="23"/>
  <c r="AL21" i="23"/>
  <c r="X22" i="23"/>
  <c r="AF22" i="23"/>
  <c r="AU24" i="23"/>
  <c r="AV24" i="23" s="1"/>
  <c r="AM24" i="23"/>
  <c r="AG27" i="23"/>
  <c r="AX27" i="23"/>
  <c r="AG29" i="23"/>
  <c r="AX29" i="23"/>
  <c r="AG30" i="23"/>
  <c r="AL20" i="23"/>
  <c r="AG23" i="23"/>
  <c r="AX23" i="23"/>
  <c r="AF24" i="23"/>
  <c r="X24" i="23"/>
  <c r="AG25" i="23"/>
  <c r="AX25" i="23"/>
  <c r="X26" i="23"/>
  <c r="AF26" i="23"/>
  <c r="AM26" i="23"/>
  <c r="AU26" i="23"/>
  <c r="AV26" i="23" s="1"/>
  <c r="AM22" i="23"/>
  <c r="AU22" i="23"/>
  <c r="AV22" i="23" s="1"/>
  <c r="AI19" i="23"/>
  <c r="R20" i="23"/>
  <c r="X20" i="23" s="1"/>
  <c r="AM28" i="23"/>
  <c r="X30" i="23"/>
  <c r="AF28" i="23"/>
  <c r="AU30" i="23"/>
  <c r="AV30" i="23" s="1"/>
  <c r="AP17" i="24"/>
  <c r="R18" i="24"/>
  <c r="X20" i="24"/>
  <c r="AF20" i="24"/>
  <c r="AU22" i="24"/>
  <c r="AV22" i="24" s="1"/>
  <c r="AM22" i="24"/>
  <c r="AG25" i="24"/>
  <c r="AX25" i="24"/>
  <c r="AG27" i="24"/>
  <c r="AX27" i="24"/>
  <c r="AG28" i="24"/>
  <c r="AM24" i="24"/>
  <c r="AU24" i="24"/>
  <c r="AV24" i="24" s="1"/>
  <c r="AG21" i="24"/>
  <c r="AX21" i="24"/>
  <c r="AF22" i="24"/>
  <c r="X22" i="24"/>
  <c r="AG23" i="24"/>
  <c r="AX23" i="24"/>
  <c r="X24" i="24"/>
  <c r="AF24" i="24"/>
  <c r="AM20" i="24"/>
  <c r="AU20" i="24"/>
  <c r="AV20" i="24" s="1"/>
  <c r="Z17" i="24"/>
  <c r="AM26" i="24"/>
  <c r="X28" i="24"/>
  <c r="AF26" i="24"/>
  <c r="AU28" i="24"/>
  <c r="AV28" i="24" s="1"/>
  <c r="AA18" i="23"/>
  <c r="AA17" i="23" s="1"/>
  <c r="AA16" i="23" s="1"/>
  <c r="AA15" i="23" s="1"/>
  <c r="AA14" i="23" s="1"/>
  <c r="AA13" i="23" s="1"/>
  <c r="AB18" i="23"/>
  <c r="AB17" i="23" s="1"/>
  <c r="AB16" i="23" s="1"/>
  <c r="AB15" i="23" s="1"/>
  <c r="AB14" i="23" s="1"/>
  <c r="AB13" i="23" s="1"/>
  <c r="AP16" i="23"/>
  <c r="AP15" i="23" s="1"/>
  <c r="AP14" i="23" s="1"/>
  <c r="AP13" i="23" s="1"/>
  <c r="U18" i="23"/>
  <c r="U17" i="23" s="1"/>
  <c r="U16" i="23" s="1"/>
  <c r="U15" i="23" s="1"/>
  <c r="U14" i="23" s="1"/>
  <c r="U13" i="23" s="1"/>
  <c r="AJ18" i="23"/>
  <c r="AJ17" i="23" s="1"/>
  <c r="AJ16" i="23" s="1"/>
  <c r="AJ15" i="23" s="1"/>
  <c r="AJ14" i="23" s="1"/>
  <c r="AJ13" i="23" s="1"/>
  <c r="W42" i="22"/>
  <c r="AB21" i="22"/>
  <c r="AB20" i="22" s="1"/>
  <c r="AB19" i="22" s="1"/>
  <c r="AB18" i="22" s="1"/>
  <c r="AF30" i="22"/>
  <c r="AG30" i="22" s="1"/>
  <c r="X36" i="22"/>
  <c r="AM36" i="22"/>
  <c r="X38" i="22"/>
  <c r="AM38" i="22"/>
  <c r="V19" i="22"/>
  <c r="V18" i="22" s="1"/>
  <c r="V17" i="22" s="1"/>
  <c r="X23" i="22"/>
  <c r="AM23" i="22"/>
  <c r="W35" i="22"/>
  <c r="AF35" i="22" s="1"/>
  <c r="AG35" i="22" s="1"/>
  <c r="AU37" i="22"/>
  <c r="AV37" i="22" s="1"/>
  <c r="AR22" i="22"/>
  <c r="AS22" i="22" s="1"/>
  <c r="AR27" i="22"/>
  <c r="AS27" i="22" s="1"/>
  <c r="AU29" i="22"/>
  <c r="AV29" i="22" s="1"/>
  <c r="AA33" i="22"/>
  <c r="AF27" i="22"/>
  <c r="X27" i="22"/>
  <c r="AG32" i="22"/>
  <c r="AX32" i="22"/>
  <c r="AD34" i="22"/>
  <c r="AD33" i="22" s="1"/>
  <c r="AC33" i="22"/>
  <c r="AX23" i="22"/>
  <c r="AG23" i="22"/>
  <c r="AL33" i="22"/>
  <c r="AM34" i="22"/>
  <c r="AM33" i="22" s="1"/>
  <c r="R18" i="22"/>
  <c r="R17" i="22" s="1"/>
  <c r="AP21" i="22"/>
  <c r="AP20" i="22" s="1"/>
  <c r="AP19" i="22" s="1"/>
  <c r="AP18" i="22" s="1"/>
  <c r="AP17" i="22" s="1"/>
  <c r="O21" i="22"/>
  <c r="O20" i="22" s="1"/>
  <c r="O19" i="22" s="1"/>
  <c r="O18" i="22" s="1"/>
  <c r="O17" i="22" s="1"/>
  <c r="W22" i="22"/>
  <c r="T21" i="22"/>
  <c r="AM24" i="22"/>
  <c r="AF25" i="22"/>
  <c r="AF28" i="22"/>
  <c r="AU28" i="22"/>
  <c r="AV28" i="22" s="1"/>
  <c r="AM29" i="22"/>
  <c r="AU30" i="22"/>
  <c r="AV30" i="22" s="1"/>
  <c r="AG36" i="22"/>
  <c r="AX36" i="22"/>
  <c r="AG38" i="22"/>
  <c r="AX38" i="22"/>
  <c r="AG39" i="22"/>
  <c r="AU25" i="22"/>
  <c r="AV25" i="22" s="1"/>
  <c r="AF31" i="22"/>
  <c r="AM35" i="22"/>
  <c r="AU35" i="22"/>
  <c r="AV35" i="22" s="1"/>
  <c r="AC21" i="22"/>
  <c r="AD21" i="22" s="1"/>
  <c r="Z20" i="22"/>
  <c r="AL22" i="22"/>
  <c r="AI21" i="22"/>
  <c r="AF24" i="22"/>
  <c r="AG26" i="22"/>
  <c r="AU26" i="22"/>
  <c r="AV26" i="22" s="1"/>
  <c r="AM27" i="22"/>
  <c r="AX29" i="22"/>
  <c r="AG29" i="22"/>
  <c r="AD32" i="22"/>
  <c r="W34" i="22"/>
  <c r="AR21" i="22"/>
  <c r="AS21" i="22" s="1"/>
  <c r="AO20" i="22"/>
  <c r="AU31" i="22"/>
  <c r="AV31" i="22" s="1"/>
  <c r="AR34" i="22"/>
  <c r="AU34" i="22" s="1"/>
  <c r="AM37" i="22"/>
  <c r="X39" i="22"/>
  <c r="AF37" i="22"/>
  <c r="AU39" i="22"/>
  <c r="AV39" i="22" s="1"/>
  <c r="AG29" i="21"/>
  <c r="AX29" i="21"/>
  <c r="AG30" i="21"/>
  <c r="AX30" i="21"/>
  <c r="AV36" i="21"/>
  <c r="AG37" i="21"/>
  <c r="AU42" i="21"/>
  <c r="AV42" i="21" s="1"/>
  <c r="AM42" i="21"/>
  <c r="AC22" i="21"/>
  <c r="AD22" i="21" s="1"/>
  <c r="Z21" i="21"/>
  <c r="AR22" i="21"/>
  <c r="AS22" i="21" s="1"/>
  <c r="AO21" i="21"/>
  <c r="AF23" i="21"/>
  <c r="AX24" i="21"/>
  <c r="AG24" i="21"/>
  <c r="AF25" i="21"/>
  <c r="X25" i="21"/>
  <c r="AL33" i="21"/>
  <c r="AU38" i="21"/>
  <c r="AV38" i="21" s="1"/>
  <c r="AM38" i="21"/>
  <c r="AF42" i="21"/>
  <c r="X42" i="21"/>
  <c r="AM22" i="21"/>
  <c r="AM28" i="21"/>
  <c r="AU28" i="21"/>
  <c r="AV28" i="21" s="1"/>
  <c r="AG31" i="21"/>
  <c r="AX31" i="21"/>
  <c r="AX32" i="21"/>
  <c r="AG32" i="21"/>
  <c r="AF38" i="21"/>
  <c r="X38" i="21"/>
  <c r="AM46" i="21"/>
  <c r="AU25" i="21"/>
  <c r="AV25" i="21" s="1"/>
  <c r="AM25" i="21"/>
  <c r="AG26" i="21"/>
  <c r="AX26" i="21"/>
  <c r="X28" i="21"/>
  <c r="AF28" i="21"/>
  <c r="W34" i="21"/>
  <c r="T33" i="21"/>
  <c r="W33" i="21" s="1"/>
  <c r="T21" i="21"/>
  <c r="AI21" i="21"/>
  <c r="X24" i="21"/>
  <c r="AM26" i="21"/>
  <c r="AM30" i="21"/>
  <c r="X32" i="21"/>
  <c r="R34" i="21"/>
  <c r="AS34" i="21" s="1"/>
  <c r="AL35" i="21"/>
  <c r="AM35" i="21" s="1"/>
  <c r="AF36" i="21"/>
  <c r="AF39" i="21"/>
  <c r="AF43" i="21"/>
  <c r="AU43" i="21"/>
  <c r="AV43" i="21" s="1"/>
  <c r="AC46" i="21"/>
  <c r="AD46" i="21" s="1"/>
  <c r="AG50" i="21"/>
  <c r="AX50" i="21"/>
  <c r="AG51" i="21"/>
  <c r="Z33" i="21"/>
  <c r="AC33" i="21" s="1"/>
  <c r="AS35" i="21"/>
  <c r="AR40" i="21"/>
  <c r="T41" i="21"/>
  <c r="W45" i="21"/>
  <c r="T44" i="21"/>
  <c r="W44" i="21" s="1"/>
  <c r="AR46" i="21"/>
  <c r="AS46" i="21" s="1"/>
  <c r="AO45" i="21"/>
  <c r="AF27" i="21"/>
  <c r="AU37" i="21"/>
  <c r="AV37" i="21" s="1"/>
  <c r="AL41" i="21"/>
  <c r="AI40" i="21"/>
  <c r="AL40" i="21" s="1"/>
  <c r="R41" i="21"/>
  <c r="AD41" i="21" s="1"/>
  <c r="AL45" i="21"/>
  <c r="AI44" i="21"/>
  <c r="AL44" i="21" s="1"/>
  <c r="AF48" i="21"/>
  <c r="R45" i="21"/>
  <c r="AD45" i="21" s="1"/>
  <c r="X46" i="21"/>
  <c r="AF46" i="21"/>
  <c r="AG47" i="21"/>
  <c r="AU48" i="21"/>
  <c r="AV48" i="21" s="1"/>
  <c r="AM48" i="21"/>
  <c r="X47" i="21"/>
  <c r="X48" i="21"/>
  <c r="AM49" i="21"/>
  <c r="X51" i="21"/>
  <c r="AU47" i="21"/>
  <c r="AV47" i="21" s="1"/>
  <c r="AF49" i="21"/>
  <c r="AU51" i="21"/>
  <c r="AV51" i="21" s="1"/>
  <c r="AU22" i="20"/>
  <c r="AV22" i="20" s="1"/>
  <c r="AX25" i="20"/>
  <c r="AG25" i="20"/>
  <c r="Q17" i="20"/>
  <c r="Q16" i="20" s="1"/>
  <c r="Q15" i="20" s="1"/>
  <c r="Q14" i="20" s="1"/>
  <c r="Q13" i="20" s="1"/>
  <c r="AL28" i="20"/>
  <c r="AI27" i="20"/>
  <c r="U17" i="20"/>
  <c r="U16" i="20" s="1"/>
  <c r="U15" i="20" s="1"/>
  <c r="U14" i="20" s="1"/>
  <c r="U13" i="20" s="1"/>
  <c r="AC27" i="20"/>
  <c r="Z26" i="20"/>
  <c r="O17" i="20"/>
  <c r="O16" i="20" s="1"/>
  <c r="O15" i="20" s="1"/>
  <c r="O14" i="20" s="1"/>
  <c r="O13" i="20" s="1"/>
  <c r="T28" i="20"/>
  <c r="W29" i="20"/>
  <c r="AA17" i="20"/>
  <c r="AA16" i="20" s="1"/>
  <c r="AA15" i="20" s="1"/>
  <c r="AA14" i="20" s="1"/>
  <c r="AA13" i="20" s="1"/>
  <c r="AF21" i="20"/>
  <c r="AU21" i="20"/>
  <c r="X22" i="20"/>
  <c r="AG24" i="20"/>
  <c r="AX24" i="20"/>
  <c r="AO27" i="20"/>
  <c r="AR28" i="20"/>
  <c r="AO19" i="20"/>
  <c r="T20" i="20"/>
  <c r="Z20" i="20"/>
  <c r="R21" i="20"/>
  <c r="AD21" i="20" s="1"/>
  <c r="X24" i="20"/>
  <c r="AM29" i="20"/>
  <c r="AG31" i="20"/>
  <c r="AX31" i="20"/>
  <c r="AG33" i="20"/>
  <c r="AX33" i="20"/>
  <c r="AG34" i="20"/>
  <c r="AL20" i="20"/>
  <c r="AI19" i="20"/>
  <c r="AF23" i="20"/>
  <c r="AC28" i="20"/>
  <c r="W30" i="20"/>
  <c r="AM30" i="20"/>
  <c r="AU30" i="20"/>
  <c r="AV30" i="20" s="1"/>
  <c r="AM22" i="20"/>
  <c r="AC29" i="20"/>
  <c r="AD29" i="20" s="1"/>
  <c r="AC22" i="20"/>
  <c r="AD22" i="20" s="1"/>
  <c r="R28" i="20"/>
  <c r="AM32" i="20"/>
  <c r="X34" i="20"/>
  <c r="AF32" i="20"/>
  <c r="AU34" i="20"/>
  <c r="AV34" i="20" s="1"/>
  <c r="O19" i="19"/>
  <c r="O18" i="19" s="1"/>
  <c r="O17" i="19" s="1"/>
  <c r="O16" i="19" s="1"/>
  <c r="O15" i="19" s="1"/>
  <c r="O14" i="19" s="1"/>
  <c r="O13" i="19" s="1"/>
  <c r="W22" i="19"/>
  <c r="X22" i="19" s="1"/>
  <c r="AA21" i="19"/>
  <c r="AA20" i="19" s="1"/>
  <c r="AA19" i="19" s="1"/>
  <c r="AA18" i="19" s="1"/>
  <c r="AA17" i="19" s="1"/>
  <c r="AA16" i="19" s="1"/>
  <c r="AA15" i="19" s="1"/>
  <c r="AA14" i="19" s="1"/>
  <c r="AA13" i="19" s="1"/>
  <c r="AQ21" i="19"/>
  <c r="AQ20" i="19" s="1"/>
  <c r="AF25" i="19"/>
  <c r="AU25" i="19"/>
  <c r="AV25" i="19" s="1"/>
  <c r="W26" i="19"/>
  <c r="X26" i="19" s="1"/>
  <c r="AF29" i="19"/>
  <c r="AU29" i="19"/>
  <c r="AV29" i="19" s="1"/>
  <c r="W30" i="19"/>
  <c r="X30" i="19" s="1"/>
  <c r="AL30" i="19"/>
  <c r="AM30" i="19" s="1"/>
  <c r="AF31" i="19"/>
  <c r="AU31" i="19"/>
  <c r="AV31" i="19" s="1"/>
  <c r="AQ36" i="19"/>
  <c r="AQ35" i="19" s="1"/>
  <c r="AQ19" i="19" s="1"/>
  <c r="AQ18" i="19" s="1"/>
  <c r="AQ17" i="19" s="1"/>
  <c r="AQ16" i="19" s="1"/>
  <c r="AQ15" i="19" s="1"/>
  <c r="AQ14" i="19" s="1"/>
  <c r="AQ13" i="19" s="1"/>
  <c r="W40" i="19"/>
  <c r="AM41" i="19"/>
  <c r="AB47" i="19"/>
  <c r="AB46" i="19" s="1"/>
  <c r="AB19" i="19" s="1"/>
  <c r="AB18" i="19" s="1"/>
  <c r="AB17" i="19" s="1"/>
  <c r="AB16" i="19" s="1"/>
  <c r="AB15" i="19" s="1"/>
  <c r="AB14" i="19" s="1"/>
  <c r="AB13" i="19" s="1"/>
  <c r="AK47" i="19"/>
  <c r="AK46" i="19" s="1"/>
  <c r="AK19" i="19" s="1"/>
  <c r="AK18" i="19" s="1"/>
  <c r="AK17" i="19" s="1"/>
  <c r="AK16" i="19" s="1"/>
  <c r="AK15" i="19" s="1"/>
  <c r="AK14" i="19" s="1"/>
  <c r="AK13" i="19" s="1"/>
  <c r="AR48" i="19"/>
  <c r="AS48" i="19" s="1"/>
  <c r="AC50" i="19"/>
  <c r="AD50" i="19" s="1"/>
  <c r="W54" i="19"/>
  <c r="X54" i="19" s="1"/>
  <c r="AF55" i="19"/>
  <c r="AU55" i="19"/>
  <c r="AV55" i="19" s="1"/>
  <c r="AR22" i="19"/>
  <c r="AC22" i="19"/>
  <c r="AD22" i="19" s="1"/>
  <c r="AM34" i="19"/>
  <c r="X38" i="19"/>
  <c r="AR40" i="19"/>
  <c r="AC42" i="19"/>
  <c r="AD42" i="19" s="1"/>
  <c r="X45" i="19"/>
  <c r="AM45" i="19"/>
  <c r="X49" i="19"/>
  <c r="AM49" i="19"/>
  <c r="X51" i="19"/>
  <c r="AM51" i="19"/>
  <c r="AL22" i="19"/>
  <c r="AR21" i="19"/>
  <c r="X23" i="19"/>
  <c r="AM23" i="19"/>
  <c r="X24" i="19"/>
  <c r="AL26" i="19"/>
  <c r="AU26" i="19" s="1"/>
  <c r="AV26" i="19" s="1"/>
  <c r="X27" i="19"/>
  <c r="AM27" i="19"/>
  <c r="X28" i="19"/>
  <c r="AU41" i="19"/>
  <c r="AV41" i="19" s="1"/>
  <c r="AF43" i="19"/>
  <c r="AX43" i="19" s="1"/>
  <c r="AY43" i="19" s="1"/>
  <c r="AU43" i="19"/>
  <c r="AV43" i="19" s="1"/>
  <c r="AL50" i="19"/>
  <c r="AC20" i="19"/>
  <c r="AF22" i="19"/>
  <c r="AX25" i="19"/>
  <c r="AG25" i="19"/>
  <c r="AF26" i="19"/>
  <c r="AU22" i="19"/>
  <c r="AV22" i="19" s="1"/>
  <c r="AM22" i="19"/>
  <c r="AM38" i="19"/>
  <c r="AU38" i="19"/>
  <c r="AL37" i="19"/>
  <c r="W37" i="19"/>
  <c r="X39" i="19"/>
  <c r="AU40" i="19"/>
  <c r="AV40" i="19" s="1"/>
  <c r="AY51" i="19"/>
  <c r="AG51" i="19"/>
  <c r="AR20" i="19"/>
  <c r="T21" i="19"/>
  <c r="AC21" i="19"/>
  <c r="AG27" i="19"/>
  <c r="AX27" i="19"/>
  <c r="AU28" i="19"/>
  <c r="AV28" i="19" s="1"/>
  <c r="AF30" i="19"/>
  <c r="AU30" i="19"/>
  <c r="AV30" i="19" s="1"/>
  <c r="AF32" i="19"/>
  <c r="AX33" i="19"/>
  <c r="AG33" i="19"/>
  <c r="AG43" i="19"/>
  <c r="AS22" i="19"/>
  <c r="AU24" i="19"/>
  <c r="AV24" i="19" s="1"/>
  <c r="AD26" i="19"/>
  <c r="AS26" i="19"/>
  <c r="AF34" i="19"/>
  <c r="AP36" i="19"/>
  <c r="AP35" i="19" s="1"/>
  <c r="AM50" i="19"/>
  <c r="AL20" i="19"/>
  <c r="AL21" i="19"/>
  <c r="R21" i="19"/>
  <c r="AG23" i="19"/>
  <c r="AX23" i="19"/>
  <c r="AG28" i="19"/>
  <c r="AX29" i="19"/>
  <c r="AG29" i="19"/>
  <c r="AG31" i="19"/>
  <c r="AX31" i="19"/>
  <c r="AU32" i="19"/>
  <c r="AV32" i="19" s="1"/>
  <c r="AF39" i="19"/>
  <c r="AM42" i="19"/>
  <c r="R36" i="19"/>
  <c r="AD38" i="19"/>
  <c r="AC37" i="19"/>
  <c r="AR37" i="19"/>
  <c r="AF41" i="19"/>
  <c r="W42" i="19"/>
  <c r="AF44" i="19"/>
  <c r="W48" i="19"/>
  <c r="T47" i="19"/>
  <c r="AL48" i="19"/>
  <c r="AI47" i="19"/>
  <c r="W50" i="19"/>
  <c r="AR54" i="19"/>
  <c r="AS54" i="19" s="1"/>
  <c r="AU39" i="19"/>
  <c r="AV39" i="19" s="1"/>
  <c r="AM40" i="19"/>
  <c r="AS40" i="19"/>
  <c r="AU44" i="19"/>
  <c r="AV44" i="19" s="1"/>
  <c r="AO46" i="19"/>
  <c r="AP47" i="19"/>
  <c r="AP46" i="19" s="1"/>
  <c r="AP19" i="19" s="1"/>
  <c r="AP18" i="19" s="1"/>
  <c r="AP17" i="19" s="1"/>
  <c r="AP16" i="19" s="1"/>
  <c r="AP15" i="19" s="1"/>
  <c r="AP14" i="19" s="1"/>
  <c r="AP13" i="19" s="1"/>
  <c r="AC54" i="19"/>
  <c r="AD54" i="19" s="1"/>
  <c r="AL54" i="19"/>
  <c r="AX55" i="19"/>
  <c r="AG55" i="19"/>
  <c r="AR42" i="19"/>
  <c r="AS42" i="19" s="1"/>
  <c r="AG45" i="19"/>
  <c r="AX45" i="19"/>
  <c r="AC47" i="19"/>
  <c r="Z46" i="19"/>
  <c r="AC46" i="19" s="1"/>
  <c r="AG49" i="19"/>
  <c r="AX49" i="19"/>
  <c r="AR50" i="19"/>
  <c r="AS50" i="19" s="1"/>
  <c r="R52" i="19"/>
  <c r="T53" i="19"/>
  <c r="AI53" i="19"/>
  <c r="R47" i="19"/>
  <c r="Z53" i="19"/>
  <c r="AO53" i="19"/>
  <c r="AR20" i="18"/>
  <c r="AG25" i="18"/>
  <c r="AM22" i="18"/>
  <c r="AF22" i="18"/>
  <c r="X22" i="18"/>
  <c r="T21" i="18"/>
  <c r="Q21" i="18"/>
  <c r="Q20" i="18" s="1"/>
  <c r="Q19" i="18" s="1"/>
  <c r="Q18" i="18" s="1"/>
  <c r="Q17" i="18" s="1"/>
  <c r="Q16" i="18" s="1"/>
  <c r="Q15" i="18" s="1"/>
  <c r="Q14" i="18" s="1"/>
  <c r="Q13" i="18" s="1"/>
  <c r="V21" i="18"/>
  <c r="V20" i="18" s="1"/>
  <c r="V19" i="18" s="1"/>
  <c r="V18" i="18" s="1"/>
  <c r="V17" i="18" s="1"/>
  <c r="V16" i="18" s="1"/>
  <c r="V15" i="18" s="1"/>
  <c r="V14" i="18" s="1"/>
  <c r="V13" i="18" s="1"/>
  <c r="AA21" i="18"/>
  <c r="AF23" i="18"/>
  <c r="X25" i="18"/>
  <c r="AY27" i="18"/>
  <c r="AM30" i="18"/>
  <c r="AU30" i="18"/>
  <c r="AV30" i="18" s="1"/>
  <c r="AU36" i="18"/>
  <c r="AM36" i="18"/>
  <c r="AL35" i="18"/>
  <c r="AM35" i="18" s="1"/>
  <c r="AI21" i="18"/>
  <c r="AR22" i="18"/>
  <c r="AS22" i="18" s="1"/>
  <c r="AF24" i="18"/>
  <c r="AU25" i="18"/>
  <c r="AV25" i="18" s="1"/>
  <c r="W26" i="18"/>
  <c r="AM26" i="18"/>
  <c r="W35" i="18"/>
  <c r="X36" i="18"/>
  <c r="AD22" i="18"/>
  <c r="AG27" i="18"/>
  <c r="AG29" i="18"/>
  <c r="AX29" i="18"/>
  <c r="X30" i="18"/>
  <c r="AF30" i="18"/>
  <c r="AG31" i="18"/>
  <c r="AX31" i="18"/>
  <c r="AG33" i="18"/>
  <c r="AX33" i="18"/>
  <c r="AG34" i="18"/>
  <c r="AS36" i="18"/>
  <c r="AR35" i="18"/>
  <c r="AS35" i="18" s="1"/>
  <c r="AS44" i="18"/>
  <c r="R20" i="18"/>
  <c r="AR21" i="18"/>
  <c r="AS21" i="18" s="1"/>
  <c r="AF37" i="18"/>
  <c r="X37" i="18"/>
  <c r="AG40" i="18"/>
  <c r="AF44" i="18"/>
  <c r="W43" i="18"/>
  <c r="X44" i="18"/>
  <c r="X46" i="18"/>
  <c r="AG48" i="18"/>
  <c r="AM28" i="18"/>
  <c r="AM32" i="18"/>
  <c r="X34" i="18"/>
  <c r="T35" i="18"/>
  <c r="AM37" i="18"/>
  <c r="AR37" i="18"/>
  <c r="AS37" i="18" s="1"/>
  <c r="AF39" i="18"/>
  <c r="AS39" i="18"/>
  <c r="AU40" i="18"/>
  <c r="AV40" i="18" s="1"/>
  <c r="AF41" i="18"/>
  <c r="AU41" i="18"/>
  <c r="AV41" i="18" s="1"/>
  <c r="AF45" i="18"/>
  <c r="AU45" i="18"/>
  <c r="AV45" i="18" s="1"/>
  <c r="AR46" i="18"/>
  <c r="AS46" i="18" s="1"/>
  <c r="AF47" i="18"/>
  <c r="AS47" i="18"/>
  <c r="AU48" i="18"/>
  <c r="AV48" i="18" s="1"/>
  <c r="AF49" i="18"/>
  <c r="AU49" i="18"/>
  <c r="AV49" i="18" s="1"/>
  <c r="AL51" i="18"/>
  <c r="AI50" i="18"/>
  <c r="AL50" i="18" s="1"/>
  <c r="AG53" i="18"/>
  <c r="AF28" i="18"/>
  <c r="AF32" i="18"/>
  <c r="AU34" i="18"/>
  <c r="AV34" i="18" s="1"/>
  <c r="AC36" i="18"/>
  <c r="AF36" i="18" s="1"/>
  <c r="AU44" i="18"/>
  <c r="AV44" i="18" s="1"/>
  <c r="AL43" i="18"/>
  <c r="AO43" i="18"/>
  <c r="AO42" i="18" s="1"/>
  <c r="R43" i="18"/>
  <c r="AM44" i="18"/>
  <c r="AC46" i="18"/>
  <c r="W51" i="18"/>
  <c r="T50" i="18"/>
  <c r="W50" i="18" s="1"/>
  <c r="AX38" i="18"/>
  <c r="AG38" i="18"/>
  <c r="AM46" i="18"/>
  <c r="R51" i="18"/>
  <c r="X53" i="18"/>
  <c r="W52" i="18"/>
  <c r="AL52" i="18"/>
  <c r="AM52" i="18" s="1"/>
  <c r="AU53" i="18"/>
  <c r="AX53" i="18" s="1"/>
  <c r="Z51" i="18"/>
  <c r="AO51" i="18"/>
  <c r="Z20" i="11"/>
  <c r="AC21" i="11"/>
  <c r="AF22" i="11"/>
  <c r="X22" i="11"/>
  <c r="T21" i="11"/>
  <c r="W34" i="11"/>
  <c r="AM34" i="11"/>
  <c r="AU34" i="11"/>
  <c r="AL33" i="11"/>
  <c r="X35" i="11"/>
  <c r="AF35" i="11"/>
  <c r="AG36" i="11"/>
  <c r="X38" i="11"/>
  <c r="AF38" i="11"/>
  <c r="AM40" i="11"/>
  <c r="AP20" i="11"/>
  <c r="AP19" i="11" s="1"/>
  <c r="AP18" i="11" s="1"/>
  <c r="AP17" i="11" s="1"/>
  <c r="AP16" i="11" s="1"/>
  <c r="AP15" i="11" s="1"/>
  <c r="AP14" i="11" s="1"/>
  <c r="AP13" i="11" s="1"/>
  <c r="O21" i="11"/>
  <c r="O20" i="11" s="1"/>
  <c r="O19" i="11" s="1"/>
  <c r="O18" i="11" s="1"/>
  <c r="O17" i="11" s="1"/>
  <c r="O16" i="11" s="1"/>
  <c r="O15" i="11" s="1"/>
  <c r="O14" i="11" s="1"/>
  <c r="O13" i="11" s="1"/>
  <c r="AI21" i="11"/>
  <c r="R21" i="11"/>
  <c r="AS21" i="11" s="1"/>
  <c r="AX23" i="11"/>
  <c r="AG23" i="11"/>
  <c r="AF25" i="11"/>
  <c r="X25" i="11"/>
  <c r="AU28" i="11"/>
  <c r="AV28" i="11" s="1"/>
  <c r="AM28" i="11"/>
  <c r="AG29" i="11"/>
  <c r="AX29" i="11"/>
  <c r="AX31" i="11"/>
  <c r="AG31" i="11"/>
  <c r="AG41" i="11"/>
  <c r="AD22" i="11"/>
  <c r="AS22" i="11"/>
  <c r="AD34" i="11"/>
  <c r="AC33" i="11"/>
  <c r="AS34" i="11"/>
  <c r="AR33" i="11"/>
  <c r="AM35" i="11"/>
  <c r="AU35" i="11"/>
  <c r="AV35" i="11" s="1"/>
  <c r="AG37" i="11"/>
  <c r="AX37" i="11"/>
  <c r="AM38" i="11"/>
  <c r="AU38" i="11"/>
  <c r="AV38" i="11" s="1"/>
  <c r="AG43" i="11"/>
  <c r="AX43" i="11"/>
  <c r="X48" i="11"/>
  <c r="AF48" i="11"/>
  <c r="AU22" i="11"/>
  <c r="AV22" i="11" s="1"/>
  <c r="AG24" i="11"/>
  <c r="AU25" i="11"/>
  <c r="AV25" i="11" s="1"/>
  <c r="AM25" i="11"/>
  <c r="AX27" i="11"/>
  <c r="AG27" i="11"/>
  <c r="AF28" i="11"/>
  <c r="X28" i="11"/>
  <c r="AG32" i="11"/>
  <c r="X40" i="11"/>
  <c r="AF40" i="11"/>
  <c r="AG42" i="11"/>
  <c r="AU46" i="11"/>
  <c r="AV46" i="11" s="1"/>
  <c r="AM46" i="11"/>
  <c r="AG47" i="11"/>
  <c r="AX47" i="11"/>
  <c r="AM48" i="11"/>
  <c r="X23" i="11"/>
  <c r="X27" i="11"/>
  <c r="AM29" i="11"/>
  <c r="X31" i="11"/>
  <c r="R33" i="11"/>
  <c r="AM37" i="11"/>
  <c r="X42" i="11"/>
  <c r="AD43" i="11"/>
  <c r="V45" i="11"/>
  <c r="V44" i="11" s="1"/>
  <c r="V19" i="11" s="1"/>
  <c r="V18" i="11" s="1"/>
  <c r="V17" i="11" s="1"/>
  <c r="V16" i="11" s="1"/>
  <c r="V15" i="11" s="1"/>
  <c r="V14" i="11" s="1"/>
  <c r="V13" i="11" s="1"/>
  <c r="AJ45" i="11"/>
  <c r="AJ44" i="11" s="1"/>
  <c r="AJ19" i="11" s="1"/>
  <c r="AJ18" i="11" s="1"/>
  <c r="AJ17" i="11" s="1"/>
  <c r="AJ16" i="11" s="1"/>
  <c r="AJ15" i="11" s="1"/>
  <c r="AJ14" i="11" s="1"/>
  <c r="AJ13" i="11" s="1"/>
  <c r="AD47" i="11"/>
  <c r="AG50" i="11"/>
  <c r="AX50" i="11"/>
  <c r="AY50" i="11" s="1"/>
  <c r="AG51" i="11"/>
  <c r="AG55" i="11"/>
  <c r="AF39" i="11"/>
  <c r="AR40" i="11"/>
  <c r="AS40" i="11" s="1"/>
  <c r="AU42" i="11"/>
  <c r="AV42" i="11" s="1"/>
  <c r="AC44" i="11"/>
  <c r="AR45" i="11"/>
  <c r="AR48" i="11"/>
  <c r="AS48" i="11" s="1"/>
  <c r="AU24" i="11"/>
  <c r="AV24" i="11" s="1"/>
  <c r="AF26" i="11"/>
  <c r="AF30" i="11"/>
  <c r="AU32" i="11"/>
  <c r="AV32" i="11" s="1"/>
  <c r="AU36" i="11"/>
  <c r="AV36" i="11" s="1"/>
  <c r="AU41" i="11"/>
  <c r="AV41" i="11" s="1"/>
  <c r="W45" i="11"/>
  <c r="T44" i="11"/>
  <c r="W44" i="11" s="1"/>
  <c r="AU49" i="11"/>
  <c r="AV49" i="11" s="1"/>
  <c r="AM49" i="11"/>
  <c r="W53" i="11"/>
  <c r="AL45" i="11"/>
  <c r="AI44" i="11"/>
  <c r="AL44" i="11" s="1"/>
  <c r="R45" i="11"/>
  <c r="AD45" i="11" s="1"/>
  <c r="AF46" i="11"/>
  <c r="X51" i="11"/>
  <c r="T52" i="11"/>
  <c r="W52" i="11" s="1"/>
  <c r="AI52" i="11"/>
  <c r="AL52" i="11" s="1"/>
  <c r="R53" i="11"/>
  <c r="X55" i="11"/>
  <c r="AF49" i="11"/>
  <c r="AD50" i="11"/>
  <c r="AM50" i="11"/>
  <c r="AU51" i="11"/>
  <c r="AV51" i="11" s="1"/>
  <c r="W54" i="11"/>
  <c r="AL54" i="11"/>
  <c r="AU55" i="11"/>
  <c r="AV55" i="11" s="1"/>
  <c r="Z53" i="11"/>
  <c r="AO53" i="11"/>
  <c r="X50" i="11"/>
  <c r="AX27" i="17"/>
  <c r="AG27" i="17"/>
  <c r="AU26" i="17"/>
  <c r="AV26" i="17" s="1"/>
  <c r="Z21" i="17"/>
  <c r="AL22" i="17"/>
  <c r="AI21" i="17"/>
  <c r="AU23" i="17"/>
  <c r="AV23" i="17" s="1"/>
  <c r="AF24" i="17"/>
  <c r="AM25" i="17"/>
  <c r="W26" i="17"/>
  <c r="AX28" i="17"/>
  <c r="AG33" i="17"/>
  <c r="AD37" i="17"/>
  <c r="AM37" i="17"/>
  <c r="AU37" i="17"/>
  <c r="AV38" i="17"/>
  <c r="W48" i="17"/>
  <c r="T47" i="17"/>
  <c r="W47" i="17" s="1"/>
  <c r="Z47" i="17"/>
  <c r="AC47" i="17" s="1"/>
  <c r="AC48" i="17"/>
  <c r="AR21" i="17"/>
  <c r="AS21" i="17" s="1"/>
  <c r="AO20" i="17"/>
  <c r="AM26" i="17"/>
  <c r="W30" i="17"/>
  <c r="AL30" i="17"/>
  <c r="AG38" i="17"/>
  <c r="AX38" i="17"/>
  <c r="AG46" i="17"/>
  <c r="W22" i="17"/>
  <c r="T21" i="17"/>
  <c r="AF23" i="17"/>
  <c r="AX25" i="17"/>
  <c r="AG25" i="17"/>
  <c r="AX32" i="17"/>
  <c r="AG32" i="17"/>
  <c r="AG34" i="17"/>
  <c r="AX34" i="17"/>
  <c r="AF37" i="17"/>
  <c r="AG37" i="17" s="1"/>
  <c r="W36" i="17"/>
  <c r="X37" i="17"/>
  <c r="AR36" i="17"/>
  <c r="AS37" i="17"/>
  <c r="AV43" i="17"/>
  <c r="AF29" i="17"/>
  <c r="AG41" i="17"/>
  <c r="AU49" i="17"/>
  <c r="AV49" i="17" s="1"/>
  <c r="AM49" i="17"/>
  <c r="X32" i="17"/>
  <c r="AM34" i="17"/>
  <c r="U36" i="17"/>
  <c r="U35" i="17" s="1"/>
  <c r="U19" i="17" s="1"/>
  <c r="U18" i="17" s="1"/>
  <c r="U17" i="17" s="1"/>
  <c r="U16" i="17" s="1"/>
  <c r="U15" i="17" s="1"/>
  <c r="U14" i="17" s="1"/>
  <c r="U13" i="17" s="1"/>
  <c r="Z36" i="17"/>
  <c r="Z35" i="17" s="1"/>
  <c r="AJ36" i="17"/>
  <c r="AJ35" i="17" s="1"/>
  <c r="AJ19" i="17" s="1"/>
  <c r="AJ18" i="17" s="1"/>
  <c r="AJ17" i="17" s="1"/>
  <c r="AJ16" i="17" s="1"/>
  <c r="AJ15" i="17" s="1"/>
  <c r="AJ14" i="17" s="1"/>
  <c r="AJ13" i="17" s="1"/>
  <c r="AO36" i="17"/>
  <c r="AO35" i="17" s="1"/>
  <c r="AM38" i="17"/>
  <c r="AC42" i="17"/>
  <c r="AM43" i="17"/>
  <c r="AU44" i="17"/>
  <c r="AV44" i="17" s="1"/>
  <c r="AO47" i="17"/>
  <c r="AR47" i="17" s="1"/>
  <c r="AU51" i="17"/>
  <c r="AV51" i="17" s="1"/>
  <c r="AM51" i="17"/>
  <c r="AG58" i="17"/>
  <c r="AF40" i="17"/>
  <c r="AF45" i="17"/>
  <c r="AL48" i="17"/>
  <c r="AI47" i="17"/>
  <c r="AL47" i="17" s="1"/>
  <c r="R48" i="17"/>
  <c r="AS49" i="17"/>
  <c r="AG53" i="17"/>
  <c r="AX53" i="17"/>
  <c r="AG54" i="17"/>
  <c r="X57" i="17"/>
  <c r="AF57" i="17"/>
  <c r="AF31" i="17"/>
  <c r="AU33" i="17"/>
  <c r="AV33" i="17" s="1"/>
  <c r="AF39" i="17"/>
  <c r="AX43" i="17"/>
  <c r="AG43" i="17"/>
  <c r="AD46" i="17"/>
  <c r="X49" i="17"/>
  <c r="AC49" i="17"/>
  <c r="AD49" i="17" s="1"/>
  <c r="AU50" i="17"/>
  <c r="AV50" i="17" s="1"/>
  <c r="AF51" i="17"/>
  <c r="X51" i="17"/>
  <c r="AC56" i="17"/>
  <c r="AL40" i="17"/>
  <c r="AL36" i="17" s="1"/>
  <c r="AU41" i="17"/>
  <c r="AV41" i="17" s="1"/>
  <c r="AS42" i="17"/>
  <c r="AF44" i="17"/>
  <c r="AU45" i="17"/>
  <c r="AV45" i="17" s="1"/>
  <c r="AU46" i="17"/>
  <c r="AV46" i="17" s="1"/>
  <c r="AF50" i="17"/>
  <c r="AM57" i="17"/>
  <c r="AU57" i="17"/>
  <c r="AV57" i="17" s="1"/>
  <c r="AM52" i="17"/>
  <c r="X54" i="17"/>
  <c r="T55" i="17"/>
  <c r="W55" i="17" s="1"/>
  <c r="AI55" i="17"/>
  <c r="AL55" i="17" s="1"/>
  <c r="R56" i="17"/>
  <c r="AM56" i="17" s="1"/>
  <c r="X58" i="17"/>
  <c r="AF52" i="17"/>
  <c r="AU54" i="17"/>
  <c r="AV54" i="17" s="1"/>
  <c r="AU58" i="17"/>
  <c r="AV58" i="17" s="1"/>
  <c r="AS34" i="10"/>
  <c r="AR33" i="10"/>
  <c r="AB19" i="10"/>
  <c r="O19" i="10"/>
  <c r="AI19" i="10"/>
  <c r="AJ19" i="10"/>
  <c r="AJ18" i="10" s="1"/>
  <c r="AJ17" i="10" s="1"/>
  <c r="AJ16" i="10" s="1"/>
  <c r="AJ15" i="10" s="1"/>
  <c r="AJ14" i="10" s="1"/>
  <c r="AJ13" i="10" s="1"/>
  <c r="AC22" i="10"/>
  <c r="AD22" i="10" s="1"/>
  <c r="AU25" i="10"/>
  <c r="AV25" i="10" s="1"/>
  <c r="AF30" i="10"/>
  <c r="AG30" i="10" s="1"/>
  <c r="AU30" i="10"/>
  <c r="AV30" i="10" s="1"/>
  <c r="AF31" i="10"/>
  <c r="X35" i="10"/>
  <c r="X38" i="10"/>
  <c r="V41" i="10"/>
  <c r="V40" i="10" s="1"/>
  <c r="V39" i="10" s="1"/>
  <c r="X43" i="10"/>
  <c r="AM43" i="10"/>
  <c r="AL45" i="10"/>
  <c r="X47" i="10"/>
  <c r="AM47" i="10"/>
  <c r="X49" i="10"/>
  <c r="AM49" i="10"/>
  <c r="X51" i="10"/>
  <c r="AM51" i="10"/>
  <c r="W22" i="10"/>
  <c r="AF22" i="10" s="1"/>
  <c r="AR26" i="10"/>
  <c r="AS26" i="10" s="1"/>
  <c r="AQ33" i="10"/>
  <c r="AQ32" i="10" s="1"/>
  <c r="AQ19" i="10" s="1"/>
  <c r="AQ18" i="10" s="1"/>
  <c r="AQ17" i="10" s="1"/>
  <c r="AQ16" i="10" s="1"/>
  <c r="AQ15" i="10" s="1"/>
  <c r="AQ14" i="10" s="1"/>
  <c r="AQ13" i="10" s="1"/>
  <c r="AS42" i="10"/>
  <c r="AL48" i="10"/>
  <c r="AM48" i="10" s="1"/>
  <c r="AS48" i="10"/>
  <c r="AU50" i="10"/>
  <c r="AV50" i="10" s="1"/>
  <c r="AA19" i="10"/>
  <c r="AO21" i="10"/>
  <c r="AO20" i="10" s="1"/>
  <c r="AO19" i="10" s="1"/>
  <c r="P19" i="10"/>
  <c r="P18" i="10" s="1"/>
  <c r="P17" i="10" s="1"/>
  <c r="P16" i="10" s="1"/>
  <c r="P15" i="10" s="1"/>
  <c r="P14" i="10" s="1"/>
  <c r="P13" i="10" s="1"/>
  <c r="U19" i="10"/>
  <c r="U18" i="10" s="1"/>
  <c r="U17" i="10" s="1"/>
  <c r="U16" i="10" s="1"/>
  <c r="U15" i="10" s="1"/>
  <c r="U14" i="10" s="1"/>
  <c r="U13" i="10" s="1"/>
  <c r="AF23" i="10"/>
  <c r="AG23" i="10" s="1"/>
  <c r="AC26" i="10"/>
  <c r="AD26" i="10" s="1"/>
  <c r="AU29" i="10"/>
  <c r="AV29" i="10" s="1"/>
  <c r="AC34" i="10"/>
  <c r="AM37" i="10"/>
  <c r="AA41" i="10"/>
  <c r="AA40" i="10" s="1"/>
  <c r="AA39" i="10" s="1"/>
  <c r="AU44" i="10"/>
  <c r="AV44" i="10" s="1"/>
  <c r="AB41" i="10"/>
  <c r="AB40" i="10" s="1"/>
  <c r="AB39" i="10" s="1"/>
  <c r="AU46" i="10"/>
  <c r="AV46" i="10" s="1"/>
  <c r="AL20" i="10"/>
  <c r="AK19" i="10"/>
  <c r="AK18" i="10" s="1"/>
  <c r="AK17" i="10" s="1"/>
  <c r="AK16" i="10" s="1"/>
  <c r="AK15" i="10" s="1"/>
  <c r="AK14" i="10" s="1"/>
  <c r="AK13" i="10" s="1"/>
  <c r="W21" i="10"/>
  <c r="X22" i="10"/>
  <c r="AR20" i="10"/>
  <c r="T21" i="10"/>
  <c r="T20" i="10" s="1"/>
  <c r="Z21" i="10"/>
  <c r="Z20" i="10" s="1"/>
  <c r="AS22" i="10"/>
  <c r="W26" i="10"/>
  <c r="AG35" i="10"/>
  <c r="AG38" i="10"/>
  <c r="AX43" i="10"/>
  <c r="AG43" i="10"/>
  <c r="AX47" i="10"/>
  <c r="AG47" i="10"/>
  <c r="R21" i="10"/>
  <c r="AS21" i="10" s="1"/>
  <c r="AX30" i="10"/>
  <c r="AG31" i="10"/>
  <c r="AM45" i="10"/>
  <c r="AC21" i="10"/>
  <c r="AG46" i="10"/>
  <c r="AM22" i="10"/>
  <c r="AU22" i="10"/>
  <c r="AL21" i="10"/>
  <c r="AG24" i="10"/>
  <c r="AX24" i="10"/>
  <c r="AL26" i="10"/>
  <c r="AD34" i="10"/>
  <c r="X23" i="10"/>
  <c r="AM25" i="10"/>
  <c r="X28" i="10"/>
  <c r="AC28" i="10"/>
  <c r="AF28" i="10" s="1"/>
  <c r="AM28" i="10"/>
  <c r="AR28" i="10"/>
  <c r="AM29" i="10"/>
  <c r="X31" i="10"/>
  <c r="AR32" i="10"/>
  <c r="R33" i="10"/>
  <c r="AS33" i="10" s="1"/>
  <c r="AL34" i="10"/>
  <c r="AU35" i="10"/>
  <c r="AV35" i="10" s="1"/>
  <c r="AF36" i="10"/>
  <c r="AU36" i="10"/>
  <c r="AV36" i="10" s="1"/>
  <c r="AU37" i="10"/>
  <c r="AV37" i="10" s="1"/>
  <c r="AS38" i="10"/>
  <c r="R39" i="10"/>
  <c r="AP41" i="10"/>
  <c r="AP40" i="10" s="1"/>
  <c r="AP39" i="10" s="1"/>
  <c r="AP18" i="10" s="1"/>
  <c r="AP17" i="10" s="1"/>
  <c r="AP16" i="10" s="1"/>
  <c r="AP15" i="10" s="1"/>
  <c r="AP14" i="10" s="1"/>
  <c r="AP13" i="10" s="1"/>
  <c r="O41" i="10"/>
  <c r="O40" i="10" s="1"/>
  <c r="O39" i="10" s="1"/>
  <c r="O18" i="10" s="1"/>
  <c r="O17" i="10" s="1"/>
  <c r="O16" i="10" s="1"/>
  <c r="O15" i="10" s="1"/>
  <c r="O14" i="10" s="1"/>
  <c r="O13" i="10" s="1"/>
  <c r="W42" i="10"/>
  <c r="T41" i="10"/>
  <c r="AM44" i="10"/>
  <c r="AC45" i="10"/>
  <c r="AD45" i="10" s="1"/>
  <c r="X46" i="10"/>
  <c r="AG49" i="10"/>
  <c r="AX49" i="10"/>
  <c r="AG51" i="10"/>
  <c r="AX51" i="10"/>
  <c r="AG52" i="10"/>
  <c r="AU23" i="10"/>
  <c r="AV23" i="10" s="1"/>
  <c r="AF25" i="10"/>
  <c r="AF29" i="10"/>
  <c r="AU31" i="10"/>
  <c r="AV31" i="10" s="1"/>
  <c r="X37" i="10"/>
  <c r="AU38" i="10"/>
  <c r="AV38" i="10" s="1"/>
  <c r="W48" i="10"/>
  <c r="W34" i="10"/>
  <c r="AC41" i="10"/>
  <c r="AD41" i="10" s="1"/>
  <c r="Z40" i="10"/>
  <c r="AL42" i="10"/>
  <c r="AI41" i="10"/>
  <c r="AF44" i="10"/>
  <c r="AR45" i="10"/>
  <c r="AS45" i="10" s="1"/>
  <c r="AU48" i="10"/>
  <c r="AV48" i="10" s="1"/>
  <c r="AM27" i="10"/>
  <c r="AD38" i="10"/>
  <c r="AC37" i="10"/>
  <c r="AC33" i="10" s="1"/>
  <c r="AR41" i="10"/>
  <c r="AS41" i="10" s="1"/>
  <c r="AO40" i="10"/>
  <c r="X45" i="10"/>
  <c r="AM50" i="10"/>
  <c r="X52" i="10"/>
  <c r="AF50" i="10"/>
  <c r="AU52" i="10"/>
  <c r="AV52" i="10" s="1"/>
  <c r="Z21" i="16"/>
  <c r="AP21" i="16"/>
  <c r="AP20" i="16" s="1"/>
  <c r="AP19" i="16" s="1"/>
  <c r="AP18" i="16" s="1"/>
  <c r="AP17" i="16" s="1"/>
  <c r="AP16" i="16" s="1"/>
  <c r="AP15" i="16" s="1"/>
  <c r="AP14" i="16" s="1"/>
  <c r="AP13" i="16" s="1"/>
  <c r="AU24" i="16"/>
  <c r="AV24" i="16" s="1"/>
  <c r="AL25" i="16"/>
  <c r="AF29" i="16"/>
  <c r="AU29" i="16"/>
  <c r="AV29" i="16" s="1"/>
  <c r="AF31" i="16"/>
  <c r="AG31" i="16" s="1"/>
  <c r="AU31" i="16"/>
  <c r="AV31" i="16" s="1"/>
  <c r="AF32" i="16"/>
  <c r="AF24" i="16"/>
  <c r="AG24" i="16" s="1"/>
  <c r="AL28" i="16"/>
  <c r="AB21" i="16"/>
  <c r="AB20" i="16" s="1"/>
  <c r="AB19" i="16" s="1"/>
  <c r="AB18" i="16" s="1"/>
  <c r="AB17" i="16" s="1"/>
  <c r="AB16" i="16" s="1"/>
  <c r="AB15" i="16" s="1"/>
  <c r="AB14" i="16" s="1"/>
  <c r="AB13" i="16" s="1"/>
  <c r="W28" i="16"/>
  <c r="AU30" i="16"/>
  <c r="AV30" i="16" s="1"/>
  <c r="AS22" i="16"/>
  <c r="X23" i="16"/>
  <c r="AM23" i="16"/>
  <c r="W25" i="16"/>
  <c r="X25" i="16" s="1"/>
  <c r="AF26" i="16"/>
  <c r="AG26" i="16" s="1"/>
  <c r="X27" i="16"/>
  <c r="AM27" i="16"/>
  <c r="AS28" i="16"/>
  <c r="AM25" i="16"/>
  <c r="AU25" i="16"/>
  <c r="AV25" i="16" s="1"/>
  <c r="AX23" i="16"/>
  <c r="AG23" i="16"/>
  <c r="R19" i="16"/>
  <c r="W22" i="16"/>
  <c r="T21" i="16"/>
  <c r="AX24" i="16"/>
  <c r="AC25" i="16"/>
  <c r="AD25" i="16" s="1"/>
  <c r="AU26" i="16"/>
  <c r="AV26" i="16" s="1"/>
  <c r="AG29" i="16"/>
  <c r="AX29" i="16"/>
  <c r="AX31" i="16"/>
  <c r="AG32" i="16"/>
  <c r="AX26" i="16"/>
  <c r="AM28" i="16"/>
  <c r="AU28" i="16"/>
  <c r="AV28" i="16" s="1"/>
  <c r="Z20" i="16"/>
  <c r="AL22" i="16"/>
  <c r="AI21" i="16"/>
  <c r="AG27" i="16"/>
  <c r="AX27" i="16"/>
  <c r="X28" i="16"/>
  <c r="AF28" i="16"/>
  <c r="AO20" i="16"/>
  <c r="AM30" i="16"/>
  <c r="X32" i="16"/>
  <c r="AF30" i="16"/>
  <c r="AU32" i="16"/>
  <c r="AV32" i="16" s="1"/>
  <c r="AC52" i="9"/>
  <c r="Z51" i="9"/>
  <c r="AC51" i="9" s="1"/>
  <c r="AI21" i="9"/>
  <c r="AF23" i="9"/>
  <c r="AU23" i="9"/>
  <c r="AV23" i="9" s="1"/>
  <c r="W25" i="9"/>
  <c r="X25" i="9" s="1"/>
  <c r="AR28" i="9"/>
  <c r="AS28" i="9" s="1"/>
  <c r="AU30" i="9"/>
  <c r="AV30" i="9" s="1"/>
  <c r="AU32" i="9"/>
  <c r="AV32" i="9" s="1"/>
  <c r="AL35" i="9"/>
  <c r="AU35" i="9" s="1"/>
  <c r="AV35" i="9" s="1"/>
  <c r="AF36" i="9"/>
  <c r="AX36" i="9" s="1"/>
  <c r="W45" i="9"/>
  <c r="AQ44" i="9"/>
  <c r="AQ43" i="9" s="1"/>
  <c r="AQ40" i="9" s="1"/>
  <c r="AQ34" i="9" s="1"/>
  <c r="AQ33" i="9" s="1"/>
  <c r="AU46" i="9"/>
  <c r="AV46" i="9" s="1"/>
  <c r="X48" i="9"/>
  <c r="AS48" i="9"/>
  <c r="AP52" i="9"/>
  <c r="AC53" i="9"/>
  <c r="AD53" i="9" s="1"/>
  <c r="Q19" i="9"/>
  <c r="Q18" i="9" s="1"/>
  <c r="Q17" i="9" s="1"/>
  <c r="Q16" i="9" s="1"/>
  <c r="Q15" i="9" s="1"/>
  <c r="Q14" i="9" s="1"/>
  <c r="Q13" i="9" s="1"/>
  <c r="V19" i="9"/>
  <c r="V18" i="9" s="1"/>
  <c r="V17" i="9" s="1"/>
  <c r="V16" i="9" s="1"/>
  <c r="V15" i="9" s="1"/>
  <c r="V14" i="9" s="1"/>
  <c r="V13" i="9" s="1"/>
  <c r="P19" i="9"/>
  <c r="P18" i="9" s="1"/>
  <c r="P17" i="9" s="1"/>
  <c r="P16" i="9" s="1"/>
  <c r="P15" i="9" s="1"/>
  <c r="P14" i="9" s="1"/>
  <c r="P13" i="9" s="1"/>
  <c r="AO34" i="9"/>
  <c r="AO33" i="9" s="1"/>
  <c r="AO19" i="9" s="1"/>
  <c r="AP21" i="9"/>
  <c r="AP20" i="9" s="1"/>
  <c r="AM26" i="9"/>
  <c r="X27" i="9"/>
  <c r="AD28" i="9"/>
  <c r="X32" i="9"/>
  <c r="AA34" i="9"/>
  <c r="AA33" i="9" s="1"/>
  <c r="AA19" i="9" s="1"/>
  <c r="AA18" i="9" s="1"/>
  <c r="AA17" i="9" s="1"/>
  <c r="AA16" i="9" s="1"/>
  <c r="AA15" i="9" s="1"/>
  <c r="AA14" i="9" s="1"/>
  <c r="AA13" i="9" s="1"/>
  <c r="AR44" i="9"/>
  <c r="AC45" i="9"/>
  <c r="AD45" i="9" s="1"/>
  <c r="AK44" i="9"/>
  <c r="AK43" i="9" s="1"/>
  <c r="AK19" i="9" s="1"/>
  <c r="AK18" i="9" s="1"/>
  <c r="AK17" i="9" s="1"/>
  <c r="AK16" i="9" s="1"/>
  <c r="AK15" i="9" s="1"/>
  <c r="AK14" i="9" s="1"/>
  <c r="AK13" i="9" s="1"/>
  <c r="AM49" i="9"/>
  <c r="AR22" i="9"/>
  <c r="AS22" i="9" s="1"/>
  <c r="AC25" i="9"/>
  <c r="AD25" i="9" s="1"/>
  <c r="W28" i="9"/>
  <c r="AM29" i="9"/>
  <c r="AF31" i="9"/>
  <c r="U34" i="9"/>
  <c r="U33" i="9" s="1"/>
  <c r="U19" i="9" s="1"/>
  <c r="U18" i="9" s="1"/>
  <c r="U17" i="9" s="1"/>
  <c r="U16" i="9" s="1"/>
  <c r="U15" i="9" s="1"/>
  <c r="U14" i="9" s="1"/>
  <c r="U13" i="9" s="1"/>
  <c r="X37" i="9"/>
  <c r="AM37" i="9"/>
  <c r="AU39" i="9"/>
  <c r="AV39" i="9" s="1"/>
  <c r="AL40" i="9"/>
  <c r="AM40" i="9" s="1"/>
  <c r="AC44" i="9"/>
  <c r="AL45" i="9"/>
  <c r="AM45" i="9" s="1"/>
  <c r="W20" i="9"/>
  <c r="AF25" i="9"/>
  <c r="AC20" i="9"/>
  <c r="W21" i="9"/>
  <c r="AC21" i="9"/>
  <c r="AD21" i="9" s="1"/>
  <c r="AQ21" i="9"/>
  <c r="AQ20" i="9" s="1"/>
  <c r="AQ19" i="9" s="1"/>
  <c r="AQ18" i="9" s="1"/>
  <c r="AQ17" i="9" s="1"/>
  <c r="AQ16" i="9" s="1"/>
  <c r="AQ15" i="9" s="1"/>
  <c r="AQ14" i="9" s="1"/>
  <c r="AQ13" i="9" s="1"/>
  <c r="AC22" i="9"/>
  <c r="AD22" i="9" s="1"/>
  <c r="AM23" i="9"/>
  <c r="AU24" i="9"/>
  <c r="AV24" i="9" s="1"/>
  <c r="AG36" i="9"/>
  <c r="AS35" i="9"/>
  <c r="AF45" i="9"/>
  <c r="X45" i="9"/>
  <c r="R20" i="9"/>
  <c r="AX26" i="9"/>
  <c r="AG26" i="9"/>
  <c r="AG27" i="9"/>
  <c r="AM28" i="9"/>
  <c r="AX30" i="9"/>
  <c r="AG30" i="9"/>
  <c r="AG32" i="9"/>
  <c r="AX32" i="9"/>
  <c r="AU38" i="9"/>
  <c r="AV38" i="9" s="1"/>
  <c r="AM38" i="9"/>
  <c r="AC43" i="9"/>
  <c r="Z40" i="9"/>
  <c r="Z34" i="9" s="1"/>
  <c r="Z33" i="9" s="1"/>
  <c r="Z19" i="9" s="1"/>
  <c r="AU53" i="9"/>
  <c r="AV53" i="9" s="1"/>
  <c r="AM53" i="9"/>
  <c r="AX23" i="9"/>
  <c r="AG23" i="9"/>
  <c r="AX37" i="9"/>
  <c r="AG37" i="9"/>
  <c r="X38" i="9"/>
  <c r="AF38" i="9"/>
  <c r="AG49" i="9"/>
  <c r="AF53" i="9"/>
  <c r="X53" i="9"/>
  <c r="W22" i="9"/>
  <c r="AF24" i="9"/>
  <c r="AU25" i="9"/>
  <c r="AV25" i="9" s="1"/>
  <c r="AF28" i="9"/>
  <c r="X28" i="9"/>
  <c r="AG31" i="9"/>
  <c r="AU45" i="9"/>
  <c r="AV45" i="9" s="1"/>
  <c r="X26" i="9"/>
  <c r="X30" i="9"/>
  <c r="AM32" i="9"/>
  <c r="X35" i="9"/>
  <c r="AC35" i="9"/>
  <c r="AF35" i="9" s="1"/>
  <c r="AM35" i="9"/>
  <c r="AM36" i="9"/>
  <c r="AU41" i="9"/>
  <c r="AV41" i="9" s="1"/>
  <c r="AF42" i="9"/>
  <c r="AU42" i="9"/>
  <c r="AV42" i="9" s="1"/>
  <c r="AF46" i="9"/>
  <c r="AU47" i="9"/>
  <c r="AV47" i="9" s="1"/>
  <c r="X49" i="9"/>
  <c r="AS49" i="9"/>
  <c r="AD50" i="9"/>
  <c r="T52" i="9"/>
  <c r="AI52" i="9"/>
  <c r="AU54" i="9"/>
  <c r="AV54" i="9" s="1"/>
  <c r="R33" i="9"/>
  <c r="AF39" i="9"/>
  <c r="AR43" i="9"/>
  <c r="T44" i="9"/>
  <c r="X47" i="9"/>
  <c r="AD47" i="9"/>
  <c r="AU49" i="9"/>
  <c r="AV49" i="9" s="1"/>
  <c r="AF50" i="9"/>
  <c r="AU50" i="9"/>
  <c r="AV50" i="9" s="1"/>
  <c r="AS53" i="9"/>
  <c r="AU27" i="9"/>
  <c r="AV27" i="9" s="1"/>
  <c r="AF29" i="9"/>
  <c r="AU31" i="9"/>
  <c r="AV31" i="9" s="1"/>
  <c r="AS38" i="9"/>
  <c r="AF41" i="9"/>
  <c r="AL44" i="9"/>
  <c r="AI43" i="9"/>
  <c r="R44" i="9"/>
  <c r="AD44" i="9" s="1"/>
  <c r="AX47" i="9"/>
  <c r="AY47" i="9" s="1"/>
  <c r="R52" i="9"/>
  <c r="AF54" i="9"/>
  <c r="AX48" i="9"/>
  <c r="X54" i="9"/>
  <c r="AL21" i="15"/>
  <c r="AI20" i="15"/>
  <c r="X22" i="15"/>
  <c r="AF22" i="15"/>
  <c r="AF23" i="15"/>
  <c r="AM24" i="15"/>
  <c r="AG25" i="15"/>
  <c r="AS26" i="15"/>
  <c r="AG33" i="15"/>
  <c r="AX33" i="15"/>
  <c r="AG47" i="15"/>
  <c r="AR51" i="15"/>
  <c r="AO50" i="15"/>
  <c r="AO49" i="15" s="1"/>
  <c r="AR49" i="15" s="1"/>
  <c r="AO20" i="15"/>
  <c r="T21" i="15"/>
  <c r="AL26" i="15"/>
  <c r="AX27" i="15"/>
  <c r="AG27" i="15"/>
  <c r="T35" i="15"/>
  <c r="W37" i="15"/>
  <c r="U36" i="15"/>
  <c r="U35" i="15" s="1"/>
  <c r="U19" i="15" s="1"/>
  <c r="U18" i="15" s="1"/>
  <c r="U17" i="15" s="1"/>
  <c r="U16" i="15" s="1"/>
  <c r="U15" i="15" s="1"/>
  <c r="U14" i="15" s="1"/>
  <c r="U13" i="15" s="1"/>
  <c r="AR35" i="15"/>
  <c r="AC42" i="15"/>
  <c r="AJ42" i="15"/>
  <c r="AJ41" i="15" s="1"/>
  <c r="AL43" i="15"/>
  <c r="X48" i="15"/>
  <c r="AF48" i="15"/>
  <c r="Z21" i="15"/>
  <c r="AL22" i="15"/>
  <c r="AU23" i="15"/>
  <c r="AV23" i="15" s="1"/>
  <c r="AF24" i="15"/>
  <c r="AU28" i="15"/>
  <c r="AV28" i="15" s="1"/>
  <c r="AX29" i="15"/>
  <c r="AG29" i="15"/>
  <c r="W30" i="15"/>
  <c r="AM30" i="15"/>
  <c r="AU34" i="15"/>
  <c r="AV34" i="15" s="1"/>
  <c r="AY39" i="15"/>
  <c r="AG39" i="15"/>
  <c r="AF45" i="15"/>
  <c r="X45" i="15"/>
  <c r="AG31" i="15"/>
  <c r="X40" i="15"/>
  <c r="AF40" i="15"/>
  <c r="Z36" i="15"/>
  <c r="AF38" i="15"/>
  <c r="AU40" i="15"/>
  <c r="AV40" i="15" s="1"/>
  <c r="Z41" i="15"/>
  <c r="AL42" i="15"/>
  <c r="AI41" i="15"/>
  <c r="R42" i="15"/>
  <c r="W43" i="15"/>
  <c r="AQ42" i="15"/>
  <c r="AQ41" i="15" s="1"/>
  <c r="AQ19" i="15" s="1"/>
  <c r="AQ18" i="15" s="1"/>
  <c r="AQ17" i="15" s="1"/>
  <c r="AQ16" i="15" s="1"/>
  <c r="AQ15" i="15" s="1"/>
  <c r="AQ14" i="15" s="1"/>
  <c r="AQ13" i="15" s="1"/>
  <c r="AF46" i="15"/>
  <c r="AU48" i="15"/>
  <c r="AV48" i="15" s="1"/>
  <c r="AI49" i="15"/>
  <c r="AC51" i="15"/>
  <c r="AD51" i="15" s="1"/>
  <c r="Z50" i="15"/>
  <c r="AU32" i="15"/>
  <c r="AV32" i="15" s="1"/>
  <c r="AF34" i="15"/>
  <c r="AD37" i="15"/>
  <c r="AD45" i="15"/>
  <c r="AJ50" i="15"/>
  <c r="AJ49" i="15" s="1"/>
  <c r="AJ19" i="15" s="1"/>
  <c r="AJ18" i="15" s="1"/>
  <c r="AJ17" i="15" s="1"/>
  <c r="AJ16" i="15" s="1"/>
  <c r="AJ15" i="15" s="1"/>
  <c r="AJ14" i="15" s="1"/>
  <c r="AJ13" i="15" s="1"/>
  <c r="AL51" i="15"/>
  <c r="R36" i="15"/>
  <c r="AS36" i="15" s="1"/>
  <c r="AL37" i="15"/>
  <c r="AS38" i="15"/>
  <c r="AR37" i="15"/>
  <c r="AS37" i="15" s="1"/>
  <c r="T41" i="15"/>
  <c r="P42" i="15"/>
  <c r="P41" i="15" s="1"/>
  <c r="P19" i="15" s="1"/>
  <c r="P18" i="15" s="1"/>
  <c r="P17" i="15" s="1"/>
  <c r="P16" i="15" s="1"/>
  <c r="P15" i="15" s="1"/>
  <c r="P14" i="15" s="1"/>
  <c r="P13" i="15" s="1"/>
  <c r="U42" i="15"/>
  <c r="U41" i="15" s="1"/>
  <c r="AR43" i="15"/>
  <c r="AS43" i="15" s="1"/>
  <c r="AO42" i="15"/>
  <c r="AD44" i="15"/>
  <c r="AC43" i="15"/>
  <c r="AD43" i="15" s="1"/>
  <c r="AU44" i="15"/>
  <c r="AU45" i="15"/>
  <c r="AV45" i="15" s="1"/>
  <c r="AM45" i="15"/>
  <c r="W50" i="15"/>
  <c r="T49" i="15"/>
  <c r="W49" i="15" s="1"/>
  <c r="U50" i="15"/>
  <c r="U49" i="15" s="1"/>
  <c r="W51" i="15"/>
  <c r="AF52" i="15"/>
  <c r="R50" i="15"/>
  <c r="AU52" i="15"/>
  <c r="AV52" i="15" s="1"/>
  <c r="X26" i="8"/>
  <c r="AG28" i="8"/>
  <c r="X21" i="8"/>
  <c r="AG24" i="8"/>
  <c r="AF30" i="8"/>
  <c r="X30" i="8"/>
  <c r="U20" i="8"/>
  <c r="U19" i="8" s="1"/>
  <c r="U18" i="8" s="1"/>
  <c r="U17" i="8" s="1"/>
  <c r="U16" i="8" s="1"/>
  <c r="U15" i="8" s="1"/>
  <c r="U14" i="8" s="1"/>
  <c r="U13" i="8" s="1"/>
  <c r="AR22" i="8"/>
  <c r="AS22" i="8" s="1"/>
  <c r="AO21" i="8"/>
  <c r="AU22" i="8"/>
  <c r="AV22" i="8" s="1"/>
  <c r="AF23" i="8"/>
  <c r="AS23" i="8"/>
  <c r="AU24" i="8"/>
  <c r="AV24" i="8" s="1"/>
  <c r="AF25" i="8"/>
  <c r="AU25" i="8"/>
  <c r="AV25" i="8" s="1"/>
  <c r="AR26" i="8"/>
  <c r="AS26" i="8" s="1"/>
  <c r="AU26" i="8"/>
  <c r="AV26" i="8" s="1"/>
  <c r="AF27" i="8"/>
  <c r="AS27" i="8"/>
  <c r="AU28" i="8"/>
  <c r="AV28" i="8" s="1"/>
  <c r="AU31" i="8"/>
  <c r="AV31" i="8" s="1"/>
  <c r="AX41" i="8"/>
  <c r="AG41" i="8"/>
  <c r="W20" i="8"/>
  <c r="W22" i="8"/>
  <c r="AD30" i="8"/>
  <c r="AM37" i="8"/>
  <c r="AU37" i="8"/>
  <c r="AV37" i="8" s="1"/>
  <c r="AL36" i="8"/>
  <c r="AS37" i="8"/>
  <c r="R20" i="8"/>
  <c r="AC22" i="8"/>
  <c r="AD22" i="8" s="1"/>
  <c r="Z21" i="8"/>
  <c r="AC26" i="8"/>
  <c r="AD26" i="8" s="1"/>
  <c r="AU29" i="8"/>
  <c r="AV29" i="8" s="1"/>
  <c r="AU30" i="8"/>
  <c r="AV30" i="8" s="1"/>
  <c r="AM30" i="8"/>
  <c r="AG32" i="8"/>
  <c r="AX32" i="8"/>
  <c r="AG33" i="8"/>
  <c r="AG34" i="8"/>
  <c r="AX34" i="8"/>
  <c r="X37" i="8"/>
  <c r="AF37" i="8"/>
  <c r="W36" i="8"/>
  <c r="AC36" i="8"/>
  <c r="AD36" i="8" s="1"/>
  <c r="AD37" i="8"/>
  <c r="AG38" i="8"/>
  <c r="AX38" i="8"/>
  <c r="AG44" i="8"/>
  <c r="AX44" i="8"/>
  <c r="AX45" i="8"/>
  <c r="AG45" i="8"/>
  <c r="AO47" i="8"/>
  <c r="AR47" i="8" s="1"/>
  <c r="AR48" i="8"/>
  <c r="AM31" i="8"/>
  <c r="X33" i="8"/>
  <c r="R35" i="8"/>
  <c r="AA36" i="8"/>
  <c r="AA35" i="8" s="1"/>
  <c r="AC35" i="8" s="1"/>
  <c r="AD35" i="8" s="1"/>
  <c r="AP36" i="8"/>
  <c r="AP35" i="8" s="1"/>
  <c r="AP19" i="8" s="1"/>
  <c r="AP18" i="8" s="1"/>
  <c r="AP17" i="8" s="1"/>
  <c r="AP16" i="8" s="1"/>
  <c r="AP15" i="8" s="1"/>
  <c r="AP14" i="8" s="1"/>
  <c r="AP13" i="8" s="1"/>
  <c r="AM39" i="8"/>
  <c r="AF40" i="8"/>
  <c r="X44" i="8"/>
  <c r="AM46" i="8"/>
  <c r="AL48" i="8"/>
  <c r="AI47" i="8"/>
  <c r="AL47" i="8" s="1"/>
  <c r="R48" i="8"/>
  <c r="W49" i="8"/>
  <c r="AR49" i="8"/>
  <c r="AS49" i="8" s="1"/>
  <c r="AM50" i="8"/>
  <c r="AG58" i="8"/>
  <c r="AU33" i="8"/>
  <c r="AV33" i="8" s="1"/>
  <c r="AF39" i="8"/>
  <c r="AM40" i="8"/>
  <c r="AX43" i="8"/>
  <c r="AG43" i="8"/>
  <c r="AG53" i="8"/>
  <c r="AX53" i="8"/>
  <c r="AG54" i="8"/>
  <c r="X57" i="8"/>
  <c r="AF57" i="8"/>
  <c r="T36" i="8"/>
  <c r="T35" i="8" s="1"/>
  <c r="W35" i="8" s="1"/>
  <c r="AI36" i="8"/>
  <c r="AI35" i="8" s="1"/>
  <c r="AL35" i="8" s="1"/>
  <c r="AM42" i="8"/>
  <c r="AR42" i="8"/>
  <c r="AS42" i="8" s="1"/>
  <c r="AS44" i="8"/>
  <c r="AF46" i="8"/>
  <c r="AF50" i="8"/>
  <c r="AC56" i="8"/>
  <c r="AF56" i="8" s="1"/>
  <c r="AD40" i="8"/>
  <c r="AV40" i="8"/>
  <c r="W48" i="8"/>
  <c r="T47" i="8"/>
  <c r="W47" i="8" s="1"/>
  <c r="AU49" i="8"/>
  <c r="AV49" i="8" s="1"/>
  <c r="AU56" i="8"/>
  <c r="AM57" i="8"/>
  <c r="AU57" i="8"/>
  <c r="AV57" i="8" s="1"/>
  <c r="X51" i="8"/>
  <c r="AC51" i="8"/>
  <c r="AD51" i="8" s="1"/>
  <c r="AM51" i="8"/>
  <c r="AR51" i="8"/>
  <c r="AS51" i="8" s="1"/>
  <c r="AM52" i="8"/>
  <c r="X54" i="8"/>
  <c r="T55" i="8"/>
  <c r="W55" i="8" s="1"/>
  <c r="AI55" i="8"/>
  <c r="AL55" i="8" s="1"/>
  <c r="R56" i="8"/>
  <c r="X56" i="8" s="1"/>
  <c r="X58" i="8"/>
  <c r="AF52" i="8"/>
  <c r="AU54" i="8"/>
  <c r="AV54" i="8" s="1"/>
  <c r="AU58" i="8"/>
  <c r="AV58" i="8" s="1"/>
  <c r="AO20" i="14"/>
  <c r="P19" i="14"/>
  <c r="P18" i="14" s="1"/>
  <c r="P17" i="14" s="1"/>
  <c r="P16" i="14" s="1"/>
  <c r="P15" i="14" s="1"/>
  <c r="P14" i="14" s="1"/>
  <c r="P13" i="14" s="1"/>
  <c r="AK21" i="14"/>
  <c r="AK20" i="14" s="1"/>
  <c r="AK19" i="14" s="1"/>
  <c r="AK18" i="14" s="1"/>
  <c r="AK17" i="14" s="1"/>
  <c r="AK16" i="14" s="1"/>
  <c r="AK15" i="14" s="1"/>
  <c r="AK14" i="14" s="1"/>
  <c r="AK13" i="14" s="1"/>
  <c r="AU23" i="14"/>
  <c r="AV23" i="14" s="1"/>
  <c r="AF24" i="14"/>
  <c r="AG24" i="14" s="1"/>
  <c r="AR25" i="14"/>
  <c r="AS25" i="14" s="1"/>
  <c r="P34" i="14"/>
  <c r="P33" i="14" s="1"/>
  <c r="U34" i="14"/>
  <c r="U33" i="14" s="1"/>
  <c r="AQ34" i="14"/>
  <c r="AQ33" i="14" s="1"/>
  <c r="AQ19" i="14" s="1"/>
  <c r="AQ18" i="14" s="1"/>
  <c r="AQ17" i="14" s="1"/>
  <c r="AQ16" i="14" s="1"/>
  <c r="AQ15" i="14" s="1"/>
  <c r="AQ14" i="14" s="1"/>
  <c r="AQ13" i="14" s="1"/>
  <c r="AL38" i="14"/>
  <c r="AM38" i="14" s="1"/>
  <c r="X42" i="14"/>
  <c r="AM42" i="14"/>
  <c r="O45" i="14"/>
  <c r="O44" i="14" s="1"/>
  <c r="AD47" i="14"/>
  <c r="AA45" i="14"/>
  <c r="AA44" i="14" s="1"/>
  <c r="AF49" i="14"/>
  <c r="AU49" i="14"/>
  <c r="AV49" i="14" s="1"/>
  <c r="AM50" i="14"/>
  <c r="AJ53" i="14"/>
  <c r="AJ52" i="14" s="1"/>
  <c r="AF55" i="14"/>
  <c r="AI21" i="14"/>
  <c r="AL25" i="14"/>
  <c r="AU25" i="14" s="1"/>
  <c r="AV25" i="14" s="1"/>
  <c r="AF27" i="14"/>
  <c r="AU27" i="14"/>
  <c r="AV27" i="14" s="1"/>
  <c r="AF29" i="14"/>
  <c r="AU29" i="14"/>
  <c r="AV29" i="14" s="1"/>
  <c r="AU30" i="14"/>
  <c r="AV30" i="14" s="1"/>
  <c r="T34" i="14"/>
  <c r="T33" i="14" s="1"/>
  <c r="W33" i="14" s="1"/>
  <c r="AL35" i="14"/>
  <c r="AF37" i="14"/>
  <c r="AG37" i="14" s="1"/>
  <c r="AU37" i="14"/>
  <c r="AV37" i="14" s="1"/>
  <c r="W38" i="14"/>
  <c r="AR40" i="14"/>
  <c r="AR54" i="14"/>
  <c r="AS54" i="14" s="1"/>
  <c r="U19" i="14"/>
  <c r="U18" i="14" s="1"/>
  <c r="U17" i="14" s="1"/>
  <c r="U16" i="14" s="1"/>
  <c r="U15" i="14" s="1"/>
  <c r="U14" i="14" s="1"/>
  <c r="U13" i="14" s="1"/>
  <c r="AJ19" i="14"/>
  <c r="AJ18" i="14" s="1"/>
  <c r="AJ17" i="14" s="1"/>
  <c r="AJ16" i="14" s="1"/>
  <c r="AJ15" i="14" s="1"/>
  <c r="AJ14" i="14" s="1"/>
  <c r="AJ13" i="14" s="1"/>
  <c r="W25" i="14"/>
  <c r="X27" i="14"/>
  <c r="AR28" i="14"/>
  <c r="AS28" i="14" s="1"/>
  <c r="X29" i="14"/>
  <c r="AR35" i="14"/>
  <c r="X37" i="14"/>
  <c r="AM37" i="14"/>
  <c r="AU39" i="14"/>
  <c r="AV39" i="14" s="1"/>
  <c r="AL40" i="14"/>
  <c r="AF41" i="14"/>
  <c r="AX41" i="14" s="1"/>
  <c r="AU41" i="14"/>
  <c r="AV41" i="14" s="1"/>
  <c r="AU43" i="14"/>
  <c r="AV43" i="14" s="1"/>
  <c r="AM46" i="14"/>
  <c r="AP52" i="14"/>
  <c r="AR52" i="14" s="1"/>
  <c r="W53" i="14"/>
  <c r="O19" i="14"/>
  <c r="O18" i="14" s="1"/>
  <c r="O17" i="14" s="1"/>
  <c r="O16" i="14" s="1"/>
  <c r="O15" i="14" s="1"/>
  <c r="O14" i="14" s="1"/>
  <c r="O13" i="14" s="1"/>
  <c r="AL53" i="14"/>
  <c r="AU53" i="14" s="1"/>
  <c r="AV53" i="14" s="1"/>
  <c r="AD54" i="14"/>
  <c r="AM25" i="14"/>
  <c r="AM22" i="14"/>
  <c r="X25" i="14"/>
  <c r="AF22" i="14"/>
  <c r="X22" i="14"/>
  <c r="T21" i="14"/>
  <c r="Q21" i="14"/>
  <c r="Q20" i="14" s="1"/>
  <c r="Q19" i="14" s="1"/>
  <c r="Q18" i="14" s="1"/>
  <c r="Q17" i="14" s="1"/>
  <c r="Q16" i="14" s="1"/>
  <c r="Q15" i="14" s="1"/>
  <c r="Q14" i="14" s="1"/>
  <c r="Q13" i="14" s="1"/>
  <c r="V21" i="14"/>
  <c r="V20" i="14" s="1"/>
  <c r="V19" i="14" s="1"/>
  <c r="V18" i="14" s="1"/>
  <c r="V17" i="14" s="1"/>
  <c r="V16" i="14" s="1"/>
  <c r="V15" i="14" s="1"/>
  <c r="V14" i="14" s="1"/>
  <c r="V13" i="14" s="1"/>
  <c r="AA21" i="14"/>
  <c r="AF23" i="14"/>
  <c r="AF26" i="14"/>
  <c r="AM27" i="14"/>
  <c r="W28" i="14"/>
  <c r="AF30" i="14"/>
  <c r="AU32" i="14"/>
  <c r="AV32" i="14" s="1"/>
  <c r="AU38" i="14"/>
  <c r="AV38" i="14" s="1"/>
  <c r="AG49" i="14"/>
  <c r="AX49" i="14"/>
  <c r="AR22" i="14"/>
  <c r="AS22" i="14" s="1"/>
  <c r="AY31" i="14"/>
  <c r="AF32" i="14"/>
  <c r="AU35" i="14"/>
  <c r="X38" i="14"/>
  <c r="AF38" i="14"/>
  <c r="AD22" i="14"/>
  <c r="AU24" i="14"/>
  <c r="AV24" i="14" s="1"/>
  <c r="AX27" i="14"/>
  <c r="AG27" i="14"/>
  <c r="AL28" i="14"/>
  <c r="AG29" i="14"/>
  <c r="AR34" i="14"/>
  <c r="AS35" i="14"/>
  <c r="AG41" i="14"/>
  <c r="R20" i="14"/>
  <c r="AG31" i="14"/>
  <c r="AX42" i="14"/>
  <c r="AG42" i="14"/>
  <c r="AM48" i="14"/>
  <c r="Z34" i="14"/>
  <c r="Z33" i="14" s="1"/>
  <c r="AC33" i="14" s="1"/>
  <c r="AF33" i="14" s="1"/>
  <c r="AO34" i="14"/>
  <c r="AO33" i="14" s="1"/>
  <c r="AR33" i="14" s="1"/>
  <c r="X35" i="14"/>
  <c r="AM35" i="14"/>
  <c r="AM36" i="14"/>
  <c r="AM39" i="14"/>
  <c r="X41" i="14"/>
  <c r="AM43" i="14"/>
  <c r="R45" i="14"/>
  <c r="W46" i="14"/>
  <c r="AB45" i="14"/>
  <c r="AB44" i="14" s="1"/>
  <c r="AB19" i="14" s="1"/>
  <c r="AB18" i="14" s="1"/>
  <c r="AB17" i="14" s="1"/>
  <c r="AB16" i="14" s="1"/>
  <c r="AB15" i="14" s="1"/>
  <c r="AB14" i="14" s="1"/>
  <c r="AB13" i="14" s="1"/>
  <c r="AR46" i="14"/>
  <c r="AM47" i="14"/>
  <c r="AC48" i="14"/>
  <c r="AF48" i="14" s="1"/>
  <c r="X49" i="14"/>
  <c r="AX50" i="14"/>
  <c r="AY50" i="14" s="1"/>
  <c r="AG50" i="14"/>
  <c r="AG55" i="14"/>
  <c r="AF36" i="14"/>
  <c r="AM40" i="14"/>
  <c r="AS40" i="14"/>
  <c r="AD41" i="14"/>
  <c r="AC40" i="14"/>
  <c r="AD40" i="14" s="1"/>
  <c r="X50" i="14"/>
  <c r="X54" i="14"/>
  <c r="AF54" i="14"/>
  <c r="R34" i="14"/>
  <c r="AF39" i="14"/>
  <c r="AU40" i="14"/>
  <c r="AV40" i="14" s="1"/>
  <c r="AS41" i="14"/>
  <c r="AF43" i="14"/>
  <c r="AF47" i="14"/>
  <c r="AR48" i="14"/>
  <c r="AS48" i="14" s="1"/>
  <c r="AC53" i="14"/>
  <c r="AF53" i="14" s="1"/>
  <c r="X40" i="14"/>
  <c r="AU46" i="14"/>
  <c r="AV46" i="14" s="1"/>
  <c r="AL45" i="14"/>
  <c r="X48" i="14"/>
  <c r="AS50" i="14"/>
  <c r="AD50" i="14"/>
  <c r="AM54" i="14"/>
  <c r="AU54" i="14"/>
  <c r="AV54" i="14" s="1"/>
  <c r="X51" i="14"/>
  <c r="T52" i="14"/>
  <c r="W52" i="14" s="1"/>
  <c r="AI52" i="14"/>
  <c r="AL52" i="14" s="1"/>
  <c r="R53" i="14"/>
  <c r="AS53" i="14" s="1"/>
  <c r="X55" i="14"/>
  <c r="AU51" i="14"/>
  <c r="AV51" i="14" s="1"/>
  <c r="AU55" i="14"/>
  <c r="AV55" i="14" s="1"/>
  <c r="AL20" i="7"/>
  <c r="AU25" i="7"/>
  <c r="AV25" i="7" s="1"/>
  <c r="AM25" i="7"/>
  <c r="AM22" i="7"/>
  <c r="AF25" i="7"/>
  <c r="X25" i="7"/>
  <c r="AF22" i="7"/>
  <c r="X22" i="7"/>
  <c r="AR20" i="7"/>
  <c r="AG24" i="7"/>
  <c r="T21" i="7"/>
  <c r="Q21" i="7"/>
  <c r="Q20" i="7" s="1"/>
  <c r="Q19" i="7" s="1"/>
  <c r="Q18" i="7" s="1"/>
  <c r="Q17" i="7" s="1"/>
  <c r="Q16" i="7" s="1"/>
  <c r="Q15" i="7" s="1"/>
  <c r="Q14" i="7" s="1"/>
  <c r="Q13" i="7" s="1"/>
  <c r="V21" i="7"/>
  <c r="V20" i="7" s="1"/>
  <c r="V19" i="7" s="1"/>
  <c r="V18" i="7" s="1"/>
  <c r="V17" i="7" s="1"/>
  <c r="V16" i="7" s="1"/>
  <c r="V15" i="7" s="1"/>
  <c r="V14" i="7" s="1"/>
  <c r="V13" i="7" s="1"/>
  <c r="AA21" i="7"/>
  <c r="AF23" i="7"/>
  <c r="AF26" i="7"/>
  <c r="AM27" i="7"/>
  <c r="W28" i="7"/>
  <c r="AF30" i="7"/>
  <c r="AY31" i="7"/>
  <c r="AD35" i="7"/>
  <c r="AU35" i="7"/>
  <c r="AL34" i="7"/>
  <c r="AM35" i="7"/>
  <c r="X48" i="7"/>
  <c r="AR22" i="7"/>
  <c r="AS22" i="7" s="1"/>
  <c r="AG37" i="7"/>
  <c r="AX37" i="7"/>
  <c r="X38" i="7"/>
  <c r="AF38" i="7"/>
  <c r="AD22" i="7"/>
  <c r="AU24" i="7"/>
  <c r="AV24" i="7" s="1"/>
  <c r="AX27" i="7"/>
  <c r="AG27" i="7"/>
  <c r="AL28" i="7"/>
  <c r="AX29" i="7"/>
  <c r="AG29" i="7"/>
  <c r="AF35" i="7"/>
  <c r="W34" i="7"/>
  <c r="X35" i="7"/>
  <c r="AS35" i="7"/>
  <c r="AM48" i="7"/>
  <c r="R20" i="7"/>
  <c r="AG31" i="7"/>
  <c r="AM38" i="7"/>
  <c r="AU38" i="7"/>
  <c r="AV38" i="7" s="1"/>
  <c r="X40" i="7"/>
  <c r="AG41" i="7"/>
  <c r="AX41" i="7"/>
  <c r="AX42" i="7"/>
  <c r="AG42" i="7"/>
  <c r="AG49" i="7"/>
  <c r="AX49" i="7"/>
  <c r="AX50" i="7"/>
  <c r="AG50" i="7"/>
  <c r="AM32" i="7"/>
  <c r="U34" i="7"/>
  <c r="U33" i="7" s="1"/>
  <c r="U19" i="7" s="1"/>
  <c r="U18" i="7" s="1"/>
  <c r="U17" i="7" s="1"/>
  <c r="U16" i="7" s="1"/>
  <c r="U15" i="7" s="1"/>
  <c r="U14" i="7" s="1"/>
  <c r="U13" i="7" s="1"/>
  <c r="Z34" i="7"/>
  <c r="Z33" i="7" s="1"/>
  <c r="Z19" i="7" s="1"/>
  <c r="AJ34" i="7"/>
  <c r="AJ33" i="7" s="1"/>
  <c r="AJ19" i="7" s="1"/>
  <c r="AJ18" i="7" s="1"/>
  <c r="AJ17" i="7" s="1"/>
  <c r="AJ16" i="7" s="1"/>
  <c r="AJ15" i="7" s="1"/>
  <c r="AJ14" i="7" s="1"/>
  <c r="AJ13" i="7" s="1"/>
  <c r="AO34" i="7"/>
  <c r="AO33" i="7" s="1"/>
  <c r="AO19" i="7" s="1"/>
  <c r="AM36" i="7"/>
  <c r="AM39" i="7"/>
  <c r="AC40" i="7"/>
  <c r="AD40" i="7" s="1"/>
  <c r="X41" i="7"/>
  <c r="AM43" i="7"/>
  <c r="R45" i="7"/>
  <c r="W46" i="7"/>
  <c r="AB45" i="7"/>
  <c r="AB44" i="7" s="1"/>
  <c r="AB19" i="7" s="1"/>
  <c r="AB18" i="7" s="1"/>
  <c r="AB17" i="7" s="1"/>
  <c r="AB16" i="7" s="1"/>
  <c r="AB15" i="7" s="1"/>
  <c r="AB14" i="7" s="1"/>
  <c r="AB13" i="7" s="1"/>
  <c r="AR46" i="7"/>
  <c r="AM47" i="7"/>
  <c r="AC48" i="7"/>
  <c r="X49" i="7"/>
  <c r="AB52" i="7"/>
  <c r="AC53" i="7"/>
  <c r="AG55" i="7"/>
  <c r="AF32" i="7"/>
  <c r="AF36" i="7"/>
  <c r="AM40" i="7"/>
  <c r="AU53" i="7"/>
  <c r="AV53" i="7" s="1"/>
  <c r="R34" i="7"/>
  <c r="AF39" i="7"/>
  <c r="AR40" i="7"/>
  <c r="AS40" i="7" s="1"/>
  <c r="AS41" i="7"/>
  <c r="AF43" i="7"/>
  <c r="AF47" i="7"/>
  <c r="AR48" i="7"/>
  <c r="AS48" i="7" s="1"/>
  <c r="AS49" i="7"/>
  <c r="AU46" i="7"/>
  <c r="AV46" i="7" s="1"/>
  <c r="AL45" i="7"/>
  <c r="AG51" i="7"/>
  <c r="AC52" i="7"/>
  <c r="AQ52" i="7"/>
  <c r="AQ19" i="7" s="1"/>
  <c r="AQ18" i="7" s="1"/>
  <c r="AQ17" i="7" s="1"/>
  <c r="AQ16" i="7" s="1"/>
  <c r="AQ15" i="7" s="1"/>
  <c r="AQ14" i="7" s="1"/>
  <c r="AQ13" i="7" s="1"/>
  <c r="AR53" i="7"/>
  <c r="X51" i="7"/>
  <c r="T52" i="7"/>
  <c r="W52" i="7" s="1"/>
  <c r="AI52" i="7"/>
  <c r="AL52" i="7" s="1"/>
  <c r="R53" i="7"/>
  <c r="X53" i="7" s="1"/>
  <c r="AF54" i="7"/>
  <c r="AU54" i="7"/>
  <c r="AV54" i="7" s="1"/>
  <c r="X55" i="7"/>
  <c r="AU51" i="7"/>
  <c r="AV51" i="7" s="1"/>
  <c r="AU55" i="7"/>
  <c r="AV55" i="7" s="1"/>
  <c r="O19" i="13"/>
  <c r="O18" i="13" s="1"/>
  <c r="O17" i="13" s="1"/>
  <c r="O16" i="13" s="1"/>
  <c r="O15" i="13" s="1"/>
  <c r="O14" i="13" s="1"/>
  <c r="O13" i="13" s="1"/>
  <c r="AO43" i="13"/>
  <c r="AO19" i="13" s="1"/>
  <c r="AL34" i="13"/>
  <c r="AI33" i="13"/>
  <c r="AL33" i="13" s="1"/>
  <c r="AM33" i="13" s="1"/>
  <c r="AC21" i="13"/>
  <c r="AF29" i="13"/>
  <c r="AU29" i="13"/>
  <c r="AV29" i="13" s="1"/>
  <c r="AF30" i="13"/>
  <c r="AF31" i="13"/>
  <c r="AG31" i="13" s="1"/>
  <c r="AU31" i="13"/>
  <c r="AV31" i="13" s="1"/>
  <c r="AU37" i="13"/>
  <c r="AV37" i="13" s="1"/>
  <c r="AL38" i="13"/>
  <c r="AM38" i="13" s="1"/>
  <c r="R44" i="13"/>
  <c r="Q44" i="13"/>
  <c r="Q43" i="13" s="1"/>
  <c r="V44" i="13"/>
  <c r="V43" i="13" s="1"/>
  <c r="AF46" i="13"/>
  <c r="AX46" i="13" s="1"/>
  <c r="AU46" i="13"/>
  <c r="AV46" i="13" s="1"/>
  <c r="AJ50" i="13"/>
  <c r="AJ49" i="13" s="1"/>
  <c r="AJ47" i="13" s="1"/>
  <c r="AJ44" i="13" s="1"/>
  <c r="AJ43" i="13" s="1"/>
  <c r="AF52" i="13"/>
  <c r="AK19" i="13"/>
  <c r="AK18" i="13" s="1"/>
  <c r="AK17" i="13" s="1"/>
  <c r="AK16" i="13" s="1"/>
  <c r="AK15" i="13" s="1"/>
  <c r="AK14" i="13" s="1"/>
  <c r="AK13" i="13" s="1"/>
  <c r="AR33" i="13"/>
  <c r="AS33" i="13" s="1"/>
  <c r="X35" i="13"/>
  <c r="AD35" i="13"/>
  <c r="AM35" i="13"/>
  <c r="AS35" i="13"/>
  <c r="AD38" i="13"/>
  <c r="AM40" i="13"/>
  <c r="AU42" i="13"/>
  <c r="AV42" i="13" s="1"/>
  <c r="AK44" i="13"/>
  <c r="AK43" i="13" s="1"/>
  <c r="AB44" i="13"/>
  <c r="AB43" i="13" s="1"/>
  <c r="AB19" i="13" s="1"/>
  <c r="AB18" i="13" s="1"/>
  <c r="AB17" i="13" s="1"/>
  <c r="AB16" i="13" s="1"/>
  <c r="AB15" i="13" s="1"/>
  <c r="AB14" i="13" s="1"/>
  <c r="AB13" i="13" s="1"/>
  <c r="AS51" i="13"/>
  <c r="P19" i="13"/>
  <c r="P18" i="13" s="1"/>
  <c r="P17" i="13" s="1"/>
  <c r="P16" i="13" s="1"/>
  <c r="P15" i="13" s="1"/>
  <c r="P14" i="13" s="1"/>
  <c r="P13" i="13" s="1"/>
  <c r="AJ21" i="13"/>
  <c r="AJ20" i="13" s="1"/>
  <c r="AJ19" i="13" s="1"/>
  <c r="AJ18" i="13" s="1"/>
  <c r="AJ17" i="13" s="1"/>
  <c r="AJ16" i="13" s="1"/>
  <c r="AJ15" i="13" s="1"/>
  <c r="AJ14" i="13" s="1"/>
  <c r="AJ13" i="13" s="1"/>
  <c r="AR22" i="13"/>
  <c r="AS22" i="13" s="1"/>
  <c r="AU24" i="13"/>
  <c r="AV24" i="13" s="1"/>
  <c r="AS25" i="13"/>
  <c r="W28" i="13"/>
  <c r="X28" i="13" s="1"/>
  <c r="AU32" i="13"/>
  <c r="AV32" i="13" s="1"/>
  <c r="W38" i="13"/>
  <c r="AF39" i="13"/>
  <c r="X42" i="13"/>
  <c r="AM42" i="13"/>
  <c r="AF45" i="13"/>
  <c r="AP49" i="13"/>
  <c r="AP47" i="13" s="1"/>
  <c r="AP44" i="13" s="1"/>
  <c r="W50" i="13"/>
  <c r="T21" i="13"/>
  <c r="AR21" i="13"/>
  <c r="Q21" i="13"/>
  <c r="Q20" i="13" s="1"/>
  <c r="Q19" i="13" s="1"/>
  <c r="Q18" i="13" s="1"/>
  <c r="Q17" i="13" s="1"/>
  <c r="Q16" i="13" s="1"/>
  <c r="Q15" i="13" s="1"/>
  <c r="Q14" i="13" s="1"/>
  <c r="Q13" i="13" s="1"/>
  <c r="V21" i="13"/>
  <c r="V20" i="13" s="1"/>
  <c r="V19" i="13" s="1"/>
  <c r="V18" i="13" s="1"/>
  <c r="V17" i="13" s="1"/>
  <c r="V16" i="13" s="1"/>
  <c r="V15" i="13" s="1"/>
  <c r="V14" i="13" s="1"/>
  <c r="V13" i="13" s="1"/>
  <c r="AC22" i="13"/>
  <c r="AM23" i="13"/>
  <c r="AC25" i="13"/>
  <c r="AD25" i="13" s="1"/>
  <c r="AR34" i="13"/>
  <c r="AS34" i="13" s="1"/>
  <c r="AR38" i="13"/>
  <c r="AS38" i="13" s="1"/>
  <c r="Z34" i="13"/>
  <c r="Z33" i="13" s="1"/>
  <c r="AL50" i="13"/>
  <c r="AU50" i="13" s="1"/>
  <c r="AD51" i="13"/>
  <c r="AQ44" i="13"/>
  <c r="AQ43" i="13" s="1"/>
  <c r="AQ19" i="13" s="1"/>
  <c r="AQ18" i="13" s="1"/>
  <c r="AQ17" i="13" s="1"/>
  <c r="AQ16" i="13" s="1"/>
  <c r="AQ15" i="13" s="1"/>
  <c r="AQ14" i="13" s="1"/>
  <c r="AQ13" i="13" s="1"/>
  <c r="X22" i="13"/>
  <c r="AF22" i="13"/>
  <c r="Z19" i="13"/>
  <c r="AC20" i="13"/>
  <c r="AU22" i="13"/>
  <c r="AV22" i="13" s="1"/>
  <c r="AG24" i="13"/>
  <c r="AX24" i="13"/>
  <c r="R21" i="13"/>
  <c r="X24" i="13"/>
  <c r="AF26" i="13"/>
  <c r="AG29" i="13"/>
  <c r="AX29" i="13"/>
  <c r="AG30" i="13"/>
  <c r="AX31" i="13"/>
  <c r="X34" i="13"/>
  <c r="AF23" i="13"/>
  <c r="AY27" i="13"/>
  <c r="AU28" i="13"/>
  <c r="AV28" i="13" s="1"/>
  <c r="AM28" i="13"/>
  <c r="AM25" i="13"/>
  <c r="AU25" i="13"/>
  <c r="AV25" i="13" s="1"/>
  <c r="AF28" i="13"/>
  <c r="AD22" i="13"/>
  <c r="AG27" i="13"/>
  <c r="X30" i="13"/>
  <c r="AM32" i="13"/>
  <c r="AU33" i="13"/>
  <c r="AV33" i="13" s="1"/>
  <c r="AM34" i="13"/>
  <c r="AU34" i="13"/>
  <c r="AV34" i="13" s="1"/>
  <c r="AU38" i="13"/>
  <c r="AV38" i="13" s="1"/>
  <c r="AA44" i="13"/>
  <c r="AA43" i="13" s="1"/>
  <c r="AA40" i="13" s="1"/>
  <c r="AA34" i="13" s="1"/>
  <c r="AA33" i="13" s="1"/>
  <c r="AC33" i="13" s="1"/>
  <c r="AD33" i="13" s="1"/>
  <c r="AG46" i="13"/>
  <c r="AG52" i="13"/>
  <c r="AU30" i="13"/>
  <c r="AV30" i="13" s="1"/>
  <c r="AF32" i="13"/>
  <c r="AG42" i="13"/>
  <c r="AX42" i="13"/>
  <c r="AG48" i="13"/>
  <c r="X51" i="13"/>
  <c r="AF51" i="13"/>
  <c r="T33" i="13"/>
  <c r="W33" i="13" s="1"/>
  <c r="X38" i="13"/>
  <c r="AF38" i="13"/>
  <c r="AG39" i="13"/>
  <c r="AX45" i="13"/>
  <c r="AG45" i="13"/>
  <c r="AC50" i="13"/>
  <c r="AF50" i="13" s="1"/>
  <c r="AU40" i="13"/>
  <c r="AV40" i="13" s="1"/>
  <c r="AV41" i="13"/>
  <c r="AC34" i="13"/>
  <c r="AD34" i="13" s="1"/>
  <c r="AV45" i="13"/>
  <c r="AM51" i="13"/>
  <c r="AU51" i="13"/>
  <c r="AV51" i="13" s="1"/>
  <c r="AF36" i="13"/>
  <c r="AM37" i="13"/>
  <c r="X39" i="13"/>
  <c r="AC40" i="13"/>
  <c r="AD40" i="13" s="1"/>
  <c r="AR40" i="13"/>
  <c r="AS40" i="13" s="1"/>
  <c r="AM41" i="13"/>
  <c r="U43" i="13"/>
  <c r="W43" i="13" s="1"/>
  <c r="X48" i="13"/>
  <c r="AS48" i="13"/>
  <c r="T49" i="13"/>
  <c r="W49" i="13" s="1"/>
  <c r="AI49" i="13"/>
  <c r="R50" i="13"/>
  <c r="AS50" i="13" s="1"/>
  <c r="X52" i="13"/>
  <c r="AF35" i="13"/>
  <c r="AG35" i="13" s="1"/>
  <c r="AF37" i="13"/>
  <c r="AU39" i="13"/>
  <c r="AV39" i="13" s="1"/>
  <c r="AF41" i="13"/>
  <c r="AU48" i="13"/>
  <c r="AV48" i="13" s="1"/>
  <c r="AU52" i="13"/>
  <c r="AV52" i="13" s="1"/>
  <c r="AU36" i="13"/>
  <c r="R43" i="13"/>
  <c r="AD45" i="13"/>
  <c r="AS45" i="13"/>
  <c r="W47" i="13"/>
  <c r="AC47" i="13"/>
  <c r="T53" i="6"/>
  <c r="W54" i="6"/>
  <c r="AC22" i="6"/>
  <c r="AD22" i="6" s="1"/>
  <c r="AJ21" i="6"/>
  <c r="AJ20" i="6" s="1"/>
  <c r="AU31" i="6"/>
  <c r="AV31" i="6" s="1"/>
  <c r="AK36" i="6"/>
  <c r="AK35" i="6" s="1"/>
  <c r="AU39" i="6"/>
  <c r="AV39" i="6" s="1"/>
  <c r="Z36" i="6"/>
  <c r="AC36" i="6" s="1"/>
  <c r="AD36" i="6" s="1"/>
  <c r="AL40" i="6"/>
  <c r="AM40" i="6" s="1"/>
  <c r="AF41" i="6"/>
  <c r="AL42" i="6"/>
  <c r="AU43" i="6"/>
  <c r="AV43" i="6" s="1"/>
  <c r="AJ47" i="6"/>
  <c r="AJ46" i="6" s="1"/>
  <c r="AL46" i="6" s="1"/>
  <c r="AB47" i="6"/>
  <c r="AB46" i="6" s="1"/>
  <c r="AL50" i="6"/>
  <c r="X52" i="6"/>
  <c r="AL55" i="6"/>
  <c r="AR53" i="6"/>
  <c r="O19" i="6"/>
  <c r="O18" i="6" s="1"/>
  <c r="O17" i="6" s="1"/>
  <c r="O16" i="6" s="1"/>
  <c r="O15" i="6" s="1"/>
  <c r="O14" i="6" s="1"/>
  <c r="O13" i="6" s="1"/>
  <c r="AK19" i="6"/>
  <c r="AK18" i="6" s="1"/>
  <c r="AK17" i="6" s="1"/>
  <c r="AK16" i="6" s="1"/>
  <c r="AK15" i="6" s="1"/>
  <c r="AK14" i="6" s="1"/>
  <c r="AK13" i="6" s="1"/>
  <c r="AU34" i="6"/>
  <c r="AV34" i="6" s="1"/>
  <c r="AF38" i="6"/>
  <c r="AU38" i="6"/>
  <c r="AV38" i="6" s="1"/>
  <c r="AF44" i="6"/>
  <c r="AG44" i="6" s="1"/>
  <c r="AF45" i="6"/>
  <c r="AF51" i="6"/>
  <c r="AC55" i="6"/>
  <c r="AD55" i="6" s="1"/>
  <c r="P19" i="6"/>
  <c r="P18" i="6" s="1"/>
  <c r="P17" i="6" s="1"/>
  <c r="U19" i="6"/>
  <c r="U18" i="6" s="1"/>
  <c r="U17" i="6" s="1"/>
  <c r="U16" i="6" s="1"/>
  <c r="U15" i="6" s="1"/>
  <c r="U14" i="6" s="1"/>
  <c r="U13" i="6" s="1"/>
  <c r="AS22" i="6"/>
  <c r="X32" i="6"/>
  <c r="AM32" i="6"/>
  <c r="X34" i="6"/>
  <c r="AB19" i="6"/>
  <c r="AB18" i="6" s="1"/>
  <c r="AB17" i="6" s="1"/>
  <c r="AB16" i="6" s="1"/>
  <c r="AB15" i="6" s="1"/>
  <c r="AB14" i="6" s="1"/>
  <c r="AB13" i="6" s="1"/>
  <c r="V19" i="6"/>
  <c r="V18" i="6" s="1"/>
  <c r="V17" i="6" s="1"/>
  <c r="V16" i="6" s="1"/>
  <c r="V15" i="6" s="1"/>
  <c r="V14" i="6" s="1"/>
  <c r="V13" i="6" s="1"/>
  <c r="AP19" i="6"/>
  <c r="AP18" i="6" s="1"/>
  <c r="AP17" i="6" s="1"/>
  <c r="AP16" i="6" s="1"/>
  <c r="AP15" i="6" s="1"/>
  <c r="AP14" i="6" s="1"/>
  <c r="AP13" i="6" s="1"/>
  <c r="AF23" i="6"/>
  <c r="AG23" i="6" s="1"/>
  <c r="AF24" i="6"/>
  <c r="AG24" i="6" s="1"/>
  <c r="AU24" i="6"/>
  <c r="AV24" i="6" s="1"/>
  <c r="X28" i="6"/>
  <c r="AM28" i="6"/>
  <c r="AF49" i="6"/>
  <c r="Z35" i="6"/>
  <c r="AC35" i="6" s="1"/>
  <c r="X22" i="6"/>
  <c r="AF22" i="6"/>
  <c r="AM22" i="6"/>
  <c r="AU22" i="6"/>
  <c r="AV22" i="6" s="1"/>
  <c r="AX23" i="6"/>
  <c r="AM55" i="6"/>
  <c r="T21" i="6"/>
  <c r="AI21" i="6"/>
  <c r="AF25" i="6"/>
  <c r="X26" i="6"/>
  <c r="AM26" i="6"/>
  <c r="AX28" i="6"/>
  <c r="AG28" i="6"/>
  <c r="AF29" i="6"/>
  <c r="X30" i="6"/>
  <c r="AM30" i="6"/>
  <c r="AX32" i="6"/>
  <c r="AG32" i="6"/>
  <c r="AF33" i="6"/>
  <c r="AG41" i="6"/>
  <c r="R47" i="6"/>
  <c r="X50" i="6"/>
  <c r="AU50" i="6"/>
  <c r="AV50" i="6" s="1"/>
  <c r="AM50" i="6"/>
  <c r="AS50" i="6"/>
  <c r="Z21" i="6"/>
  <c r="AO21" i="6"/>
  <c r="AC26" i="6"/>
  <c r="AD26" i="6" s="1"/>
  <c r="AR26" i="6"/>
  <c r="AS26" i="6" s="1"/>
  <c r="AC30" i="6"/>
  <c r="AD30" i="6" s="1"/>
  <c r="AR30" i="6"/>
  <c r="AS30" i="6" s="1"/>
  <c r="AG34" i="6"/>
  <c r="AX34" i="6"/>
  <c r="AR40" i="6"/>
  <c r="AS40" i="6" s="1"/>
  <c r="AS41" i="6"/>
  <c r="AG45" i="6"/>
  <c r="AG49" i="6"/>
  <c r="AM54" i="6"/>
  <c r="AG56" i="6"/>
  <c r="R20" i="6"/>
  <c r="AX24" i="6"/>
  <c r="AR36" i="6"/>
  <c r="AS36" i="6" s="1"/>
  <c r="AO35" i="6"/>
  <c r="AR35" i="6" s="1"/>
  <c r="W37" i="6"/>
  <c r="T36" i="6"/>
  <c r="AL37" i="6"/>
  <c r="AI36" i="6"/>
  <c r="R35" i="6"/>
  <c r="AD43" i="6"/>
  <c r="AC42" i="6"/>
  <c r="AD42" i="6" s="1"/>
  <c r="AR48" i="6"/>
  <c r="AO47" i="6"/>
  <c r="AO46" i="6" s="1"/>
  <c r="AR46" i="6" s="1"/>
  <c r="AD51" i="6"/>
  <c r="AC50" i="6"/>
  <c r="AD50" i="6" s="1"/>
  <c r="AU51" i="6"/>
  <c r="AV51" i="6" s="1"/>
  <c r="W53" i="6"/>
  <c r="AR54" i="6"/>
  <c r="AS54" i="6" s="1"/>
  <c r="W55" i="6"/>
  <c r="AU25" i="6"/>
  <c r="AV25" i="6" s="1"/>
  <c r="AF27" i="6"/>
  <c r="AU29" i="6"/>
  <c r="AV29" i="6" s="1"/>
  <c r="AF31" i="6"/>
  <c r="AU33" i="6"/>
  <c r="AV33" i="6" s="1"/>
  <c r="AG38" i="6"/>
  <c r="W40" i="6"/>
  <c r="X41" i="6"/>
  <c r="AU41" i="6"/>
  <c r="X42" i="6"/>
  <c r="AM42" i="6"/>
  <c r="AS45" i="6"/>
  <c r="AR42" i="6"/>
  <c r="AS42" i="6" s="1"/>
  <c r="AC48" i="6"/>
  <c r="Z47" i="6"/>
  <c r="Z46" i="6" s="1"/>
  <c r="AC46" i="6" s="1"/>
  <c r="AL48" i="6"/>
  <c r="X49" i="6"/>
  <c r="W47" i="6"/>
  <c r="AU53" i="6"/>
  <c r="X54" i="6"/>
  <c r="W48" i="6"/>
  <c r="AG51" i="6"/>
  <c r="R53" i="6"/>
  <c r="AC54" i="6"/>
  <c r="AD54" i="6" s="1"/>
  <c r="AR55" i="6"/>
  <c r="AS55" i="6" s="1"/>
  <c r="AU44" i="6"/>
  <c r="AV44" i="6" s="1"/>
  <c r="AU52" i="6"/>
  <c r="AV52" i="6" s="1"/>
  <c r="AU56" i="6"/>
  <c r="AV56" i="6" s="1"/>
  <c r="AF39" i="6"/>
  <c r="AF43" i="6"/>
  <c r="AU45" i="6"/>
  <c r="AV45" i="6" s="1"/>
  <c r="AU49" i="6"/>
  <c r="AV49" i="6" s="1"/>
  <c r="AF22" i="12"/>
  <c r="X22" i="12"/>
  <c r="AG23" i="12"/>
  <c r="AX23" i="12"/>
  <c r="AU22" i="12"/>
  <c r="AV22" i="12" s="1"/>
  <c r="AM22" i="12"/>
  <c r="AF26" i="12"/>
  <c r="X26" i="12"/>
  <c r="AU26" i="12"/>
  <c r="AV26" i="12" s="1"/>
  <c r="AM26" i="12"/>
  <c r="AU30" i="12"/>
  <c r="AV30" i="12" s="1"/>
  <c r="AM30" i="12"/>
  <c r="AX33" i="12"/>
  <c r="AG33" i="12"/>
  <c r="AR37" i="12"/>
  <c r="AS37" i="12" s="1"/>
  <c r="AP36" i="12"/>
  <c r="AP35" i="12" s="1"/>
  <c r="AP19" i="12" s="1"/>
  <c r="AP18" i="12" s="1"/>
  <c r="AP17" i="12" s="1"/>
  <c r="AP16" i="12" s="1"/>
  <c r="AP15" i="12" s="1"/>
  <c r="AP14" i="12" s="1"/>
  <c r="AP13" i="12" s="1"/>
  <c r="AG38" i="12"/>
  <c r="X40" i="12"/>
  <c r="AM40" i="12"/>
  <c r="X50" i="12"/>
  <c r="AF27" i="12"/>
  <c r="AF30" i="12"/>
  <c r="X30" i="12"/>
  <c r="AF31" i="12"/>
  <c r="AR36" i="12"/>
  <c r="W37" i="12"/>
  <c r="AC37" i="12"/>
  <c r="AD37" i="12" s="1"/>
  <c r="AA36" i="12"/>
  <c r="AA35" i="12" s="1"/>
  <c r="AA19" i="12" s="1"/>
  <c r="AA18" i="12" s="1"/>
  <c r="AA17" i="12" s="1"/>
  <c r="AA16" i="12" s="1"/>
  <c r="AA15" i="12" s="1"/>
  <c r="AA14" i="12" s="1"/>
  <c r="AA13" i="12" s="1"/>
  <c r="AY38" i="12"/>
  <c r="AU39" i="12"/>
  <c r="AC40" i="12"/>
  <c r="AD40" i="12" s="1"/>
  <c r="AR40" i="12"/>
  <c r="AS40" i="12" s="1"/>
  <c r="AF42" i="12"/>
  <c r="X42" i="12"/>
  <c r="AY51" i="12"/>
  <c r="W55" i="12"/>
  <c r="T54" i="12"/>
  <c r="W54" i="12" s="1"/>
  <c r="R21" i="12"/>
  <c r="AS21" i="12" s="1"/>
  <c r="X24" i="12"/>
  <c r="AF24" i="12"/>
  <c r="AF25" i="12"/>
  <c r="AU25" i="12"/>
  <c r="AV25" i="12" s="1"/>
  <c r="AU27" i="12"/>
  <c r="AV27" i="12" s="1"/>
  <c r="AF29" i="12"/>
  <c r="AU29" i="12"/>
  <c r="AV29" i="12" s="1"/>
  <c r="AU31" i="12"/>
  <c r="AV31" i="12" s="1"/>
  <c r="AG32" i="12"/>
  <c r="AX32" i="12"/>
  <c r="AX34" i="12"/>
  <c r="AG34" i="12"/>
  <c r="R36" i="12"/>
  <c r="W47" i="12"/>
  <c r="T46" i="12"/>
  <c r="W46" i="12" s="1"/>
  <c r="AM49" i="12"/>
  <c r="AU49" i="12"/>
  <c r="AV49" i="12" s="1"/>
  <c r="AL48" i="12"/>
  <c r="AX53" i="12"/>
  <c r="AG53" i="12"/>
  <c r="Z20" i="12"/>
  <c r="AO20" i="12"/>
  <c r="T21" i="12"/>
  <c r="AI21" i="12"/>
  <c r="AX39" i="12"/>
  <c r="AM41" i="12"/>
  <c r="AU41" i="12"/>
  <c r="AV41" i="12" s="1"/>
  <c r="X25" i="12"/>
  <c r="AM27" i="12"/>
  <c r="X29" i="12"/>
  <c r="AM31" i="12"/>
  <c r="X33" i="12"/>
  <c r="AM39" i="12"/>
  <c r="AL42" i="12"/>
  <c r="AF45" i="12"/>
  <c r="AU45" i="12"/>
  <c r="AV45" i="12" s="1"/>
  <c r="AS48" i="12"/>
  <c r="R47" i="12"/>
  <c r="X48" i="12"/>
  <c r="AF48" i="12"/>
  <c r="AG48" i="12" s="1"/>
  <c r="AD49" i="12"/>
  <c r="AC48" i="12"/>
  <c r="AD48" i="12" s="1"/>
  <c r="Z47" i="12"/>
  <c r="AC50" i="12"/>
  <c r="AD50" i="12" s="1"/>
  <c r="AL50" i="12"/>
  <c r="R55" i="12"/>
  <c r="X56" i="12"/>
  <c r="AF56" i="12"/>
  <c r="AM56" i="12"/>
  <c r="AU56" i="12"/>
  <c r="AV56" i="12" s="1"/>
  <c r="AF28" i="12"/>
  <c r="Z35" i="12"/>
  <c r="AO35" i="12"/>
  <c r="AR35" i="12" s="1"/>
  <c r="T36" i="12"/>
  <c r="AI36" i="12"/>
  <c r="AL47" i="12"/>
  <c r="AI46" i="12"/>
  <c r="AL46" i="12" s="1"/>
  <c r="AL55" i="12"/>
  <c r="AI54" i="12"/>
  <c r="AL54" i="12" s="1"/>
  <c r="AF57" i="12"/>
  <c r="AX41" i="12"/>
  <c r="AG41" i="12"/>
  <c r="AX49" i="12"/>
  <c r="AG49" i="12"/>
  <c r="AO47" i="12"/>
  <c r="AR50" i="12"/>
  <c r="AS50" i="12" s="1"/>
  <c r="AG52" i="12"/>
  <c r="AX52" i="12"/>
  <c r="X41" i="12"/>
  <c r="AM43" i="12"/>
  <c r="X45" i="12"/>
  <c r="X49" i="12"/>
  <c r="AM51" i="12"/>
  <c r="X53" i="12"/>
  <c r="X57" i="12"/>
  <c r="AF44" i="12"/>
  <c r="Z55" i="12"/>
  <c r="AO55" i="12"/>
  <c r="R21" i="5"/>
  <c r="X22" i="5"/>
  <c r="AG23" i="5"/>
  <c r="AG24" i="5"/>
  <c r="AX24" i="5"/>
  <c r="AR26" i="5"/>
  <c r="AS26" i="5" s="1"/>
  <c r="AS27" i="5"/>
  <c r="AM24" i="5"/>
  <c r="AC28" i="5"/>
  <c r="AU28" i="5"/>
  <c r="AV28" i="5" s="1"/>
  <c r="AM29" i="5"/>
  <c r="AY29" i="5"/>
  <c r="AF30" i="5"/>
  <c r="AF28" i="5" s="1"/>
  <c r="X37" i="5"/>
  <c r="AU39" i="5"/>
  <c r="AV39" i="5" s="1"/>
  <c r="AD40" i="5"/>
  <c r="AU49" i="5"/>
  <c r="AV49" i="5" s="1"/>
  <c r="AU52" i="5"/>
  <c r="AV52" i="5" s="1"/>
  <c r="AM52" i="5"/>
  <c r="W21" i="5"/>
  <c r="AL21" i="5"/>
  <c r="AL27" i="5"/>
  <c r="AY31" i="5"/>
  <c r="R32" i="5"/>
  <c r="AI33" i="5"/>
  <c r="AI32" i="5" s="1"/>
  <c r="AI19" i="5" s="1"/>
  <c r="AG37" i="5"/>
  <c r="AM38" i="5"/>
  <c r="AL37" i="5"/>
  <c r="AG40" i="5"/>
  <c r="AM40" i="5"/>
  <c r="AF41" i="5"/>
  <c r="AF52" i="5"/>
  <c r="X52" i="5"/>
  <c r="AU23" i="5"/>
  <c r="AX23" i="5" s="1"/>
  <c r="AF25" i="5"/>
  <c r="AG29" i="5"/>
  <c r="AM35" i="5"/>
  <c r="AU35" i="5"/>
  <c r="AV35" i="5" s="1"/>
  <c r="AL34" i="5"/>
  <c r="AF36" i="5"/>
  <c r="AV40" i="5"/>
  <c r="R44" i="5"/>
  <c r="AC22" i="5"/>
  <c r="AS28" i="5"/>
  <c r="AU30" i="5"/>
  <c r="AV30" i="5" s="1"/>
  <c r="AG31" i="5"/>
  <c r="AD34" i="5"/>
  <c r="AC33" i="5"/>
  <c r="W39" i="5"/>
  <c r="AF42" i="5"/>
  <c r="X42" i="5"/>
  <c r="AG48" i="5"/>
  <c r="AF49" i="5"/>
  <c r="X49" i="5"/>
  <c r="AR34" i="5"/>
  <c r="AF38" i="5"/>
  <c r="T45" i="5"/>
  <c r="AM45" i="5"/>
  <c r="AR46" i="5"/>
  <c r="AS46" i="5" s="1"/>
  <c r="AO45" i="5"/>
  <c r="AO18" i="5" s="1"/>
  <c r="AF47" i="5"/>
  <c r="AS47" i="5"/>
  <c r="AU48" i="5"/>
  <c r="AV48" i="5" s="1"/>
  <c r="AM49" i="5"/>
  <c r="AF51" i="5"/>
  <c r="AS51" i="5"/>
  <c r="W55" i="5"/>
  <c r="AF55" i="5" s="1"/>
  <c r="AX55" i="5" s="1"/>
  <c r="AM55" i="5"/>
  <c r="AM56" i="5"/>
  <c r="W46" i="5"/>
  <c r="AF54" i="5"/>
  <c r="AD37" i="5"/>
  <c r="AS40" i="5"/>
  <c r="AU41" i="5"/>
  <c r="AV41" i="5" s="1"/>
  <c r="AC46" i="5"/>
  <c r="AD46" i="5" s="1"/>
  <c r="Z45" i="5"/>
  <c r="AF56" i="5"/>
  <c r="AX50" i="5"/>
  <c r="AG50" i="5"/>
  <c r="T30" i="24"/>
  <c r="AQ30" i="24"/>
  <c r="AQ16" i="24" s="1"/>
  <c r="AQ15" i="24" s="1"/>
  <c r="AQ14" i="24" s="1"/>
  <c r="AQ13" i="24" s="1"/>
  <c r="AF29" i="24"/>
  <c r="U30" i="24"/>
  <c r="U16" i="24" s="1"/>
  <c r="U15" i="24" s="1"/>
  <c r="U14" i="24" s="1"/>
  <c r="U13" i="24" s="1"/>
  <c r="AI30" i="24"/>
  <c r="AJ30" i="24"/>
  <c r="AJ16" i="24" s="1"/>
  <c r="AJ15" i="24" s="1"/>
  <c r="AJ14" i="24" s="1"/>
  <c r="AJ13" i="24" s="1"/>
  <c r="AP16" i="24"/>
  <c r="AP15" i="24" s="1"/>
  <c r="AP14" i="24" s="1"/>
  <c r="AP13" i="24" s="1"/>
  <c r="AG45" i="22"/>
  <c r="AF44" i="22"/>
  <c r="P16" i="22"/>
  <c r="P15" i="22" s="1"/>
  <c r="P14" i="22" s="1"/>
  <c r="P13" i="22" s="1"/>
  <c r="AK16" i="22"/>
  <c r="AK15" i="22" s="1"/>
  <c r="AK14" i="22" s="1"/>
  <c r="AK13" i="22" s="1"/>
  <c r="Q16" i="22"/>
  <c r="Q15" i="22" s="1"/>
  <c r="Q14" i="22" s="1"/>
  <c r="Q13" i="22" s="1"/>
  <c r="AA16" i="22"/>
  <c r="AA15" i="22" s="1"/>
  <c r="AA14" i="22" s="1"/>
  <c r="AA13" i="22" s="1"/>
  <c r="V16" i="22"/>
  <c r="V15" i="22" s="1"/>
  <c r="V14" i="22" s="1"/>
  <c r="V13" i="22" s="1"/>
  <c r="Z17" i="4"/>
  <c r="O17" i="4"/>
  <c r="O16" i="4" s="1"/>
  <c r="O15" i="4" s="1"/>
  <c r="O14" i="4" s="1"/>
  <c r="AB17" i="4"/>
  <c r="AB16" i="4" s="1"/>
  <c r="AB15" i="4" s="1"/>
  <c r="AB14" i="4" s="1"/>
  <c r="AO17" i="4"/>
  <c r="AR20" i="4"/>
  <c r="AS22" i="4"/>
  <c r="AA31" i="4"/>
  <c r="AA30" i="4" s="1"/>
  <c r="AA17" i="4" s="1"/>
  <c r="AC17" i="4" s="1"/>
  <c r="AQ31" i="4"/>
  <c r="AQ30" i="4" s="1"/>
  <c r="AQ17" i="4" s="1"/>
  <c r="AQ16" i="4" s="1"/>
  <c r="AQ15" i="4" s="1"/>
  <c r="AQ14" i="4" s="1"/>
  <c r="P31" i="4"/>
  <c r="P30" i="4" s="1"/>
  <c r="P17" i="4" s="1"/>
  <c r="AS35" i="4"/>
  <c r="AF36" i="4"/>
  <c r="AG36" i="4" s="1"/>
  <c r="Q43" i="4"/>
  <c r="Q42" i="4" s="1"/>
  <c r="V43" i="4"/>
  <c r="V42" i="4" s="1"/>
  <c r="X45" i="4"/>
  <c r="X46" i="4"/>
  <c r="AL47" i="4"/>
  <c r="AO43" i="4"/>
  <c r="AO42" i="4" s="1"/>
  <c r="O60" i="4"/>
  <c r="O59" i="4" s="1"/>
  <c r="T60" i="4"/>
  <c r="AU64" i="4"/>
  <c r="AV64" i="4" s="1"/>
  <c r="AR65" i="4"/>
  <c r="AS65" i="4" s="1"/>
  <c r="AR69" i="4"/>
  <c r="AS69" i="4" s="1"/>
  <c r="AJ75" i="4"/>
  <c r="AJ74" i="4" s="1"/>
  <c r="AJ58" i="4" s="1"/>
  <c r="AJ57" i="4" s="1"/>
  <c r="AJ56" i="4" s="1"/>
  <c r="AJ55" i="4" s="1"/>
  <c r="W76" i="4"/>
  <c r="AF78" i="4"/>
  <c r="AU88" i="4"/>
  <c r="AV88" i="4" s="1"/>
  <c r="AC89" i="4"/>
  <c r="AD89" i="4" s="1"/>
  <c r="AU92" i="4"/>
  <c r="AV92" i="4" s="1"/>
  <c r="AR95" i="4"/>
  <c r="AS95" i="4" s="1"/>
  <c r="AU96" i="4"/>
  <c r="AV96" i="4" s="1"/>
  <c r="AL117" i="4"/>
  <c r="Q141" i="4"/>
  <c r="Q140" i="4" s="1"/>
  <c r="Q139" i="4" s="1"/>
  <c r="Q138" i="4" s="1"/>
  <c r="V141" i="4"/>
  <c r="V140" i="4" s="1"/>
  <c r="V139" i="4" s="1"/>
  <c r="V138" i="4" s="1"/>
  <c r="AD160" i="4"/>
  <c r="X170" i="4"/>
  <c r="W169" i="4"/>
  <c r="AS184" i="4"/>
  <c r="AR187" i="4"/>
  <c r="AS187" i="4" s="1"/>
  <c r="P193" i="4"/>
  <c r="P192" i="4" s="1"/>
  <c r="U193" i="4"/>
  <c r="U192" i="4" s="1"/>
  <c r="AF210" i="4"/>
  <c r="X210" i="4"/>
  <c r="W213" i="4"/>
  <c r="P218" i="4"/>
  <c r="P217" i="4" s="1"/>
  <c r="P216" i="4" s="1"/>
  <c r="P215" i="4" s="1"/>
  <c r="AM235" i="4"/>
  <c r="AU235" i="4"/>
  <c r="AV235" i="4" s="1"/>
  <c r="AR237" i="4"/>
  <c r="AS237" i="4" s="1"/>
  <c r="AJ244" i="4"/>
  <c r="AJ243" i="4" s="1"/>
  <c r="AR265" i="4"/>
  <c r="AS265" i="4" s="1"/>
  <c r="AC360" i="4"/>
  <c r="AD360" i="4" s="1"/>
  <c r="AD382" i="4"/>
  <c r="AF382" i="4"/>
  <c r="V17" i="4"/>
  <c r="W20" i="4"/>
  <c r="X20" i="4" s="1"/>
  <c r="AC20" i="4"/>
  <c r="AC19" i="4" s="1"/>
  <c r="AC18" i="4" s="1"/>
  <c r="AF22" i="4"/>
  <c r="AX22" i="4" s="1"/>
  <c r="AU23" i="4"/>
  <c r="AV23" i="4" s="1"/>
  <c r="AU27" i="4"/>
  <c r="AV27" i="4" s="1"/>
  <c r="AU28" i="4"/>
  <c r="AV28" i="4" s="1"/>
  <c r="AU29" i="4"/>
  <c r="AV29" i="4" s="1"/>
  <c r="AL32" i="4"/>
  <c r="AF33" i="4"/>
  <c r="T42" i="4"/>
  <c r="W47" i="4"/>
  <c r="AU49" i="4"/>
  <c r="AV49" i="4" s="1"/>
  <c r="Z43" i="4"/>
  <c r="Z42" i="4" s="1"/>
  <c r="AL50" i="4"/>
  <c r="AM50" i="4" s="1"/>
  <c r="AU53" i="4"/>
  <c r="AF62" i="4"/>
  <c r="AU62" i="4"/>
  <c r="AV62" i="4" s="1"/>
  <c r="AC65" i="4"/>
  <c r="AD65" i="4" s="1"/>
  <c r="AF67" i="4"/>
  <c r="AU68" i="4"/>
  <c r="AV68" i="4" s="1"/>
  <c r="AC69" i="4"/>
  <c r="AD69" i="4" s="1"/>
  <c r="AF70" i="4"/>
  <c r="AF71" i="4"/>
  <c r="AU72" i="4"/>
  <c r="AV72" i="4" s="1"/>
  <c r="AU77" i="4"/>
  <c r="AR79" i="4"/>
  <c r="AS79" i="4" s="1"/>
  <c r="AQ75" i="4"/>
  <c r="AQ74" i="4" s="1"/>
  <c r="AI86" i="4"/>
  <c r="X91" i="4"/>
  <c r="AD103" i="4"/>
  <c r="AL103" i="4"/>
  <c r="AF104" i="4"/>
  <c r="AD107" i="4"/>
  <c r="AL107" i="4"/>
  <c r="AF108" i="4"/>
  <c r="X108" i="4"/>
  <c r="W111" i="4"/>
  <c r="AF120" i="4"/>
  <c r="X120" i="4"/>
  <c r="AA117" i="4"/>
  <c r="U100" i="4"/>
  <c r="U99" i="4" s="1"/>
  <c r="U98" i="4" s="1"/>
  <c r="U97" i="4" s="1"/>
  <c r="AL162" i="4"/>
  <c r="AM162" i="4" s="1"/>
  <c r="AM164" i="4"/>
  <c r="AB193" i="4"/>
  <c r="AB192" i="4" s="1"/>
  <c r="AB178" i="4" s="1"/>
  <c r="AB177" i="4" s="1"/>
  <c r="AB176" i="4" s="1"/>
  <c r="AB175" i="4" s="1"/>
  <c r="AS207" i="4"/>
  <c r="AR204" i="4"/>
  <c r="Q220" i="4"/>
  <c r="Q219" i="4" s="1"/>
  <c r="V220" i="4"/>
  <c r="V219" i="4" s="1"/>
  <c r="AM231" i="4"/>
  <c r="AU231" i="4"/>
  <c r="AV231" i="4" s="1"/>
  <c r="AK233" i="4"/>
  <c r="AK232" i="4" s="1"/>
  <c r="AS246" i="4"/>
  <c r="AR245" i="4"/>
  <c r="Q260" i="4"/>
  <c r="Q259" i="4" s="1"/>
  <c r="Q258" i="4" s="1"/>
  <c r="Q257" i="4" s="1"/>
  <c r="Q256" i="4" s="1"/>
  <c r="Q255" i="4" s="1"/>
  <c r="V260" i="4"/>
  <c r="V259" i="4" s="1"/>
  <c r="V258" i="4" s="1"/>
  <c r="V257" i="4" s="1"/>
  <c r="V256" i="4" s="1"/>
  <c r="V255" i="4" s="1"/>
  <c r="AR261" i="4"/>
  <c r="AS261" i="4" s="1"/>
  <c r="AO260" i="4"/>
  <c r="AR260" i="4" s="1"/>
  <c r="AS260" i="4" s="1"/>
  <c r="AF268" i="4"/>
  <c r="X268" i="4"/>
  <c r="AU314" i="4"/>
  <c r="AV314" i="4" s="1"/>
  <c r="AM314" i="4"/>
  <c r="AL327" i="4"/>
  <c r="AK324" i="4"/>
  <c r="AK323" i="4" s="1"/>
  <c r="AF359" i="4"/>
  <c r="X359" i="4"/>
  <c r="AU455" i="4"/>
  <c r="AV455" i="4" s="1"/>
  <c r="AM455" i="4"/>
  <c r="X493" i="4"/>
  <c r="AF493" i="4"/>
  <c r="AG493" i="4" s="1"/>
  <c r="AI17" i="4"/>
  <c r="AF23" i="4"/>
  <c r="AM23" i="4"/>
  <c r="AM27" i="4"/>
  <c r="AF28" i="4"/>
  <c r="AG28" i="4" s="1"/>
  <c r="AM29" i="4"/>
  <c r="W32" i="4"/>
  <c r="X32" i="4" s="1"/>
  <c r="X33" i="4"/>
  <c r="AU34" i="4"/>
  <c r="AV34" i="4" s="1"/>
  <c r="AU45" i="4"/>
  <c r="AV45" i="4" s="1"/>
  <c r="AJ43" i="4"/>
  <c r="AJ42" i="4" s="1"/>
  <c r="AF51" i="4"/>
  <c r="AG51" i="4" s="1"/>
  <c r="AF52" i="4"/>
  <c r="Z75" i="4"/>
  <c r="AM77" i="4"/>
  <c r="AU80" i="4"/>
  <c r="AV80" i="4" s="1"/>
  <c r="AB75" i="4"/>
  <c r="AB74" i="4" s="1"/>
  <c r="AF82" i="4"/>
  <c r="AU84" i="4"/>
  <c r="AV84" i="4" s="1"/>
  <c r="P86" i="4"/>
  <c r="P85" i="4" s="1"/>
  <c r="P58" i="4" s="1"/>
  <c r="P57" i="4" s="1"/>
  <c r="P56" i="4" s="1"/>
  <c r="P55" i="4" s="1"/>
  <c r="U86" i="4"/>
  <c r="U85" i="4" s="1"/>
  <c r="U58" i="4" s="1"/>
  <c r="U57" i="4" s="1"/>
  <c r="U56" i="4" s="1"/>
  <c r="U55" i="4" s="1"/>
  <c r="O86" i="4"/>
  <c r="O85" i="4" s="1"/>
  <c r="T86" i="4"/>
  <c r="AC95" i="4"/>
  <c r="AD95" i="4" s="1"/>
  <c r="X104" i="4"/>
  <c r="AO128" i="4"/>
  <c r="AO127" i="4" s="1"/>
  <c r="AR129" i="4"/>
  <c r="AS129" i="4" s="1"/>
  <c r="AA143" i="4"/>
  <c r="AA142" i="4" s="1"/>
  <c r="AI156" i="4"/>
  <c r="AL156" i="4" s="1"/>
  <c r="AP156" i="4"/>
  <c r="AP155" i="4" s="1"/>
  <c r="AP141" i="4" s="1"/>
  <c r="AP140" i="4" s="1"/>
  <c r="AP139" i="4" s="1"/>
  <c r="AP138" i="4" s="1"/>
  <c r="AM158" i="4"/>
  <c r="AU158" i="4"/>
  <c r="AV158" i="4" s="1"/>
  <c r="AU206" i="4"/>
  <c r="AV206" i="4" s="1"/>
  <c r="AM206" i="4"/>
  <c r="AL205" i="4"/>
  <c r="W234" i="4"/>
  <c r="T233" i="4"/>
  <c r="T232" i="4" s="1"/>
  <c r="AD246" i="4"/>
  <c r="AC245" i="4"/>
  <c r="AD245" i="4" s="1"/>
  <c r="AC265" i="4"/>
  <c r="AD265" i="4" s="1"/>
  <c r="AF284" i="4"/>
  <c r="X284" i="4"/>
  <c r="AK301" i="4"/>
  <c r="AK300" i="4" s="1"/>
  <c r="AK299" i="4" s="1"/>
  <c r="AK298" i="4" s="1"/>
  <c r="AO341" i="4"/>
  <c r="AR342" i="4"/>
  <c r="AS342" i="4" s="1"/>
  <c r="AF349" i="4"/>
  <c r="X349" i="4"/>
  <c r="U435" i="4"/>
  <c r="U434" i="4" s="1"/>
  <c r="W463" i="4"/>
  <c r="V462" i="4"/>
  <c r="V461" i="4" s="1"/>
  <c r="AM485" i="4"/>
  <c r="Q16" i="4"/>
  <c r="Q15" i="4" s="1"/>
  <c r="Q14" i="4" s="1"/>
  <c r="P43" i="4"/>
  <c r="P42" i="4" s="1"/>
  <c r="U43" i="4"/>
  <c r="U42" i="4" s="1"/>
  <c r="AM76" i="4"/>
  <c r="AD79" i="4"/>
  <c r="R75" i="4"/>
  <c r="X81" i="4"/>
  <c r="AF112" i="4"/>
  <c r="X112" i="4"/>
  <c r="AM124" i="4"/>
  <c r="AL123" i="4"/>
  <c r="AM123" i="4" s="1"/>
  <c r="AD147" i="4"/>
  <c r="AL147" i="4"/>
  <c r="AK143" i="4"/>
  <c r="AK142" i="4" s="1"/>
  <c r="AF148" i="4"/>
  <c r="X148" i="4"/>
  <c r="AC173" i="4"/>
  <c r="AD173" i="4" s="1"/>
  <c r="Z172" i="4"/>
  <c r="AM185" i="4"/>
  <c r="AU185" i="4"/>
  <c r="AV185" i="4" s="1"/>
  <c r="O218" i="4"/>
  <c r="O217" i="4" s="1"/>
  <c r="O216" i="4" s="1"/>
  <c r="O215" i="4" s="1"/>
  <c r="AU278" i="4"/>
  <c r="AV278" i="4" s="1"/>
  <c r="AM278" i="4"/>
  <c r="AC281" i="4"/>
  <c r="AD281" i="4" s="1"/>
  <c r="AD282" i="4"/>
  <c r="AI323" i="4"/>
  <c r="AI301" i="4" s="1"/>
  <c r="AI300" i="4" s="1"/>
  <c r="AM334" i="4"/>
  <c r="AU334" i="4"/>
  <c r="AV334" i="4" s="1"/>
  <c r="AU358" i="4"/>
  <c r="AV358" i="4" s="1"/>
  <c r="AM358" i="4"/>
  <c r="AU383" i="4"/>
  <c r="AV383" i="4" s="1"/>
  <c r="AM383" i="4"/>
  <c r="AL387" i="4"/>
  <c r="AI380" i="4"/>
  <c r="AM388" i="4"/>
  <c r="AU388" i="4"/>
  <c r="AV388" i="4" s="1"/>
  <c r="X411" i="4"/>
  <c r="AI410" i="4"/>
  <c r="AI409" i="4" s="1"/>
  <c r="AL411" i="4"/>
  <c r="AM411" i="4" s="1"/>
  <c r="AM452" i="4"/>
  <c r="AU452" i="4"/>
  <c r="AV452" i="4" s="1"/>
  <c r="AF480" i="4"/>
  <c r="X480" i="4"/>
  <c r="AD484" i="4"/>
  <c r="AF484" i="4"/>
  <c r="AU106" i="4"/>
  <c r="AV106" i="4" s="1"/>
  <c r="AU110" i="4"/>
  <c r="AV110" i="4" s="1"/>
  <c r="AU114" i="4"/>
  <c r="AV114" i="4" s="1"/>
  <c r="AM122" i="4"/>
  <c r="Q117" i="4"/>
  <c r="Q116" i="4" s="1"/>
  <c r="Q100" i="4" s="1"/>
  <c r="Q99" i="4" s="1"/>
  <c r="Q98" i="4" s="1"/>
  <c r="V117" i="4"/>
  <c r="V116" i="4" s="1"/>
  <c r="X124" i="4"/>
  <c r="AR123" i="4"/>
  <c r="AU126" i="4"/>
  <c r="AV126" i="4" s="1"/>
  <c r="W129" i="4"/>
  <c r="AA128" i="4"/>
  <c r="AA127" i="4" s="1"/>
  <c r="AK128" i="4"/>
  <c r="AK127" i="4" s="1"/>
  <c r="AQ128" i="4"/>
  <c r="AQ127" i="4" s="1"/>
  <c r="AM146" i="4"/>
  <c r="W147" i="4"/>
  <c r="AR147" i="4"/>
  <c r="AS147" i="4" s="1"/>
  <c r="O143" i="4"/>
  <c r="O142" i="4" s="1"/>
  <c r="O141" i="4" s="1"/>
  <c r="O140" i="4" s="1"/>
  <c r="O139" i="4" s="1"/>
  <c r="O138" i="4" s="1"/>
  <c r="W150" i="4"/>
  <c r="AF152" i="4"/>
  <c r="AF153" i="4"/>
  <c r="AA156" i="4"/>
  <c r="AA155" i="4" s="1"/>
  <c r="AL160" i="4"/>
  <c r="AM161" i="4"/>
  <c r="AB166" i="4"/>
  <c r="AB165" i="4" s="1"/>
  <c r="AB141" i="4" s="1"/>
  <c r="AB140" i="4" s="1"/>
  <c r="AB139" i="4" s="1"/>
  <c r="AB138" i="4" s="1"/>
  <c r="AL167" i="4"/>
  <c r="AR167" i="4"/>
  <c r="AS167" i="4" s="1"/>
  <c r="AD169" i="4"/>
  <c r="AK166" i="4"/>
  <c r="AK165" i="4" s="1"/>
  <c r="AI180" i="4"/>
  <c r="AI179" i="4" s="1"/>
  <c r="AF182" i="4"/>
  <c r="AU186" i="4"/>
  <c r="AV186" i="4" s="1"/>
  <c r="W187" i="4"/>
  <c r="AF189" i="4"/>
  <c r="AF190" i="4"/>
  <c r="AS197" i="4"/>
  <c r="AC199" i="4"/>
  <c r="AD199" i="4" s="1"/>
  <c r="AK204" i="4"/>
  <c r="AK203" i="4" s="1"/>
  <c r="AI204" i="4"/>
  <c r="AI203" i="4" s="1"/>
  <c r="AC213" i="4"/>
  <c r="AL213" i="4"/>
  <c r="AA220" i="4"/>
  <c r="AA219" i="4" s="1"/>
  <c r="AK220" i="4"/>
  <c r="AK219" i="4" s="1"/>
  <c r="AU226" i="4"/>
  <c r="AV226" i="4" s="1"/>
  <c r="AQ220" i="4"/>
  <c r="AQ219" i="4" s="1"/>
  <c r="AU230" i="4"/>
  <c r="AV230" i="4" s="1"/>
  <c r="AL234" i="4"/>
  <c r="AF235" i="4"/>
  <c r="W237" i="4"/>
  <c r="X237" i="4" s="1"/>
  <c r="AL237" i="4"/>
  <c r="AM237" i="4" s="1"/>
  <c r="Q233" i="4"/>
  <c r="Q232" i="4" s="1"/>
  <c r="V233" i="4"/>
  <c r="V232" i="4" s="1"/>
  <c r="AU241" i="4"/>
  <c r="AV241" i="4" s="1"/>
  <c r="AU246" i="4"/>
  <c r="AV246" i="4" s="1"/>
  <c r="AB244" i="4"/>
  <c r="AB243" i="4" s="1"/>
  <c r="AS249" i="4"/>
  <c r="AU250" i="4"/>
  <c r="AV250" i="4" s="1"/>
  <c r="AL253" i="4"/>
  <c r="AU254" i="4"/>
  <c r="AV254" i="4" s="1"/>
  <c r="AC260" i="4"/>
  <c r="AD260" i="4" s="1"/>
  <c r="O260" i="4"/>
  <c r="O259" i="4" s="1"/>
  <c r="W261" i="4"/>
  <c r="AF263" i="4"/>
  <c r="AF264" i="4"/>
  <c r="W269" i="4"/>
  <c r="AF271" i="4"/>
  <c r="AF272" i="4"/>
  <c r="AU273" i="4"/>
  <c r="AV273" i="4" s="1"/>
  <c r="X290" i="4"/>
  <c r="AM291" i="4"/>
  <c r="AL290" i="4"/>
  <c r="AM290" i="4" s="1"/>
  <c r="AD296" i="4"/>
  <c r="AL296" i="4"/>
  <c r="X320" i="4"/>
  <c r="AM356" i="4"/>
  <c r="AU356" i="4"/>
  <c r="AV356" i="4" s="1"/>
  <c r="AU385" i="4"/>
  <c r="AV385" i="4" s="1"/>
  <c r="AM385" i="4"/>
  <c r="AC399" i="4"/>
  <c r="AA410" i="4"/>
  <c r="AA409" i="4" s="1"/>
  <c r="AA396" i="4" s="1"/>
  <c r="AA395" i="4" s="1"/>
  <c r="AA394" i="4" s="1"/>
  <c r="AA393" i="4" s="1"/>
  <c r="AF424" i="4"/>
  <c r="AF428" i="4"/>
  <c r="X439" i="4"/>
  <c r="AC465" i="4"/>
  <c r="AD465" i="4" s="1"/>
  <c r="X467" i="4"/>
  <c r="AI478" i="4"/>
  <c r="AP478" i="4"/>
  <c r="AP477" i="4" s="1"/>
  <c r="AP476" i="4" s="1"/>
  <c r="AP475" i="4" s="1"/>
  <c r="AP474" i="4" s="1"/>
  <c r="AP473" i="4" s="1"/>
  <c r="Q491" i="4"/>
  <c r="Q490" i="4" s="1"/>
  <c r="V491" i="4"/>
  <c r="V490" i="4" s="1"/>
  <c r="AR118" i="4"/>
  <c r="AS118" i="4" s="1"/>
  <c r="AP117" i="4"/>
  <c r="AU130" i="4"/>
  <c r="AV130" i="4" s="1"/>
  <c r="AB128" i="4"/>
  <c r="AB127" i="4" s="1"/>
  <c r="AM131" i="4"/>
  <c r="AF132" i="4"/>
  <c r="AU133" i="4"/>
  <c r="AV133" i="4" s="1"/>
  <c r="AR136" i="4"/>
  <c r="AS136" i="4" s="1"/>
  <c r="AU137" i="4"/>
  <c r="AV137" i="4" s="1"/>
  <c r="W144" i="4"/>
  <c r="AR144" i="4"/>
  <c r="AS144" i="4" s="1"/>
  <c r="AU170" i="4"/>
  <c r="AV170" i="4" s="1"/>
  <c r="Q180" i="4"/>
  <c r="Q179" i="4" s="1"/>
  <c r="Q178" i="4" s="1"/>
  <c r="Q177" i="4" s="1"/>
  <c r="Q176" i="4" s="1"/>
  <c r="Q175" i="4" s="1"/>
  <c r="V180" i="4"/>
  <c r="V179" i="4" s="1"/>
  <c r="V178" i="4" s="1"/>
  <c r="V177" i="4" s="1"/>
  <c r="V176" i="4" s="1"/>
  <c r="V175" i="4" s="1"/>
  <c r="AC184" i="4"/>
  <c r="AD184" i="4" s="1"/>
  <c r="AF185" i="4"/>
  <c r="AG185" i="4" s="1"/>
  <c r="W197" i="4"/>
  <c r="W199" i="4"/>
  <c r="O204" i="4"/>
  <c r="O203" i="4" s="1"/>
  <c r="T204" i="4"/>
  <c r="T203" i="4" s="1"/>
  <c r="AD205" i="4"/>
  <c r="Z204" i="4"/>
  <c r="Z203" i="4" s="1"/>
  <c r="W224" i="4"/>
  <c r="X224" i="4" s="1"/>
  <c r="AM226" i="4"/>
  <c r="AB220" i="4"/>
  <c r="AB219" i="4" s="1"/>
  <c r="AF229" i="4"/>
  <c r="AM230" i="4"/>
  <c r="AP233" i="4"/>
  <c r="AP232" i="4" s="1"/>
  <c r="AS239" i="4"/>
  <c r="Q244" i="4"/>
  <c r="Q243" i="4" s="1"/>
  <c r="W247" i="4"/>
  <c r="AR247" i="4"/>
  <c r="AS247" i="4" s="1"/>
  <c r="X249" i="4"/>
  <c r="AL265" i="4"/>
  <c r="AU277" i="4"/>
  <c r="AV277" i="4" s="1"/>
  <c r="O275" i="4"/>
  <c r="O274" i="4" s="1"/>
  <c r="T275" i="4"/>
  <c r="T274" i="4" s="1"/>
  <c r="AS282" i="4"/>
  <c r="AR281" i="4"/>
  <c r="AS281" i="4" s="1"/>
  <c r="O287" i="4"/>
  <c r="O286" i="4" s="1"/>
  <c r="T287" i="4"/>
  <c r="AC304" i="4"/>
  <c r="AD304" i="4" s="1"/>
  <c r="AL304" i="4"/>
  <c r="W324" i="4"/>
  <c r="AA324" i="4"/>
  <c r="AA323" i="4" s="1"/>
  <c r="X326" i="4"/>
  <c r="AF326" i="4"/>
  <c r="W325" i="4"/>
  <c r="AL332" i="4"/>
  <c r="AX334" i="4"/>
  <c r="X344" i="4"/>
  <c r="AF344" i="4"/>
  <c r="AG344" i="4" s="1"/>
  <c r="AC348" i="4"/>
  <c r="AD348" i="4" s="1"/>
  <c r="AR348" i="4"/>
  <c r="AS348" i="4" s="1"/>
  <c r="AQ341" i="4"/>
  <c r="AQ340" i="4" s="1"/>
  <c r="AU359" i="4"/>
  <c r="AV359" i="4" s="1"/>
  <c r="AM359" i="4"/>
  <c r="AF362" i="4"/>
  <c r="AG362" i="4" s="1"/>
  <c r="AC384" i="4"/>
  <c r="AD384" i="4" s="1"/>
  <c r="AA380" i="4"/>
  <c r="AA379" i="4" s="1"/>
  <c r="AA378" i="4" s="1"/>
  <c r="AA377" i="4" s="1"/>
  <c r="AA376" i="4" s="1"/>
  <c r="AA375" i="4" s="1"/>
  <c r="AF385" i="4"/>
  <c r="X385" i="4"/>
  <c r="AR387" i="4"/>
  <c r="AS387" i="4" s="1"/>
  <c r="W399" i="4"/>
  <c r="X399" i="4" s="1"/>
  <c r="T398" i="4"/>
  <c r="T397" i="4" s="1"/>
  <c r="AK396" i="4"/>
  <c r="AK395" i="4" s="1"/>
  <c r="AK394" i="4" s="1"/>
  <c r="AK393" i="4" s="1"/>
  <c r="AU406" i="4"/>
  <c r="AV406" i="4" s="1"/>
  <c r="AL405" i="4"/>
  <c r="AB410" i="4"/>
  <c r="AB409" i="4" s="1"/>
  <c r="AB396" i="4" s="1"/>
  <c r="AF412" i="4"/>
  <c r="AL419" i="4"/>
  <c r="AM419" i="4" s="1"/>
  <c r="AP418" i="4"/>
  <c r="AP417" i="4" s="1"/>
  <c r="AP416" i="4" s="1"/>
  <c r="AR422" i="4"/>
  <c r="AS422" i="4" s="1"/>
  <c r="X427" i="4"/>
  <c r="AM427" i="4"/>
  <c r="O433" i="4"/>
  <c r="O432" i="4" s="1"/>
  <c r="O431" i="4" s="1"/>
  <c r="O430" i="4" s="1"/>
  <c r="AK433" i="4"/>
  <c r="AK432" i="4" s="1"/>
  <c r="AK431" i="4" s="1"/>
  <c r="AK430" i="4" s="1"/>
  <c r="AM438" i="4"/>
  <c r="T462" i="4"/>
  <c r="W465" i="4"/>
  <c r="AM466" i="4"/>
  <c r="W471" i="4"/>
  <c r="AU472" i="4"/>
  <c r="AV472" i="4" s="1"/>
  <c r="X489" i="4"/>
  <c r="AF489" i="4"/>
  <c r="AG489" i="4" s="1"/>
  <c r="AU494" i="4"/>
  <c r="AV494" i="4" s="1"/>
  <c r="AS121" i="4"/>
  <c r="P100" i="4"/>
  <c r="P99" i="4" s="1"/>
  <c r="P98" i="4" s="1"/>
  <c r="AP128" i="4"/>
  <c r="AP127" i="4" s="1"/>
  <c r="AC136" i="4"/>
  <c r="AD136" i="4" s="1"/>
  <c r="AL144" i="4"/>
  <c r="AD150" i="4"/>
  <c r="AL173" i="4"/>
  <c r="AA180" i="4"/>
  <c r="AA179" i="4" s="1"/>
  <c r="AQ180" i="4"/>
  <c r="AQ179" i="4" s="1"/>
  <c r="AQ178" i="4" s="1"/>
  <c r="AQ177" i="4" s="1"/>
  <c r="AQ176" i="4" s="1"/>
  <c r="AQ175" i="4" s="1"/>
  <c r="P178" i="4"/>
  <c r="P177" i="4" s="1"/>
  <c r="P176" i="4" s="1"/>
  <c r="P175" i="4" s="1"/>
  <c r="W184" i="4"/>
  <c r="AC187" i="4"/>
  <c r="AD187" i="4" s="1"/>
  <c r="U204" i="4"/>
  <c r="U203" i="4" s="1"/>
  <c r="AO204" i="4"/>
  <c r="AO203" i="4" s="1"/>
  <c r="AR212" i="4"/>
  <c r="AU223" i="4"/>
  <c r="AV223" i="4" s="1"/>
  <c r="AF226" i="4"/>
  <c r="AG226" i="4" s="1"/>
  <c r="AR227" i="4"/>
  <c r="AS227" i="4" s="1"/>
  <c r="AF230" i="4"/>
  <c r="AG230" i="4" s="1"/>
  <c r="AU238" i="4"/>
  <c r="AV238" i="4" s="1"/>
  <c r="AM239" i="4"/>
  <c r="AF240" i="4"/>
  <c r="AG240" i="4" s="1"/>
  <c r="AL245" i="4"/>
  <c r="AM245" i="4" s="1"/>
  <c r="AC247" i="4"/>
  <c r="AD247" i="4" s="1"/>
  <c r="AL247" i="4"/>
  <c r="AF248" i="4"/>
  <c r="AU249" i="4"/>
  <c r="AV249" i="4" s="1"/>
  <c r="AL261" i="4"/>
  <c r="AU266" i="4"/>
  <c r="AV266" i="4" s="1"/>
  <c r="AL269" i="4"/>
  <c r="AI275" i="4"/>
  <c r="AI274" i="4" s="1"/>
  <c r="AB301" i="4"/>
  <c r="AB300" i="4" s="1"/>
  <c r="AB299" i="4" s="1"/>
  <c r="AB298" i="4" s="1"/>
  <c r="AD312" i="4"/>
  <c r="AC327" i="4"/>
  <c r="AD327" i="4" s="1"/>
  <c r="AF329" i="4"/>
  <c r="X329" i="4"/>
  <c r="AL331" i="4"/>
  <c r="Q339" i="4"/>
  <c r="Q338" i="4" s="1"/>
  <c r="Q337" i="4" s="1"/>
  <c r="Q336" i="4" s="1"/>
  <c r="Q335" i="4" s="1"/>
  <c r="V339" i="4"/>
  <c r="V338" i="4" s="1"/>
  <c r="V337" i="4" s="1"/>
  <c r="V336" i="4" s="1"/>
  <c r="AS368" i="4"/>
  <c r="X368" i="4"/>
  <c r="AM370" i="4"/>
  <c r="AL367" i="4"/>
  <c r="AP380" i="4"/>
  <c r="AP379" i="4" s="1"/>
  <c r="AP378" i="4" s="1"/>
  <c r="AP377" i="4" s="1"/>
  <c r="AP376" i="4" s="1"/>
  <c r="AP375" i="4" s="1"/>
  <c r="AF383" i="4"/>
  <c r="X383" i="4"/>
  <c r="AD387" i="4"/>
  <c r="AL399" i="4"/>
  <c r="AM399" i="4" s="1"/>
  <c r="AP396" i="4"/>
  <c r="AP395" i="4" s="1"/>
  <c r="AP394" i="4" s="1"/>
  <c r="AP393" i="4" s="1"/>
  <c r="AU415" i="4"/>
  <c r="AV415" i="4" s="1"/>
  <c r="AL414" i="4"/>
  <c r="AM414" i="4" s="1"/>
  <c r="W419" i="4"/>
  <c r="X419" i="4" s="1"/>
  <c r="T418" i="4"/>
  <c r="W418" i="4" s="1"/>
  <c r="V433" i="4"/>
  <c r="V432" i="4" s="1"/>
  <c r="V431" i="4" s="1"/>
  <c r="V430" i="4" s="1"/>
  <c r="AP433" i="4"/>
  <c r="AP432" i="4" s="1"/>
  <c r="AP431" i="4" s="1"/>
  <c r="AP430" i="4" s="1"/>
  <c r="X442" i="4"/>
  <c r="AF442" i="4"/>
  <c r="AG442" i="4" s="1"/>
  <c r="AU448" i="4"/>
  <c r="AV448" i="4" s="1"/>
  <c r="AQ450" i="4"/>
  <c r="AQ449" i="4" s="1"/>
  <c r="AQ433" i="4" s="1"/>
  <c r="AQ432" i="4" s="1"/>
  <c r="AQ431" i="4" s="1"/>
  <c r="AQ430" i="4" s="1"/>
  <c r="AM464" i="4"/>
  <c r="AU464" i="4"/>
  <c r="AV464" i="4" s="1"/>
  <c r="AS482" i="4"/>
  <c r="AR492" i="4"/>
  <c r="AS492" i="4" s="1"/>
  <c r="AS495" i="4"/>
  <c r="AF498" i="4"/>
  <c r="AU498" i="4"/>
  <c r="AV498" i="4" s="1"/>
  <c r="O502" i="4"/>
  <c r="O501" i="4" s="1"/>
  <c r="O476" i="4" s="1"/>
  <c r="O475" i="4" s="1"/>
  <c r="O474" i="4" s="1"/>
  <c r="O473" i="4" s="1"/>
  <c r="T502" i="4"/>
  <c r="AD507" i="4"/>
  <c r="AS529" i="4"/>
  <c r="AU529" i="4"/>
  <c r="AV529" i="4" s="1"/>
  <c r="AM279" i="4"/>
  <c r="AS279" i="4"/>
  <c r="AU282" i="4"/>
  <c r="AV282" i="4" s="1"/>
  <c r="AO287" i="4"/>
  <c r="AQ287" i="4"/>
  <c r="AQ286" i="4" s="1"/>
  <c r="AQ258" i="4" s="1"/>
  <c r="AQ257" i="4" s="1"/>
  <c r="AQ256" i="4" s="1"/>
  <c r="AQ255" i="4" s="1"/>
  <c r="P303" i="4"/>
  <c r="P302" i="4" s="1"/>
  <c r="P301" i="4" s="1"/>
  <c r="P300" i="4" s="1"/>
  <c r="P299" i="4" s="1"/>
  <c r="P298" i="4" s="1"/>
  <c r="W304" i="4"/>
  <c r="AR304" i="4"/>
  <c r="AS304" i="4" s="1"/>
  <c r="AC308" i="4"/>
  <c r="AD308" i="4" s="1"/>
  <c r="AL308" i="4"/>
  <c r="AU310" i="4"/>
  <c r="AV310" i="4" s="1"/>
  <c r="W312" i="4"/>
  <c r="AR312" i="4"/>
  <c r="AS312" i="4" s="1"/>
  <c r="W319" i="4"/>
  <c r="AU326" i="4"/>
  <c r="AV326" i="4" s="1"/>
  <c r="AJ341" i="4"/>
  <c r="AJ340" i="4" s="1"/>
  <c r="W348" i="4"/>
  <c r="AU350" i="4"/>
  <c r="AV350" i="4" s="1"/>
  <c r="AF352" i="4"/>
  <c r="AG352" i="4" s="1"/>
  <c r="U354" i="4"/>
  <c r="U353" i="4" s="1"/>
  <c r="U339" i="4" s="1"/>
  <c r="U338" i="4" s="1"/>
  <c r="U337" i="4" s="1"/>
  <c r="U336" i="4" s="1"/>
  <c r="AF361" i="4"/>
  <c r="AU361" i="4"/>
  <c r="AV361" i="4" s="1"/>
  <c r="AJ364" i="4"/>
  <c r="AJ363" i="4" s="1"/>
  <c r="AF369" i="4"/>
  <c r="AU369" i="4"/>
  <c r="AV369" i="4" s="1"/>
  <c r="AQ380" i="4"/>
  <c r="AQ379" i="4" s="1"/>
  <c r="AQ378" i="4" s="1"/>
  <c r="AQ377" i="4" s="1"/>
  <c r="AQ376" i="4" s="1"/>
  <c r="AQ375" i="4" s="1"/>
  <c r="AU390" i="4"/>
  <c r="AV390" i="4" s="1"/>
  <c r="AF400" i="4"/>
  <c r="AF401" i="4"/>
  <c r="AU401" i="4"/>
  <c r="AV401" i="4" s="1"/>
  <c r="AF407" i="4"/>
  <c r="AU407" i="4"/>
  <c r="AV407" i="4" s="1"/>
  <c r="AF408" i="4"/>
  <c r="AC411" i="4"/>
  <c r="AJ410" i="4"/>
  <c r="AJ409" i="4" s="1"/>
  <c r="AJ396" i="4" s="1"/>
  <c r="AJ395" i="4" s="1"/>
  <c r="AJ394" i="4" s="1"/>
  <c r="AJ393" i="4" s="1"/>
  <c r="AD414" i="4"/>
  <c r="AB418" i="4"/>
  <c r="AB417" i="4" s="1"/>
  <c r="AB416" i="4" s="1"/>
  <c r="AF420" i="4"/>
  <c r="AF421" i="4"/>
  <c r="AU421" i="4"/>
  <c r="AV421" i="4" s="1"/>
  <c r="W422" i="4"/>
  <c r="AU426" i="4"/>
  <c r="AV426" i="4" s="1"/>
  <c r="Q435" i="4"/>
  <c r="Q434" i="4" s="1"/>
  <c r="Q433" i="4" s="1"/>
  <c r="Q432" i="4" s="1"/>
  <c r="Q431" i="4" s="1"/>
  <c r="Q430" i="4" s="1"/>
  <c r="AC440" i="4"/>
  <c r="AD440" i="4" s="1"/>
  <c r="AU441" i="4"/>
  <c r="AV441" i="4" s="1"/>
  <c r="AC444" i="4"/>
  <c r="AD444" i="4" s="1"/>
  <c r="AF446" i="4"/>
  <c r="AU447" i="4"/>
  <c r="AV447" i="4" s="1"/>
  <c r="AF448" i="4"/>
  <c r="P450" i="4"/>
  <c r="P449" i="4" s="1"/>
  <c r="U450" i="4"/>
  <c r="U449" i="4" s="1"/>
  <c r="AA450" i="4"/>
  <c r="AA449" i="4" s="1"/>
  <c r="AU460" i="4"/>
  <c r="AV460" i="4" s="1"/>
  <c r="AJ462" i="4"/>
  <c r="AJ461" i="4" s="1"/>
  <c r="AJ433" i="4" s="1"/>
  <c r="AJ432" i="4" s="1"/>
  <c r="AJ431" i="4" s="1"/>
  <c r="AJ430" i="4" s="1"/>
  <c r="AU468" i="4"/>
  <c r="AV468" i="4" s="1"/>
  <c r="Q478" i="4"/>
  <c r="Q477" i="4" s="1"/>
  <c r="Q476" i="4" s="1"/>
  <c r="Q475" i="4" s="1"/>
  <c r="Q474" i="4" s="1"/>
  <c r="Q473" i="4" s="1"/>
  <c r="W479" i="4"/>
  <c r="AU481" i="4"/>
  <c r="AV481" i="4" s="1"/>
  <c r="AR485" i="4"/>
  <c r="AS485" i="4" s="1"/>
  <c r="AC492" i="4"/>
  <c r="AD492" i="4" s="1"/>
  <c r="AJ491" i="4"/>
  <c r="AJ490" i="4" s="1"/>
  <c r="AA491" i="4"/>
  <c r="AA490" i="4" s="1"/>
  <c r="AU500" i="4"/>
  <c r="AV500" i="4" s="1"/>
  <c r="W503" i="4"/>
  <c r="AR503" i="4"/>
  <c r="AS503" i="4" s="1"/>
  <c r="AM507" i="4"/>
  <c r="W511" i="4"/>
  <c r="AR511" i="4"/>
  <c r="AS511" i="4" s="1"/>
  <c r="W519" i="4"/>
  <c r="AR519" i="4"/>
  <c r="AS519" i="4" s="1"/>
  <c r="X529" i="4"/>
  <c r="AF529" i="4"/>
  <c r="AG529" i="4" s="1"/>
  <c r="P275" i="4"/>
  <c r="P274" i="4" s="1"/>
  <c r="P258" i="4" s="1"/>
  <c r="P257" i="4" s="1"/>
  <c r="P256" i="4" s="1"/>
  <c r="P255" i="4" s="1"/>
  <c r="W276" i="4"/>
  <c r="AR276" i="4"/>
  <c r="X279" i="4"/>
  <c r="AF280" i="4"/>
  <c r="AM282" i="4"/>
  <c r="Z287" i="4"/>
  <c r="AJ287" i="4"/>
  <c r="AJ286" i="4" s="1"/>
  <c r="AU289" i="4"/>
  <c r="AV289" i="4" s="1"/>
  <c r="AB287" i="4"/>
  <c r="AB286" i="4" s="1"/>
  <c r="AB258" i="4" s="1"/>
  <c r="AB257" i="4" s="1"/>
  <c r="AB256" i="4" s="1"/>
  <c r="AB255" i="4" s="1"/>
  <c r="AF291" i="4"/>
  <c r="AF292" i="4"/>
  <c r="AU293" i="4"/>
  <c r="AV293" i="4" s="1"/>
  <c r="W296" i="4"/>
  <c r="AR296" i="4"/>
  <c r="AS296" i="4" s="1"/>
  <c r="AU305" i="4"/>
  <c r="AV305" i="4" s="1"/>
  <c r="AF307" i="4"/>
  <c r="AM310" i="4"/>
  <c r="AU313" i="4"/>
  <c r="AV313" i="4" s="1"/>
  <c r="AF315" i="4"/>
  <c r="AF316" i="4"/>
  <c r="AC342" i="4"/>
  <c r="AD342" i="4" s="1"/>
  <c r="W345" i="4"/>
  <c r="AB341" i="4"/>
  <c r="AB340" i="4" s="1"/>
  <c r="AF351" i="4"/>
  <c r="AU351" i="4"/>
  <c r="AV351" i="4" s="1"/>
  <c r="AB354" i="4"/>
  <c r="AB353" i="4" s="1"/>
  <c r="AF357" i="4"/>
  <c r="AU357" i="4"/>
  <c r="AV357" i="4" s="1"/>
  <c r="O354" i="4"/>
  <c r="O353" i="4" s="1"/>
  <c r="W358" i="4"/>
  <c r="AC358" i="4"/>
  <c r="AD358" i="4" s="1"/>
  <c r="X361" i="4"/>
  <c r="AM361" i="4"/>
  <c r="AU362" i="4"/>
  <c r="AV362" i="4" s="1"/>
  <c r="AG368" i="4"/>
  <c r="X369" i="4"/>
  <c r="AM369" i="4"/>
  <c r="AU374" i="4"/>
  <c r="AV374" i="4" s="1"/>
  <c r="AR384" i="4"/>
  <c r="AS384" i="4" s="1"/>
  <c r="AU386" i="4"/>
  <c r="AV386" i="4" s="1"/>
  <c r="V396" i="4"/>
  <c r="V395" i="4" s="1"/>
  <c r="V394" i="4" s="1"/>
  <c r="V393" i="4" s="1"/>
  <c r="AR399" i="4"/>
  <c r="AR403" i="4"/>
  <c r="P410" i="4"/>
  <c r="P409" i="4" s="1"/>
  <c r="U410" i="4"/>
  <c r="U409" i="4" s="1"/>
  <c r="AU414" i="4"/>
  <c r="AV414" i="4" s="1"/>
  <c r="AR419" i="4"/>
  <c r="AS419" i="4" s="1"/>
  <c r="AC425" i="4"/>
  <c r="AD425" i="4" s="1"/>
  <c r="AL425" i="4"/>
  <c r="AU439" i="4"/>
  <c r="AV439" i="4" s="1"/>
  <c r="AF441" i="4"/>
  <c r="AU443" i="4"/>
  <c r="AV443" i="4" s="1"/>
  <c r="W444" i="4"/>
  <c r="AF447" i="4"/>
  <c r="AF453" i="4"/>
  <c r="W454" i="4"/>
  <c r="AR454" i="4"/>
  <c r="AU459" i="4"/>
  <c r="AV459" i="4" s="1"/>
  <c r="AF460" i="4"/>
  <c r="P462" i="4"/>
  <c r="P461" i="4" s="1"/>
  <c r="U462" i="4"/>
  <c r="U461" i="4" s="1"/>
  <c r="AA462" i="4"/>
  <c r="AA461" i="4" s="1"/>
  <c r="AL465" i="4"/>
  <c r="AU467" i="4"/>
  <c r="AV467" i="4" s="1"/>
  <c r="AF468" i="4"/>
  <c r="AJ478" i="4"/>
  <c r="AJ477" i="4" s="1"/>
  <c r="AF481" i="4"/>
  <c r="AC482" i="4"/>
  <c r="AD482" i="4" s="1"/>
  <c r="AC485" i="4"/>
  <c r="AD485" i="4" s="1"/>
  <c r="AF486" i="4"/>
  <c r="AF494" i="4"/>
  <c r="AS531" i="4"/>
  <c r="AU531" i="4"/>
  <c r="AV531" i="4" s="1"/>
  <c r="AL556" i="4"/>
  <c r="AC503" i="4"/>
  <c r="AD503" i="4" s="1"/>
  <c r="AL503" i="4"/>
  <c r="W505" i="4"/>
  <c r="X505" i="4" s="1"/>
  <c r="AI502" i="4"/>
  <c r="X507" i="4"/>
  <c r="AC511" i="4"/>
  <c r="AD511" i="4" s="1"/>
  <c r="AL511" i="4"/>
  <c r="AD527" i="4"/>
  <c r="AC548" i="4"/>
  <c r="AD548" i="4" s="1"/>
  <c r="Z547" i="4"/>
  <c r="AC547" i="4" s="1"/>
  <c r="AC519" i="4"/>
  <c r="AD519" i="4" s="1"/>
  <c r="AL519" i="4"/>
  <c r="AU521" i="4"/>
  <c r="AV521" i="4" s="1"/>
  <c r="W523" i="4"/>
  <c r="AR523" i="4"/>
  <c r="AS523" i="4" s="1"/>
  <c r="AF528" i="4"/>
  <c r="AM528" i="4"/>
  <c r="AM530" i="4"/>
  <c r="Q540" i="4"/>
  <c r="Q539" i="4" s="1"/>
  <c r="Q516" i="4" s="1"/>
  <c r="Q515" i="4" s="1"/>
  <c r="Q514" i="4" s="1"/>
  <c r="Q513" i="4" s="1"/>
  <c r="V540" i="4"/>
  <c r="V539" i="4" s="1"/>
  <c r="AJ540" i="4"/>
  <c r="AJ539" i="4" s="1"/>
  <c r="X544" i="4"/>
  <c r="AM544" i="4"/>
  <c r="X550" i="4"/>
  <c r="O556" i="4"/>
  <c r="O555" i="4" s="1"/>
  <c r="T556" i="4"/>
  <c r="AU558" i="4"/>
  <c r="AV558" i="4" s="1"/>
  <c r="AU559" i="4"/>
  <c r="AV559" i="4" s="1"/>
  <c r="AB556" i="4"/>
  <c r="AB555" i="4" s="1"/>
  <c r="AF562" i="4"/>
  <c r="AG562" i="4" s="1"/>
  <c r="AF563" i="4"/>
  <c r="AF566" i="4"/>
  <c r="AG566" i="4" s="1"/>
  <c r="AF567" i="4"/>
  <c r="AL572" i="4"/>
  <c r="AM572" i="4" s="1"/>
  <c r="AF573" i="4"/>
  <c r="AG573" i="4" s="1"/>
  <c r="AF574" i="4"/>
  <c r="AU579" i="4"/>
  <c r="AV579" i="4" s="1"/>
  <c r="Q582" i="4"/>
  <c r="Q581" i="4" s="1"/>
  <c r="Q554" i="4" s="1"/>
  <c r="Q553" i="4" s="1"/>
  <c r="Q552" i="4" s="1"/>
  <c r="Q551" i="4" s="1"/>
  <c r="V582" i="4"/>
  <c r="V581" i="4" s="1"/>
  <c r="V554" i="4" s="1"/>
  <c r="V553" i="4" s="1"/>
  <c r="V552" i="4" s="1"/>
  <c r="V551" i="4" s="1"/>
  <c r="AP582" i="4"/>
  <c r="AU586" i="4"/>
  <c r="AV586" i="4" s="1"/>
  <c r="W589" i="4"/>
  <c r="AR589" i="4"/>
  <c r="AS589" i="4" s="1"/>
  <c r="W598" i="4"/>
  <c r="X598" i="4" s="1"/>
  <c r="AL605" i="4"/>
  <c r="W606" i="4"/>
  <c r="X606" i="4" s="1"/>
  <c r="AL636" i="4"/>
  <c r="AI635" i="4"/>
  <c r="AF526" i="4"/>
  <c r="AR527" i="4"/>
  <c r="AS527" i="4" s="1"/>
  <c r="AF537" i="4"/>
  <c r="AG537" i="4" s="1"/>
  <c r="AC543" i="4"/>
  <c r="AD543" i="4" s="1"/>
  <c r="AC585" i="4"/>
  <c r="AD585" i="4" s="1"/>
  <c r="AL585" i="4"/>
  <c r="AS565" i="4"/>
  <c r="AS572" i="4"/>
  <c r="AG575" i="4"/>
  <c r="AM575" i="4"/>
  <c r="AA582" i="4"/>
  <c r="AK582" i="4"/>
  <c r="AK581" i="4" s="1"/>
  <c r="AD589" i="4"/>
  <c r="AL589" i="4"/>
  <c r="W533" i="4"/>
  <c r="X536" i="4"/>
  <c r="AM536" i="4"/>
  <c r="X542" i="4"/>
  <c r="AU543" i="4"/>
  <c r="AV543" i="4" s="1"/>
  <c r="AO540" i="4"/>
  <c r="AO539" i="4" s="1"/>
  <c r="AP556" i="4"/>
  <c r="AP555" i="4" s="1"/>
  <c r="AC561" i="4"/>
  <c r="AD561" i="4" s="1"/>
  <c r="AU564" i="4"/>
  <c r="AV564" i="4" s="1"/>
  <c r="AC565" i="4"/>
  <c r="AD565" i="4" s="1"/>
  <c r="AU568" i="4"/>
  <c r="AV568" i="4" s="1"/>
  <c r="AK571" i="4"/>
  <c r="AK570" i="4" s="1"/>
  <c r="O571" i="4"/>
  <c r="O570" i="4" s="1"/>
  <c r="W585" i="4"/>
  <c r="AR585" i="4"/>
  <c r="AS585" i="4" s="1"/>
  <c r="AF600" i="4"/>
  <c r="AC606" i="4"/>
  <c r="AD606" i="4" s="1"/>
  <c r="AF608" i="4"/>
  <c r="X608" i="4"/>
  <c r="Z615" i="4"/>
  <c r="AC623" i="4"/>
  <c r="AD623" i="4" s="1"/>
  <c r="AB616" i="4"/>
  <c r="AB615" i="4" s="1"/>
  <c r="AL629" i="4"/>
  <c r="AI628" i="4"/>
  <c r="AL628" i="4" s="1"/>
  <c r="AV631" i="4"/>
  <c r="AU630" i="4"/>
  <c r="AV630" i="4" s="1"/>
  <c r="AM610" i="4"/>
  <c r="X618" i="4"/>
  <c r="P616" i="4"/>
  <c r="P615" i="4" s="1"/>
  <c r="U616" i="4"/>
  <c r="U615" i="4" s="1"/>
  <c r="W623" i="4"/>
  <c r="AR623" i="4"/>
  <c r="AS623" i="4" s="1"/>
  <c r="AF626" i="4"/>
  <c r="AU626" i="4"/>
  <c r="AV626" i="4" s="1"/>
  <c r="Q629" i="4"/>
  <c r="Q628" i="4" s="1"/>
  <c r="V629" i="4"/>
  <c r="V628" i="4" s="1"/>
  <c r="AB629" i="4"/>
  <c r="AB628" i="4" s="1"/>
  <c r="AO629" i="4"/>
  <c r="AL633" i="4"/>
  <c r="AC641" i="4"/>
  <c r="AD641" i="4" s="1"/>
  <c r="AF642" i="4"/>
  <c r="AG642" i="4" s="1"/>
  <c r="AC643" i="4"/>
  <c r="AD643" i="4" s="1"/>
  <c r="AB651" i="4"/>
  <c r="AB650" i="4" s="1"/>
  <c r="AU655" i="4"/>
  <c r="AV655" i="4" s="1"/>
  <c r="AU657" i="4"/>
  <c r="AV657" i="4" s="1"/>
  <c r="AF660" i="4"/>
  <c r="AG660" i="4" s="1"/>
  <c r="AF661" i="4"/>
  <c r="AM661" i="4"/>
  <c r="W667" i="4"/>
  <c r="X667" i="4" s="1"/>
  <c r="X670" i="4"/>
  <c r="AM671" i="4"/>
  <c r="T675" i="4"/>
  <c r="Q673" i="4"/>
  <c r="Q672" i="4" s="1"/>
  <c r="Q649" i="4" s="1"/>
  <c r="Q648" i="4" s="1"/>
  <c r="V673" i="4"/>
  <c r="V672" i="4" s="1"/>
  <c r="V649" i="4" s="1"/>
  <c r="V648" i="4" s="1"/>
  <c r="AF677" i="4"/>
  <c r="AM679" i="4"/>
  <c r="AF681" i="4"/>
  <c r="AL682" i="4"/>
  <c r="AR686" i="4"/>
  <c r="AS686" i="4" s="1"/>
  <c r="W688" i="4"/>
  <c r="X702" i="4"/>
  <c r="AL703" i="4"/>
  <c r="AB700" i="4"/>
  <c r="AB699" i="4" s="1"/>
  <c r="AB698" i="4" s="1"/>
  <c r="AB697" i="4" s="1"/>
  <c r="AB696" i="4" s="1"/>
  <c r="AB695" i="4" s="1"/>
  <c r="AF706" i="4"/>
  <c r="AF707" i="4"/>
  <c r="AG707" i="4" s="1"/>
  <c r="AF708" i="4"/>
  <c r="AU708" i="4"/>
  <c r="AV708" i="4" s="1"/>
  <c r="Z715" i="4"/>
  <c r="Z714" i="4" s="1"/>
  <c r="U715" i="4"/>
  <c r="U714" i="4" s="1"/>
  <c r="U713" i="4" s="1"/>
  <c r="U712" i="4" s="1"/>
  <c r="U711" i="4" s="1"/>
  <c r="AF720" i="4"/>
  <c r="AF724" i="4"/>
  <c r="AU734" i="4"/>
  <c r="AV734" i="4" s="1"/>
  <c r="AM734" i="4"/>
  <c r="AL741" i="4"/>
  <c r="AC838" i="4"/>
  <c r="AD838" i="4" s="1"/>
  <c r="Z837" i="4"/>
  <c r="AC837" i="4" s="1"/>
  <c r="AR606" i="4"/>
  <c r="AS606" i="4" s="1"/>
  <c r="Q616" i="4"/>
  <c r="Q615" i="4" s="1"/>
  <c r="V616" i="4"/>
  <c r="V615" i="4" s="1"/>
  <c r="AP616" i="4"/>
  <c r="AP615" i="4" s="1"/>
  <c r="AO616" i="4"/>
  <c r="W630" i="4"/>
  <c r="W636" i="4"/>
  <c r="AF638" i="4"/>
  <c r="AU638" i="4"/>
  <c r="AV638" i="4" s="1"/>
  <c r="AR641" i="4"/>
  <c r="AS641" i="4" s="1"/>
  <c r="AR643" i="4"/>
  <c r="AS643" i="4" s="1"/>
  <c r="AF645" i="4"/>
  <c r="AG645" i="4" s="1"/>
  <c r="AF656" i="4"/>
  <c r="AG656" i="4" s="1"/>
  <c r="AF657" i="4"/>
  <c r="AR659" i="4"/>
  <c r="AS659" i="4" s="1"/>
  <c r="AU662" i="4"/>
  <c r="AV662" i="4" s="1"/>
  <c r="AG663" i="4"/>
  <c r="AY663" i="4"/>
  <c r="AF664" i="4"/>
  <c r="AG664" i="4" s="1"/>
  <c r="AF669" i="4"/>
  <c r="X677" i="4"/>
  <c r="AU678" i="4"/>
  <c r="AV678" i="4" s="1"/>
  <c r="AU680" i="4"/>
  <c r="AV680" i="4" s="1"/>
  <c r="X681" i="4"/>
  <c r="Z675" i="4"/>
  <c r="AJ675" i="4"/>
  <c r="AJ674" i="4" s="1"/>
  <c r="AJ673" i="4" s="1"/>
  <c r="AJ672" i="4" s="1"/>
  <c r="AU683" i="4"/>
  <c r="AV683" i="4" s="1"/>
  <c r="AL686" i="4"/>
  <c r="AB685" i="4"/>
  <c r="AB684" i="4" s="1"/>
  <c r="AB673" i="4" s="1"/>
  <c r="AB672" i="4" s="1"/>
  <c r="AJ700" i="4"/>
  <c r="AJ699" i="4" s="1"/>
  <c r="AJ698" i="4" s="1"/>
  <c r="AJ697" i="4" s="1"/>
  <c r="AJ696" i="4" s="1"/>
  <c r="AJ695" i="4" s="1"/>
  <c r="AL705" i="4"/>
  <c r="X706" i="4"/>
  <c r="X708" i="4"/>
  <c r="AM708" i="4"/>
  <c r="AC716" i="4"/>
  <c r="AD716" i="4" s="1"/>
  <c r="V715" i="4"/>
  <c r="V714" i="4" s="1"/>
  <c r="V713" i="4" s="1"/>
  <c r="V712" i="4" s="1"/>
  <c r="V711" i="4" s="1"/>
  <c r="X724" i="4"/>
  <c r="AF725" i="4"/>
  <c r="O713" i="4"/>
  <c r="O712" i="4" s="1"/>
  <c r="O711" i="4" s="1"/>
  <c r="AR729" i="4"/>
  <c r="AS729" i="4" s="1"/>
  <c r="AF734" i="4"/>
  <c r="X734" i="4"/>
  <c r="AU643" i="4"/>
  <c r="AV643" i="4" s="1"/>
  <c r="AD703" i="4"/>
  <c r="AB713" i="4"/>
  <c r="AB712" i="4" s="1"/>
  <c r="AB711" i="4" s="1"/>
  <c r="AU732" i="4"/>
  <c r="AV732" i="4" s="1"/>
  <c r="AM732" i="4"/>
  <c r="AK616" i="4"/>
  <c r="AK615" i="4" s="1"/>
  <c r="AK614" i="4" s="1"/>
  <c r="AK613" i="4" s="1"/>
  <c r="AK612" i="4" s="1"/>
  <c r="AK611" i="4" s="1"/>
  <c r="AK591" i="4" s="1"/>
  <c r="O616" i="4"/>
  <c r="O615" i="4" s="1"/>
  <c r="O614" i="4" s="1"/>
  <c r="O613" i="4" s="1"/>
  <c r="O612" i="4" s="1"/>
  <c r="O611" i="4" s="1"/>
  <c r="O591" i="4" s="1"/>
  <c r="AL620" i="4"/>
  <c r="AF621" i="4"/>
  <c r="AG621" i="4" s="1"/>
  <c r="P629" i="4"/>
  <c r="P628" i="4" s="1"/>
  <c r="U629" i="4"/>
  <c r="U628" i="4" s="1"/>
  <c r="AM632" i="4"/>
  <c r="AC633" i="4"/>
  <c r="AD633" i="4" s="1"/>
  <c r="AC636" i="4"/>
  <c r="AD636" i="4" s="1"/>
  <c r="AU642" i="4"/>
  <c r="AV642" i="4" s="1"/>
  <c r="AM644" i="4"/>
  <c r="AF655" i="4"/>
  <c r="AX655" i="4" s="1"/>
  <c r="O653" i="4"/>
  <c r="O652" i="4" s="1"/>
  <c r="O651" i="4" s="1"/>
  <c r="O650" i="4" s="1"/>
  <c r="O649" i="4" s="1"/>
  <c r="O648" i="4" s="1"/>
  <c r="X663" i="4"/>
  <c r="AC666" i="4"/>
  <c r="AM668" i="4"/>
  <c r="AC676" i="4"/>
  <c r="AD676" i="4" s="1"/>
  <c r="AK675" i="4"/>
  <c r="AK674" i="4" s="1"/>
  <c r="AK673" i="4" s="1"/>
  <c r="AK672" i="4" s="1"/>
  <c r="AK649" i="4" s="1"/>
  <c r="AK648" i="4" s="1"/>
  <c r="AQ673" i="4"/>
  <c r="AQ672" i="4" s="1"/>
  <c r="AQ649" i="4" s="1"/>
  <c r="AQ648" i="4" s="1"/>
  <c r="X678" i="4"/>
  <c r="P675" i="4"/>
  <c r="P674" i="4" s="1"/>
  <c r="P673" i="4" s="1"/>
  <c r="P672" i="4" s="1"/>
  <c r="U675" i="4"/>
  <c r="U674" i="4" s="1"/>
  <c r="U673" i="4" s="1"/>
  <c r="U672" i="4" s="1"/>
  <c r="AO675" i="4"/>
  <c r="W686" i="4"/>
  <c r="AF687" i="4"/>
  <c r="AL688" i="4"/>
  <c r="AD689" i="4"/>
  <c r="AD693" i="4"/>
  <c r="AL701" i="4"/>
  <c r="AM701" i="4" s="1"/>
  <c r="P700" i="4"/>
  <c r="P699" i="4" s="1"/>
  <c r="P698" i="4" s="1"/>
  <c r="P697" i="4" s="1"/>
  <c r="P696" i="4" s="1"/>
  <c r="P695" i="4" s="1"/>
  <c r="AO700" i="4"/>
  <c r="X704" i="4"/>
  <c r="AM704" i="4"/>
  <c r="AC705" i="4"/>
  <c r="AD705" i="4" s="1"/>
  <c r="AS707" i="4"/>
  <c r="W716" i="4"/>
  <c r="AU718" i="4"/>
  <c r="AV718" i="4" s="1"/>
  <c r="AA715" i="4"/>
  <c r="AA714" i="4" s="1"/>
  <c r="AA713" i="4" s="1"/>
  <c r="AA712" i="4" s="1"/>
  <c r="AA711" i="4" s="1"/>
  <c r="W722" i="4"/>
  <c r="W726" i="4"/>
  <c r="AR728" i="4"/>
  <c r="W729" i="4"/>
  <c r="AC728" i="4"/>
  <c r="X732" i="4"/>
  <c r="AR747" i="4"/>
  <c r="AC748" i="4"/>
  <c r="AD748" i="4" s="1"/>
  <c r="V759" i="4"/>
  <c r="V758" i="4" s="1"/>
  <c r="V757" i="4" s="1"/>
  <c r="X766" i="4"/>
  <c r="W769" i="4"/>
  <c r="AF772" i="4"/>
  <c r="AU772" i="4"/>
  <c r="AV772" i="4" s="1"/>
  <c r="AU773" i="4"/>
  <c r="AV773" i="4" s="1"/>
  <c r="AC779" i="4"/>
  <c r="AD779" i="4" s="1"/>
  <c r="AL779" i="4"/>
  <c r="AF789" i="4"/>
  <c r="AU789" i="4"/>
  <c r="AV789" i="4" s="1"/>
  <c r="AV791" i="4"/>
  <c r="AL824" i="4"/>
  <c r="AU824" i="4" s="1"/>
  <c r="AV824" i="4" s="1"/>
  <c r="W826" i="4"/>
  <c r="X826" i="4" s="1"/>
  <c r="AR826" i="4"/>
  <c r="AS826" i="4" s="1"/>
  <c r="AU828" i="4"/>
  <c r="AV828" i="4" s="1"/>
  <c r="AR831" i="4"/>
  <c r="AS831" i="4" s="1"/>
  <c r="AP838" i="4"/>
  <c r="AP837" i="4" s="1"/>
  <c r="AP836" i="4" s="1"/>
  <c r="AP835" i="4" s="1"/>
  <c r="AP834" i="4" s="1"/>
  <c r="AP833" i="4" s="1"/>
  <c r="AO838" i="4"/>
  <c r="AF848" i="4"/>
  <c r="AU848" i="4"/>
  <c r="AV848" i="4" s="1"/>
  <c r="AL880" i="4"/>
  <c r="AM880" i="4" s="1"/>
  <c r="AI875" i="4"/>
  <c r="AU882" i="4"/>
  <c r="AV882" i="4" s="1"/>
  <c r="AM882" i="4"/>
  <c r="X889" i="4"/>
  <c r="AF889" i="4"/>
  <c r="Z912" i="4"/>
  <c r="AC913" i="4"/>
  <c r="AD913" i="4" s="1"/>
  <c r="AS762" i="4"/>
  <c r="AD769" i="4"/>
  <c r="AF824" i="4"/>
  <c r="AG824" i="4" s="1"/>
  <c r="Z821" i="4"/>
  <c r="Z820" i="4" s="1"/>
  <c r="Z819" i="4" s="1"/>
  <c r="AJ821" i="4"/>
  <c r="AJ820" i="4" s="1"/>
  <c r="AJ819" i="4" s="1"/>
  <c r="AJ818" i="4" s="1"/>
  <c r="AJ817" i="4" s="1"/>
  <c r="AJ816" i="4" s="1"/>
  <c r="AS845" i="4"/>
  <c r="X872" i="4"/>
  <c r="AF872" i="4"/>
  <c r="AF878" i="4"/>
  <c r="X878" i="4"/>
  <c r="X879" i="4"/>
  <c r="AF879" i="4"/>
  <c r="AG879" i="4" s="1"/>
  <c r="AU886" i="4"/>
  <c r="AV886" i="4" s="1"/>
  <c r="AM886" i="4"/>
  <c r="AM915" i="4"/>
  <c r="AU919" i="4"/>
  <c r="AV919" i="4" s="1"/>
  <c r="AM919" i="4"/>
  <c r="X936" i="4"/>
  <c r="AF936" i="4"/>
  <c r="AC746" i="4"/>
  <c r="AI747" i="4"/>
  <c r="AL747" i="4" s="1"/>
  <c r="Q759" i="4"/>
  <c r="Q758" i="4" s="1"/>
  <c r="Q757" i="4" s="1"/>
  <c r="Q710" i="4" s="1"/>
  <c r="AJ761" i="4"/>
  <c r="AJ760" i="4" s="1"/>
  <c r="AU764" i="4"/>
  <c r="AV764" i="4" s="1"/>
  <c r="AF767" i="4"/>
  <c r="X773" i="4"/>
  <c r="T776" i="4"/>
  <c r="T775" i="4" s="1"/>
  <c r="X781" i="4"/>
  <c r="AF784" i="4"/>
  <c r="X785" i="4"/>
  <c r="AM785" i="4"/>
  <c r="AD787" i="4"/>
  <c r="AR788" i="4"/>
  <c r="AS788" i="4" s="1"/>
  <c r="AU792" i="4"/>
  <c r="AV792" i="4" s="1"/>
  <c r="AC795" i="4"/>
  <c r="AD795" i="4" s="1"/>
  <c r="AS795" i="4"/>
  <c r="AC826" i="4"/>
  <c r="AD826" i="4" s="1"/>
  <c r="AL826" i="4"/>
  <c r="AM826" i="4" s="1"/>
  <c r="AF830" i="4"/>
  <c r="AK838" i="4"/>
  <c r="AK837" i="4" s="1"/>
  <c r="AU840" i="4"/>
  <c r="AV840" i="4" s="1"/>
  <c r="O838" i="4"/>
  <c r="O837" i="4" s="1"/>
  <c r="O836" i="4" s="1"/>
  <c r="O835" i="4" s="1"/>
  <c r="O834" i="4" s="1"/>
  <c r="O833" i="4" s="1"/>
  <c r="T838" i="4"/>
  <c r="AL842" i="4"/>
  <c r="AU843" i="4"/>
  <c r="AV843" i="4" s="1"/>
  <c r="U836" i="4"/>
  <c r="U835" i="4" s="1"/>
  <c r="U834" i="4" s="1"/>
  <c r="U833" i="4" s="1"/>
  <c r="T861" i="4"/>
  <c r="W862" i="4"/>
  <c r="AF882" i="4"/>
  <c r="X882" i="4"/>
  <c r="X883" i="4"/>
  <c r="AF883" i="4"/>
  <c r="AG883" i="4" s="1"/>
  <c r="Q897" i="4"/>
  <c r="Q896" i="4" s="1"/>
  <c r="Q895" i="4" s="1"/>
  <c r="Q894" i="4" s="1"/>
  <c r="Q893" i="4" s="1"/>
  <c r="Q892" i="4" s="1"/>
  <c r="V925" i="4"/>
  <c r="V924" i="4" s="1"/>
  <c r="V923" i="4" s="1"/>
  <c r="V922" i="4" s="1"/>
  <c r="V907" i="4" s="1"/>
  <c r="W926" i="4"/>
  <c r="AL943" i="4"/>
  <c r="AK942" i="4"/>
  <c r="AK941" i="4" s="1"/>
  <c r="AK940" i="4" s="1"/>
  <c r="AK939" i="4" s="1"/>
  <c r="AK938" i="4" s="1"/>
  <c r="AK937" i="4" s="1"/>
  <c r="W972" i="4"/>
  <c r="U971" i="4"/>
  <c r="U970" i="4" s="1"/>
  <c r="U969" i="4" s="1"/>
  <c r="U968" i="4" s="1"/>
  <c r="U967" i="4" s="1"/>
  <c r="U966" i="4" s="1"/>
  <c r="U754" i="4"/>
  <c r="U753" i="4" s="1"/>
  <c r="U752" i="4" s="1"/>
  <c r="U751" i="4" s="1"/>
  <c r="U750" i="4" s="1"/>
  <c r="AR754" i="4"/>
  <c r="AC755" i="4"/>
  <c r="AD755" i="4" s="1"/>
  <c r="AF756" i="4"/>
  <c r="AG756" i="4" s="1"/>
  <c r="AU756" i="4"/>
  <c r="AV756" i="4" s="1"/>
  <c r="AK759" i="4"/>
  <c r="AK758" i="4" s="1"/>
  <c r="AK757" i="4" s="1"/>
  <c r="AK710" i="4" s="1"/>
  <c r="P759" i="4"/>
  <c r="P758" i="4" s="1"/>
  <c r="P757" i="4" s="1"/>
  <c r="P710" i="4" s="1"/>
  <c r="AF763" i="4"/>
  <c r="AU763" i="4"/>
  <c r="AV763" i="4" s="1"/>
  <c r="AB761" i="4"/>
  <c r="AB760" i="4" s="1"/>
  <c r="AB759" i="4" s="1"/>
  <c r="AB758" i="4" s="1"/>
  <c r="AB757" i="4" s="1"/>
  <c r="AU774" i="4"/>
  <c r="AV774" i="4" s="1"/>
  <c r="AF782" i="4"/>
  <c r="AG782" i="4" s="1"/>
  <c r="W788" i="4"/>
  <c r="AF793" i="4"/>
  <c r="AO794" i="4"/>
  <c r="X797" i="4"/>
  <c r="AF823" i="4"/>
  <c r="AG823" i="4" s="1"/>
  <c r="AF828" i="4"/>
  <c r="P821" i="4"/>
  <c r="P820" i="4" s="1"/>
  <c r="P819" i="4" s="1"/>
  <c r="P818" i="4" s="1"/>
  <c r="P817" i="4" s="1"/>
  <c r="P838" i="4"/>
  <c r="P837" i="4" s="1"/>
  <c r="AF846" i="4"/>
  <c r="AF849" i="4"/>
  <c r="AG849" i="4" s="1"/>
  <c r="AI850" i="4"/>
  <c r="AL850" i="4" s="1"/>
  <c r="AR862" i="4"/>
  <c r="AU878" i="4"/>
  <c r="AV878" i="4" s="1"/>
  <c r="AM878" i="4"/>
  <c r="AF886" i="4"/>
  <c r="X886" i="4"/>
  <c r="X887" i="4"/>
  <c r="AF887" i="4"/>
  <c r="AG887" i="4" s="1"/>
  <c r="AU889" i="4"/>
  <c r="AV889" i="4" s="1"/>
  <c r="AS889" i="4"/>
  <c r="AU904" i="4"/>
  <c r="AV904" i="4" s="1"/>
  <c r="AS904" i="4"/>
  <c r="Q907" i="4"/>
  <c r="AM935" i="4"/>
  <c r="AU935" i="4"/>
  <c r="AV935" i="4" s="1"/>
  <c r="AO970" i="4"/>
  <c r="AO969" i="4" s="1"/>
  <c r="AS980" i="4"/>
  <c r="AU980" i="4"/>
  <c r="AV980" i="4" s="1"/>
  <c r="W852" i="4"/>
  <c r="AF857" i="4"/>
  <c r="AG857" i="4" s="1"/>
  <c r="Q875" i="4"/>
  <c r="Q874" i="4" s="1"/>
  <c r="Q836" i="4" s="1"/>
  <c r="Q835" i="4" s="1"/>
  <c r="Q834" i="4" s="1"/>
  <c r="V875" i="4"/>
  <c r="V874" i="4" s="1"/>
  <c r="W874" i="4" s="1"/>
  <c r="AC890" i="4"/>
  <c r="AD890" i="4" s="1"/>
  <c r="W898" i="4"/>
  <c r="AL898" i="4"/>
  <c r="AF899" i="4"/>
  <c r="AK897" i="4"/>
  <c r="AK896" i="4" s="1"/>
  <c r="AK895" i="4" s="1"/>
  <c r="AK894" i="4" s="1"/>
  <c r="AK893" i="4" s="1"/>
  <c r="AK892" i="4" s="1"/>
  <c r="AL902" i="4"/>
  <c r="AU903" i="4"/>
  <c r="AV903" i="4" s="1"/>
  <c r="O912" i="4"/>
  <c r="O911" i="4" s="1"/>
  <c r="O910" i="4" s="1"/>
  <c r="O909" i="4" s="1"/>
  <c r="O908" i="4" s="1"/>
  <c r="O907" i="4" s="1"/>
  <c r="W915" i="4"/>
  <c r="AC917" i="4"/>
  <c r="AD917" i="4" s="1"/>
  <c r="AL917" i="4"/>
  <c r="AF918" i="4"/>
  <c r="AG918" i="4" s="1"/>
  <c r="AU920" i="4"/>
  <c r="AV920" i="4" s="1"/>
  <c r="AU921" i="4"/>
  <c r="AV921" i="4" s="1"/>
  <c r="AL933" i="4"/>
  <c r="AL962" i="4"/>
  <c r="AF964" i="4"/>
  <c r="AU965" i="4"/>
  <c r="AV965" i="4" s="1"/>
  <c r="AC972" i="4"/>
  <c r="AD972" i="4" s="1"/>
  <c r="Z971" i="4"/>
  <c r="AF853" i="4"/>
  <c r="AL856" i="4"/>
  <c r="AR861" i="4"/>
  <c r="AF864" i="4"/>
  <c r="AG864" i="4" s="1"/>
  <c r="Z897" i="4"/>
  <c r="W902" i="4"/>
  <c r="AR902" i="4"/>
  <c r="AS902" i="4" s="1"/>
  <c r="W917" i="4"/>
  <c r="AF921" i="4"/>
  <c r="AM921" i="4"/>
  <c r="AF928" i="4"/>
  <c r="V942" i="4"/>
  <c r="V941" i="4" s="1"/>
  <c r="V940" i="4" s="1"/>
  <c r="V939" i="4" s="1"/>
  <c r="V938" i="4" s="1"/>
  <c r="V937" i="4" s="1"/>
  <c r="O942" i="4"/>
  <c r="O941" i="4" s="1"/>
  <c r="O940" i="4" s="1"/>
  <c r="O939" i="4" s="1"/>
  <c r="O938" i="4" s="1"/>
  <c r="O937" i="4" s="1"/>
  <c r="T942" i="4"/>
  <c r="AL945" i="4"/>
  <c r="AF946" i="4"/>
  <c r="AG946" i="4" s="1"/>
  <c r="W947" i="4"/>
  <c r="AU948" i="4"/>
  <c r="AV948" i="4" s="1"/>
  <c r="AF950" i="4"/>
  <c r="AG950" i="4" s="1"/>
  <c r="AF959" i="4"/>
  <c r="AU959" i="4"/>
  <c r="AV959" i="4" s="1"/>
  <c r="AD960" i="4"/>
  <c r="AR960" i="4"/>
  <c r="AS960" i="4" s="1"/>
  <c r="AP971" i="4"/>
  <c r="AP970" i="4" s="1"/>
  <c r="AP969" i="4" s="1"/>
  <c r="AP968" i="4" s="1"/>
  <c r="AP967" i="4" s="1"/>
  <c r="AP966" i="4" s="1"/>
  <c r="AM974" i="4"/>
  <c r="W974" i="4"/>
  <c r="X974" i="4" s="1"/>
  <c r="AU975" i="4"/>
  <c r="AV975" i="4" s="1"/>
  <c r="AC976" i="4"/>
  <c r="AD976" i="4" s="1"/>
  <c r="AL976" i="4"/>
  <c r="AM976" i="4" s="1"/>
  <c r="AF977" i="4"/>
  <c r="AG977" i="4" s="1"/>
  <c r="AM979" i="4"/>
  <c r="AF981" i="4"/>
  <c r="AK855" i="4"/>
  <c r="AK854" i="4" s="1"/>
  <c r="AL854" i="4" s="1"/>
  <c r="AL862" i="4"/>
  <c r="X864" i="4"/>
  <c r="AF865" i="4"/>
  <c r="AF866" i="4"/>
  <c r="AU872" i="4"/>
  <c r="AV872" i="4" s="1"/>
  <c r="AA875" i="4"/>
  <c r="AA874" i="4" s="1"/>
  <c r="AA836" i="4" s="1"/>
  <c r="AA835" i="4" s="1"/>
  <c r="AA834" i="4" s="1"/>
  <c r="AA833" i="4" s="1"/>
  <c r="AU877" i="4"/>
  <c r="AV877" i="4" s="1"/>
  <c r="W880" i="4"/>
  <c r="AU881" i="4"/>
  <c r="AV881" i="4" s="1"/>
  <c r="W884" i="4"/>
  <c r="AU885" i="4"/>
  <c r="AV885" i="4" s="1"/>
  <c r="U897" i="4"/>
  <c r="U896" i="4" s="1"/>
  <c r="U895" i="4" s="1"/>
  <c r="U894" i="4" s="1"/>
  <c r="U893" i="4" s="1"/>
  <c r="U892" i="4" s="1"/>
  <c r="AU905" i="4"/>
  <c r="AV905" i="4" s="1"/>
  <c r="AJ907" i="4"/>
  <c r="AF914" i="4"/>
  <c r="AR917" i="4"/>
  <c r="AS917" i="4" s="1"/>
  <c r="AU936" i="4"/>
  <c r="AV936" i="4" s="1"/>
  <c r="AR947" i="4"/>
  <c r="AS947" i="4" s="1"/>
  <c r="AO957" i="4"/>
  <c r="AR957" i="4" s="1"/>
  <c r="AS957" i="4" s="1"/>
  <c r="X959" i="4"/>
  <c r="AM959" i="4"/>
  <c r="AB957" i="4"/>
  <c r="AB956" i="4" s="1"/>
  <c r="AB955" i="4" s="1"/>
  <c r="AB954" i="4" s="1"/>
  <c r="AB953" i="4" s="1"/>
  <c r="AB952" i="4" s="1"/>
  <c r="P971" i="4"/>
  <c r="P970" i="4" s="1"/>
  <c r="P969" i="4" s="1"/>
  <c r="P968" i="4" s="1"/>
  <c r="P967" i="4" s="1"/>
  <c r="P966" i="4" s="1"/>
  <c r="AM975" i="4"/>
  <c r="X977" i="4"/>
  <c r="AF978" i="4"/>
  <c r="AG978" i="4" s="1"/>
  <c r="X981" i="4"/>
  <c r="AD30" i="24"/>
  <c r="AR30" i="24"/>
  <c r="AG29" i="24"/>
  <c r="AX29" i="24"/>
  <c r="AY29" i="24" s="1"/>
  <c r="V30" i="24"/>
  <c r="V16" i="24" s="1"/>
  <c r="V15" i="24" s="1"/>
  <c r="V14" i="24" s="1"/>
  <c r="V13" i="24" s="1"/>
  <c r="AK30" i="24"/>
  <c r="AK16" i="24" s="1"/>
  <c r="AK15" i="24" s="1"/>
  <c r="AK14" i="24" s="1"/>
  <c r="AK13" i="24" s="1"/>
  <c r="AD29" i="24"/>
  <c r="AD43" i="22"/>
  <c r="AM43" i="22"/>
  <c r="X42" i="22"/>
  <c r="AS43" i="22"/>
  <c r="X43" i="22"/>
  <c r="AF42" i="22"/>
  <c r="AG42" i="22" s="1"/>
  <c r="AG43" i="22"/>
  <c r="AV43" i="22"/>
  <c r="AU40" i="22"/>
  <c r="AV40" i="22" s="1"/>
  <c r="AF41" i="22"/>
  <c r="AX41" i="22"/>
  <c r="AC42" i="22"/>
  <c r="AX43" i="22"/>
  <c r="AR44" i="22"/>
  <c r="AL40" i="22"/>
  <c r="AM40" i="22" s="1"/>
  <c r="R42" i="22"/>
  <c r="AD45" i="22"/>
  <c r="AM45" i="22"/>
  <c r="AV45" i="22"/>
  <c r="AX45" i="22"/>
  <c r="AL42" i="22"/>
  <c r="AD44" i="22"/>
  <c r="BA22" i="4"/>
  <c r="AY22" i="4"/>
  <c r="AF47" i="4"/>
  <c r="X47" i="4"/>
  <c r="AI16" i="4"/>
  <c r="W17" i="4"/>
  <c r="AX23" i="4"/>
  <c r="AG23" i="4"/>
  <c r="Z16" i="4"/>
  <c r="BA46" i="4"/>
  <c r="AY46" i="4"/>
  <c r="AD24" i="4"/>
  <c r="AO16" i="4"/>
  <c r="AU47" i="4"/>
  <c r="AV47" i="4" s="1"/>
  <c r="AM47" i="4"/>
  <c r="W60" i="4"/>
  <c r="T59" i="4"/>
  <c r="AL20" i="4"/>
  <c r="AF21" i="4"/>
  <c r="X23" i="4"/>
  <c r="AD25" i="4"/>
  <c r="AR26" i="4"/>
  <c r="R31" i="4"/>
  <c r="AK31" i="4"/>
  <c r="AK30" i="4" s="1"/>
  <c r="AK17" i="4" s="1"/>
  <c r="AK16" i="4" s="1"/>
  <c r="AK15" i="4" s="1"/>
  <c r="AK14" i="4" s="1"/>
  <c r="AP31" i="4"/>
  <c r="AP30" i="4" s="1"/>
  <c r="AP17" i="4" s="1"/>
  <c r="AC35" i="4"/>
  <c r="AD35" i="4" s="1"/>
  <c r="AL37" i="4"/>
  <c r="AL31" i="4" s="1"/>
  <c r="AF38" i="4"/>
  <c r="AF39" i="4"/>
  <c r="AI42" i="4"/>
  <c r="AL42" i="4" s="1"/>
  <c r="AR44" i="4"/>
  <c r="AS44" i="4" s="1"/>
  <c r="AP43" i="4"/>
  <c r="AG46" i="4"/>
  <c r="AU48" i="4"/>
  <c r="AV48" i="4" s="1"/>
  <c r="AF49" i="4"/>
  <c r="AU52" i="4"/>
  <c r="AV52" i="4" s="1"/>
  <c r="AM53" i="4"/>
  <c r="AF54" i="4"/>
  <c r="R60" i="4"/>
  <c r="W61" i="4"/>
  <c r="AM61" i="4"/>
  <c r="AF66" i="4"/>
  <c r="AG67" i="4"/>
  <c r="AG70" i="4"/>
  <c r="AG71" i="4"/>
  <c r="AV77" i="4"/>
  <c r="AF79" i="4"/>
  <c r="X79" i="4"/>
  <c r="AL86" i="4"/>
  <c r="AI85" i="4"/>
  <c r="AL85" i="4" s="1"/>
  <c r="AL93" i="4"/>
  <c r="W117" i="4"/>
  <c r="AG119" i="4"/>
  <c r="AG120" i="4"/>
  <c r="AA116" i="4"/>
  <c r="AJ100" i="4"/>
  <c r="AJ99" i="4" s="1"/>
  <c r="AJ98" i="4" s="1"/>
  <c r="AJ97" i="4" s="1"/>
  <c r="AU131" i="4"/>
  <c r="AV131" i="4" s="1"/>
  <c r="AS131" i="4"/>
  <c r="AL134" i="4"/>
  <c r="AA141" i="4"/>
  <c r="AA140" i="4" s="1"/>
  <c r="AA139" i="4" s="1"/>
  <c r="AA138" i="4" s="1"/>
  <c r="AM147" i="4"/>
  <c r="AU147" i="4"/>
  <c r="AV147" i="4" s="1"/>
  <c r="AG148" i="4"/>
  <c r="W166" i="4"/>
  <c r="T165" i="4"/>
  <c r="W165" i="4" s="1"/>
  <c r="AG168" i="4"/>
  <c r="AM173" i="4"/>
  <c r="AR179" i="4"/>
  <c r="AR180" i="4"/>
  <c r="AU197" i="4"/>
  <c r="AV197" i="4" s="1"/>
  <c r="AM197" i="4"/>
  <c r="AG209" i="4"/>
  <c r="U211" i="4"/>
  <c r="W212" i="4"/>
  <c r="AG225" i="4"/>
  <c r="AS20" i="4"/>
  <c r="AU21" i="4"/>
  <c r="AG33" i="4"/>
  <c r="X44" i="4"/>
  <c r="AX53" i="4"/>
  <c r="BA53" i="4" s="1"/>
  <c r="BC53" i="4" s="1"/>
  <c r="AG82" i="4"/>
  <c r="AG83" i="4"/>
  <c r="X87" i="4"/>
  <c r="W86" i="4"/>
  <c r="T85" i="4"/>
  <c r="W85" i="4" s="1"/>
  <c r="W93" i="4"/>
  <c r="AM103" i="4"/>
  <c r="AU103" i="4"/>
  <c r="AV103" i="4" s="1"/>
  <c r="AG104" i="4"/>
  <c r="AM107" i="4"/>
  <c r="AU107" i="4"/>
  <c r="AV107" i="4" s="1"/>
  <c r="AG108" i="4"/>
  <c r="AM111" i="4"/>
  <c r="AU111" i="4"/>
  <c r="AV111" i="4" s="1"/>
  <c r="AG112" i="4"/>
  <c r="AG115" i="4"/>
  <c r="AU121" i="4"/>
  <c r="AV121" i="4" s="1"/>
  <c r="AV122" i="4"/>
  <c r="AG124" i="4"/>
  <c r="AR127" i="4"/>
  <c r="AO100" i="4"/>
  <c r="AU129" i="4"/>
  <c r="AV129" i="4" s="1"/>
  <c r="AL128" i="4"/>
  <c r="AM129" i="4"/>
  <c r="W134" i="4"/>
  <c r="AU144" i="4"/>
  <c r="AV144" i="4" s="1"/>
  <c r="AM144" i="4"/>
  <c r="AF160" i="4"/>
  <c r="X160" i="4"/>
  <c r="U171" i="4"/>
  <c r="W171" i="4" s="1"/>
  <c r="W172" i="4"/>
  <c r="AF184" i="4"/>
  <c r="X184" i="4"/>
  <c r="W19" i="4"/>
  <c r="AD20" i="4"/>
  <c r="AG22" i="4"/>
  <c r="AM32" i="4"/>
  <c r="AR32" i="4"/>
  <c r="AU32" i="4" s="1"/>
  <c r="AV32" i="4" s="1"/>
  <c r="AU33" i="4"/>
  <c r="AV33" i="4" s="1"/>
  <c r="AF34" i="4"/>
  <c r="AS34" i="4"/>
  <c r="X37" i="4"/>
  <c r="AD37" i="4"/>
  <c r="AD39" i="4"/>
  <c r="AX40" i="4"/>
  <c r="R43" i="4"/>
  <c r="AL44" i="4"/>
  <c r="AX45" i="4"/>
  <c r="AF48" i="4"/>
  <c r="W50" i="4"/>
  <c r="AR50" i="4"/>
  <c r="AS50" i="4" s="1"/>
  <c r="AX52" i="4"/>
  <c r="AG52" i="4"/>
  <c r="AL60" i="4"/>
  <c r="AI59" i="4"/>
  <c r="AX62" i="4"/>
  <c r="AG62" i="4"/>
  <c r="X65" i="4"/>
  <c r="AF65" i="4"/>
  <c r="AM65" i="4"/>
  <c r="AU65" i="4"/>
  <c r="AV65" i="4" s="1"/>
  <c r="AU79" i="4"/>
  <c r="AV79" i="4" s="1"/>
  <c r="AM79" i="4"/>
  <c r="R74" i="4"/>
  <c r="AO85" i="4"/>
  <c r="AU123" i="4"/>
  <c r="AV123" i="4" s="1"/>
  <c r="AS123" i="4"/>
  <c r="AF129" i="4"/>
  <c r="X129" i="4"/>
  <c r="X147" i="4"/>
  <c r="AF147" i="4"/>
  <c r="AF150" i="4"/>
  <c r="AG152" i="4"/>
  <c r="AU160" i="4"/>
  <c r="AV160" i="4" s="1"/>
  <c r="AM160" i="4"/>
  <c r="AR172" i="4"/>
  <c r="AS172" i="4" s="1"/>
  <c r="AO171" i="4"/>
  <c r="AG189" i="4"/>
  <c r="X227" i="4"/>
  <c r="R19" i="4"/>
  <c r="AD19" i="4" s="1"/>
  <c r="AR19" i="4"/>
  <c r="AD26" i="4"/>
  <c r="W26" i="4"/>
  <c r="AF27" i="4"/>
  <c r="AM28" i="4"/>
  <c r="AX28" i="4"/>
  <c r="AF29" i="4"/>
  <c r="AC32" i="4"/>
  <c r="AF32" i="4" s="1"/>
  <c r="W35" i="4"/>
  <c r="W31" i="4" s="1"/>
  <c r="AM35" i="4"/>
  <c r="AX36" i="4"/>
  <c r="AF37" i="4"/>
  <c r="AM38" i="4"/>
  <c r="AC44" i="4"/>
  <c r="AD44" i="4" s="1"/>
  <c r="AA43" i="4"/>
  <c r="AD47" i="4"/>
  <c r="AU51" i="4"/>
  <c r="AV51" i="4" s="1"/>
  <c r="AC61" i="4"/>
  <c r="AD61" i="4" s="1"/>
  <c r="AB60" i="4"/>
  <c r="AB59" i="4" s="1"/>
  <c r="AC59" i="4" s="1"/>
  <c r="AR61" i="4"/>
  <c r="AS61" i="4" s="1"/>
  <c r="AQ60" i="4"/>
  <c r="AQ59" i="4" s="1"/>
  <c r="AF76" i="4"/>
  <c r="AG76" i="4" s="1"/>
  <c r="X76" i="4"/>
  <c r="AG78" i="4"/>
  <c r="Z85" i="4"/>
  <c r="AG90" i="4"/>
  <c r="AG91" i="4"/>
  <c r="X103" i="4"/>
  <c r="AF103" i="4"/>
  <c r="X107" i="4"/>
  <c r="AF107" i="4"/>
  <c r="X111" i="4"/>
  <c r="AF111" i="4"/>
  <c r="AP116" i="4"/>
  <c r="AC127" i="4"/>
  <c r="Z100" i="4"/>
  <c r="AG132" i="4"/>
  <c r="AF144" i="4"/>
  <c r="X144" i="4"/>
  <c r="AG164" i="4"/>
  <c r="AF197" i="4"/>
  <c r="X197" i="4"/>
  <c r="AF199" i="4"/>
  <c r="AG201" i="4"/>
  <c r="AU212" i="4"/>
  <c r="AM213" i="4"/>
  <c r="AR37" i="4"/>
  <c r="AS37" i="4" s="1"/>
  <c r="X39" i="4"/>
  <c r="AM46" i="4"/>
  <c r="X48" i="4"/>
  <c r="X52" i="4"/>
  <c r="X62" i="4"/>
  <c r="AM64" i="4"/>
  <c r="X66" i="4"/>
  <c r="AM68" i="4"/>
  <c r="AF69" i="4"/>
  <c r="AU69" i="4"/>
  <c r="AV69" i="4" s="1"/>
  <c r="X70" i="4"/>
  <c r="AM72" i="4"/>
  <c r="Z74" i="4"/>
  <c r="AC74" i="4" s="1"/>
  <c r="AO74" i="4"/>
  <c r="AR74" i="4" s="1"/>
  <c r="T75" i="4"/>
  <c r="AI75" i="4"/>
  <c r="X78" i="4"/>
  <c r="AM80" i="4"/>
  <c r="X82" i="4"/>
  <c r="AM84" i="4"/>
  <c r="AC87" i="4"/>
  <c r="AD87" i="4" s="1"/>
  <c r="AR87" i="4"/>
  <c r="AM88" i="4"/>
  <c r="AF89" i="4"/>
  <c r="AU89" i="4"/>
  <c r="AV89" i="4" s="1"/>
  <c r="X90" i="4"/>
  <c r="AM92" i="4"/>
  <c r="R94" i="4"/>
  <c r="W94" i="4"/>
  <c r="AL94" i="4"/>
  <c r="AM96" i="4"/>
  <c r="R101" i="4"/>
  <c r="V102" i="4"/>
  <c r="AA102" i="4"/>
  <c r="AK102" i="4"/>
  <c r="AP102" i="4"/>
  <c r="AM105" i="4"/>
  <c r="AM109" i="4"/>
  <c r="AM113" i="4"/>
  <c r="X115" i="4"/>
  <c r="T116" i="4"/>
  <c r="W116" i="4" s="1"/>
  <c r="AI116" i="4"/>
  <c r="AL116" i="4" s="1"/>
  <c r="R117" i="4"/>
  <c r="AB117" i="4"/>
  <c r="AB116" i="4" s="1"/>
  <c r="AB100" i="4" s="1"/>
  <c r="AB99" i="4" s="1"/>
  <c r="AB98" i="4" s="1"/>
  <c r="AB97" i="4" s="1"/>
  <c r="AQ117" i="4"/>
  <c r="AQ116" i="4" s="1"/>
  <c r="AQ100" i="4" s="1"/>
  <c r="AQ99" i="4" s="1"/>
  <c r="AQ98" i="4" s="1"/>
  <c r="AQ97" i="4" s="1"/>
  <c r="AF118" i="4"/>
  <c r="AU118" i="4"/>
  <c r="AV118" i="4" s="1"/>
  <c r="X119" i="4"/>
  <c r="W121" i="4"/>
  <c r="AM125" i="4"/>
  <c r="T128" i="4"/>
  <c r="T127" i="4" s="1"/>
  <c r="W127" i="4" s="1"/>
  <c r="AI128" i="4"/>
  <c r="AI127" i="4" s="1"/>
  <c r="AL127" i="4" s="1"/>
  <c r="AR128" i="4"/>
  <c r="AM133" i="4"/>
  <c r="R135" i="4"/>
  <c r="W135" i="4"/>
  <c r="AL135" i="4"/>
  <c r="AM137" i="4"/>
  <c r="U143" i="4"/>
  <c r="U142" i="4" s="1"/>
  <c r="Z143" i="4"/>
  <c r="AJ143" i="4"/>
  <c r="AO143" i="4"/>
  <c r="AM145" i="4"/>
  <c r="AM149" i="4"/>
  <c r="X150" i="4"/>
  <c r="AI155" i="4"/>
  <c r="T156" i="4"/>
  <c r="AO156" i="4"/>
  <c r="AU157" i="4"/>
  <c r="AV157" i="4" s="1"/>
  <c r="AF158" i="4"/>
  <c r="AU159" i="4"/>
  <c r="AV159" i="4" s="1"/>
  <c r="AC162" i="4"/>
  <c r="AD162" i="4" s="1"/>
  <c r="AU167" i="4"/>
  <c r="AQ166" i="4"/>
  <c r="AQ165" i="4" s="1"/>
  <c r="AQ141" i="4" s="1"/>
  <c r="AQ140" i="4" s="1"/>
  <c r="AQ139" i="4" s="1"/>
  <c r="AQ138" i="4" s="1"/>
  <c r="X169" i="4"/>
  <c r="AF169" i="4"/>
  <c r="AJ172" i="4"/>
  <c r="W173" i="4"/>
  <c r="AR173" i="4"/>
  <c r="AS173" i="4" s="1"/>
  <c r="AF174" i="4"/>
  <c r="T179" i="4"/>
  <c r="Z179" i="4"/>
  <c r="R180" i="4"/>
  <c r="AK180" i="4"/>
  <c r="AK179" i="4" s="1"/>
  <c r="AK178" i="4" s="1"/>
  <c r="AK177" i="4" s="1"/>
  <c r="AK176" i="4" s="1"/>
  <c r="AK175" i="4" s="1"/>
  <c r="X187" i="4"/>
  <c r="T193" i="4"/>
  <c r="T192" i="4" s="1"/>
  <c r="AR194" i="4"/>
  <c r="AO193" i="4"/>
  <c r="AO192" i="4" s="1"/>
  <c r="AO178" i="4" s="1"/>
  <c r="AF195" i="4"/>
  <c r="AU196" i="4"/>
  <c r="AV196" i="4" s="1"/>
  <c r="X199" i="4"/>
  <c r="AS205" i="4"/>
  <c r="X207" i="4"/>
  <c r="AC207" i="4"/>
  <c r="AF207" i="4" s="1"/>
  <c r="AJ211" i="4"/>
  <c r="AJ178" i="4" s="1"/>
  <c r="AJ177" i="4" s="1"/>
  <c r="AJ176" i="4" s="1"/>
  <c r="AJ175" i="4" s="1"/>
  <c r="AP211" i="4"/>
  <c r="AR211" i="4" s="1"/>
  <c r="AR213" i="4"/>
  <c r="AS213" i="4" s="1"/>
  <c r="AU214" i="4"/>
  <c r="AV214" i="4" s="1"/>
  <c r="AL221" i="4"/>
  <c r="AI220" i="4"/>
  <c r="AU222" i="4"/>
  <c r="AV222" i="4" s="1"/>
  <c r="AC224" i="4"/>
  <c r="AD224" i="4" s="1"/>
  <c r="AR224" i="4"/>
  <c r="AS224" i="4" s="1"/>
  <c r="X225" i="4"/>
  <c r="AU225" i="4"/>
  <c r="AV225" i="4" s="1"/>
  <c r="R220" i="4"/>
  <c r="AU228" i="4"/>
  <c r="AV228" i="4" s="1"/>
  <c r="AU229" i="4"/>
  <c r="AV229" i="4" s="1"/>
  <c r="R233" i="4"/>
  <c r="X234" i="4"/>
  <c r="AM234" i="4"/>
  <c r="AL233" i="4"/>
  <c r="AF237" i="4"/>
  <c r="AU237" i="4"/>
  <c r="AV237" i="4" s="1"/>
  <c r="AK258" i="4"/>
  <c r="AK257" i="4" s="1"/>
  <c r="AK256" i="4" s="1"/>
  <c r="AK255" i="4" s="1"/>
  <c r="AF261" i="4"/>
  <c r="X261" i="4"/>
  <c r="AG263" i="4"/>
  <c r="AG264" i="4"/>
  <c r="AF269" i="4"/>
  <c r="X269" i="4"/>
  <c r="AG271" i="4"/>
  <c r="AG272" i="4"/>
  <c r="AD276" i="4"/>
  <c r="AU276" i="4"/>
  <c r="AV276" i="4" s="1"/>
  <c r="AM276" i="4"/>
  <c r="AG283" i="4"/>
  <c r="AG284" i="4"/>
  <c r="X288" i="4"/>
  <c r="W287" i="4"/>
  <c r="T286" i="4"/>
  <c r="W286" i="4" s="1"/>
  <c r="AU296" i="4"/>
  <c r="AV296" i="4" s="1"/>
  <c r="AM296" i="4"/>
  <c r="AQ301" i="4"/>
  <c r="AQ300" i="4" s="1"/>
  <c r="AQ299" i="4" s="1"/>
  <c r="AQ298" i="4" s="1"/>
  <c r="AG311" i="4"/>
  <c r="V335" i="4"/>
  <c r="AP339" i="4"/>
  <c r="AP338" i="4" s="1"/>
  <c r="AP337" i="4" s="1"/>
  <c r="AP336" i="4" s="1"/>
  <c r="AP335" i="4" s="1"/>
  <c r="AU348" i="4"/>
  <c r="AV348" i="4" s="1"/>
  <c r="AU66" i="4"/>
  <c r="AV66" i="4" s="1"/>
  <c r="AF68" i="4"/>
  <c r="AU70" i="4"/>
  <c r="AV70" i="4" s="1"/>
  <c r="AF72" i="4"/>
  <c r="AU78" i="4"/>
  <c r="AV78" i="4" s="1"/>
  <c r="AF80" i="4"/>
  <c r="AU82" i="4"/>
  <c r="AV82" i="4" s="1"/>
  <c r="AF84" i="4"/>
  <c r="AF88" i="4"/>
  <c r="AU90" i="4"/>
  <c r="AV90" i="4" s="1"/>
  <c r="AF92" i="4"/>
  <c r="AF96" i="4"/>
  <c r="AF105" i="4"/>
  <c r="AF109" i="4"/>
  <c r="AF113" i="4"/>
  <c r="AU115" i="4"/>
  <c r="AV115" i="4" s="1"/>
  <c r="AU119" i="4"/>
  <c r="AV119" i="4" s="1"/>
  <c r="AF125" i="4"/>
  <c r="AF133" i="4"/>
  <c r="AF137" i="4"/>
  <c r="AF145" i="4"/>
  <c r="AF149" i="4"/>
  <c r="AF151" i="4"/>
  <c r="AG153" i="4"/>
  <c r="X157" i="4"/>
  <c r="W162" i="4"/>
  <c r="X162" i="4" s="1"/>
  <c r="AF163" i="4"/>
  <c r="AI165" i="4"/>
  <c r="R166" i="4"/>
  <c r="AM167" i="4"/>
  <c r="AU174" i="4"/>
  <c r="AV174" i="4" s="1"/>
  <c r="O178" i="4"/>
  <c r="O177" i="4" s="1"/>
  <c r="O176" i="4" s="1"/>
  <c r="O175" i="4" s="1"/>
  <c r="AL179" i="4"/>
  <c r="AI178" i="4"/>
  <c r="AG182" i="4"/>
  <c r="AF188" i="4"/>
  <c r="AG190" i="4"/>
  <c r="X194" i="4"/>
  <c r="AF200" i="4"/>
  <c r="AG202" i="4"/>
  <c r="W203" i="4"/>
  <c r="AF208" i="4"/>
  <c r="AG210" i="4"/>
  <c r="X213" i="4"/>
  <c r="AD213" i="4"/>
  <c r="AR220" i="4"/>
  <c r="AS220" i="4" s="1"/>
  <c r="AO219" i="4"/>
  <c r="AU227" i="4"/>
  <c r="AV227" i="4" s="1"/>
  <c r="AX228" i="4"/>
  <c r="AX231" i="4"/>
  <c r="AG231" i="4"/>
  <c r="W232" i="4"/>
  <c r="X247" i="4"/>
  <c r="AF247" i="4"/>
  <c r="X253" i="4"/>
  <c r="AR252" i="4"/>
  <c r="AS252" i="4" s="1"/>
  <c r="AO251" i="4"/>
  <c r="AR251" i="4" s="1"/>
  <c r="AS251" i="4" s="1"/>
  <c r="AU265" i="4"/>
  <c r="AV265" i="4" s="1"/>
  <c r="AM265" i="4"/>
  <c r="AR287" i="4"/>
  <c r="AO286" i="4"/>
  <c r="AR286" i="4" s="1"/>
  <c r="AF304" i="4"/>
  <c r="X304" i="4"/>
  <c r="AU308" i="4"/>
  <c r="AV308" i="4" s="1"/>
  <c r="AM308" i="4"/>
  <c r="AF312" i="4"/>
  <c r="X312" i="4"/>
  <c r="X319" i="4"/>
  <c r="AF319" i="4"/>
  <c r="AP317" i="4"/>
  <c r="AP301" i="4" s="1"/>
  <c r="AP300" i="4" s="1"/>
  <c r="AP299" i="4" s="1"/>
  <c r="AP298" i="4" s="1"/>
  <c r="AR318" i="4"/>
  <c r="W323" i="4"/>
  <c r="X348" i="4"/>
  <c r="AF348" i="4"/>
  <c r="AU63" i="4"/>
  <c r="AV63" i="4" s="1"/>
  <c r="AU67" i="4"/>
  <c r="AV67" i="4" s="1"/>
  <c r="AU71" i="4"/>
  <c r="AV71" i="4" s="1"/>
  <c r="AF73" i="4"/>
  <c r="AF77" i="4"/>
  <c r="AC81" i="4"/>
  <c r="AD81" i="4" s="1"/>
  <c r="AR81" i="4"/>
  <c r="AS81" i="4" s="1"/>
  <c r="AU83" i="4"/>
  <c r="AV83" i="4" s="1"/>
  <c r="R86" i="4"/>
  <c r="AB86" i="4"/>
  <c r="AB85" i="4" s="1"/>
  <c r="AQ86" i="4"/>
  <c r="AQ85" i="4" s="1"/>
  <c r="X88" i="4"/>
  <c r="AU91" i="4"/>
  <c r="AV91" i="4" s="1"/>
  <c r="W95" i="4"/>
  <c r="AL95" i="4"/>
  <c r="AU104" i="4"/>
  <c r="AV104" i="4" s="1"/>
  <c r="AF106" i="4"/>
  <c r="AU108" i="4"/>
  <c r="AV108" i="4" s="1"/>
  <c r="AF110" i="4"/>
  <c r="AU112" i="4"/>
  <c r="AV112" i="4" s="1"/>
  <c r="AF114" i="4"/>
  <c r="AU120" i="4"/>
  <c r="AV120" i="4" s="1"/>
  <c r="AF122" i="4"/>
  <c r="W123" i="4"/>
  <c r="AU124" i="4"/>
  <c r="AV124" i="4" s="1"/>
  <c r="AS125" i="4"/>
  <c r="AF126" i="4"/>
  <c r="AF130" i="4"/>
  <c r="W131" i="4"/>
  <c r="AU132" i="4"/>
  <c r="AV132" i="4" s="1"/>
  <c r="AS133" i="4"/>
  <c r="W136" i="4"/>
  <c r="AL136" i="4"/>
  <c r="AF146" i="4"/>
  <c r="AU148" i="4"/>
  <c r="AV148" i="4" s="1"/>
  <c r="AD152" i="4"/>
  <c r="AU153" i="4"/>
  <c r="AV153" i="4" s="1"/>
  <c r="AF154" i="4"/>
  <c r="AS154" i="4"/>
  <c r="Z156" i="4"/>
  <c r="AF159" i="4"/>
  <c r="AR162" i="4"/>
  <c r="AS162" i="4" s="1"/>
  <c r="X163" i="4"/>
  <c r="AD164" i="4"/>
  <c r="X167" i="4"/>
  <c r="AC167" i="4"/>
  <c r="AF167" i="4" s="1"/>
  <c r="AD168" i="4"/>
  <c r="AD170" i="4"/>
  <c r="U180" i="4"/>
  <c r="U179" i="4" s="1"/>
  <c r="W181" i="4"/>
  <c r="AM181" i="4"/>
  <c r="AR181" i="4"/>
  <c r="AS181" i="4" s="1"/>
  <c r="AU182" i="4"/>
  <c r="AV182" i="4" s="1"/>
  <c r="AF183" i="4"/>
  <c r="AS183" i="4"/>
  <c r="AU184" i="4"/>
  <c r="AV184" i="4" s="1"/>
  <c r="AD189" i="4"/>
  <c r="AU190" i="4"/>
  <c r="AV190" i="4" s="1"/>
  <c r="AF191" i="4"/>
  <c r="AS191" i="4"/>
  <c r="W193" i="4"/>
  <c r="AC194" i="4"/>
  <c r="AF194" i="4" s="1"/>
  <c r="Z193" i="4"/>
  <c r="Z192" i="4" s="1"/>
  <c r="AF196" i="4"/>
  <c r="AD201" i="4"/>
  <c r="AU202" i="4"/>
  <c r="AV202" i="4" s="1"/>
  <c r="R203" i="4"/>
  <c r="X204" i="4"/>
  <c r="AF205" i="4"/>
  <c r="AD209" i="4"/>
  <c r="AU210" i="4"/>
  <c r="AV210" i="4" s="1"/>
  <c r="W211" i="4"/>
  <c r="R212" i="4"/>
  <c r="AF213" i="4"/>
  <c r="AF214" i="4"/>
  <c r="AL224" i="4"/>
  <c r="AX226" i="4"/>
  <c r="AC227" i="4"/>
  <c r="AD227" i="4" s="1"/>
  <c r="AX230" i="4"/>
  <c r="AL232" i="4"/>
  <c r="AX235" i="4"/>
  <c r="AG235" i="4"/>
  <c r="AF265" i="4"/>
  <c r="X265" i="4"/>
  <c r="AG267" i="4"/>
  <c r="AG268" i="4"/>
  <c r="AF276" i="4"/>
  <c r="X276" i="4"/>
  <c r="AR275" i="4"/>
  <c r="AS275" i="4" s="1"/>
  <c r="AS276" i="4"/>
  <c r="AG280" i="4"/>
  <c r="AC287" i="4"/>
  <c r="Z286" i="4"/>
  <c r="AC286" i="4" s="1"/>
  <c r="AG291" i="4"/>
  <c r="AG292" i="4"/>
  <c r="AF296" i="4"/>
  <c r="X296" i="4"/>
  <c r="AG307" i="4"/>
  <c r="AG315" i="4"/>
  <c r="AG316" i="4"/>
  <c r="X345" i="4"/>
  <c r="AX351" i="4"/>
  <c r="AG351" i="4"/>
  <c r="AA94" i="4"/>
  <c r="AP94" i="4"/>
  <c r="AC123" i="4"/>
  <c r="AD123" i="4" s="1"/>
  <c r="R128" i="4"/>
  <c r="W128" i="4"/>
  <c r="AC131" i="4"/>
  <c r="AD131" i="4" s="1"/>
  <c r="AA135" i="4"/>
  <c r="AP135" i="4"/>
  <c r="T143" i="4"/>
  <c r="AL150" i="4"/>
  <c r="AU151" i="4"/>
  <c r="AV151" i="4" s="1"/>
  <c r="AU152" i="4"/>
  <c r="AV152" i="4" s="1"/>
  <c r="R156" i="4"/>
  <c r="P156" i="4"/>
  <c r="P155" i="4" s="1"/>
  <c r="P141" i="4" s="1"/>
  <c r="P140" i="4" s="1"/>
  <c r="P139" i="4" s="1"/>
  <c r="P138" i="4" s="1"/>
  <c r="U156" i="4"/>
  <c r="U155" i="4" s="1"/>
  <c r="AL157" i="4"/>
  <c r="AM157" i="4" s="1"/>
  <c r="AD158" i="4"/>
  <c r="AC157" i="4"/>
  <c r="AD157" i="4" s="1"/>
  <c r="AR157" i="4"/>
  <c r="AS157" i="4" s="1"/>
  <c r="AF161" i="4"/>
  <c r="AU163" i="4"/>
  <c r="AU164" i="4"/>
  <c r="AV164" i="4" s="1"/>
  <c r="AU168" i="4"/>
  <c r="AV168" i="4" s="1"/>
  <c r="AF170" i="4"/>
  <c r="AC181" i="4"/>
  <c r="AD181" i="4" s="1"/>
  <c r="AM184" i="4"/>
  <c r="AX185" i="4"/>
  <c r="AF186" i="4"/>
  <c r="AL187" i="4"/>
  <c r="AU188" i="4"/>
  <c r="AV188" i="4" s="1"/>
  <c r="AU189" i="4"/>
  <c r="AV189" i="4" s="1"/>
  <c r="R193" i="4"/>
  <c r="AL194" i="4"/>
  <c r="AF198" i="4"/>
  <c r="AL199" i="4"/>
  <c r="AU200" i="4"/>
  <c r="AV200" i="4" s="1"/>
  <c r="AU201" i="4"/>
  <c r="AV201" i="4" s="1"/>
  <c r="AA204" i="4"/>
  <c r="AA203" i="4" s="1"/>
  <c r="AA178" i="4" s="1"/>
  <c r="AA177" i="4" s="1"/>
  <c r="AA176" i="4" s="1"/>
  <c r="AA175" i="4" s="1"/>
  <c r="AF206" i="4"/>
  <c r="AL207" i="4"/>
  <c r="AU208" i="4"/>
  <c r="AV208" i="4" s="1"/>
  <c r="AU209" i="4"/>
  <c r="AV209" i="4" s="1"/>
  <c r="AL211" i="4"/>
  <c r="Z212" i="4"/>
  <c r="AC220" i="4"/>
  <c r="Z219" i="4"/>
  <c r="W221" i="4"/>
  <c r="T220" i="4"/>
  <c r="AX223" i="4"/>
  <c r="AG223" i="4"/>
  <c r="AG229" i="4"/>
  <c r="AC234" i="4"/>
  <c r="AB233" i="4"/>
  <c r="AB232" i="4" s="1"/>
  <c r="AB218" i="4" s="1"/>
  <c r="AB217" i="4" s="1"/>
  <c r="AB216" i="4" s="1"/>
  <c r="AB215" i="4" s="1"/>
  <c r="AR234" i="4"/>
  <c r="AU234" i="4" s="1"/>
  <c r="AQ233" i="4"/>
  <c r="AQ232" i="4" s="1"/>
  <c r="AQ218" i="4" s="1"/>
  <c r="AQ217" i="4" s="1"/>
  <c r="AQ216" i="4" s="1"/>
  <c r="AQ215" i="4" s="1"/>
  <c r="AM247" i="4"/>
  <c r="AL244" i="4"/>
  <c r="AU247" i="4"/>
  <c r="AV247" i="4" s="1"/>
  <c r="AG248" i="4"/>
  <c r="AC252" i="4"/>
  <c r="AD252" i="4" s="1"/>
  <c r="Z251" i="4"/>
  <c r="AC251" i="4" s="1"/>
  <c r="AD251" i="4" s="1"/>
  <c r="AM253" i="4"/>
  <c r="AU261" i="4"/>
  <c r="AV261" i="4" s="1"/>
  <c r="AM261" i="4"/>
  <c r="AU269" i="4"/>
  <c r="AV269" i="4" s="1"/>
  <c r="AM269" i="4"/>
  <c r="AL287" i="4"/>
  <c r="AI286" i="4"/>
  <c r="AL286" i="4" s="1"/>
  <c r="AU304" i="4"/>
  <c r="AV304" i="4" s="1"/>
  <c r="AM304" i="4"/>
  <c r="AF308" i="4"/>
  <c r="X308" i="4"/>
  <c r="AU312" i="4"/>
  <c r="AV312" i="4" s="1"/>
  <c r="AM312" i="4"/>
  <c r="AG320" i="4"/>
  <c r="X333" i="4"/>
  <c r="BA334" i="4"/>
  <c r="AY334" i="4"/>
  <c r="AR341" i="4"/>
  <c r="AS341" i="4" s="1"/>
  <c r="AO340" i="4"/>
  <c r="AX343" i="4"/>
  <c r="AG343" i="4"/>
  <c r="AX347" i="4"/>
  <c r="AG347" i="4"/>
  <c r="X223" i="4"/>
  <c r="AM225" i="4"/>
  <c r="AM229" i="4"/>
  <c r="X231" i="4"/>
  <c r="X235" i="4"/>
  <c r="AM241" i="4"/>
  <c r="AC244" i="4"/>
  <c r="AR244" i="4"/>
  <c r="W245" i="4"/>
  <c r="AM249" i="4"/>
  <c r="AC253" i="4"/>
  <c r="AD253" i="4" s="1"/>
  <c r="AR253" i="4"/>
  <c r="AS253" i="4" s="1"/>
  <c r="Z259" i="4"/>
  <c r="AO259" i="4"/>
  <c r="T260" i="4"/>
  <c r="AI260" i="4"/>
  <c r="X263" i="4"/>
  <c r="X267" i="4"/>
  <c r="X271" i="4"/>
  <c r="AM273" i="4"/>
  <c r="U275" i="4"/>
  <c r="U274" i="4" s="1"/>
  <c r="Z275" i="4"/>
  <c r="Z274" i="4" s="1"/>
  <c r="AC274" i="4" s="1"/>
  <c r="AD274" i="4" s="1"/>
  <c r="AJ275" i="4"/>
  <c r="AJ274" i="4" s="1"/>
  <c r="AO275" i="4"/>
  <c r="AO274" i="4" s="1"/>
  <c r="AR274" i="4" s="1"/>
  <c r="AS274" i="4" s="1"/>
  <c r="AM277" i="4"/>
  <c r="W281" i="4"/>
  <c r="W275" i="4" s="1"/>
  <c r="AL281" i="4"/>
  <c r="X283" i="4"/>
  <c r="AM285" i="4"/>
  <c r="AC288" i="4"/>
  <c r="AD288" i="4" s="1"/>
  <c r="AR288" i="4"/>
  <c r="AM289" i="4"/>
  <c r="X291" i="4"/>
  <c r="AM293" i="4"/>
  <c r="U295" i="4"/>
  <c r="Z295" i="4"/>
  <c r="AJ295" i="4"/>
  <c r="AO295" i="4"/>
  <c r="AM297" i="4"/>
  <c r="U303" i="4"/>
  <c r="Z303" i="4"/>
  <c r="AJ303" i="4"/>
  <c r="AO303" i="4"/>
  <c r="AM305" i="4"/>
  <c r="X307" i="4"/>
  <c r="AM309" i="4"/>
  <c r="X311" i="4"/>
  <c r="AM313" i="4"/>
  <c r="X315" i="4"/>
  <c r="R317" i="4"/>
  <c r="V318" i="4"/>
  <c r="AA318" i="4"/>
  <c r="AM321" i="4"/>
  <c r="AU322" i="4"/>
  <c r="AV322" i="4" s="1"/>
  <c r="T323" i="4"/>
  <c r="R324" i="4"/>
  <c r="X324" i="4" s="1"/>
  <c r="AL325" i="4"/>
  <c r="AD326" i="4"/>
  <c r="AC325" i="4"/>
  <c r="AD325" i="4" s="1"/>
  <c r="AF328" i="4"/>
  <c r="AU328" i="4"/>
  <c r="AV328" i="4" s="1"/>
  <c r="AM329" i="4"/>
  <c r="AU330" i="4"/>
  <c r="AV330" i="4" s="1"/>
  <c r="T331" i="4"/>
  <c r="R332" i="4"/>
  <c r="AL333" i="4"/>
  <c r="O341" i="4"/>
  <c r="O340" i="4" s="1"/>
  <c r="O339" i="4" s="1"/>
  <c r="O338" i="4" s="1"/>
  <c r="O337" i="4" s="1"/>
  <c r="O336" i="4" s="1"/>
  <c r="O335" i="4" s="1"/>
  <c r="W342" i="4"/>
  <c r="T341" i="4"/>
  <c r="AC345" i="4"/>
  <c r="AD345" i="4" s="1"/>
  <c r="AA354" i="4"/>
  <c r="AA353" i="4" s="1"/>
  <c r="AI354" i="4"/>
  <c r="AI353" i="4" s="1"/>
  <c r="AL355" i="4"/>
  <c r="AR355" i="4"/>
  <c r="AS356" i="4"/>
  <c r="X358" i="4"/>
  <c r="AF360" i="4"/>
  <c r="AL364" i="4"/>
  <c r="AI363" i="4"/>
  <c r="AL363" i="4" s="1"/>
  <c r="R364" i="4"/>
  <c r="W365" i="4"/>
  <c r="AQ364" i="4"/>
  <c r="AQ363" i="4" s="1"/>
  <c r="AQ360" i="4" s="1"/>
  <c r="AQ354" i="4" s="1"/>
  <c r="AQ353" i="4" s="1"/>
  <c r="AQ339" i="4" s="1"/>
  <c r="AQ338" i="4" s="1"/>
  <c r="AQ337" i="4" s="1"/>
  <c r="AQ336" i="4" s="1"/>
  <c r="AQ335" i="4" s="1"/>
  <c r="T371" i="4"/>
  <c r="W373" i="4"/>
  <c r="U372" i="4"/>
  <c r="U371" i="4" s="1"/>
  <c r="AF374" i="4"/>
  <c r="AC381" i="4"/>
  <c r="AD381" i="4" s="1"/>
  <c r="Z380" i="4"/>
  <c r="AL384" i="4"/>
  <c r="AX385" i="4"/>
  <c r="AG385" i="4"/>
  <c r="AF386" i="4"/>
  <c r="X387" i="4"/>
  <c r="AF387" i="4"/>
  <c r="AM387" i="4"/>
  <c r="AU387" i="4"/>
  <c r="AV387" i="4" s="1"/>
  <c r="AX389" i="4"/>
  <c r="AG389" i="4"/>
  <c r="AF390" i="4"/>
  <c r="Q396" i="4"/>
  <c r="Q395" i="4" s="1"/>
  <c r="Q394" i="4" s="1"/>
  <c r="Q393" i="4" s="1"/>
  <c r="AL397" i="4"/>
  <c r="AI396" i="4"/>
  <c r="P396" i="4"/>
  <c r="P395" i="4" s="1"/>
  <c r="P394" i="4" s="1"/>
  <c r="P393" i="4" s="1"/>
  <c r="U396" i="4"/>
  <c r="U395" i="4" s="1"/>
  <c r="U394" i="4" s="1"/>
  <c r="U393" i="4" s="1"/>
  <c r="AQ396" i="4"/>
  <c r="AQ395" i="4" s="1"/>
  <c r="AQ394" i="4" s="1"/>
  <c r="AQ393" i="4" s="1"/>
  <c r="AC403" i="4"/>
  <c r="AS411" i="4"/>
  <c r="AR410" i="4"/>
  <c r="AL418" i="4"/>
  <c r="AU422" i="4"/>
  <c r="AV422" i="4" s="1"/>
  <c r="AM422" i="4"/>
  <c r="AF425" i="4"/>
  <c r="X425" i="4"/>
  <c r="AU440" i="4"/>
  <c r="AV440" i="4" s="1"/>
  <c r="AA476" i="4"/>
  <c r="AA475" i="4" s="1"/>
  <c r="AA474" i="4" s="1"/>
  <c r="AA473" i="4" s="1"/>
  <c r="AF241" i="4"/>
  <c r="AF249" i="4"/>
  <c r="AU263" i="4"/>
  <c r="AV263" i="4" s="1"/>
  <c r="AU267" i="4"/>
  <c r="AV267" i="4" s="1"/>
  <c r="AU271" i="4"/>
  <c r="AV271" i="4" s="1"/>
  <c r="AF273" i="4"/>
  <c r="AF277" i="4"/>
  <c r="AU283" i="4"/>
  <c r="AV283" i="4" s="1"/>
  <c r="AF285" i="4"/>
  <c r="AF289" i="4"/>
  <c r="AU291" i="4"/>
  <c r="AV291" i="4" s="1"/>
  <c r="AF293" i="4"/>
  <c r="AF297" i="4"/>
  <c r="AF305" i="4"/>
  <c r="AU307" i="4"/>
  <c r="AV307" i="4" s="1"/>
  <c r="AF309" i="4"/>
  <c r="AU311" i="4"/>
  <c r="AV311" i="4" s="1"/>
  <c r="AF313" i="4"/>
  <c r="AU315" i="4"/>
  <c r="AV315" i="4" s="1"/>
  <c r="AF321" i="4"/>
  <c r="AR325" i="4"/>
  <c r="AS325" i="4" s="1"/>
  <c r="AO324" i="4"/>
  <c r="AR333" i="4"/>
  <c r="AO332" i="4"/>
  <c r="AO331" i="4" s="1"/>
  <c r="AR331" i="4" s="1"/>
  <c r="AG349" i="4"/>
  <c r="AD356" i="4"/>
  <c r="AC355" i="4"/>
  <c r="AF355" i="4" s="1"/>
  <c r="AG357" i="4"/>
  <c r="AX362" i="4"/>
  <c r="AC365" i="4"/>
  <c r="AD365" i="4" s="1"/>
  <c r="Z364" i="4"/>
  <c r="AM365" i="4"/>
  <c r="X367" i="4"/>
  <c r="AG369" i="4"/>
  <c r="AS370" i="4"/>
  <c r="AR367" i="4"/>
  <c r="AS367" i="4" s="1"/>
  <c r="AR373" i="4"/>
  <c r="AS373" i="4" s="1"/>
  <c r="AO372" i="4"/>
  <c r="AL381" i="4"/>
  <c r="AJ380" i="4"/>
  <c r="AJ379" i="4" s="1"/>
  <c r="AJ378" i="4" s="1"/>
  <c r="AJ377" i="4" s="1"/>
  <c r="AJ376" i="4" s="1"/>
  <c r="AJ375" i="4" s="1"/>
  <c r="AG391" i="4"/>
  <c r="AX391" i="4"/>
  <c r="W397" i="4"/>
  <c r="T396" i="4"/>
  <c r="AG400" i="4"/>
  <c r="AG401" i="4"/>
  <c r="AX401" i="4"/>
  <c r="W404" i="4"/>
  <c r="X405" i="4"/>
  <c r="AG407" i="4"/>
  <c r="AX407" i="4"/>
  <c r="AG408" i="4"/>
  <c r="AD411" i="4"/>
  <c r="AC410" i="4"/>
  <c r="AG420" i="4"/>
  <c r="AG421" i="4"/>
  <c r="AX421" i="4"/>
  <c r="AF422" i="4"/>
  <c r="X422" i="4"/>
  <c r="AG446" i="4"/>
  <c r="AX446" i="4"/>
  <c r="AG448" i="4"/>
  <c r="AX448" i="4"/>
  <c r="X479" i="4"/>
  <c r="AU236" i="4"/>
  <c r="AV236" i="4" s="1"/>
  <c r="AF238" i="4"/>
  <c r="W239" i="4"/>
  <c r="AU240" i="4"/>
  <c r="AS241" i="4"/>
  <c r="AF242" i="4"/>
  <c r="V244" i="4"/>
  <c r="V243" i="4" s="1"/>
  <c r="V218" i="4" s="1"/>
  <c r="V217" i="4" s="1"/>
  <c r="V216" i="4" s="1"/>
  <c r="V215" i="4" s="1"/>
  <c r="AA244" i="4"/>
  <c r="AA243" i="4" s="1"/>
  <c r="AA218" i="4" s="1"/>
  <c r="AA217" i="4" s="1"/>
  <c r="AA216" i="4" s="1"/>
  <c r="AA215" i="4" s="1"/>
  <c r="AK244" i="4"/>
  <c r="AK243" i="4" s="1"/>
  <c r="AK218" i="4" s="1"/>
  <c r="AK217" i="4" s="1"/>
  <c r="AK216" i="4" s="1"/>
  <c r="AK215" i="4" s="1"/>
  <c r="AP244" i="4"/>
  <c r="AP243" i="4" s="1"/>
  <c r="AP218" i="4" s="1"/>
  <c r="AP217" i="4" s="1"/>
  <c r="AP216" i="4" s="1"/>
  <c r="AP215" i="4" s="1"/>
  <c r="AS245" i="4"/>
  <c r="AF246" i="4"/>
  <c r="AU248" i="4"/>
  <c r="AV248" i="4" s="1"/>
  <c r="AF250" i="4"/>
  <c r="AF254" i="4"/>
  <c r="AF262" i="4"/>
  <c r="AU264" i="4"/>
  <c r="AV264" i="4" s="1"/>
  <c r="AF266" i="4"/>
  <c r="AU268" i="4"/>
  <c r="AV268" i="4" s="1"/>
  <c r="AF270" i="4"/>
  <c r="AU272" i="4"/>
  <c r="AV272" i="4" s="1"/>
  <c r="AF278" i="4"/>
  <c r="AU280" i="4"/>
  <c r="AF282" i="4"/>
  <c r="AU284" i="4"/>
  <c r="AV284" i="4" s="1"/>
  <c r="R287" i="4"/>
  <c r="X289" i="4"/>
  <c r="AC290" i="4"/>
  <c r="AD290" i="4" s="1"/>
  <c r="AR290" i="4"/>
  <c r="AS290" i="4" s="1"/>
  <c r="AU292" i="4"/>
  <c r="AV292" i="4" s="1"/>
  <c r="AF306" i="4"/>
  <c r="AF310" i="4"/>
  <c r="AF314" i="4"/>
  <c r="AU316" i="4"/>
  <c r="AV316" i="4" s="1"/>
  <c r="AL319" i="4"/>
  <c r="AU320" i="4"/>
  <c r="AV320" i="4" s="1"/>
  <c r="X325" i="4"/>
  <c r="AG326" i="4"/>
  <c r="AF327" i="4"/>
  <c r="AM327" i="4"/>
  <c r="AR327" i="4"/>
  <c r="AS327" i="4" s="1"/>
  <c r="AX329" i="4"/>
  <c r="AG329" i="4"/>
  <c r="V332" i="4"/>
  <c r="V331" i="4" s="1"/>
  <c r="AG334" i="4"/>
  <c r="Z340" i="4"/>
  <c r="AL342" i="4"/>
  <c r="AI341" i="4"/>
  <c r="AU344" i="4"/>
  <c r="AV344" i="4" s="1"/>
  <c r="AU345" i="4"/>
  <c r="AV345" i="4" s="1"/>
  <c r="AF346" i="4"/>
  <c r="AS346" i="4"/>
  <c r="AM348" i="4"/>
  <c r="AU349" i="4"/>
  <c r="AV349" i="4" s="1"/>
  <c r="AF350" i="4"/>
  <c r="AS350" i="4"/>
  <c r="AU352" i="4"/>
  <c r="AV352" i="4" s="1"/>
  <c r="AF356" i="4"/>
  <c r="AG359" i="4"/>
  <c r="AL360" i="4"/>
  <c r="AM362" i="4"/>
  <c r="W364" i="4"/>
  <c r="T363" i="4"/>
  <c r="AR365" i="4"/>
  <c r="AS365" i="4" s="1"/>
  <c r="AO364" i="4"/>
  <c r="AU366" i="4"/>
  <c r="AV366" i="4" s="1"/>
  <c r="AM367" i="4"/>
  <c r="AU367" i="4"/>
  <c r="AV367" i="4" s="1"/>
  <c r="AX368" i="4"/>
  <c r="AC367" i="4"/>
  <c r="AD367" i="4" s="1"/>
  <c r="AD370" i="4"/>
  <c r="AU370" i="4"/>
  <c r="AV370" i="4" s="1"/>
  <c r="AI371" i="4"/>
  <c r="AC373" i="4"/>
  <c r="AD373" i="4" s="1"/>
  <c r="Z372" i="4"/>
  <c r="W381" i="4"/>
  <c r="U380" i="4"/>
  <c r="U379" i="4" s="1"/>
  <c r="U378" i="4" s="1"/>
  <c r="U377" i="4" s="1"/>
  <c r="U376" i="4" s="1"/>
  <c r="U375" i="4" s="1"/>
  <c r="AF388" i="4"/>
  <c r="AS399" i="4"/>
  <c r="AR398" i="4"/>
  <c r="AL403" i="4"/>
  <c r="AU425" i="4"/>
  <c r="AV425" i="4" s="1"/>
  <c r="AM425" i="4"/>
  <c r="AC435" i="4"/>
  <c r="AD435" i="4" s="1"/>
  <c r="Z434" i="4"/>
  <c r="AG438" i="4"/>
  <c r="AX438" i="4"/>
  <c r="AX441" i="4"/>
  <c r="AG441" i="4"/>
  <c r="AF444" i="4"/>
  <c r="AG453" i="4"/>
  <c r="AF454" i="4"/>
  <c r="X454" i="4"/>
  <c r="AS454" i="4"/>
  <c r="AU454" i="4"/>
  <c r="AV454" i="4" s="1"/>
  <c r="AG458" i="4"/>
  <c r="AX458" i="4"/>
  <c r="AG460" i="4"/>
  <c r="AX460" i="4"/>
  <c r="AU465" i="4"/>
  <c r="AV465" i="4" s="1"/>
  <c r="AM465" i="4"/>
  <c r="AG466" i="4"/>
  <c r="AX466" i="4"/>
  <c r="AG468" i="4"/>
  <c r="AX468" i="4"/>
  <c r="AX481" i="4"/>
  <c r="AG481" i="4"/>
  <c r="AC239" i="4"/>
  <c r="AD239" i="4" s="1"/>
  <c r="R244" i="4"/>
  <c r="U252" i="4"/>
  <c r="AJ252" i="4"/>
  <c r="AC279" i="4"/>
  <c r="AC275" i="4" s="1"/>
  <c r="AD275" i="4" s="1"/>
  <c r="AR319" i="4"/>
  <c r="AS319" i="4" s="1"/>
  <c r="AF322" i="4"/>
  <c r="AC324" i="4"/>
  <c r="AF325" i="4"/>
  <c r="AG325" i="4" s="1"/>
  <c r="X327" i="4"/>
  <c r="AF330" i="4"/>
  <c r="AC333" i="4"/>
  <c r="AD333" i="4" s="1"/>
  <c r="Z332" i="4"/>
  <c r="AA341" i="4"/>
  <c r="AA340" i="4" s="1"/>
  <c r="AA339" i="4" s="1"/>
  <c r="AA338" i="4" s="1"/>
  <c r="AA337" i="4" s="1"/>
  <c r="AA336" i="4" s="1"/>
  <c r="AA335" i="4" s="1"/>
  <c r="R354" i="4"/>
  <c r="X355" i="4"/>
  <c r="AG361" i="4"/>
  <c r="X362" i="4"/>
  <c r="AF366" i="4"/>
  <c r="AF370" i="4"/>
  <c r="AL373" i="4"/>
  <c r="AJ372" i="4"/>
  <c r="AJ371" i="4" s="1"/>
  <c r="AR381" i="4"/>
  <c r="AS381" i="4" s="1"/>
  <c r="AO380" i="4"/>
  <c r="AG383" i="4"/>
  <c r="AX383" i="4"/>
  <c r="AF384" i="4"/>
  <c r="AD399" i="4"/>
  <c r="AC398" i="4"/>
  <c r="AF403" i="4"/>
  <c r="AL404" i="4"/>
  <c r="AM405" i="4"/>
  <c r="AG412" i="4"/>
  <c r="AG413" i="4"/>
  <c r="AX413" i="4"/>
  <c r="AG415" i="4"/>
  <c r="AX415" i="4"/>
  <c r="AG423" i="4"/>
  <c r="AX423" i="4"/>
  <c r="AG424" i="4"/>
  <c r="AG427" i="4"/>
  <c r="AX427" i="4"/>
  <c r="AG428" i="4"/>
  <c r="AG429" i="4"/>
  <c r="AX429" i="4"/>
  <c r="T461" i="4"/>
  <c r="W461" i="4" s="1"/>
  <c r="W462" i="4"/>
  <c r="AI477" i="4"/>
  <c r="AL478" i="4"/>
  <c r="AD368" i="4"/>
  <c r="AM374" i="4"/>
  <c r="AM382" i="4"/>
  <c r="AM386" i="4"/>
  <c r="X388" i="4"/>
  <c r="AM390" i="4"/>
  <c r="R398" i="4"/>
  <c r="W398" i="4"/>
  <c r="AL398" i="4"/>
  <c r="AF399" i="4"/>
  <c r="AU399" i="4"/>
  <c r="X400" i="4"/>
  <c r="AM402" i="4"/>
  <c r="AC405" i="4"/>
  <c r="AR405" i="4"/>
  <c r="AM406" i="4"/>
  <c r="X408" i="4"/>
  <c r="R410" i="4"/>
  <c r="AL410" i="4"/>
  <c r="AF411" i="4"/>
  <c r="AU411" i="4"/>
  <c r="AV411" i="4" s="1"/>
  <c r="X412" i="4"/>
  <c r="W414" i="4"/>
  <c r="T417" i="4"/>
  <c r="AI417" i="4"/>
  <c r="R418" i="4"/>
  <c r="X418" i="4" s="1"/>
  <c r="AF419" i="4"/>
  <c r="AU419" i="4"/>
  <c r="AV419" i="4" s="1"/>
  <c r="X420" i="4"/>
  <c r="X424" i="4"/>
  <c r="AM426" i="4"/>
  <c r="X428" i="4"/>
  <c r="AO435" i="4"/>
  <c r="AC436" i="4"/>
  <c r="AD436" i="4" s="1"/>
  <c r="AM440" i="4"/>
  <c r="X441" i="4"/>
  <c r="X444" i="4"/>
  <c r="X448" i="4"/>
  <c r="T450" i="4"/>
  <c r="T449" i="4" s="1"/>
  <c r="AR451" i="4"/>
  <c r="AO450" i="4"/>
  <c r="AO449" i="4" s="1"/>
  <c r="AF452" i="4"/>
  <c r="AU453" i="4"/>
  <c r="AV453" i="4" s="1"/>
  <c r="X456" i="4"/>
  <c r="AC456" i="4"/>
  <c r="AD456" i="4" s="1"/>
  <c r="AL456" i="4"/>
  <c r="AM456" i="4" s="1"/>
  <c r="X460" i="4"/>
  <c r="AI461" i="4"/>
  <c r="AL461" i="4" s="1"/>
  <c r="AR463" i="4"/>
  <c r="AS463" i="4" s="1"/>
  <c r="AO462" i="4"/>
  <c r="AF464" i="4"/>
  <c r="X468" i="4"/>
  <c r="U469" i="4"/>
  <c r="W469" i="4" s="1"/>
  <c r="AI469" i="4"/>
  <c r="AL469" i="4" s="1"/>
  <c r="AR471" i="4"/>
  <c r="AS471" i="4" s="1"/>
  <c r="AO470" i="4"/>
  <c r="AF472" i="4"/>
  <c r="T477" i="4"/>
  <c r="R478" i="4"/>
  <c r="AL479" i="4"/>
  <c r="X481" i="4"/>
  <c r="AL482" i="4"/>
  <c r="AF483" i="4"/>
  <c r="AF488" i="4"/>
  <c r="AU489" i="4"/>
  <c r="AV489" i="4" s="1"/>
  <c r="AL492" i="4"/>
  <c r="AI491" i="4"/>
  <c r="AU493" i="4"/>
  <c r="AV493" i="4" s="1"/>
  <c r="AC495" i="4"/>
  <c r="AD495" i="4" s="1"/>
  <c r="AU496" i="4"/>
  <c r="AV496" i="4" s="1"/>
  <c r="T501" i="4"/>
  <c r="AU511" i="4"/>
  <c r="AV511" i="4" s="1"/>
  <c r="AM511" i="4"/>
  <c r="V516" i="4"/>
  <c r="V515" i="4" s="1"/>
  <c r="V514" i="4" s="1"/>
  <c r="V513" i="4" s="1"/>
  <c r="AP516" i="4"/>
  <c r="AP515" i="4" s="1"/>
  <c r="AP514" i="4" s="1"/>
  <c r="AP513" i="4" s="1"/>
  <c r="AG522" i="4"/>
  <c r="W532" i="4"/>
  <c r="X533" i="4"/>
  <c r="AX544" i="4"/>
  <c r="AG544" i="4"/>
  <c r="AF548" i="4"/>
  <c r="X548" i="4"/>
  <c r="AV550" i="4"/>
  <c r="AU549" i="4"/>
  <c r="AV549" i="4" s="1"/>
  <c r="AR555" i="4"/>
  <c r="AU400" i="4"/>
  <c r="AV400" i="4" s="1"/>
  <c r="AF402" i="4"/>
  <c r="AF406" i="4"/>
  <c r="AU408" i="4"/>
  <c r="AV408" i="4" s="1"/>
  <c r="AU412" i="4"/>
  <c r="AV412" i="4" s="1"/>
  <c r="AU420" i="4"/>
  <c r="AV420" i="4" s="1"/>
  <c r="AU424" i="4"/>
  <c r="AV424" i="4" s="1"/>
  <c r="AF426" i="4"/>
  <c r="AU428" i="4"/>
  <c r="AV428" i="4" s="1"/>
  <c r="W436" i="4"/>
  <c r="T435" i="4"/>
  <c r="AF437" i="4"/>
  <c r="AX439" i="4"/>
  <c r="AG439" i="4"/>
  <c r="AF445" i="4"/>
  <c r="AX447" i="4"/>
  <c r="AG447" i="4"/>
  <c r="X451" i="4"/>
  <c r="AF457" i="4"/>
  <c r="AX459" i="4"/>
  <c r="AG459" i="4"/>
  <c r="X463" i="4"/>
  <c r="AF465" i="4"/>
  <c r="AX467" i="4"/>
  <c r="AG467" i="4"/>
  <c r="X471" i="4"/>
  <c r="AR479" i="4"/>
  <c r="AS479" i="4" s="1"/>
  <c r="AO478" i="4"/>
  <c r="AU483" i="4"/>
  <c r="AV483" i="4" s="1"/>
  <c r="AF485" i="4"/>
  <c r="AX486" i="4"/>
  <c r="AG486" i="4"/>
  <c r="AO490" i="4"/>
  <c r="AX498" i="4"/>
  <c r="AG498" i="4"/>
  <c r="AF503" i="4"/>
  <c r="X503" i="4"/>
  <c r="AU519" i="4"/>
  <c r="AV519" i="4" s="1"/>
  <c r="AM519" i="4"/>
  <c r="AF523" i="4"/>
  <c r="X523" i="4"/>
  <c r="AX528" i="4"/>
  <c r="AG528" i="4"/>
  <c r="T555" i="4"/>
  <c r="W556" i="4"/>
  <c r="R372" i="4"/>
  <c r="T379" i="4"/>
  <c r="AI379" i="4"/>
  <c r="R380" i="4"/>
  <c r="Z398" i="4"/>
  <c r="Z397" i="4" s="1"/>
  <c r="AO398" i="4"/>
  <c r="AO397" i="4" s="1"/>
  <c r="R404" i="4"/>
  <c r="X406" i="4"/>
  <c r="AM408" i="4"/>
  <c r="Z410" i="4"/>
  <c r="Z409" i="4" s="1"/>
  <c r="AO410" i="4"/>
  <c r="AO409" i="4" s="1"/>
  <c r="AS414" i="4"/>
  <c r="Z418" i="4"/>
  <c r="AO418" i="4"/>
  <c r="AD438" i="4"/>
  <c r="AD446" i="4"/>
  <c r="AS448" i="4"/>
  <c r="W450" i="4"/>
  <c r="AC451" i="4"/>
  <c r="AF451" i="4" s="1"/>
  <c r="AG451" i="4" s="1"/>
  <c r="Z450" i="4"/>
  <c r="Z449" i="4" s="1"/>
  <c r="AR456" i="4"/>
  <c r="AS456" i="4" s="1"/>
  <c r="X457" i="4"/>
  <c r="AD458" i="4"/>
  <c r="AS460" i="4"/>
  <c r="AC463" i="4"/>
  <c r="AD463" i="4" s="1"/>
  <c r="Z462" i="4"/>
  <c r="X465" i="4"/>
  <c r="AD466" i="4"/>
  <c r="AS468" i="4"/>
  <c r="AC471" i="4"/>
  <c r="AD471" i="4" s="1"/>
  <c r="Z470" i="4"/>
  <c r="V478" i="4"/>
  <c r="V477" i="4" s="1"/>
  <c r="V476" i="4" s="1"/>
  <c r="V475" i="4" s="1"/>
  <c r="V474" i="4" s="1"/>
  <c r="V473" i="4" s="1"/>
  <c r="AG480" i="4"/>
  <c r="AU480" i="4"/>
  <c r="AV480" i="4" s="1"/>
  <c r="X482" i="4"/>
  <c r="AG484" i="4"/>
  <c r="AU484" i="4"/>
  <c r="AV484" i="4" s="1"/>
  <c r="X485" i="4"/>
  <c r="AU487" i="4"/>
  <c r="AV487" i="4" s="1"/>
  <c r="AU488" i="4"/>
  <c r="AV488" i="4" s="1"/>
  <c r="W495" i="4"/>
  <c r="AU495" i="4"/>
  <c r="AV495" i="4" s="1"/>
  <c r="AM495" i="4"/>
  <c r="AB491" i="4"/>
  <c r="AB490" i="4" s="1"/>
  <c r="AC497" i="4"/>
  <c r="AD497" i="4" s="1"/>
  <c r="AQ491" i="4"/>
  <c r="AQ490" i="4" s="1"/>
  <c r="AR497" i="4"/>
  <c r="AS497" i="4" s="1"/>
  <c r="AG506" i="4"/>
  <c r="AG507" i="4"/>
  <c r="AF511" i="4"/>
  <c r="X511" i="4"/>
  <c r="AB516" i="4"/>
  <c r="AB515" i="4" s="1"/>
  <c r="AB514" i="4" s="1"/>
  <c r="AB513" i="4" s="1"/>
  <c r="AG525" i="4"/>
  <c r="AM556" i="4"/>
  <c r="X561" i="4"/>
  <c r="AF561" i="4"/>
  <c r="X565" i="4"/>
  <c r="AF565" i="4"/>
  <c r="AL436" i="4"/>
  <c r="AI435" i="4"/>
  <c r="AU437" i="4"/>
  <c r="AV437" i="4" s="1"/>
  <c r="W440" i="4"/>
  <c r="AX442" i="4"/>
  <c r="AF443" i="4"/>
  <c r="AL444" i="4"/>
  <c r="AU445" i="4"/>
  <c r="AV445" i="4" s="1"/>
  <c r="R450" i="4"/>
  <c r="AL451" i="4"/>
  <c r="AF455" i="4"/>
  <c r="AU457" i="4"/>
  <c r="R462" i="4"/>
  <c r="AL463" i="4"/>
  <c r="R470" i="4"/>
  <c r="X470" i="4" s="1"/>
  <c r="AL471" i="4"/>
  <c r="AC479" i="4"/>
  <c r="AD479" i="4" s="1"/>
  <c r="Z478" i="4"/>
  <c r="AU485" i="4"/>
  <c r="AV485" i="4" s="1"/>
  <c r="AF487" i="4"/>
  <c r="Z490" i="4"/>
  <c r="W492" i="4"/>
  <c r="T491" i="4"/>
  <c r="AX494" i="4"/>
  <c r="AG494" i="4"/>
  <c r="AF496" i="4"/>
  <c r="R491" i="4"/>
  <c r="X497" i="4"/>
  <c r="AF497" i="4"/>
  <c r="AM497" i="4"/>
  <c r="AU503" i="4"/>
  <c r="AV503" i="4" s="1"/>
  <c r="AM503" i="4"/>
  <c r="AI501" i="4"/>
  <c r="AF519" i="4"/>
  <c r="X519" i="4"/>
  <c r="AU523" i="4"/>
  <c r="AV523" i="4" s="1"/>
  <c r="AM523" i="4"/>
  <c r="AX536" i="4"/>
  <c r="AG536" i="4"/>
  <c r="AD541" i="4"/>
  <c r="AC540" i="4"/>
  <c r="AQ547" i="4"/>
  <c r="AQ516" i="4" s="1"/>
  <c r="AQ515" i="4" s="1"/>
  <c r="AQ514" i="4" s="1"/>
  <c r="AQ513" i="4" s="1"/>
  <c r="AR548" i="4"/>
  <c r="AS548" i="4" s="1"/>
  <c r="X486" i="4"/>
  <c r="AM488" i="4"/>
  <c r="X494" i="4"/>
  <c r="AM496" i="4"/>
  <c r="X498" i="4"/>
  <c r="AM500" i="4"/>
  <c r="U502" i="4"/>
  <c r="U501" i="4" s="1"/>
  <c r="Z502" i="4"/>
  <c r="AJ502" i="4"/>
  <c r="AJ501" i="4" s="1"/>
  <c r="AO502" i="4"/>
  <c r="AM504" i="4"/>
  <c r="AF505" i="4"/>
  <c r="AU505" i="4"/>
  <c r="AV505" i="4" s="1"/>
  <c r="X506" i="4"/>
  <c r="AM508" i="4"/>
  <c r="U510" i="4"/>
  <c r="Z510" i="4"/>
  <c r="AJ510" i="4"/>
  <c r="AO510" i="4"/>
  <c r="AM512" i="4"/>
  <c r="T515" i="4"/>
  <c r="U518" i="4"/>
  <c r="Z518" i="4"/>
  <c r="AJ518" i="4"/>
  <c r="AJ517" i="4" s="1"/>
  <c r="AJ516" i="4" s="1"/>
  <c r="AJ515" i="4" s="1"/>
  <c r="AJ514" i="4" s="1"/>
  <c r="AJ513" i="4" s="1"/>
  <c r="AO518" i="4"/>
  <c r="AM520" i="4"/>
  <c r="X522" i="4"/>
  <c r="AM527" i="4"/>
  <c r="X528" i="4"/>
  <c r="AF531" i="4"/>
  <c r="R532" i="4"/>
  <c r="AL532" i="4"/>
  <c r="AM532" i="4" s="1"/>
  <c r="AC534" i="4"/>
  <c r="AD534" i="4" s="1"/>
  <c r="Z533" i="4"/>
  <c r="AF538" i="4"/>
  <c r="AM542" i="4"/>
  <c r="W543" i="4"/>
  <c r="AF546" i="4"/>
  <c r="AC549" i="4"/>
  <c r="AD549" i="4" s="1"/>
  <c r="AM550" i="4"/>
  <c r="AJ555" i="4"/>
  <c r="W557" i="4"/>
  <c r="AR557" i="4"/>
  <c r="AS557" i="4" s="1"/>
  <c r="AF559" i="4"/>
  <c r="AU560" i="4"/>
  <c r="AV560" i="4" s="1"/>
  <c r="AU562" i="4"/>
  <c r="AV562" i="4" s="1"/>
  <c r="AU563" i="4"/>
  <c r="AV563" i="4" s="1"/>
  <c r="AU566" i="4"/>
  <c r="AV566" i="4" s="1"/>
  <c r="AU567" i="4"/>
  <c r="AV567" i="4" s="1"/>
  <c r="R571" i="4"/>
  <c r="W572" i="4"/>
  <c r="AU573" i="4"/>
  <c r="AX573" i="4" s="1"/>
  <c r="AU574" i="4"/>
  <c r="AV574" i="4" s="1"/>
  <c r="AS575" i="4"/>
  <c r="AV576" i="4"/>
  <c r="AO571" i="4"/>
  <c r="AO570" i="4" s="1"/>
  <c r="AR577" i="4"/>
  <c r="AS577" i="4" s="1"/>
  <c r="AU578" i="4"/>
  <c r="AV578" i="4" s="1"/>
  <c r="AG580" i="4"/>
  <c r="AF585" i="4"/>
  <c r="X585" i="4"/>
  <c r="AC596" i="4"/>
  <c r="Z595" i="4"/>
  <c r="AR596" i="4"/>
  <c r="AO595" i="4"/>
  <c r="V593" i="4"/>
  <c r="V592" i="4" s="1"/>
  <c r="P593" i="4"/>
  <c r="P592" i="4" s="1"/>
  <c r="Q614" i="4"/>
  <c r="Q613" i="4" s="1"/>
  <c r="Q612" i="4" s="1"/>
  <c r="Q611" i="4" s="1"/>
  <c r="V614" i="4"/>
  <c r="V613" i="4" s="1"/>
  <c r="V612" i="4" s="1"/>
  <c r="V611" i="4" s="1"/>
  <c r="AP614" i="4"/>
  <c r="AP613" i="4" s="1"/>
  <c r="AP612" i="4" s="1"/>
  <c r="AP611" i="4" s="1"/>
  <c r="AO615" i="4"/>
  <c r="AR616" i="4"/>
  <c r="AS616" i="4" s="1"/>
  <c r="AF636" i="4"/>
  <c r="X636" i="4"/>
  <c r="AF500" i="4"/>
  <c r="AF504" i="4"/>
  <c r="AU506" i="4"/>
  <c r="AV506" i="4" s="1"/>
  <c r="AF508" i="4"/>
  <c r="AF512" i="4"/>
  <c r="AF520" i="4"/>
  <c r="AU522" i="4"/>
  <c r="AV522" i="4" s="1"/>
  <c r="AF524" i="4"/>
  <c r="AG526" i="4"/>
  <c r="AU538" i="4"/>
  <c r="AV538" i="4" s="1"/>
  <c r="R539" i="4"/>
  <c r="AU546" i="4"/>
  <c r="AV546" i="4" s="1"/>
  <c r="W547" i="4"/>
  <c r="R547" i="4"/>
  <c r="AD547" i="4" s="1"/>
  <c r="AD557" i="4"/>
  <c r="AU561" i="4"/>
  <c r="AV561" i="4" s="1"/>
  <c r="AU565" i="4"/>
  <c r="AV565" i="4" s="1"/>
  <c r="AX569" i="4"/>
  <c r="AG569" i="4"/>
  <c r="AV575" i="4"/>
  <c r="AX576" i="4"/>
  <c r="AG576" i="4"/>
  <c r="Z571" i="4"/>
  <c r="Z570" i="4" s="1"/>
  <c r="AC577" i="4"/>
  <c r="AD577" i="4" s="1"/>
  <c r="AP581" i="4"/>
  <c r="AP554" i="4" s="1"/>
  <c r="AP553" i="4" s="1"/>
  <c r="AP552" i="4" s="1"/>
  <c r="AP551" i="4" s="1"/>
  <c r="AF589" i="4"/>
  <c r="X589" i="4"/>
  <c r="AG599" i="4"/>
  <c r="AG600" i="4"/>
  <c r="AA593" i="4"/>
  <c r="AA592" i="4" s="1"/>
  <c r="AG607" i="4"/>
  <c r="AG608" i="4"/>
  <c r="BA631" i="4"/>
  <c r="AY631" i="4"/>
  <c r="BA655" i="4"/>
  <c r="AY655" i="4"/>
  <c r="AU499" i="4"/>
  <c r="AV499" i="4" s="1"/>
  <c r="R502" i="4"/>
  <c r="AB502" i="4"/>
  <c r="AB501" i="4" s="1"/>
  <c r="AQ502" i="4"/>
  <c r="AQ501" i="4" s="1"/>
  <c r="AU507" i="4"/>
  <c r="AV507" i="4" s="1"/>
  <c r="AF521" i="4"/>
  <c r="AD525" i="4"/>
  <c r="AU526" i="4"/>
  <c r="AV526" i="4" s="1"/>
  <c r="AM533" i="4"/>
  <c r="AR534" i="4"/>
  <c r="AS534" i="4" s="1"/>
  <c r="AO533" i="4"/>
  <c r="AF535" i="4"/>
  <c r="AS535" i="4"/>
  <c r="AU537" i="4"/>
  <c r="AV537" i="4" s="1"/>
  <c r="AA540" i="4"/>
  <c r="AA539" i="4" s="1"/>
  <c r="AA516" i="4" s="1"/>
  <c r="AA515" i="4" s="1"/>
  <c r="AA514" i="4" s="1"/>
  <c r="AA513" i="4" s="1"/>
  <c r="AL541" i="4"/>
  <c r="AX542" i="4"/>
  <c r="AG542" i="4"/>
  <c r="AU545" i="4"/>
  <c r="AV545" i="4" s="1"/>
  <c r="AL547" i="4"/>
  <c r="AM548" i="4"/>
  <c r="AL549" i="4"/>
  <c r="AM549" i="4" s="1"/>
  <c r="AX550" i="4"/>
  <c r="AG550" i="4"/>
  <c r="R555" i="4"/>
  <c r="AR556" i="4"/>
  <c r="AS556" i="4" s="1"/>
  <c r="AF560" i="4"/>
  <c r="AX564" i="4"/>
  <c r="AX568" i="4"/>
  <c r="AS574" i="4"/>
  <c r="X575" i="4"/>
  <c r="AD575" i="4"/>
  <c r="AX575" i="4"/>
  <c r="AY575" i="4" s="1"/>
  <c r="AL577" i="4"/>
  <c r="AJ571" i="4"/>
  <c r="AJ570" i="4" s="1"/>
  <c r="AU585" i="4"/>
  <c r="AV585" i="4" s="1"/>
  <c r="AM585" i="4"/>
  <c r="R596" i="4"/>
  <c r="AL597" i="4"/>
  <c r="AI596" i="4"/>
  <c r="U593" i="4"/>
  <c r="U592" i="4" s="1"/>
  <c r="AJ593" i="4"/>
  <c r="AJ592" i="4" s="1"/>
  <c r="AF620" i="4"/>
  <c r="X620" i="4"/>
  <c r="AM620" i="4"/>
  <c r="AX632" i="4"/>
  <c r="AG632" i="4"/>
  <c r="AI518" i="4"/>
  <c r="AU524" i="4"/>
  <c r="AV524" i="4" s="1"/>
  <c r="AU525" i="4"/>
  <c r="AV525" i="4" s="1"/>
  <c r="W527" i="4"/>
  <c r="AX529" i="4"/>
  <c r="AF530" i="4"/>
  <c r="W534" i="4"/>
  <c r="AI540" i="4"/>
  <c r="AI539" i="4" s="1"/>
  <c r="W541" i="4"/>
  <c r="AR541" i="4"/>
  <c r="W549" i="4"/>
  <c r="AR549" i="4"/>
  <c r="AS549" i="4" s="1"/>
  <c r="AL555" i="4"/>
  <c r="AA556" i="4"/>
  <c r="AL557" i="4"/>
  <c r="AF558" i="4"/>
  <c r="AG563" i="4"/>
  <c r="AG567" i="4"/>
  <c r="AD573" i="4"/>
  <c r="AC572" i="4"/>
  <c r="AG574" i="4"/>
  <c r="AF577" i="4"/>
  <c r="X577" i="4"/>
  <c r="AF578" i="4"/>
  <c r="W582" i="4"/>
  <c r="AG584" i="4"/>
  <c r="AA581" i="4"/>
  <c r="AU589" i="4"/>
  <c r="AV589" i="4" s="1"/>
  <c r="AM589" i="4"/>
  <c r="W597" i="4"/>
  <c r="T596" i="4"/>
  <c r="Q593" i="4"/>
  <c r="Q592" i="4" s="1"/>
  <c r="AP593" i="4"/>
  <c r="AP592" i="4" s="1"/>
  <c r="AF633" i="4"/>
  <c r="AU633" i="4"/>
  <c r="AV633" i="4" s="1"/>
  <c r="AM633" i="4"/>
  <c r="AQ635" i="4"/>
  <c r="AR635" i="4" s="1"/>
  <c r="AR636" i="4"/>
  <c r="AS636" i="4" s="1"/>
  <c r="AF641" i="4"/>
  <c r="X641" i="4"/>
  <c r="AM563" i="4"/>
  <c r="AM567" i="4"/>
  <c r="X569" i="4"/>
  <c r="AM574" i="4"/>
  <c r="X576" i="4"/>
  <c r="AM578" i="4"/>
  <c r="X580" i="4"/>
  <c r="T581" i="4"/>
  <c r="W581" i="4" s="1"/>
  <c r="AI581" i="4"/>
  <c r="AL581" i="4" s="1"/>
  <c r="R582" i="4"/>
  <c r="AB582" i="4"/>
  <c r="AB581" i="4" s="1"/>
  <c r="AB554" i="4" s="1"/>
  <c r="AB553" i="4" s="1"/>
  <c r="AB552" i="4" s="1"/>
  <c r="AB551" i="4" s="1"/>
  <c r="AQ582" i="4"/>
  <c r="AQ581" i="4" s="1"/>
  <c r="AQ554" i="4" s="1"/>
  <c r="AQ553" i="4" s="1"/>
  <c r="AQ552" i="4" s="1"/>
  <c r="AQ551" i="4" s="1"/>
  <c r="AF583" i="4"/>
  <c r="AU583" i="4"/>
  <c r="AV583" i="4" s="1"/>
  <c r="X584" i="4"/>
  <c r="AM586" i="4"/>
  <c r="U588" i="4"/>
  <c r="Z588" i="4"/>
  <c r="AJ588" i="4"/>
  <c r="AO588" i="4"/>
  <c r="AM590" i="4"/>
  <c r="AC597" i="4"/>
  <c r="AD597" i="4" s="1"/>
  <c r="AR597" i="4"/>
  <c r="AS597" i="4" s="1"/>
  <c r="X599" i="4"/>
  <c r="AM601" i="4"/>
  <c r="Z603" i="4"/>
  <c r="AO603" i="4"/>
  <c r="T604" i="4"/>
  <c r="AI604" i="4"/>
  <c r="R605" i="4"/>
  <c r="AM605" i="4" s="1"/>
  <c r="AB605" i="4"/>
  <c r="AQ605" i="4"/>
  <c r="AF606" i="4"/>
  <c r="AU606" i="4"/>
  <c r="AV606" i="4" s="1"/>
  <c r="X607" i="4"/>
  <c r="AM609" i="4"/>
  <c r="Z614" i="4"/>
  <c r="AJ616" i="4"/>
  <c r="AC617" i="4"/>
  <c r="AD617" i="4" s="1"/>
  <c r="AM618" i="4"/>
  <c r="AU619" i="4"/>
  <c r="AV619" i="4" s="1"/>
  <c r="AR620" i="4"/>
  <c r="AS620" i="4" s="1"/>
  <c r="AF622" i="4"/>
  <c r="AL623" i="4"/>
  <c r="AU624" i="4"/>
  <c r="AV624" i="4" s="1"/>
  <c r="AF625" i="4"/>
  <c r="AU625" i="4"/>
  <c r="AV625" i="4" s="1"/>
  <c r="AM626" i="4"/>
  <c r="AU627" i="4"/>
  <c r="AV627" i="4" s="1"/>
  <c r="T628" i="4"/>
  <c r="W628" i="4" s="1"/>
  <c r="R629" i="4"/>
  <c r="AL630" i="4"/>
  <c r="AM630" i="4" s="1"/>
  <c r="AD631" i="4"/>
  <c r="AC630" i="4"/>
  <c r="AD630" i="4" s="1"/>
  <c r="AR630" i="4"/>
  <c r="AS630" i="4" s="1"/>
  <c r="X632" i="4"/>
  <c r="AF634" i="4"/>
  <c r="AC637" i="4"/>
  <c r="AD637" i="4" s="1"/>
  <c r="AM638" i="4"/>
  <c r="W643" i="4"/>
  <c r="AF644" i="4"/>
  <c r="AF646" i="4"/>
  <c r="T651" i="4"/>
  <c r="R652" i="4"/>
  <c r="AG655" i="4"/>
  <c r="AX657" i="4"/>
  <c r="AG657" i="4"/>
  <c r="AF658" i="4"/>
  <c r="W659" i="4"/>
  <c r="AX661" i="4"/>
  <c r="AG661" i="4"/>
  <c r="AF662" i="4"/>
  <c r="BC663" i="4"/>
  <c r="BB663" i="4"/>
  <c r="AU664" i="4"/>
  <c r="AV664" i="4" s="1"/>
  <c r="AO665" i="4"/>
  <c r="AR666" i="4"/>
  <c r="AF667" i="4"/>
  <c r="AL667" i="4"/>
  <c r="AI666" i="4"/>
  <c r="AU669" i="4"/>
  <c r="AV669" i="4" s="1"/>
  <c r="AG678" i="4"/>
  <c r="AX678" i="4"/>
  <c r="AX680" i="4"/>
  <c r="AG680" i="4"/>
  <c r="X682" i="4"/>
  <c r="AG689" i="4"/>
  <c r="AG693" i="4"/>
  <c r="AX704" i="4"/>
  <c r="AG704" i="4"/>
  <c r="R728" i="4"/>
  <c r="AM728" i="4" s="1"/>
  <c r="AU580" i="4"/>
  <c r="AV580" i="4" s="1"/>
  <c r="AU584" i="4"/>
  <c r="AV584" i="4" s="1"/>
  <c r="AF586" i="4"/>
  <c r="AF590" i="4"/>
  <c r="AU599" i="4"/>
  <c r="AV599" i="4" s="1"/>
  <c r="AF601" i="4"/>
  <c r="AU607" i="4"/>
  <c r="AV607" i="4" s="1"/>
  <c r="AF609" i="4"/>
  <c r="W615" i="4"/>
  <c r="T614" i="4"/>
  <c r="R615" i="4"/>
  <c r="AU622" i="4"/>
  <c r="AV622" i="4" s="1"/>
  <c r="AS633" i="4"/>
  <c r="AU634" i="4"/>
  <c r="AV634" i="4" s="1"/>
  <c r="W635" i="4"/>
  <c r="R635" i="4"/>
  <c r="AU646" i="4"/>
  <c r="AV646" i="4" s="1"/>
  <c r="AC654" i="4"/>
  <c r="AD654" i="4" s="1"/>
  <c r="Z653" i="4"/>
  <c r="AR654" i="4"/>
  <c r="AS654" i="4" s="1"/>
  <c r="AO653" i="4"/>
  <c r="AD666" i="4"/>
  <c r="AD665" i="4" s="1"/>
  <c r="AC665" i="4"/>
  <c r="AX671" i="4"/>
  <c r="AO674" i="4"/>
  <c r="AF686" i="4"/>
  <c r="X686" i="4"/>
  <c r="AG687" i="4"/>
  <c r="AU688" i="4"/>
  <c r="AV688" i="4" s="1"/>
  <c r="AM688" i="4"/>
  <c r="W699" i="4"/>
  <c r="T698" i="4"/>
  <c r="AO699" i="4"/>
  <c r="AR700" i="4"/>
  <c r="AF716" i="4"/>
  <c r="X716" i="4"/>
  <c r="X722" i="4"/>
  <c r="X726" i="4"/>
  <c r="X729" i="4"/>
  <c r="AU728" i="4"/>
  <c r="AF579" i="4"/>
  <c r="AC598" i="4"/>
  <c r="AD598" i="4" s="1"/>
  <c r="AR598" i="4"/>
  <c r="AS598" i="4" s="1"/>
  <c r="AU600" i="4"/>
  <c r="AV600" i="4" s="1"/>
  <c r="AU608" i="4"/>
  <c r="AV608" i="4" s="1"/>
  <c r="AF610" i="4"/>
  <c r="AL617" i="4"/>
  <c r="AX618" i="4"/>
  <c r="AG618" i="4"/>
  <c r="AU621" i="4"/>
  <c r="AV621" i="4" s="1"/>
  <c r="AF624" i="4"/>
  <c r="AX626" i="4"/>
  <c r="AG626" i="4"/>
  <c r="X630" i="4"/>
  <c r="AG631" i="4"/>
  <c r="X633" i="4"/>
  <c r="AL635" i="4"/>
  <c r="AM636" i="4"/>
  <c r="AL637" i="4"/>
  <c r="AX638" i="4"/>
  <c r="AG638" i="4"/>
  <c r="AA614" i="4"/>
  <c r="AA613" i="4" s="1"/>
  <c r="AA612" i="4" s="1"/>
  <c r="AA611" i="4" s="1"/>
  <c r="AU641" i="4"/>
  <c r="AV641" i="4" s="1"/>
  <c r="AU645" i="4"/>
  <c r="AV645" i="4" s="1"/>
  <c r="AI650" i="4"/>
  <c r="T665" i="4"/>
  <c r="W666" i="4"/>
  <c r="AX668" i="4"/>
  <c r="AG668" i="4"/>
  <c r="AG669" i="4"/>
  <c r="W675" i="4"/>
  <c r="AG677" i="4"/>
  <c r="AG681" i="4"/>
  <c r="AM682" i="4"/>
  <c r="AF688" i="4"/>
  <c r="X688" i="4"/>
  <c r="X690" i="4"/>
  <c r="AX708" i="4"/>
  <c r="AG708" i="4"/>
  <c r="AC714" i="4"/>
  <c r="Z713" i="4"/>
  <c r="AG720" i="4"/>
  <c r="AG724" i="4"/>
  <c r="W617" i="4"/>
  <c r="AR617" i="4"/>
  <c r="AS617" i="4" s="1"/>
  <c r="AF619" i="4"/>
  <c r="AF627" i="4"/>
  <c r="AC629" i="4"/>
  <c r="AD629" i="4" s="1"/>
  <c r="W637" i="4"/>
  <c r="AR637" i="4"/>
  <c r="AS637" i="4" s="1"/>
  <c r="AM641" i="4"/>
  <c r="AX642" i="4"/>
  <c r="P653" i="4"/>
  <c r="P652" i="4" s="1"/>
  <c r="P651" i="4" s="1"/>
  <c r="P650" i="4" s="1"/>
  <c r="P649" i="4" s="1"/>
  <c r="P648" i="4" s="1"/>
  <c r="W654" i="4"/>
  <c r="U653" i="4"/>
  <c r="AL654" i="4"/>
  <c r="AJ653" i="4"/>
  <c r="AU656" i="4"/>
  <c r="AV656" i="4" s="1"/>
  <c r="AU659" i="4"/>
  <c r="AV659" i="4" s="1"/>
  <c r="AM659" i="4"/>
  <c r="AU660" i="4"/>
  <c r="AV660" i="4" s="1"/>
  <c r="AL674" i="4"/>
  <c r="Z674" i="4"/>
  <c r="AU686" i="4"/>
  <c r="AV686" i="4" s="1"/>
  <c r="AM686" i="4"/>
  <c r="AG692" i="4"/>
  <c r="AC699" i="4"/>
  <c r="Z698" i="4"/>
  <c r="AU705" i="4"/>
  <c r="AV705" i="4" s="1"/>
  <c r="AM705" i="4"/>
  <c r="AG721" i="4"/>
  <c r="AG725" i="4"/>
  <c r="AM655" i="4"/>
  <c r="X657" i="4"/>
  <c r="X661" i="4"/>
  <c r="AM663" i="4"/>
  <c r="X668" i="4"/>
  <c r="AM670" i="4"/>
  <c r="AA675" i="4"/>
  <c r="AA674" i="4" s="1"/>
  <c r="AA673" i="4" s="1"/>
  <c r="AA672" i="4" s="1"/>
  <c r="AA649" i="4" s="1"/>
  <c r="AA648" i="4" s="1"/>
  <c r="AP675" i="4"/>
  <c r="AP674" i="4" s="1"/>
  <c r="AP673" i="4" s="1"/>
  <c r="AP672" i="4" s="1"/>
  <c r="AP649" i="4" s="1"/>
  <c r="AP648" i="4" s="1"/>
  <c r="AM678" i="4"/>
  <c r="X680" i="4"/>
  <c r="T685" i="4"/>
  <c r="AI685" i="4"/>
  <c r="AU691" i="4"/>
  <c r="AV691" i="4" s="1"/>
  <c r="W700" i="4"/>
  <c r="AC700" i="4"/>
  <c r="AC701" i="4"/>
  <c r="AD701" i="4" s="1"/>
  <c r="AM702" i="4"/>
  <c r="W703" i="4"/>
  <c r="AF705" i="4"/>
  <c r="AX707" i="4"/>
  <c r="AX709" i="4"/>
  <c r="AQ714" i="4"/>
  <c r="AQ713" i="4" s="1"/>
  <c r="AQ712" i="4" s="1"/>
  <c r="AQ711" i="4" s="1"/>
  <c r="AC715" i="4"/>
  <c r="AU723" i="4"/>
  <c r="AV723" i="4" s="1"/>
  <c r="AU727" i="4"/>
  <c r="AV727" i="4" s="1"/>
  <c r="T728" i="4"/>
  <c r="W728" i="4" s="1"/>
  <c r="AL729" i="4"/>
  <c r="AL730" i="4"/>
  <c r="AM730" i="4" s="1"/>
  <c r="AS731" i="4"/>
  <c r="AR730" i="4"/>
  <c r="AS730" i="4" s="1"/>
  <c r="X741" i="4"/>
  <c r="AF741" i="4"/>
  <c r="AF748" i="4"/>
  <c r="AU748" i="4"/>
  <c r="AV748" i="4" s="1"/>
  <c r="AM748" i="4"/>
  <c r="AR753" i="4"/>
  <c r="AO752" i="4"/>
  <c r="AF755" i="4"/>
  <c r="X755" i="4"/>
  <c r="AQ759" i="4"/>
  <c r="AQ758" i="4" s="1"/>
  <c r="AQ757" i="4" s="1"/>
  <c r="AG768" i="4"/>
  <c r="AX768" i="4"/>
  <c r="AM769" i="4"/>
  <c r="AG771" i="4"/>
  <c r="T674" i="4"/>
  <c r="R675" i="4"/>
  <c r="AF676" i="4"/>
  <c r="AU676" i="4"/>
  <c r="AC682" i="4"/>
  <c r="AD682" i="4" s="1"/>
  <c r="AR682" i="4"/>
  <c r="AS682" i="4" s="1"/>
  <c r="Z685" i="4"/>
  <c r="AO685" i="4"/>
  <c r="AU687" i="4"/>
  <c r="AV687" i="4" s="1"/>
  <c r="AC690" i="4"/>
  <c r="AD690" i="4" s="1"/>
  <c r="AG694" i="4"/>
  <c r="R700" i="4"/>
  <c r="AM703" i="4"/>
  <c r="AR703" i="4"/>
  <c r="AS703" i="4" s="1"/>
  <c r="AG706" i="4"/>
  <c r="AF717" i="4"/>
  <c r="AU717" i="4"/>
  <c r="AV717" i="4" s="1"/>
  <c r="W719" i="4"/>
  <c r="AC722" i="4"/>
  <c r="AD722" i="4" s="1"/>
  <c r="AC726" i="4"/>
  <c r="AD726" i="4" s="1"/>
  <c r="AD731" i="4"/>
  <c r="AC730" i="4"/>
  <c r="AD730" i="4" s="1"/>
  <c r="AV731" i="4"/>
  <c r="AG732" i="4"/>
  <c r="AX732" i="4"/>
  <c r="AX734" i="4"/>
  <c r="AG734" i="4"/>
  <c r="AF735" i="4"/>
  <c r="AU747" i="4"/>
  <c r="T746" i="4"/>
  <c r="W747" i="4"/>
  <c r="AU755" i="4"/>
  <c r="AV755" i="4" s="1"/>
  <c r="AM755" i="4"/>
  <c r="AG767" i="4"/>
  <c r="AG784" i="4"/>
  <c r="AU677" i="4"/>
  <c r="AV677" i="4" s="1"/>
  <c r="AF679" i="4"/>
  <c r="AU681" i="4"/>
  <c r="AV681" i="4" s="1"/>
  <c r="AF683" i="4"/>
  <c r="AU694" i="4"/>
  <c r="AV694" i="4" s="1"/>
  <c r="AX702" i="4"/>
  <c r="AG702" i="4"/>
  <c r="AS705" i="4"/>
  <c r="AU706" i="4"/>
  <c r="AV706" i="4" s="1"/>
  <c r="AO713" i="4"/>
  <c r="W715" i="4"/>
  <c r="T714" i="4"/>
  <c r="X730" i="4"/>
  <c r="AX731" i="4"/>
  <c r="AM741" i="4"/>
  <c r="AX763" i="4"/>
  <c r="AG763" i="4"/>
  <c r="R685" i="4"/>
  <c r="AU689" i="4"/>
  <c r="AV689" i="4" s="1"/>
  <c r="AR690" i="4"/>
  <c r="AS690" i="4" s="1"/>
  <c r="AF691" i="4"/>
  <c r="AU692" i="4"/>
  <c r="AV692" i="4" s="1"/>
  <c r="AU693" i="4"/>
  <c r="AV693" i="4" s="1"/>
  <c r="AI700" i="4"/>
  <c r="W701" i="4"/>
  <c r="AR701" i="4"/>
  <c r="AS701" i="4" s="1"/>
  <c r="AL715" i="4"/>
  <c r="AI714" i="4"/>
  <c r="R715" i="4"/>
  <c r="AS715" i="4" s="1"/>
  <c r="AM716" i="4"/>
  <c r="AR716" i="4"/>
  <c r="AS716" i="4" s="1"/>
  <c r="AF718" i="4"/>
  <c r="AL719" i="4"/>
  <c r="AU720" i="4"/>
  <c r="AV720" i="4" s="1"/>
  <c r="AU721" i="4"/>
  <c r="AV721" i="4" s="1"/>
  <c r="AR722" i="4"/>
  <c r="AS722" i="4" s="1"/>
  <c r="AF723" i="4"/>
  <c r="AU724" i="4"/>
  <c r="AV724" i="4" s="1"/>
  <c r="AU725" i="4"/>
  <c r="AV725" i="4" s="1"/>
  <c r="AR726" i="4"/>
  <c r="AS726" i="4" s="1"/>
  <c r="AF727" i="4"/>
  <c r="AC729" i="4"/>
  <c r="AD729" i="4" s="1"/>
  <c r="AG733" i="4"/>
  <c r="AU733" i="4"/>
  <c r="AV733" i="4" s="1"/>
  <c r="AC745" i="4"/>
  <c r="Z744" i="4"/>
  <c r="W754" i="4"/>
  <c r="T753" i="4"/>
  <c r="O759" i="4"/>
  <c r="O758" i="4" s="1"/>
  <c r="O757" i="4" s="1"/>
  <c r="O710" i="4" s="1"/>
  <c r="O647" i="4" s="1"/>
  <c r="U759" i="4"/>
  <c r="U758" i="4" s="1"/>
  <c r="U757" i="4" s="1"/>
  <c r="U710" i="4" s="1"/>
  <c r="X769" i="4"/>
  <c r="AF769" i="4"/>
  <c r="AG772" i="4"/>
  <c r="AX772" i="4"/>
  <c r="AG777" i="4"/>
  <c r="X733" i="4"/>
  <c r="AM735" i="4"/>
  <c r="R739" i="4"/>
  <c r="AA740" i="4"/>
  <c r="AA739" i="4" s="1"/>
  <c r="AA738" i="4" s="1"/>
  <c r="AA737" i="4" s="1"/>
  <c r="AA736" i="4" s="1"/>
  <c r="AA710" i="4" s="1"/>
  <c r="AR741" i="4"/>
  <c r="AS741" i="4" s="1"/>
  <c r="AF742" i="4"/>
  <c r="AI746" i="4"/>
  <c r="AO746" i="4"/>
  <c r="AF749" i="4"/>
  <c r="Z754" i="4"/>
  <c r="AP761" i="4"/>
  <c r="AP760" i="4" s="1"/>
  <c r="W762" i="4"/>
  <c r="T761" i="4"/>
  <c r="AM764" i="4"/>
  <c r="AF765" i="4"/>
  <c r="X767" i="4"/>
  <c r="AD768" i="4"/>
  <c r="X771" i="4"/>
  <c r="AD772" i="4"/>
  <c r="AF774" i="4"/>
  <c r="AS774" i="4"/>
  <c r="R775" i="4"/>
  <c r="AC776" i="4"/>
  <c r="AJ776" i="4"/>
  <c r="AJ775" i="4" s="1"/>
  <c r="AJ759" i="4" s="1"/>
  <c r="AJ758" i="4" s="1"/>
  <c r="AJ757" i="4" s="1"/>
  <c r="AJ710" i="4" s="1"/>
  <c r="AF780" i="4"/>
  <c r="AU780" i="4"/>
  <c r="AM781" i="4"/>
  <c r="AU782" i="4"/>
  <c r="AS748" i="4"/>
  <c r="AU749" i="4"/>
  <c r="AV749" i="4" s="1"/>
  <c r="AL754" i="4"/>
  <c r="AI753" i="4"/>
  <c r="R754" i="4"/>
  <c r="AS754" i="4" s="1"/>
  <c r="AX756" i="4"/>
  <c r="AU765" i="4"/>
  <c r="AV765" i="4" s="1"/>
  <c r="AU767" i="4"/>
  <c r="AV767" i="4" s="1"/>
  <c r="AR769" i="4"/>
  <c r="AS769" i="4" s="1"/>
  <c r="AU771" i="4"/>
  <c r="AV771" i="4" s="1"/>
  <c r="AF783" i="4"/>
  <c r="AM788" i="4"/>
  <c r="AU788" i="4"/>
  <c r="AV788" i="4" s="1"/>
  <c r="AM794" i="4"/>
  <c r="AI819" i="4"/>
  <c r="Z739" i="4"/>
  <c r="AO739" i="4"/>
  <c r="T740" i="4"/>
  <c r="AI740" i="4"/>
  <c r="AC747" i="4"/>
  <c r="X748" i="4"/>
  <c r="AC761" i="4"/>
  <c r="AD761" i="4" s="1"/>
  <c r="Z760" i="4"/>
  <c r="AL762" i="4"/>
  <c r="AI761" i="4"/>
  <c r="AF764" i="4"/>
  <c r="AU766" i="4"/>
  <c r="AU770" i="4"/>
  <c r="AM777" i="4"/>
  <c r="W779" i="4"/>
  <c r="W776" i="4" s="1"/>
  <c r="AR779" i="4"/>
  <c r="AX781" i="4"/>
  <c r="AG781" i="4"/>
  <c r="AD784" i="4"/>
  <c r="AU784" i="4"/>
  <c r="AV784" i="4" s="1"/>
  <c r="AX785" i="4"/>
  <c r="AG785" i="4"/>
  <c r="X788" i="4"/>
  <c r="AF788" i="4"/>
  <c r="AG793" i="4"/>
  <c r="R747" i="4"/>
  <c r="AR761" i="4"/>
  <c r="AS761" i="4" s="1"/>
  <c r="AO760" i="4"/>
  <c r="AX773" i="4"/>
  <c r="AG773" i="4"/>
  <c r="X777" i="4"/>
  <c r="AS777" i="4"/>
  <c r="AU783" i="4"/>
  <c r="AV783" i="4" s="1"/>
  <c r="AX789" i="4"/>
  <c r="AG789" i="4"/>
  <c r="AG796" i="4"/>
  <c r="R786" i="4"/>
  <c r="AP787" i="4"/>
  <c r="AP786" i="4" s="1"/>
  <c r="AM790" i="4"/>
  <c r="AD791" i="4"/>
  <c r="AF792" i="4"/>
  <c r="AS792" i="4"/>
  <c r="AU793" i="4"/>
  <c r="AV793" i="4" s="1"/>
  <c r="Z794" i="4"/>
  <c r="AC794" i="4" s="1"/>
  <c r="AD794" i="4" s="1"/>
  <c r="W795" i="4"/>
  <c r="X796" i="4"/>
  <c r="AD796" i="4"/>
  <c r="AM797" i="4"/>
  <c r="AO819" i="4"/>
  <c r="T820" i="4"/>
  <c r="R820" i="4"/>
  <c r="AC822" i="4"/>
  <c r="AD822" i="4" s="1"/>
  <c r="AA821" i="4"/>
  <c r="X831" i="4"/>
  <c r="P836" i="4"/>
  <c r="P835" i="4" s="1"/>
  <c r="P834" i="4" s="1"/>
  <c r="AG846" i="4"/>
  <c r="W854" i="4"/>
  <c r="V854" i="4"/>
  <c r="W855" i="4"/>
  <c r="AG859" i="4"/>
  <c r="AX859" i="4"/>
  <c r="W861" i="4"/>
  <c r="T860" i="4"/>
  <c r="W860" i="4" s="1"/>
  <c r="AR794" i="4"/>
  <c r="AS794" i="4" s="1"/>
  <c r="AL795" i="4"/>
  <c r="AL822" i="4"/>
  <c r="AK821" i="4"/>
  <c r="AK820" i="4" s="1"/>
  <c r="AK819" i="4" s="1"/>
  <c r="AK818" i="4" s="1"/>
  <c r="AK817" i="4" s="1"/>
  <c r="AK816" i="4" s="1"/>
  <c r="AO837" i="4"/>
  <c r="AR838" i="4"/>
  <c r="AS838" i="4" s="1"/>
  <c r="X852" i="4"/>
  <c r="Z786" i="4"/>
  <c r="AC786" i="4" s="1"/>
  <c r="AO786" i="4"/>
  <c r="T787" i="4"/>
  <c r="AI787" i="4"/>
  <c r="AF790" i="4"/>
  <c r="AG791" i="4"/>
  <c r="AL796" i="4"/>
  <c r="AX797" i="4"/>
  <c r="AG797" i="4"/>
  <c r="W822" i="4"/>
  <c r="V821" i="4"/>
  <c r="V820" i="4" s="1"/>
  <c r="V819" i="4" s="1"/>
  <c r="V818" i="4" s="1"/>
  <c r="V817" i="4" s="1"/>
  <c r="V816" i="4" s="1"/>
  <c r="X824" i="4"/>
  <c r="AD824" i="4"/>
  <c r="AM824" i="4"/>
  <c r="AS824" i="4"/>
  <c r="AU826" i="4"/>
  <c r="AV826" i="4" s="1"/>
  <c r="AM856" i="4"/>
  <c r="AM791" i="4"/>
  <c r="X791" i="4"/>
  <c r="AS791" i="4"/>
  <c r="BA791" i="4"/>
  <c r="BB791" i="4" s="1"/>
  <c r="X794" i="4"/>
  <c r="AS796" i="4"/>
  <c r="Z818" i="4"/>
  <c r="AR822" i="4"/>
  <c r="AS822" i="4" s="1"/>
  <c r="AP821" i="4"/>
  <c r="AX824" i="4"/>
  <c r="AF826" i="4"/>
  <c r="AG830" i="4"/>
  <c r="T837" i="4"/>
  <c r="W838" i="4"/>
  <c r="AM842" i="4"/>
  <c r="AU862" i="4"/>
  <c r="AV862" i="4" s="1"/>
  <c r="AM862" i="4"/>
  <c r="AM828" i="4"/>
  <c r="X830" i="4"/>
  <c r="AC831" i="4"/>
  <c r="AD831" i="4" s="1"/>
  <c r="AL831" i="4"/>
  <c r="AU832" i="4"/>
  <c r="AV832" i="4" s="1"/>
  <c r="AJ838" i="4"/>
  <c r="AC839" i="4"/>
  <c r="AD839" i="4" s="1"/>
  <c r="AM840" i="4"/>
  <c r="AU841" i="4"/>
  <c r="AV841" i="4" s="1"/>
  <c r="W842" i="4"/>
  <c r="AR842" i="4"/>
  <c r="AS842" i="4" s="1"/>
  <c r="AM843" i="4"/>
  <c r="AF844" i="4"/>
  <c r="AL845" i="4"/>
  <c r="AU846" i="4"/>
  <c r="AV846" i="4" s="1"/>
  <c r="AF847" i="4"/>
  <c r="AU847" i="4"/>
  <c r="AV847" i="4" s="1"/>
  <c r="AM848" i="4"/>
  <c r="AU849" i="4"/>
  <c r="T850" i="4"/>
  <c r="R851" i="4"/>
  <c r="AM851" i="4" s="1"/>
  <c r="AL852" i="4"/>
  <c r="W856" i="4"/>
  <c r="AU857" i="4"/>
  <c r="AO860" i="4"/>
  <c r="AR860" i="4" s="1"/>
  <c r="Z861" i="4"/>
  <c r="AU863" i="4"/>
  <c r="AV863" i="4" s="1"/>
  <c r="AL868" i="4"/>
  <c r="AI867" i="4"/>
  <c r="AL867" i="4" s="1"/>
  <c r="R868" i="4"/>
  <c r="X869" i="4"/>
  <c r="AM869" i="4"/>
  <c r="AX878" i="4"/>
  <c r="AG878" i="4"/>
  <c r="AX882" i="4"/>
  <c r="AG882" i="4"/>
  <c r="AX886" i="4"/>
  <c r="AG886" i="4"/>
  <c r="AU830" i="4"/>
  <c r="AV830" i="4" s="1"/>
  <c r="R837" i="4"/>
  <c r="AU844" i="4"/>
  <c r="AV844" i="4" s="1"/>
  <c r="AR852" i="4"/>
  <c r="AS852" i="4" s="1"/>
  <c r="AO851" i="4"/>
  <c r="AC856" i="4"/>
  <c r="AD856" i="4" s="1"/>
  <c r="Z855" i="4"/>
  <c r="AF858" i="4"/>
  <c r="AL861" i="4"/>
  <c r="AI860" i="4"/>
  <c r="AL860" i="4" s="1"/>
  <c r="R861" i="4"/>
  <c r="AF862" i="4"/>
  <c r="AS862" i="4"/>
  <c r="W868" i="4"/>
  <c r="T867" i="4"/>
  <c r="W867" i="4" s="1"/>
  <c r="AX873" i="4"/>
  <c r="AG873" i="4"/>
  <c r="AU898" i="4"/>
  <c r="AV898" i="4" s="1"/>
  <c r="AM898" i="4"/>
  <c r="AG899" i="4"/>
  <c r="AU902" i="4"/>
  <c r="AV902" i="4" s="1"/>
  <c r="AM902" i="4"/>
  <c r="AU823" i="4"/>
  <c r="AV823" i="4" s="1"/>
  <c r="AF825" i="4"/>
  <c r="AU827" i="4"/>
  <c r="AV827" i="4" s="1"/>
  <c r="AF829" i="4"/>
  <c r="AF832" i="4"/>
  <c r="AL839" i="4"/>
  <c r="AX840" i="4"/>
  <c r="AG840" i="4"/>
  <c r="AF843" i="4"/>
  <c r="W845" i="4"/>
  <c r="AX848" i="4"/>
  <c r="AG848" i="4"/>
  <c r="V851" i="4"/>
  <c r="V850" i="4" s="1"/>
  <c r="AG853" i="4"/>
  <c r="AU853" i="4"/>
  <c r="AV853" i="4" s="1"/>
  <c r="AM854" i="4"/>
  <c r="AL855" i="4"/>
  <c r="AD859" i="4"/>
  <c r="X862" i="4"/>
  <c r="AF863" i="4"/>
  <c r="AX865" i="4"/>
  <c r="AG865" i="4"/>
  <c r="AF870" i="4"/>
  <c r="AG872" i="4"/>
  <c r="AX872" i="4"/>
  <c r="W875" i="4"/>
  <c r="W897" i="4"/>
  <c r="T896" i="4"/>
  <c r="Z896" i="4"/>
  <c r="AC897" i="4"/>
  <c r="X900" i="4"/>
  <c r="AF900" i="4"/>
  <c r="AF902" i="4"/>
  <c r="X902" i="4"/>
  <c r="U821" i="4"/>
  <c r="U820" i="4" s="1"/>
  <c r="U819" i="4" s="1"/>
  <c r="U818" i="4" s="1"/>
  <c r="U817" i="4" s="1"/>
  <c r="U816" i="4" s="1"/>
  <c r="W839" i="4"/>
  <c r="AR839" i="4"/>
  <c r="AS839" i="4" s="1"/>
  <c r="AF841" i="4"/>
  <c r="AC852" i="4"/>
  <c r="AD852" i="4" s="1"/>
  <c r="Z851" i="4"/>
  <c r="AR856" i="4"/>
  <c r="AS856" i="4" s="1"/>
  <c r="AO855" i="4"/>
  <c r="AU858" i="4"/>
  <c r="AV858" i="4" s="1"/>
  <c r="AG866" i="4"/>
  <c r="AU866" i="4"/>
  <c r="AV866" i="4" s="1"/>
  <c r="AC869" i="4"/>
  <c r="AD869" i="4" s="1"/>
  <c r="AB868" i="4"/>
  <c r="AR869" i="4"/>
  <c r="AS869" i="4" s="1"/>
  <c r="AQ868" i="4"/>
  <c r="X880" i="4"/>
  <c r="X884" i="4"/>
  <c r="X863" i="4"/>
  <c r="AM865" i="4"/>
  <c r="X866" i="4"/>
  <c r="X870" i="4"/>
  <c r="AM872" i="4"/>
  <c r="R874" i="4"/>
  <c r="AQ875" i="4"/>
  <c r="AQ874" i="4" s="1"/>
  <c r="AC876" i="4"/>
  <c r="AD876" i="4" s="1"/>
  <c r="Z875" i="4"/>
  <c r="AC880" i="4"/>
  <c r="AD880" i="4" s="1"/>
  <c r="AC884" i="4"/>
  <c r="AD884" i="4" s="1"/>
  <c r="AF888" i="4"/>
  <c r="AF891" i="4"/>
  <c r="AU891" i="4"/>
  <c r="AV891" i="4" s="1"/>
  <c r="AO896" i="4"/>
  <c r="AQ897" i="4"/>
  <c r="AQ896" i="4" s="1"/>
  <c r="AQ895" i="4" s="1"/>
  <c r="AQ894" i="4" s="1"/>
  <c r="AQ893" i="4" s="1"/>
  <c r="AQ892" i="4" s="1"/>
  <c r="AU901" i="4"/>
  <c r="AV901" i="4" s="1"/>
  <c r="AF903" i="4"/>
  <c r="AM903" i="4"/>
  <c r="AG905" i="4"/>
  <c r="W913" i="4"/>
  <c r="T912" i="4"/>
  <c r="AL913" i="4"/>
  <c r="AU888" i="4"/>
  <c r="AV888" i="4" s="1"/>
  <c r="AU890" i="4"/>
  <c r="AV890" i="4" s="1"/>
  <c r="AL897" i="4"/>
  <c r="AI896" i="4"/>
  <c r="R897" i="4"/>
  <c r="X915" i="4"/>
  <c r="AU917" i="4"/>
  <c r="AV917" i="4" s="1"/>
  <c r="AM917" i="4"/>
  <c r="AU864" i="4"/>
  <c r="AV864" i="4" s="1"/>
  <c r="AU871" i="4"/>
  <c r="AV871" i="4" s="1"/>
  <c r="AR876" i="4"/>
  <c r="AS876" i="4" s="1"/>
  <c r="AO875" i="4"/>
  <c r="AF877" i="4"/>
  <c r="AS877" i="4"/>
  <c r="AU879" i="4"/>
  <c r="AV879" i="4" s="1"/>
  <c r="AU880" i="4"/>
  <c r="AV880" i="4" s="1"/>
  <c r="AF881" i="4"/>
  <c r="AS881" i="4"/>
  <c r="AU883" i="4"/>
  <c r="AV883" i="4" s="1"/>
  <c r="AU884" i="4"/>
  <c r="AV884" i="4" s="1"/>
  <c r="AF885" i="4"/>
  <c r="AS885" i="4"/>
  <c r="AU887" i="4"/>
  <c r="AV887" i="4" s="1"/>
  <c r="AG889" i="4"/>
  <c r="AF890" i="4"/>
  <c r="AM890" i="4"/>
  <c r="X898" i="4"/>
  <c r="AC898" i="4"/>
  <c r="AD898" i="4" s="1"/>
  <c r="AD899" i="4"/>
  <c r="AL900" i="4"/>
  <c r="AX904" i="4"/>
  <c r="AF906" i="4"/>
  <c r="AF917" i="4"/>
  <c r="X917" i="4"/>
  <c r="AX921" i="4"/>
  <c r="AG921" i="4"/>
  <c r="U924" i="4"/>
  <c r="U923" i="4" s="1"/>
  <c r="U922" i="4" s="1"/>
  <c r="U907" i="4" s="1"/>
  <c r="W925" i="4"/>
  <c r="AG928" i="4"/>
  <c r="W876" i="4"/>
  <c r="X890" i="4"/>
  <c r="AU899" i="4"/>
  <c r="AV899" i="4" s="1"/>
  <c r="AR900" i="4"/>
  <c r="AS900" i="4" s="1"/>
  <c r="AF901" i="4"/>
  <c r="AU906" i="4"/>
  <c r="AV906" i="4" s="1"/>
  <c r="AR913" i="4"/>
  <c r="AS913" i="4" s="1"/>
  <c r="AO912" i="4"/>
  <c r="AG914" i="4"/>
  <c r="X903" i="4"/>
  <c r="AM905" i="4"/>
  <c r="AQ912" i="4"/>
  <c r="AQ911" i="4" s="1"/>
  <c r="AQ910" i="4" s="1"/>
  <c r="AQ909" i="4" s="1"/>
  <c r="AQ908" i="4" s="1"/>
  <c r="AQ907" i="4" s="1"/>
  <c r="AU916" i="4"/>
  <c r="AV916" i="4" s="1"/>
  <c r="AX918" i="4"/>
  <c r="AF919" i="4"/>
  <c r="X921" i="4"/>
  <c r="AI925" i="4"/>
  <c r="AR927" i="4"/>
  <c r="AS927" i="4" s="1"/>
  <c r="AO926" i="4"/>
  <c r="R933" i="4"/>
  <c r="AM933" i="4" s="1"/>
  <c r="AL934" i="4"/>
  <c r="AF935" i="4"/>
  <c r="AM943" i="4"/>
  <c r="AU943" i="4"/>
  <c r="AR942" i="4"/>
  <c r="AS942" i="4" s="1"/>
  <c r="AS945" i="4"/>
  <c r="X960" i="4"/>
  <c r="AF960" i="4"/>
  <c r="AL912" i="4"/>
  <c r="AI911" i="4"/>
  <c r="R912" i="4"/>
  <c r="AC915" i="4"/>
  <c r="AD915" i="4" s="1"/>
  <c r="AF920" i="4"/>
  <c r="X927" i="4"/>
  <c r="AU928" i="4"/>
  <c r="AV928" i="4" s="1"/>
  <c r="AL932" i="4"/>
  <c r="AI931" i="4"/>
  <c r="AC934" i="4"/>
  <c r="AD934" i="4" s="1"/>
  <c r="AA933" i="4"/>
  <c r="W924" i="4"/>
  <c r="T923" i="4"/>
  <c r="AC927" i="4"/>
  <c r="Z926" i="4"/>
  <c r="Z930" i="4"/>
  <c r="AR934" i="4"/>
  <c r="AS934" i="4" s="1"/>
  <c r="AP933" i="4"/>
  <c r="AG936" i="4"/>
  <c r="T941" i="4"/>
  <c r="W942" i="4"/>
  <c r="AU945" i="4"/>
  <c r="AV945" i="4" s="1"/>
  <c r="AM945" i="4"/>
  <c r="X947" i="4"/>
  <c r="Z954" i="4"/>
  <c r="AU914" i="4"/>
  <c r="AV914" i="4" s="1"/>
  <c r="AR915" i="4"/>
  <c r="AS915" i="4" s="1"/>
  <c r="AF916" i="4"/>
  <c r="R926" i="4"/>
  <c r="X926" i="4" s="1"/>
  <c r="AL927" i="4"/>
  <c r="AO930" i="4"/>
  <c r="T932" i="4"/>
  <c r="W934" i="4"/>
  <c r="AX949" i="4"/>
  <c r="AG949" i="4"/>
  <c r="AM936" i="4"/>
  <c r="W943" i="4"/>
  <c r="AJ942" i="4"/>
  <c r="AU944" i="4"/>
  <c r="AV944" i="4" s="1"/>
  <c r="W945" i="4"/>
  <c r="AC947" i="4"/>
  <c r="AD947" i="4" s="1"/>
  <c r="AF951" i="4"/>
  <c r="Q957" i="4"/>
  <c r="Q956" i="4" s="1"/>
  <c r="Q955" i="4" s="1"/>
  <c r="Q954" i="4" s="1"/>
  <c r="Q953" i="4" s="1"/>
  <c r="Q952" i="4" s="1"/>
  <c r="V957" i="4"/>
  <c r="V956" i="4" s="1"/>
  <c r="V955" i="4" s="1"/>
  <c r="V954" i="4" s="1"/>
  <c r="V953" i="4" s="1"/>
  <c r="V952" i="4" s="1"/>
  <c r="AR958" i="4"/>
  <c r="AS958" i="4" s="1"/>
  <c r="AX959" i="4"/>
  <c r="AG959" i="4"/>
  <c r="R940" i="4"/>
  <c r="AC943" i="4"/>
  <c r="AD943" i="4" s="1"/>
  <c r="Z942" i="4"/>
  <c r="AU951" i="4"/>
  <c r="AV951" i="4" s="1"/>
  <c r="AL958" i="4"/>
  <c r="AI957" i="4"/>
  <c r="AG964" i="4"/>
  <c r="AX964" i="4"/>
  <c r="AI939" i="4"/>
  <c r="AU946" i="4"/>
  <c r="AV946" i="4" s="1"/>
  <c r="AU947" i="4"/>
  <c r="AV947" i="4" s="1"/>
  <c r="AF948" i="4"/>
  <c r="AS948" i="4"/>
  <c r="AU950" i="4"/>
  <c r="AV950" i="4" s="1"/>
  <c r="T955" i="4"/>
  <c r="R956" i="4"/>
  <c r="AC958" i="4"/>
  <c r="AD958" i="4" s="1"/>
  <c r="AA957" i="4"/>
  <c r="AA956" i="4" s="1"/>
  <c r="AA955" i="4" s="1"/>
  <c r="AA954" i="4" s="1"/>
  <c r="AA953" i="4" s="1"/>
  <c r="AA952" i="4" s="1"/>
  <c r="AF972" i="4"/>
  <c r="AO942" i="4"/>
  <c r="AO941" i="4" s="1"/>
  <c r="AF944" i="4"/>
  <c r="AS944" i="4"/>
  <c r="AO956" i="4"/>
  <c r="AU960" i="4"/>
  <c r="AV960" i="4" s="1"/>
  <c r="AM960" i="4"/>
  <c r="AU962" i="4"/>
  <c r="AV962" i="4" s="1"/>
  <c r="AM962" i="4"/>
  <c r="AX963" i="4"/>
  <c r="AG963" i="4"/>
  <c r="W958" i="4"/>
  <c r="X963" i="4"/>
  <c r="AI971" i="4"/>
  <c r="AL972" i="4"/>
  <c r="AC974" i="4"/>
  <c r="AD974" i="4" s="1"/>
  <c r="AF976" i="4"/>
  <c r="R970" i="4"/>
  <c r="AU973" i="4"/>
  <c r="AV973" i="4" s="1"/>
  <c r="AU961" i="4"/>
  <c r="AV961" i="4" s="1"/>
  <c r="AG965" i="4"/>
  <c r="AR969" i="4"/>
  <c r="AO968" i="4"/>
  <c r="Z970" i="4"/>
  <c r="AR970" i="4"/>
  <c r="AS970" i="4" s="1"/>
  <c r="T971" i="4"/>
  <c r="X972" i="4"/>
  <c r="AG981" i="4"/>
  <c r="W962" i="4"/>
  <c r="AR972" i="4"/>
  <c r="AS972" i="4" s="1"/>
  <c r="Q971" i="4"/>
  <c r="Q970" i="4" s="1"/>
  <c r="Q969" i="4" s="1"/>
  <c r="Q968" i="4" s="1"/>
  <c r="Q967" i="4" s="1"/>
  <c r="Q966" i="4" s="1"/>
  <c r="V971" i="4"/>
  <c r="V970" i="4" s="1"/>
  <c r="V969" i="4" s="1"/>
  <c r="V968" i="4" s="1"/>
  <c r="V967" i="4" s="1"/>
  <c r="V966" i="4" s="1"/>
  <c r="AA971" i="4"/>
  <c r="AA970" i="4" s="1"/>
  <c r="AA969" i="4" s="1"/>
  <c r="AA968" i="4" s="1"/>
  <c r="AA967" i="4" s="1"/>
  <c r="AA966" i="4" s="1"/>
  <c r="AF973" i="4"/>
  <c r="AS974" i="4"/>
  <c r="AU976" i="4"/>
  <c r="AV976" i="4" s="1"/>
  <c r="AF975" i="4"/>
  <c r="AU977" i="4"/>
  <c r="AV977" i="4" s="1"/>
  <c r="AF979" i="4"/>
  <c r="AU981" i="4"/>
  <c r="AV981" i="4" s="1"/>
  <c r="AU978" i="4"/>
  <c r="AF980" i="4"/>
  <c r="BB43" i="5" l="1"/>
  <c r="BC43" i="5"/>
  <c r="BB41" i="4"/>
  <c r="BC41" i="4"/>
  <c r="AX53" i="5"/>
  <c r="AC19" i="5"/>
  <c r="W19" i="5"/>
  <c r="AG639" i="4"/>
  <c r="AX639" i="4"/>
  <c r="AY639" i="4" s="1"/>
  <c r="AP18" i="5"/>
  <c r="AP17" i="5" s="1"/>
  <c r="AP16" i="5" s="1"/>
  <c r="AP15" i="5" s="1"/>
  <c r="AP14" i="5" s="1"/>
  <c r="AP13" i="5" s="1"/>
  <c r="AR19" i="5"/>
  <c r="AR714" i="4"/>
  <c r="AX664" i="4"/>
  <c r="AF630" i="4"/>
  <c r="AU636" i="4"/>
  <c r="AV636" i="4" s="1"/>
  <c r="AP591" i="4"/>
  <c r="AX562" i="4"/>
  <c r="AS728" i="4"/>
  <c r="AF730" i="4"/>
  <c r="AS74" i="4"/>
  <c r="AX810" i="4"/>
  <c r="U178" i="4"/>
  <c r="U177" i="4" s="1"/>
  <c r="U176" i="4" s="1"/>
  <c r="U175" i="4" s="1"/>
  <c r="AD74" i="4"/>
  <c r="AU50" i="4"/>
  <c r="AV50" i="4" s="1"/>
  <c r="AB614" i="4"/>
  <c r="AB613" i="4" s="1"/>
  <c r="AB612" i="4" s="1"/>
  <c r="AB611" i="4" s="1"/>
  <c r="AL324" i="4"/>
  <c r="AL323" i="4" s="1"/>
  <c r="AX64" i="4"/>
  <c r="P18" i="5"/>
  <c r="P17" i="5" s="1"/>
  <c r="P16" i="5" s="1"/>
  <c r="P15" i="5" s="1"/>
  <c r="P14" i="5" s="1"/>
  <c r="P13" i="5" s="1"/>
  <c r="AU46" i="5"/>
  <c r="AV46" i="5" s="1"/>
  <c r="Q18" i="5"/>
  <c r="Q17" i="5" s="1"/>
  <c r="Q16" i="5" s="1"/>
  <c r="Q15" i="5" s="1"/>
  <c r="Q14" i="5" s="1"/>
  <c r="Q13" i="5" s="1"/>
  <c r="AQ18" i="5"/>
  <c r="AQ17" i="5" s="1"/>
  <c r="AQ16" i="5" s="1"/>
  <c r="AQ15" i="5" s="1"/>
  <c r="AQ14" i="5" s="1"/>
  <c r="AQ13" i="5" s="1"/>
  <c r="AX48" i="5"/>
  <c r="AS22" i="5"/>
  <c r="AR21" i="5"/>
  <c r="AX38" i="6"/>
  <c r="AQ19" i="6"/>
  <c r="AQ18" i="6" s="1"/>
  <c r="AQ17" i="6" s="1"/>
  <c r="AQ16" i="6" s="1"/>
  <c r="AQ15" i="6" s="1"/>
  <c r="AQ14" i="6" s="1"/>
  <c r="AQ13" i="6" s="1"/>
  <c r="AJ19" i="6"/>
  <c r="AJ18" i="6" s="1"/>
  <c r="AJ17" i="6" s="1"/>
  <c r="AJ16" i="6" s="1"/>
  <c r="AJ15" i="6" s="1"/>
  <c r="AJ14" i="6" s="1"/>
  <c r="AJ13" i="6" s="1"/>
  <c r="AG43" i="12"/>
  <c r="AX43" i="12"/>
  <c r="AY43" i="12" s="1"/>
  <c r="W44" i="13"/>
  <c r="AU40" i="7"/>
  <c r="AV40" i="7" s="1"/>
  <c r="AM53" i="7"/>
  <c r="AL21" i="7"/>
  <c r="AR34" i="7"/>
  <c r="AR21" i="7"/>
  <c r="AS21" i="7" s="1"/>
  <c r="AR52" i="7"/>
  <c r="AD53" i="7"/>
  <c r="AF35" i="14"/>
  <c r="AG35" i="14" s="1"/>
  <c r="X53" i="14"/>
  <c r="AX29" i="14"/>
  <c r="AY29" i="14" s="1"/>
  <c r="AX37" i="14"/>
  <c r="AL34" i="14"/>
  <c r="AR21" i="14"/>
  <c r="AS21" i="14" s="1"/>
  <c r="AF25" i="14"/>
  <c r="AG25" i="14" s="1"/>
  <c r="AS48" i="8"/>
  <c r="AX28" i="8"/>
  <c r="AI20" i="8"/>
  <c r="AL20" i="8" s="1"/>
  <c r="AL21" i="8"/>
  <c r="AM21" i="8" s="1"/>
  <c r="AX28" i="15"/>
  <c r="AX47" i="15"/>
  <c r="AY47" i="15" s="1"/>
  <c r="AX31" i="15"/>
  <c r="AY31" i="15" s="1"/>
  <c r="AF26" i="15"/>
  <c r="AG26" i="15" s="1"/>
  <c r="X26" i="15"/>
  <c r="AU30" i="15"/>
  <c r="AV30" i="15" s="1"/>
  <c r="AX25" i="15"/>
  <c r="AY25" i="15" s="1"/>
  <c r="AR20" i="9"/>
  <c r="AP19" i="9"/>
  <c r="AP18" i="9" s="1"/>
  <c r="AP17" i="9" s="1"/>
  <c r="AP16" i="9" s="1"/>
  <c r="AP15" i="9" s="1"/>
  <c r="AP14" i="9" s="1"/>
  <c r="AP13" i="9" s="1"/>
  <c r="AC21" i="16"/>
  <c r="AD21" i="16" s="1"/>
  <c r="AX32" i="16"/>
  <c r="AU45" i="10"/>
  <c r="AV45" i="10" s="1"/>
  <c r="AA18" i="10"/>
  <c r="AA17" i="10" s="1"/>
  <c r="AA16" i="10" s="1"/>
  <c r="AA15" i="10" s="1"/>
  <c r="AA14" i="10" s="1"/>
  <c r="AA13" i="10" s="1"/>
  <c r="AB18" i="10"/>
  <c r="AB17" i="10" s="1"/>
  <c r="AB16" i="10" s="1"/>
  <c r="AB15" i="10" s="1"/>
  <c r="AB14" i="10" s="1"/>
  <c r="AB13" i="10" s="1"/>
  <c r="V18" i="10"/>
  <c r="V17" i="10" s="1"/>
  <c r="V16" i="10" s="1"/>
  <c r="V15" i="10" s="1"/>
  <c r="V14" i="10" s="1"/>
  <c r="V13" i="10" s="1"/>
  <c r="AR56" i="17"/>
  <c r="AU56" i="17" s="1"/>
  <c r="AU40" i="11"/>
  <c r="AV40" i="11" s="1"/>
  <c r="AS45" i="11"/>
  <c r="AX55" i="11"/>
  <c r="AU48" i="11"/>
  <c r="AV48" i="11" s="1"/>
  <c r="AM26" i="19"/>
  <c r="AF54" i="19"/>
  <c r="AX28" i="19"/>
  <c r="AS21" i="19"/>
  <c r="AS21" i="20"/>
  <c r="AM21" i="20"/>
  <c r="AX47" i="21"/>
  <c r="AU35" i="21"/>
  <c r="AV35" i="21" s="1"/>
  <c r="AF35" i="21"/>
  <c r="AX39" i="22"/>
  <c r="AB16" i="22"/>
  <c r="AB15" i="22" s="1"/>
  <c r="AB14" i="22" s="1"/>
  <c r="AB13" i="22" s="1"/>
  <c r="AB17" i="22"/>
  <c r="AC20" i="23"/>
  <c r="Z19" i="23"/>
  <c r="AR17" i="24"/>
  <c r="AC19" i="24"/>
  <c r="AD19" i="24" s="1"/>
  <c r="AA18" i="24"/>
  <c r="W19" i="24"/>
  <c r="T18" i="24"/>
  <c r="AL19" i="24"/>
  <c r="AI18" i="24"/>
  <c r="AR18" i="24"/>
  <c r="AO17" i="24"/>
  <c r="AO16" i="24" s="1"/>
  <c r="AO15" i="24" s="1"/>
  <c r="AO14" i="24" s="1"/>
  <c r="AO13" i="24" s="1"/>
  <c r="AR19" i="24"/>
  <c r="AS19" i="24" s="1"/>
  <c r="AM26" i="25"/>
  <c r="W21" i="25"/>
  <c r="AF93" i="26"/>
  <c r="AG33" i="26"/>
  <c r="AU93" i="26"/>
  <c r="AV93" i="26" s="1"/>
  <c r="AX30" i="26"/>
  <c r="AD85" i="26"/>
  <c r="AD82" i="26"/>
  <c r="AF85" i="26"/>
  <c r="AG85" i="26" s="1"/>
  <c r="W82" i="26"/>
  <c r="AU94" i="26"/>
  <c r="AV94" i="26" s="1"/>
  <c r="AC53" i="26"/>
  <c r="AD53" i="26" s="1"/>
  <c r="AF28" i="26"/>
  <c r="AL21" i="26"/>
  <c r="AQ65" i="26"/>
  <c r="AQ64" i="26" s="1"/>
  <c r="AQ63" i="26" s="1"/>
  <c r="AQ16" i="26" s="1"/>
  <c r="AQ15" i="26" s="1"/>
  <c r="AQ14" i="26" s="1"/>
  <c r="AQ13" i="26" s="1"/>
  <c r="AX69" i="29"/>
  <c r="AX48" i="29"/>
  <c r="AC21" i="29"/>
  <c r="AJ19" i="29"/>
  <c r="AJ18" i="29" s="1"/>
  <c r="AJ17" i="29" s="1"/>
  <c r="AJ16" i="29" s="1"/>
  <c r="AJ15" i="29" s="1"/>
  <c r="AJ14" i="29" s="1"/>
  <c r="AJ13" i="29" s="1"/>
  <c r="AD34" i="29"/>
  <c r="AX27" i="31"/>
  <c r="AR21" i="32"/>
  <c r="AS21" i="32" s="1"/>
  <c r="AX25" i="32"/>
  <c r="AY25" i="32" s="1"/>
  <c r="W21" i="32"/>
  <c r="W20" i="32"/>
  <c r="AF24" i="33"/>
  <c r="AM26" i="33"/>
  <c r="AX28" i="33"/>
  <c r="AY28" i="33" s="1"/>
  <c r="X24" i="34"/>
  <c r="AR19" i="34"/>
  <c r="AM24" i="34"/>
  <c r="AL21" i="34"/>
  <c r="AM21" i="34" s="1"/>
  <c r="T19" i="34"/>
  <c r="W19" i="34" s="1"/>
  <c r="AX27" i="34"/>
  <c r="AY27" i="34" s="1"/>
  <c r="AX25" i="34"/>
  <c r="AU22" i="34"/>
  <c r="AV22" i="34" s="1"/>
  <c r="AX23" i="34"/>
  <c r="AY23" i="34" s="1"/>
  <c r="AX29" i="34"/>
  <c r="AM26" i="34"/>
  <c r="AC20" i="34"/>
  <c r="AF20" i="34" s="1"/>
  <c r="AR20" i="34"/>
  <c r="AS20" i="34" s="1"/>
  <c r="AC21" i="34"/>
  <c r="AD21" i="34" s="1"/>
  <c r="AL20" i="34"/>
  <c r="AM20" i="34" s="1"/>
  <c r="AC19" i="34"/>
  <c r="R19" i="34"/>
  <c r="AS19" i="34" s="1"/>
  <c r="AC18" i="34"/>
  <c r="Z17" i="34"/>
  <c r="AX24" i="34"/>
  <c r="AG24" i="34"/>
  <c r="AY29" i="34"/>
  <c r="AU21" i="34"/>
  <c r="AV21" i="34" s="1"/>
  <c r="AL19" i="34"/>
  <c r="AI18" i="34"/>
  <c r="X20" i="34"/>
  <c r="AY25" i="34"/>
  <c r="X21" i="34"/>
  <c r="AG28" i="34"/>
  <c r="AX28" i="34"/>
  <c r="T18" i="34"/>
  <c r="AX22" i="34"/>
  <c r="AG22" i="34"/>
  <c r="AR18" i="34"/>
  <c r="AO17" i="34"/>
  <c r="AX26" i="34"/>
  <c r="AG26" i="34"/>
  <c r="AX30" i="34"/>
  <c r="AG22" i="33"/>
  <c r="AX22" i="33"/>
  <c r="AG27" i="33"/>
  <c r="AX27" i="33"/>
  <c r="U19" i="33"/>
  <c r="W20" i="33"/>
  <c r="T17" i="33"/>
  <c r="W21" i="33"/>
  <c r="AR21" i="33"/>
  <c r="AS21" i="33" s="1"/>
  <c r="AO20" i="33"/>
  <c r="AG23" i="33"/>
  <c r="AX23" i="33"/>
  <c r="AX24" i="33"/>
  <c r="AG24" i="33"/>
  <c r="AJ19" i="33"/>
  <c r="AL20" i="33"/>
  <c r="R18" i="33"/>
  <c r="AX29" i="33"/>
  <c r="AX25" i="33"/>
  <c r="AC21" i="33"/>
  <c r="AD21" i="33" s="1"/>
  <c r="Z20" i="33"/>
  <c r="AI17" i="33"/>
  <c r="AL21" i="33"/>
  <c r="AG26" i="33"/>
  <c r="AX26" i="33"/>
  <c r="AL21" i="32"/>
  <c r="AM21" i="32" s="1"/>
  <c r="AA19" i="32"/>
  <c r="AC20" i="32"/>
  <c r="AR18" i="32"/>
  <c r="AO17" i="32"/>
  <c r="AS20" i="32"/>
  <c r="AC21" i="32"/>
  <c r="AD21" i="32" s="1"/>
  <c r="AY27" i="32"/>
  <c r="AY23" i="32"/>
  <c r="R19" i="32"/>
  <c r="AS19" i="32" s="1"/>
  <c r="Z17" i="32"/>
  <c r="AM20" i="32"/>
  <c r="AX30" i="32"/>
  <c r="AG28" i="32"/>
  <c r="AX28" i="32"/>
  <c r="AL19" i="32"/>
  <c r="AI18" i="32"/>
  <c r="X20" i="32"/>
  <c r="AV22" i="32"/>
  <c r="AU21" i="32"/>
  <c r="AV21" i="32" s="1"/>
  <c r="AV20" i="32"/>
  <c r="AY29" i="32"/>
  <c r="AX26" i="32"/>
  <c r="AG26" i="32"/>
  <c r="W19" i="32"/>
  <c r="T18" i="32"/>
  <c r="AX22" i="32"/>
  <c r="AG22" i="32"/>
  <c r="AX24" i="32"/>
  <c r="AG24" i="32"/>
  <c r="X21" i="32"/>
  <c r="AD35" i="31"/>
  <c r="AF26" i="31"/>
  <c r="AG26" i="31" s="1"/>
  <c r="X26" i="31"/>
  <c r="AI41" i="31"/>
  <c r="AL42" i="31"/>
  <c r="R34" i="31"/>
  <c r="AD34" i="31" s="1"/>
  <c r="AG45" i="31"/>
  <c r="AX45" i="31"/>
  <c r="AY28" i="31"/>
  <c r="AI20" i="31"/>
  <c r="AL21" i="31"/>
  <c r="R39" i="31"/>
  <c r="AF24" i="31"/>
  <c r="R18" i="31"/>
  <c r="AU43" i="31"/>
  <c r="AV43" i="31" s="1"/>
  <c r="AM43" i="31"/>
  <c r="T41" i="31"/>
  <c r="W42" i="31"/>
  <c r="AY27" i="31"/>
  <c r="W35" i="31"/>
  <c r="T34" i="31"/>
  <c r="AO19" i="31"/>
  <c r="AR20" i="31"/>
  <c r="AS20" i="31" s="1"/>
  <c r="AR35" i="31"/>
  <c r="AS35" i="31" s="1"/>
  <c r="AO34" i="31"/>
  <c r="AY29" i="31"/>
  <c r="AU22" i="31"/>
  <c r="AV22" i="31" s="1"/>
  <c r="AM22" i="31"/>
  <c r="AU26" i="31"/>
  <c r="AM26" i="31"/>
  <c r="AL34" i="31"/>
  <c r="AI33" i="31"/>
  <c r="X43" i="31"/>
  <c r="AF43" i="31"/>
  <c r="T20" i="31"/>
  <c r="W21" i="31"/>
  <c r="AF36" i="31"/>
  <c r="X36" i="31"/>
  <c r="AX25" i="31"/>
  <c r="AG25" i="31"/>
  <c r="Z40" i="31"/>
  <c r="AC41" i="31"/>
  <c r="AD41" i="31" s="1"/>
  <c r="AY37" i="31"/>
  <c r="AM35" i="31"/>
  <c r="X22" i="31"/>
  <c r="AF22" i="31"/>
  <c r="AC33" i="31"/>
  <c r="Z32" i="31"/>
  <c r="AO40" i="31"/>
  <c r="AR41" i="31"/>
  <c r="AS41" i="31" s="1"/>
  <c r="AC20" i="31"/>
  <c r="AD20" i="31" s="1"/>
  <c r="Z19" i="31"/>
  <c r="AY44" i="31"/>
  <c r="AY23" i="31"/>
  <c r="AU22" i="30"/>
  <c r="AV22" i="30" s="1"/>
  <c r="AF22" i="30"/>
  <c r="AG22" i="30" s="1"/>
  <c r="AF24" i="30"/>
  <c r="X24" i="30"/>
  <c r="AR21" i="30"/>
  <c r="AS21" i="30" s="1"/>
  <c r="AX30" i="30"/>
  <c r="AG30" i="30"/>
  <c r="AY29" i="30"/>
  <c r="X26" i="30"/>
  <c r="AF26" i="30"/>
  <c r="T20" i="30"/>
  <c r="W21" i="30"/>
  <c r="R19" i="30"/>
  <c r="AX28" i="30"/>
  <c r="AY23" i="30"/>
  <c r="AC21" i="30"/>
  <c r="AD21" i="30" s="1"/>
  <c r="AX22" i="30"/>
  <c r="AU24" i="30"/>
  <c r="AV24" i="30" s="1"/>
  <c r="AM24" i="30"/>
  <c r="AA19" i="30"/>
  <c r="AC20" i="30"/>
  <c r="AD20" i="30" s="1"/>
  <c r="AY25" i="30"/>
  <c r="AP19" i="30"/>
  <c r="AR20" i="30"/>
  <c r="AS20" i="30" s="1"/>
  <c r="Z17" i="30"/>
  <c r="AO17" i="30"/>
  <c r="AI20" i="30"/>
  <c r="AL21" i="30"/>
  <c r="AF59" i="29"/>
  <c r="AS34" i="29"/>
  <c r="AU22" i="29"/>
  <c r="AV22" i="29" s="1"/>
  <c r="AF25" i="29"/>
  <c r="AD21" i="29"/>
  <c r="AU25" i="29"/>
  <c r="AV25" i="29" s="1"/>
  <c r="AM25" i="29"/>
  <c r="W21" i="29"/>
  <c r="AF21" i="29" s="1"/>
  <c r="AX74" i="29"/>
  <c r="AX70" i="29"/>
  <c r="R57" i="29"/>
  <c r="AR51" i="29"/>
  <c r="AS51" i="29" s="1"/>
  <c r="AO50" i="29"/>
  <c r="AR50" i="29" s="1"/>
  <c r="AS50" i="29" s="1"/>
  <c r="AY66" i="29"/>
  <c r="R33" i="29"/>
  <c r="AG67" i="29"/>
  <c r="AF37" i="29"/>
  <c r="AU63" i="29"/>
  <c r="AV63" i="29" s="1"/>
  <c r="AX60" i="29"/>
  <c r="AF52" i="29"/>
  <c r="X52" i="29"/>
  <c r="AX49" i="29"/>
  <c r="AG49" i="29"/>
  <c r="AM44" i="29"/>
  <c r="AD33" i="29"/>
  <c r="AX65" i="29"/>
  <c r="AD38" i="29"/>
  <c r="AY27" i="29"/>
  <c r="AC20" i="29"/>
  <c r="AL21" i="29"/>
  <c r="AG72" i="29"/>
  <c r="AX72" i="29"/>
  <c r="X58" i="29"/>
  <c r="AG62" i="29"/>
  <c r="AX62" i="29"/>
  <c r="AX55" i="29"/>
  <c r="AG55" i="29"/>
  <c r="AY71" i="29"/>
  <c r="AY69" i="29"/>
  <c r="AC51" i="29"/>
  <c r="AD51" i="29" s="1"/>
  <c r="Z50" i="29"/>
  <c r="AC50" i="29" s="1"/>
  <c r="AD50" i="29" s="1"/>
  <c r="AY53" i="29"/>
  <c r="AY41" i="29"/>
  <c r="AU37" i="29"/>
  <c r="AF38" i="29"/>
  <c r="X38" i="29"/>
  <c r="R43" i="29"/>
  <c r="AG32" i="29"/>
  <c r="AX32" i="29"/>
  <c r="AG63" i="29"/>
  <c r="AX42" i="29"/>
  <c r="AG42" i="29"/>
  <c r="AX30" i="29"/>
  <c r="AG30" i="29"/>
  <c r="AX23" i="29"/>
  <c r="AY47" i="29"/>
  <c r="AY29" i="29"/>
  <c r="W20" i="29"/>
  <c r="T19" i="29"/>
  <c r="X21" i="29"/>
  <c r="AG25" i="29"/>
  <c r="AX25" i="29"/>
  <c r="AS21" i="29"/>
  <c r="AG59" i="29"/>
  <c r="AG68" i="29"/>
  <c r="AX68" i="29"/>
  <c r="AG54" i="29"/>
  <c r="AX54" i="29"/>
  <c r="AK50" i="29"/>
  <c r="AL50" i="29" s="1"/>
  <c r="AL51" i="29"/>
  <c r="AM59" i="29"/>
  <c r="AU59" i="29"/>
  <c r="AV59" i="29" s="1"/>
  <c r="AX39" i="29"/>
  <c r="AG39" i="29"/>
  <c r="AU38" i="29"/>
  <c r="AV38" i="29" s="1"/>
  <c r="AM38" i="29"/>
  <c r="AM33" i="29"/>
  <c r="AU33" i="29"/>
  <c r="AV33" i="29" s="1"/>
  <c r="AO43" i="29"/>
  <c r="AR44" i="29"/>
  <c r="AS44" i="29" s="1"/>
  <c r="X33" i="29"/>
  <c r="AF33" i="29"/>
  <c r="AX56" i="29"/>
  <c r="AY48" i="29"/>
  <c r="AS38" i="29"/>
  <c r="Z43" i="29"/>
  <c r="AC43" i="29" s="1"/>
  <c r="AC44" i="29"/>
  <c r="AY46" i="29"/>
  <c r="X44" i="29"/>
  <c r="AY36" i="29"/>
  <c r="AY40" i="29"/>
  <c r="X22" i="29"/>
  <c r="AF22" i="29"/>
  <c r="AI19" i="29"/>
  <c r="AM28" i="29"/>
  <c r="AU28" i="29"/>
  <c r="AV28" i="29" s="1"/>
  <c r="AK19" i="29"/>
  <c r="AK18" i="29" s="1"/>
  <c r="AK17" i="29" s="1"/>
  <c r="AK16" i="29" s="1"/>
  <c r="AK15" i="29" s="1"/>
  <c r="AK14" i="29" s="1"/>
  <c r="AK13" i="29" s="1"/>
  <c r="AG21" i="29"/>
  <c r="AY24" i="29"/>
  <c r="AC58" i="29"/>
  <c r="AD58" i="29" s="1"/>
  <c r="Z57" i="29"/>
  <c r="AC57" i="29" s="1"/>
  <c r="AX73" i="29"/>
  <c r="AG73" i="29"/>
  <c r="AO57" i="29"/>
  <c r="AR57" i="29" s="1"/>
  <c r="AR58" i="29"/>
  <c r="AS58" i="29" s="1"/>
  <c r="AM58" i="29"/>
  <c r="AU67" i="29"/>
  <c r="AV67" i="29" s="1"/>
  <c r="AX61" i="29"/>
  <c r="R37" i="29"/>
  <c r="AX35" i="29"/>
  <c r="AG35" i="29"/>
  <c r="AU34" i="29"/>
  <c r="AV34" i="29" s="1"/>
  <c r="AM34" i="29"/>
  <c r="AX64" i="29"/>
  <c r="AF34" i="29"/>
  <c r="X34" i="29"/>
  <c r="V50" i="29"/>
  <c r="W51" i="29"/>
  <c r="AM45" i="29"/>
  <c r="AU45" i="29"/>
  <c r="AV45" i="29" s="1"/>
  <c r="AG28" i="29"/>
  <c r="AF45" i="29"/>
  <c r="AY26" i="29"/>
  <c r="AU20" i="29"/>
  <c r="AM20" i="29"/>
  <c r="AX31" i="29"/>
  <c r="R20" i="29"/>
  <c r="AS20" i="29"/>
  <c r="AF22" i="28"/>
  <c r="AF31" i="28"/>
  <c r="AF26" i="28"/>
  <c r="AU31" i="28"/>
  <c r="AV31" i="28" s="1"/>
  <c r="Z20" i="28"/>
  <c r="AC21" i="28"/>
  <c r="AD21" i="28" s="1"/>
  <c r="R20" i="28"/>
  <c r="AG29" i="28"/>
  <c r="AX29" i="28"/>
  <c r="AU26" i="28"/>
  <c r="AV26" i="28" s="1"/>
  <c r="AG23" i="28"/>
  <c r="AX23" i="28"/>
  <c r="AG31" i="28"/>
  <c r="AG25" i="28"/>
  <c r="AX25" i="28"/>
  <c r="AX22" i="28"/>
  <c r="AG22" i="28"/>
  <c r="AL20" i="28"/>
  <c r="AI19" i="28"/>
  <c r="AY30" i="28"/>
  <c r="AY28" i="28"/>
  <c r="AG26" i="28"/>
  <c r="AX24" i="28"/>
  <c r="AG24" i="28"/>
  <c r="T19" i="28"/>
  <c r="W20" i="28"/>
  <c r="AG27" i="28"/>
  <c r="AX27" i="28"/>
  <c r="AR21" i="28"/>
  <c r="AS21" i="28" s="1"/>
  <c r="AO20" i="28"/>
  <c r="AY32" i="28"/>
  <c r="AM21" i="28"/>
  <c r="X21" i="28"/>
  <c r="AG30" i="27"/>
  <c r="AD26" i="27"/>
  <c r="AF22" i="27"/>
  <c r="AX23" i="27"/>
  <c r="AX24" i="27"/>
  <c r="AG24" i="27"/>
  <c r="AG25" i="27"/>
  <c r="AX25" i="27"/>
  <c r="AX33" i="27"/>
  <c r="AX31" i="27"/>
  <c r="AG31" i="27"/>
  <c r="AY23" i="27"/>
  <c r="AG29" i="27"/>
  <c r="AX29" i="27"/>
  <c r="AM22" i="27"/>
  <c r="AU22" i="27"/>
  <c r="AV22" i="27" s="1"/>
  <c r="AL21" i="27"/>
  <c r="AY32" i="27"/>
  <c r="AM20" i="27"/>
  <c r="R20" i="27"/>
  <c r="AX27" i="27"/>
  <c r="AU26" i="27"/>
  <c r="AL19" i="27"/>
  <c r="AI18" i="27"/>
  <c r="AX28" i="27"/>
  <c r="W18" i="27"/>
  <c r="T17" i="27"/>
  <c r="AO20" i="27"/>
  <c r="AR21" i="27"/>
  <c r="AS21" i="27" s="1"/>
  <c r="Z20" i="27"/>
  <c r="AC21" i="27"/>
  <c r="AG22" i="27"/>
  <c r="X21" i="27"/>
  <c r="AX669" i="4"/>
  <c r="AX357" i="4"/>
  <c r="AB339" i="4"/>
  <c r="AB338" i="4" s="1"/>
  <c r="AB337" i="4" s="1"/>
  <c r="AB336" i="4" s="1"/>
  <c r="AB335" i="4" s="1"/>
  <c r="AG811" i="4"/>
  <c r="AX811" i="4"/>
  <c r="Z801" i="4"/>
  <c r="AC802" i="4"/>
  <c r="AF806" i="4"/>
  <c r="AF947" i="4"/>
  <c r="AK335" i="4"/>
  <c r="AG805" i="4"/>
  <c r="AX805" i="4"/>
  <c r="R802" i="4"/>
  <c r="AG808" i="4"/>
  <c r="AX808" i="4"/>
  <c r="AC803" i="4"/>
  <c r="AD803" i="4" s="1"/>
  <c r="AL803" i="4"/>
  <c r="AU804" i="4"/>
  <c r="AV804" i="4" s="1"/>
  <c r="AM804" i="4"/>
  <c r="AX815" i="4"/>
  <c r="AV815" i="4"/>
  <c r="AF804" i="4"/>
  <c r="X804" i="4"/>
  <c r="X803" i="4"/>
  <c r="AF803" i="4"/>
  <c r="AG813" i="4"/>
  <c r="AX813" i="4"/>
  <c r="AY814" i="4"/>
  <c r="BA814" i="4"/>
  <c r="AO801" i="4"/>
  <c r="AR802" i="4"/>
  <c r="AX807" i="4"/>
  <c r="AX946" i="4"/>
  <c r="BA946" i="4" s="1"/>
  <c r="AR786" i="4"/>
  <c r="AU497" i="4"/>
  <c r="AV497" i="4" s="1"/>
  <c r="AX361" i="4"/>
  <c r="AY809" i="4"/>
  <c r="BA809" i="4"/>
  <c r="T801" i="4"/>
  <c r="W802" i="4"/>
  <c r="AR803" i="4"/>
  <c r="AS803" i="4" s="1"/>
  <c r="AI800" i="4"/>
  <c r="AL801" i="4"/>
  <c r="AU876" i="4"/>
  <c r="AV876" i="4" s="1"/>
  <c r="AV728" i="4"/>
  <c r="AB476" i="4"/>
  <c r="AB475" i="4" s="1"/>
  <c r="AB474" i="4" s="1"/>
  <c r="AB473" i="4" s="1"/>
  <c r="V392" i="4"/>
  <c r="AP16" i="4"/>
  <c r="AP15" i="4" s="1"/>
  <c r="AP14" i="4" s="1"/>
  <c r="AK554" i="4"/>
  <c r="AK553" i="4" s="1"/>
  <c r="AK552" i="4" s="1"/>
  <c r="AK551" i="4" s="1"/>
  <c r="AK392" i="4" s="1"/>
  <c r="AF187" i="4"/>
  <c r="AG187" i="4" s="1"/>
  <c r="AU548" i="4"/>
  <c r="AV548" i="4" s="1"/>
  <c r="AF471" i="4"/>
  <c r="AA433" i="4"/>
  <c r="AA432" i="4" s="1"/>
  <c r="AA431" i="4" s="1"/>
  <c r="AA430" i="4" s="1"/>
  <c r="AB395" i="4"/>
  <c r="AB394" i="4" s="1"/>
  <c r="AB393" i="4" s="1"/>
  <c r="W43" i="4"/>
  <c r="AX965" i="4"/>
  <c r="AC615" i="4"/>
  <c r="AD615" i="4" s="1"/>
  <c r="W42" i="4"/>
  <c r="P16" i="4"/>
  <c r="P15" i="4" s="1"/>
  <c r="P14" i="4" s="1"/>
  <c r="AS786" i="4"/>
  <c r="AD728" i="4"/>
  <c r="AC581" i="4"/>
  <c r="AK836" i="4"/>
  <c r="AK835" i="4" s="1"/>
  <c r="AK834" i="4" s="1"/>
  <c r="AK833" i="4" s="1"/>
  <c r="P433" i="4"/>
  <c r="P432" i="4" s="1"/>
  <c r="P431" i="4" s="1"/>
  <c r="P430" i="4" s="1"/>
  <c r="AC75" i="4"/>
  <c r="AD75" i="4" s="1"/>
  <c r="U16" i="4"/>
  <c r="U15" i="4" s="1"/>
  <c r="U14" i="4" s="1"/>
  <c r="AX670" i="4"/>
  <c r="AA258" i="4"/>
  <c r="AA257" i="4" s="1"/>
  <c r="AA256" i="4" s="1"/>
  <c r="AA255" i="4" s="1"/>
  <c r="AM26" i="4"/>
  <c r="AL25" i="4"/>
  <c r="AU75" i="26"/>
  <c r="AV75" i="26" s="1"/>
  <c r="AD60" i="26"/>
  <c r="AD101" i="26"/>
  <c r="AS101" i="26"/>
  <c r="AX95" i="26"/>
  <c r="AY95" i="26" s="1"/>
  <c r="AX99" i="26"/>
  <c r="AY99" i="26" s="1"/>
  <c r="AG29" i="26"/>
  <c r="AX29" i="26"/>
  <c r="AK16" i="26"/>
  <c r="AK15" i="26" s="1"/>
  <c r="AK14" i="26" s="1"/>
  <c r="AK13" i="26" s="1"/>
  <c r="R100" i="26"/>
  <c r="X100" i="26" s="1"/>
  <c r="AY98" i="26"/>
  <c r="AG94" i="26"/>
  <c r="R65" i="26"/>
  <c r="R59" i="26"/>
  <c r="AS59" i="26" s="1"/>
  <c r="AS60" i="26"/>
  <c r="AY71" i="26"/>
  <c r="AX79" i="26"/>
  <c r="AR66" i="26"/>
  <c r="AS66" i="26" s="1"/>
  <c r="AO65" i="26"/>
  <c r="AG80" i="26"/>
  <c r="AX80" i="26"/>
  <c r="AX69" i="26"/>
  <c r="AF68" i="26"/>
  <c r="X68" i="26"/>
  <c r="AM47" i="26"/>
  <c r="AU47" i="26"/>
  <c r="AV47" i="26" s="1"/>
  <c r="AX36" i="26"/>
  <c r="AG36" i="26"/>
  <c r="AU35" i="26"/>
  <c r="AV35" i="26" s="1"/>
  <c r="AM35" i="26"/>
  <c r="AC59" i="26"/>
  <c r="Z58" i="26"/>
  <c r="AF54" i="26"/>
  <c r="X54" i="26"/>
  <c r="T50" i="26"/>
  <c r="W51" i="26"/>
  <c r="AF34" i="26"/>
  <c r="AX73" i="26"/>
  <c r="R42" i="26"/>
  <c r="AC52" i="26"/>
  <c r="AD52" i="26" s="1"/>
  <c r="AA51" i="26"/>
  <c r="T19" i="26"/>
  <c r="AY30" i="26"/>
  <c r="AO20" i="26"/>
  <c r="AR21" i="26"/>
  <c r="AS21" i="26" s="1"/>
  <c r="AX27" i="26"/>
  <c r="AG86" i="26"/>
  <c r="AX86" i="26"/>
  <c r="AU100" i="26"/>
  <c r="AV100" i="26" s="1"/>
  <c r="AM100" i="26"/>
  <c r="AG96" i="26"/>
  <c r="AX96" i="26"/>
  <c r="AG88" i="26"/>
  <c r="AX88" i="26"/>
  <c r="AY87" i="26"/>
  <c r="AX91" i="26"/>
  <c r="AG78" i="26"/>
  <c r="AX78" i="26"/>
  <c r="Z65" i="26"/>
  <c r="AC66" i="26"/>
  <c r="AD66" i="26" s="1"/>
  <c r="AG74" i="26"/>
  <c r="AX74" i="26"/>
  <c r="AG70" i="26"/>
  <c r="AX70" i="26"/>
  <c r="AX76" i="26"/>
  <c r="AG76" i="26"/>
  <c r="T58" i="26"/>
  <c r="W59" i="26"/>
  <c r="R34" i="26"/>
  <c r="X34" i="26" s="1"/>
  <c r="AX77" i="26"/>
  <c r="X52" i="26"/>
  <c r="AF35" i="26"/>
  <c r="X35" i="26"/>
  <c r="AO57" i="26"/>
  <c r="AR58" i="26"/>
  <c r="R51" i="26"/>
  <c r="AG48" i="26"/>
  <c r="AX48" i="26"/>
  <c r="AU61" i="26"/>
  <c r="AV61" i="26" s="1"/>
  <c r="AR52" i="26"/>
  <c r="AS52" i="26" s="1"/>
  <c r="AO51" i="26"/>
  <c r="AG41" i="26"/>
  <c r="AX41" i="26"/>
  <c r="AX31" i="26"/>
  <c r="AG31" i="26"/>
  <c r="AF25" i="26"/>
  <c r="X25" i="26"/>
  <c r="AD35" i="26"/>
  <c r="AG24" i="26"/>
  <c r="AX24" i="26"/>
  <c r="AU28" i="26"/>
  <c r="AV28" i="26" s="1"/>
  <c r="AM28" i="26"/>
  <c r="AY33" i="26"/>
  <c r="AB20" i="26"/>
  <c r="AC21" i="26"/>
  <c r="AD21" i="26" s="1"/>
  <c r="AF32" i="26"/>
  <c r="AU21" i="26"/>
  <c r="AV21" i="26" s="1"/>
  <c r="AM21" i="26"/>
  <c r="Z17" i="26"/>
  <c r="AG89" i="26"/>
  <c r="AX89" i="26"/>
  <c r="AG83" i="26"/>
  <c r="AF100" i="26"/>
  <c r="AD100" i="26"/>
  <c r="AS100" i="26"/>
  <c r="AX103" i="26"/>
  <c r="AG92" i="26"/>
  <c r="AX92" i="26"/>
  <c r="AY90" i="26"/>
  <c r="AL59" i="26"/>
  <c r="AI58" i="26"/>
  <c r="AL67" i="26"/>
  <c r="AI66" i="26"/>
  <c r="X60" i="26"/>
  <c r="AF60" i="26"/>
  <c r="Z44" i="26"/>
  <c r="AC45" i="26"/>
  <c r="AD45" i="26" s="1"/>
  <c r="AX38" i="26"/>
  <c r="AG38" i="26"/>
  <c r="AG40" i="26"/>
  <c r="AX40" i="26"/>
  <c r="AS34" i="26"/>
  <c r="T45" i="26"/>
  <c r="W46" i="26"/>
  <c r="AR46" i="26"/>
  <c r="AS46" i="26" s="1"/>
  <c r="AO45" i="26"/>
  <c r="AU22" i="26"/>
  <c r="AV22" i="26" s="1"/>
  <c r="AM22" i="26"/>
  <c r="AX28" i="26"/>
  <c r="AG28" i="26"/>
  <c r="R19" i="26"/>
  <c r="AX23" i="26"/>
  <c r="AG23" i="26"/>
  <c r="U20" i="26"/>
  <c r="W21" i="26"/>
  <c r="AL20" i="26"/>
  <c r="AI19" i="26"/>
  <c r="AG22" i="26"/>
  <c r="AF102" i="26"/>
  <c r="AU85" i="26"/>
  <c r="AV86" i="26"/>
  <c r="AF101" i="26"/>
  <c r="X101" i="26"/>
  <c r="AU101" i="26"/>
  <c r="AV101" i="26" s="1"/>
  <c r="AX93" i="26"/>
  <c r="AG93" i="26"/>
  <c r="AG61" i="26"/>
  <c r="AU60" i="26"/>
  <c r="AV60" i="26" s="1"/>
  <c r="AM60" i="26"/>
  <c r="AM68" i="26"/>
  <c r="AU68" i="26"/>
  <c r="AV68" i="26" s="1"/>
  <c r="AG62" i="26"/>
  <c r="AX62" i="26"/>
  <c r="W67" i="26"/>
  <c r="T66" i="26"/>
  <c r="AL46" i="26"/>
  <c r="AI45" i="26"/>
  <c r="AY37" i="26"/>
  <c r="AM34" i="26"/>
  <c r="AU34" i="26"/>
  <c r="AV34" i="26" s="1"/>
  <c r="AX55" i="26"/>
  <c r="AF53" i="26"/>
  <c r="X53" i="26"/>
  <c r="AL53" i="26"/>
  <c r="AI52" i="26"/>
  <c r="Z49" i="26"/>
  <c r="AF47" i="26"/>
  <c r="X47" i="26"/>
  <c r="AX72" i="26"/>
  <c r="AX39" i="26"/>
  <c r="AG39" i="26"/>
  <c r="AS35" i="26"/>
  <c r="AY26" i="26"/>
  <c r="AX30" i="25"/>
  <c r="AF26" i="25"/>
  <c r="AI20" i="25"/>
  <c r="AL21" i="25"/>
  <c r="AM21" i="25" s="1"/>
  <c r="AG27" i="25"/>
  <c r="AX27" i="25"/>
  <c r="AX23" i="25"/>
  <c r="AG23" i="25"/>
  <c r="AG29" i="25"/>
  <c r="AX29" i="25"/>
  <c r="AG28" i="25"/>
  <c r="AX28" i="25"/>
  <c r="R18" i="25"/>
  <c r="AU22" i="25"/>
  <c r="AV22" i="25" s="1"/>
  <c r="X21" i="25"/>
  <c r="AY30" i="25"/>
  <c r="AR21" i="25"/>
  <c r="AO20" i="25"/>
  <c r="T19" i="25"/>
  <c r="W20" i="25"/>
  <c r="AG25" i="25"/>
  <c r="AX25" i="25"/>
  <c r="Z20" i="25"/>
  <c r="AC21" i="25"/>
  <c r="AD21" i="25" s="1"/>
  <c r="AX26" i="25"/>
  <c r="AG26" i="25"/>
  <c r="X22" i="25"/>
  <c r="AF22" i="25"/>
  <c r="AX24" i="25"/>
  <c r="AG24" i="25"/>
  <c r="AX26" i="23"/>
  <c r="AG26" i="23"/>
  <c r="AU20" i="23"/>
  <c r="AV20" i="23" s="1"/>
  <c r="AM20" i="23"/>
  <c r="AG21" i="23"/>
  <c r="R19" i="23"/>
  <c r="AX24" i="23"/>
  <c r="AG24" i="23"/>
  <c r="AY27" i="23"/>
  <c r="AX22" i="23"/>
  <c r="AG22" i="23"/>
  <c r="AY25" i="23"/>
  <c r="AY23" i="23"/>
  <c r="AX30" i="23"/>
  <c r="AS20" i="23"/>
  <c r="AG28" i="23"/>
  <c r="AX28" i="23"/>
  <c r="AY29" i="23"/>
  <c r="AM21" i="23"/>
  <c r="AU21" i="23"/>
  <c r="AV21" i="23" s="1"/>
  <c r="AS18" i="24"/>
  <c r="R17" i="24"/>
  <c r="AX24" i="24"/>
  <c r="AG24" i="24"/>
  <c r="AX28" i="24"/>
  <c r="AG26" i="24"/>
  <c r="AX26" i="24"/>
  <c r="AX22" i="24"/>
  <c r="AG22" i="24"/>
  <c r="AY27" i="24"/>
  <c r="Z16" i="24"/>
  <c r="Z15" i="24" s="1"/>
  <c r="Z14" i="24" s="1"/>
  <c r="Z13" i="24" s="1"/>
  <c r="AY23" i="24"/>
  <c r="AY21" i="24"/>
  <c r="AY25" i="24"/>
  <c r="AX20" i="24"/>
  <c r="AG20" i="24"/>
  <c r="AL19" i="23"/>
  <c r="AI18" i="23"/>
  <c r="AU27" i="22"/>
  <c r="AV27" i="22" s="1"/>
  <c r="X35" i="22"/>
  <c r="AG24" i="22"/>
  <c r="AX24" i="22"/>
  <c r="AX25" i="22"/>
  <c r="AG25" i="22"/>
  <c r="AI20" i="22"/>
  <c r="AL21" i="22"/>
  <c r="AY38" i="22"/>
  <c r="AX30" i="22"/>
  <c r="AG37" i="22"/>
  <c r="AX37" i="22"/>
  <c r="AR33" i="22"/>
  <c r="AS34" i="22"/>
  <c r="AS33" i="22" s="1"/>
  <c r="X34" i="22"/>
  <c r="X33" i="22" s="1"/>
  <c r="W33" i="22"/>
  <c r="AF34" i="22"/>
  <c r="AU22" i="22"/>
  <c r="AV22" i="22" s="1"/>
  <c r="AM22" i="22"/>
  <c r="AX35" i="22"/>
  <c r="T20" i="22"/>
  <c r="W21" i="22"/>
  <c r="AX27" i="22"/>
  <c r="AG27" i="22"/>
  <c r="AO19" i="22"/>
  <c r="AR20" i="22"/>
  <c r="AS20" i="22" s="1"/>
  <c r="Z19" i="22"/>
  <c r="AC20" i="22"/>
  <c r="AD20" i="22" s="1"/>
  <c r="AY39" i="22"/>
  <c r="AU33" i="22"/>
  <c r="AV34" i="22"/>
  <c r="AV33" i="22" s="1"/>
  <c r="AY29" i="22"/>
  <c r="AG31" i="22"/>
  <c r="AX31" i="22"/>
  <c r="AY36" i="22"/>
  <c r="AG28" i="22"/>
  <c r="AX28" i="22"/>
  <c r="X22" i="22"/>
  <c r="AF22" i="22"/>
  <c r="R16" i="22"/>
  <c r="R15" i="22" s="1"/>
  <c r="AY23" i="22"/>
  <c r="AY32" i="22"/>
  <c r="AX26" i="22"/>
  <c r="R44" i="21"/>
  <c r="X44" i="21" s="1"/>
  <c r="AF44" i="21"/>
  <c r="AX51" i="21"/>
  <c r="AS41" i="21"/>
  <c r="AV34" i="21"/>
  <c r="AY26" i="21"/>
  <c r="AX38" i="21"/>
  <c r="AG38" i="21"/>
  <c r="AY32" i="21"/>
  <c r="AU22" i="21"/>
  <c r="AV22" i="21" s="1"/>
  <c r="AU33" i="21"/>
  <c r="AY24" i="21"/>
  <c r="AF22" i="21"/>
  <c r="AX37" i="21"/>
  <c r="AY47" i="21"/>
  <c r="AU40" i="21"/>
  <c r="AG27" i="21"/>
  <c r="AX27" i="21"/>
  <c r="AF45" i="21"/>
  <c r="X45" i="21"/>
  <c r="AY50" i="21"/>
  <c r="AG43" i="21"/>
  <c r="AX43" i="21"/>
  <c r="AL21" i="21"/>
  <c r="AI20" i="21"/>
  <c r="AD34" i="21"/>
  <c r="AU46" i="21"/>
  <c r="AV46" i="21" s="1"/>
  <c r="AY31" i="21"/>
  <c r="AG23" i="21"/>
  <c r="AX23" i="21"/>
  <c r="AC21" i="21"/>
  <c r="AD21" i="21" s="1"/>
  <c r="Z20" i="21"/>
  <c r="AY30" i="21"/>
  <c r="AG46" i="21"/>
  <c r="AM45" i="21"/>
  <c r="AU41" i="21"/>
  <c r="AV41" i="21" s="1"/>
  <c r="AM41" i="21"/>
  <c r="AR45" i="21"/>
  <c r="AS45" i="21" s="1"/>
  <c r="AO44" i="21"/>
  <c r="AR44" i="21" s="1"/>
  <c r="AS44" i="21" s="1"/>
  <c r="W41" i="21"/>
  <c r="T40" i="21"/>
  <c r="W40" i="21" s="1"/>
  <c r="AG39" i="21"/>
  <c r="AX39" i="21"/>
  <c r="AM34" i="21"/>
  <c r="T20" i="21"/>
  <c r="W21" i="21"/>
  <c r="AF33" i="21"/>
  <c r="AX28" i="21"/>
  <c r="AG28" i="21"/>
  <c r="AG25" i="21"/>
  <c r="AX25" i="21"/>
  <c r="AR21" i="21"/>
  <c r="AS21" i="21" s="1"/>
  <c r="AO20" i="21"/>
  <c r="AG49" i="21"/>
  <c r="AX49" i="21"/>
  <c r="AG48" i="21"/>
  <c r="AX48" i="21"/>
  <c r="R40" i="21"/>
  <c r="AS40" i="21"/>
  <c r="AX36" i="21"/>
  <c r="AG36" i="21"/>
  <c r="R33" i="21"/>
  <c r="AD33" i="21" s="1"/>
  <c r="AF34" i="21"/>
  <c r="X34" i="21"/>
  <c r="AX42" i="21"/>
  <c r="AG42" i="21"/>
  <c r="AY29" i="21"/>
  <c r="AX23" i="20"/>
  <c r="AG23" i="20"/>
  <c r="AX34" i="20"/>
  <c r="AR19" i="20"/>
  <c r="AO18" i="20"/>
  <c r="AR18" i="20" s="1"/>
  <c r="AV21" i="20"/>
  <c r="AF29" i="20"/>
  <c r="X29" i="20"/>
  <c r="AL19" i="20"/>
  <c r="AI18" i="20"/>
  <c r="AL18" i="20" s="1"/>
  <c r="AY33" i="20"/>
  <c r="R20" i="20"/>
  <c r="AS28" i="20"/>
  <c r="AF22" i="20"/>
  <c r="X21" i="20"/>
  <c r="W28" i="20"/>
  <c r="T27" i="20"/>
  <c r="AI26" i="20"/>
  <c r="AL27" i="20"/>
  <c r="AY25" i="20"/>
  <c r="AG32" i="20"/>
  <c r="AX32" i="20"/>
  <c r="R27" i="20"/>
  <c r="AF30" i="20"/>
  <c r="X30" i="20"/>
  <c r="AU20" i="20"/>
  <c r="AV20" i="20" s="1"/>
  <c r="AM20" i="20"/>
  <c r="Z19" i="20"/>
  <c r="AC20" i="20"/>
  <c r="AR27" i="20"/>
  <c r="AS27" i="20" s="1"/>
  <c r="AO26" i="20"/>
  <c r="AX21" i="20"/>
  <c r="AY21" i="20" s="1"/>
  <c r="AG21" i="20"/>
  <c r="AM28" i="20"/>
  <c r="AU28" i="20"/>
  <c r="AV28" i="20" s="1"/>
  <c r="AD28" i="20"/>
  <c r="AY31" i="20"/>
  <c r="W20" i="20"/>
  <c r="T19" i="20"/>
  <c r="AY24" i="20"/>
  <c r="AC26" i="20"/>
  <c r="AR47" i="19"/>
  <c r="AS47" i="19" s="1"/>
  <c r="AX24" i="19"/>
  <c r="AF40" i="19"/>
  <c r="AG40" i="19" s="1"/>
  <c r="X40" i="19"/>
  <c r="AU50" i="19"/>
  <c r="AV50" i="19" s="1"/>
  <c r="AD21" i="19"/>
  <c r="AL53" i="19"/>
  <c r="AI52" i="19"/>
  <c r="AL52" i="19" s="1"/>
  <c r="AG44" i="19"/>
  <c r="AX44" i="19"/>
  <c r="AY28" i="19"/>
  <c r="W21" i="19"/>
  <c r="T20" i="19"/>
  <c r="AG22" i="19"/>
  <c r="AX22" i="19"/>
  <c r="AR53" i="19"/>
  <c r="AS53" i="19" s="1"/>
  <c r="AO52" i="19"/>
  <c r="AR52" i="19" s="1"/>
  <c r="AS52" i="19" s="1"/>
  <c r="T52" i="19"/>
  <c r="W52" i="19" s="1"/>
  <c r="W53" i="19"/>
  <c r="AD47" i="19"/>
  <c r="AU48" i="19"/>
  <c r="AV48" i="19" s="1"/>
  <c r="AM48" i="19"/>
  <c r="X42" i="19"/>
  <c r="AF42" i="19"/>
  <c r="R20" i="19"/>
  <c r="AM20" i="19" s="1"/>
  <c r="AU20" i="19"/>
  <c r="AM37" i="19"/>
  <c r="AL36" i="19"/>
  <c r="AM54" i="19"/>
  <c r="AU54" i="19"/>
  <c r="AV54" i="19" s="1"/>
  <c r="AD37" i="19"/>
  <c r="AC36" i="19"/>
  <c r="AY27" i="19"/>
  <c r="X37" i="19"/>
  <c r="W36" i="19"/>
  <c r="AF37" i="19"/>
  <c r="AG37" i="19" s="1"/>
  <c r="AG26" i="19"/>
  <c r="AX26" i="19"/>
  <c r="AC53" i="19"/>
  <c r="AD53" i="19" s="1"/>
  <c r="Z52" i="19"/>
  <c r="AC52" i="19" s="1"/>
  <c r="AD52" i="19" s="1"/>
  <c r="AY49" i="19"/>
  <c r="AY45" i="19"/>
  <c r="AX54" i="19"/>
  <c r="AG54" i="19"/>
  <c r="W47" i="19"/>
  <c r="T46" i="19"/>
  <c r="W46" i="19" s="1"/>
  <c r="AG41" i="19"/>
  <c r="AX41" i="19"/>
  <c r="R35" i="19"/>
  <c r="AX39" i="19"/>
  <c r="AG39" i="19"/>
  <c r="AY24" i="19"/>
  <c r="AG30" i="19"/>
  <c r="AX30" i="19"/>
  <c r="AV38" i="19"/>
  <c r="AU37" i="19"/>
  <c r="AX38" i="19"/>
  <c r="AY25" i="19"/>
  <c r="Z19" i="19"/>
  <c r="AL47" i="19"/>
  <c r="AI46" i="19"/>
  <c r="AY31" i="19"/>
  <c r="AG32" i="19"/>
  <c r="AX32" i="19"/>
  <c r="R46" i="19"/>
  <c r="AY55" i="19"/>
  <c r="AR46" i="19"/>
  <c r="X50" i="19"/>
  <c r="AF50" i="19"/>
  <c r="AF48" i="19"/>
  <c r="X48" i="19"/>
  <c r="AR36" i="19"/>
  <c r="AS37" i="19"/>
  <c r="AU42" i="19"/>
  <c r="AV42" i="19" s="1"/>
  <c r="AY29" i="19"/>
  <c r="AY23" i="19"/>
  <c r="AU21" i="19"/>
  <c r="AV21" i="19" s="1"/>
  <c r="AM21" i="19"/>
  <c r="AG34" i="19"/>
  <c r="AX34" i="19"/>
  <c r="AY33" i="19"/>
  <c r="AO19" i="19"/>
  <c r="AG36" i="18"/>
  <c r="AX36" i="18"/>
  <c r="AC51" i="18"/>
  <c r="AD51" i="18" s="1"/>
  <c r="Z50" i="18"/>
  <c r="R42" i="18"/>
  <c r="AM43" i="18"/>
  <c r="AL42" i="18"/>
  <c r="AG32" i="18"/>
  <c r="AX32" i="18"/>
  <c r="AX48" i="18"/>
  <c r="AX40" i="18"/>
  <c r="AR43" i="18"/>
  <c r="AU43" i="18" s="1"/>
  <c r="AV43" i="18" s="1"/>
  <c r="AY33" i="18"/>
  <c r="AX30" i="18"/>
  <c r="AG30" i="18"/>
  <c r="AU37" i="18"/>
  <c r="AV37" i="18" s="1"/>
  <c r="AX23" i="18"/>
  <c r="AG23" i="18"/>
  <c r="T20" i="18"/>
  <c r="W21" i="18"/>
  <c r="AX25" i="18"/>
  <c r="AV53" i="18"/>
  <c r="AU52" i="18"/>
  <c r="AV52" i="18" s="1"/>
  <c r="AF51" i="18"/>
  <c r="X51" i="18"/>
  <c r="AG28" i="18"/>
  <c r="AX28" i="18"/>
  <c r="AM51" i="18"/>
  <c r="AG45" i="18"/>
  <c r="AX45" i="18"/>
  <c r="AX24" i="18"/>
  <c r="AG24" i="18"/>
  <c r="AC21" i="18"/>
  <c r="AD21" i="18" s="1"/>
  <c r="AA20" i="18"/>
  <c r="AU22" i="18"/>
  <c r="AV22" i="18" s="1"/>
  <c r="AS20" i="18"/>
  <c r="R50" i="18"/>
  <c r="X50" i="18" s="1"/>
  <c r="AC43" i="18"/>
  <c r="AF43" i="18" s="1"/>
  <c r="AD46" i="18"/>
  <c r="AD36" i="18"/>
  <c r="AC35" i="18"/>
  <c r="AD35" i="18" s="1"/>
  <c r="AX47" i="18"/>
  <c r="AG47" i="18"/>
  <c r="AX39" i="18"/>
  <c r="AG39" i="18"/>
  <c r="AU46" i="18"/>
  <c r="AV46" i="18" s="1"/>
  <c r="W42" i="18"/>
  <c r="X43" i="18"/>
  <c r="R19" i="18"/>
  <c r="AY31" i="18"/>
  <c r="AY29" i="18"/>
  <c r="AO50" i="18"/>
  <c r="AR50" i="18" s="1"/>
  <c r="AS50" i="18" s="1"/>
  <c r="AR51" i="18"/>
  <c r="AS51" i="18" s="1"/>
  <c r="X52" i="18"/>
  <c r="AF52" i="18"/>
  <c r="AY38" i="18"/>
  <c r="AY53" i="18"/>
  <c r="AG49" i="18"/>
  <c r="AX49" i="18"/>
  <c r="AG41" i="18"/>
  <c r="AX41" i="18"/>
  <c r="AF46" i="18"/>
  <c r="AX44" i="18"/>
  <c r="AG44" i="18"/>
  <c r="AX37" i="18"/>
  <c r="AG37" i="18"/>
  <c r="AX34" i="18"/>
  <c r="AF35" i="18"/>
  <c r="X35" i="18"/>
  <c r="AF26" i="18"/>
  <c r="X26" i="18"/>
  <c r="AL21" i="18"/>
  <c r="AI20" i="18"/>
  <c r="AU35" i="18"/>
  <c r="AV35" i="18" s="1"/>
  <c r="AV36" i="18"/>
  <c r="AX22" i="18"/>
  <c r="AG22" i="18"/>
  <c r="R44" i="11"/>
  <c r="AD44" i="11" s="1"/>
  <c r="X53" i="11"/>
  <c r="AG26" i="11"/>
  <c r="AX26" i="11"/>
  <c r="AX51" i="11"/>
  <c r="AX42" i="11"/>
  <c r="AG28" i="11"/>
  <c r="AX28" i="11"/>
  <c r="AX48" i="11"/>
  <c r="AG48" i="11"/>
  <c r="AY43" i="11"/>
  <c r="AY37" i="11"/>
  <c r="AS33" i="11"/>
  <c r="AL21" i="11"/>
  <c r="AI20" i="11"/>
  <c r="AX36" i="11"/>
  <c r="AM33" i="11"/>
  <c r="AR53" i="11"/>
  <c r="AO52" i="11"/>
  <c r="AM54" i="11"/>
  <c r="AU54" i="11"/>
  <c r="AV54" i="11" s="1"/>
  <c r="R52" i="11"/>
  <c r="X44" i="11"/>
  <c r="AF44" i="11"/>
  <c r="AG39" i="11"/>
  <c r="AX39" i="11"/>
  <c r="AX40" i="11"/>
  <c r="AG40" i="11"/>
  <c r="AX32" i="11"/>
  <c r="AX24" i="11"/>
  <c r="AY31" i="11"/>
  <c r="AY23" i="11"/>
  <c r="AU33" i="11"/>
  <c r="AV33" i="11" s="1"/>
  <c r="AV34" i="11"/>
  <c r="W21" i="11"/>
  <c r="T20" i="11"/>
  <c r="AD21" i="11"/>
  <c r="AC53" i="11"/>
  <c r="AD53" i="11" s="1"/>
  <c r="Z52" i="11"/>
  <c r="AC52" i="11" s="1"/>
  <c r="AD52" i="11" s="1"/>
  <c r="X54" i="11"/>
  <c r="AF54" i="11"/>
  <c r="AG49" i="11"/>
  <c r="AX49" i="11"/>
  <c r="AM52" i="11"/>
  <c r="AM44" i="11"/>
  <c r="AU44" i="11"/>
  <c r="AF45" i="11"/>
  <c r="X45" i="11"/>
  <c r="AM53" i="11"/>
  <c r="AY55" i="11"/>
  <c r="AY47" i="11"/>
  <c r="AY27" i="11"/>
  <c r="AD33" i="11"/>
  <c r="AY29" i="11"/>
  <c r="R20" i="11"/>
  <c r="AX38" i="11"/>
  <c r="AG38" i="11"/>
  <c r="AX35" i="11"/>
  <c r="AG35" i="11"/>
  <c r="AC20" i="11"/>
  <c r="AD20" i="11" s="1"/>
  <c r="Z19" i="11"/>
  <c r="AR20" i="11"/>
  <c r="AS20" i="11" s="1"/>
  <c r="AF52" i="11"/>
  <c r="X52" i="11"/>
  <c r="AX46" i="11"/>
  <c r="AG46" i="11"/>
  <c r="AU45" i="11"/>
  <c r="AV45" i="11" s="1"/>
  <c r="AM45" i="11"/>
  <c r="AG30" i="11"/>
  <c r="AX30" i="11"/>
  <c r="AX41" i="11"/>
  <c r="AX25" i="11"/>
  <c r="AG25" i="11"/>
  <c r="X34" i="11"/>
  <c r="AF34" i="11"/>
  <c r="W33" i="11"/>
  <c r="AG22" i="11"/>
  <c r="AX22" i="11"/>
  <c r="AF55" i="17"/>
  <c r="AM40" i="17"/>
  <c r="AU40" i="17"/>
  <c r="AV40" i="17" s="1"/>
  <c r="AG39" i="17"/>
  <c r="AX39" i="17"/>
  <c r="AX54" i="17"/>
  <c r="AF49" i="17"/>
  <c r="AU47" i="17"/>
  <c r="AG40" i="17"/>
  <c r="AX40" i="17"/>
  <c r="AX29" i="17"/>
  <c r="AG29" i="17"/>
  <c r="X36" i="17"/>
  <c r="W35" i="17"/>
  <c r="AG23" i="17"/>
  <c r="AX23" i="17"/>
  <c r="AU30" i="17"/>
  <c r="AV30" i="17" s="1"/>
  <c r="AM30" i="17"/>
  <c r="X48" i="17"/>
  <c r="AF48" i="17"/>
  <c r="AY28" i="17"/>
  <c r="AC21" i="17"/>
  <c r="AD21" i="17" s="1"/>
  <c r="Z20" i="17"/>
  <c r="AV56" i="17"/>
  <c r="AX44" i="17"/>
  <c r="AG44" i="17"/>
  <c r="AD56" i="17"/>
  <c r="AG51" i="17"/>
  <c r="AX51" i="17"/>
  <c r="AY53" i="17"/>
  <c r="R47" i="17"/>
  <c r="AU48" i="17"/>
  <c r="AV48" i="17" s="1"/>
  <c r="AM48" i="17"/>
  <c r="AS48" i="17"/>
  <c r="AY32" i="17"/>
  <c r="W21" i="17"/>
  <c r="T20" i="17"/>
  <c r="AY38" i="17"/>
  <c r="AX37" i="17"/>
  <c r="AF30" i="17"/>
  <c r="X30" i="17"/>
  <c r="AD48" i="17"/>
  <c r="AM36" i="17"/>
  <c r="AL35" i="17"/>
  <c r="AM35" i="17" s="1"/>
  <c r="X26" i="17"/>
  <c r="AF26" i="17"/>
  <c r="AI20" i="17"/>
  <c r="AL21" i="17"/>
  <c r="R55" i="17"/>
  <c r="X55" i="17" s="1"/>
  <c r="AG50" i="17"/>
  <c r="AX50" i="17"/>
  <c r="X56" i="17"/>
  <c r="AG31" i="17"/>
  <c r="AX31" i="17"/>
  <c r="AG45" i="17"/>
  <c r="AX45" i="17"/>
  <c r="AD42" i="17"/>
  <c r="AF42" i="17"/>
  <c r="AG42" i="17" s="1"/>
  <c r="AX41" i="17"/>
  <c r="AU42" i="17"/>
  <c r="AV42" i="17" s="1"/>
  <c r="AR35" i="17"/>
  <c r="AS35" i="17" s="1"/>
  <c r="AS36" i="17"/>
  <c r="AY34" i="17"/>
  <c r="AF22" i="17"/>
  <c r="X22" i="17"/>
  <c r="AD47" i="17"/>
  <c r="AX33" i="17"/>
  <c r="AM22" i="17"/>
  <c r="AU22" i="17"/>
  <c r="AV22" i="17" s="1"/>
  <c r="AG52" i="17"/>
  <c r="AX52" i="17"/>
  <c r="AU55" i="17"/>
  <c r="AV55" i="17" s="1"/>
  <c r="AM55" i="17"/>
  <c r="AS56" i="17"/>
  <c r="AF56" i="17"/>
  <c r="AY43" i="17"/>
  <c r="AX57" i="17"/>
  <c r="AG57" i="17"/>
  <c r="AX58" i="17"/>
  <c r="AS47" i="17"/>
  <c r="AY25" i="17"/>
  <c r="AX46" i="17"/>
  <c r="AR20" i="17"/>
  <c r="AS20" i="17" s="1"/>
  <c r="AO19" i="17"/>
  <c r="X47" i="17"/>
  <c r="AF47" i="17"/>
  <c r="AV37" i="17"/>
  <c r="AC36" i="17"/>
  <c r="AG24" i="17"/>
  <c r="AX24" i="17"/>
  <c r="AY27" i="17"/>
  <c r="AX46" i="10"/>
  <c r="AD21" i="10"/>
  <c r="AD33" i="10"/>
  <c r="AC32" i="10"/>
  <c r="AG28" i="10"/>
  <c r="AO39" i="10"/>
  <c r="AR39" i="10" s="1"/>
  <c r="AS39" i="10" s="1"/>
  <c r="AR40" i="10"/>
  <c r="AS40" i="10" s="1"/>
  <c r="AF34" i="10"/>
  <c r="X34" i="10"/>
  <c r="W33" i="10"/>
  <c r="AG25" i="10"/>
  <c r="AX25" i="10"/>
  <c r="AY51" i="10"/>
  <c r="T40" i="10"/>
  <c r="W41" i="10"/>
  <c r="AG36" i="10"/>
  <c r="AX36" i="10"/>
  <c r="R32" i="10"/>
  <c r="AS32" i="10" s="1"/>
  <c r="AY24" i="10"/>
  <c r="AM21" i="10"/>
  <c r="AX38" i="10"/>
  <c r="AR19" i="10"/>
  <c r="AX22" i="10"/>
  <c r="AG22" i="10"/>
  <c r="AG44" i="10"/>
  <c r="AX44" i="10"/>
  <c r="Z39" i="10"/>
  <c r="AC39" i="10" s="1"/>
  <c r="AD39" i="10" s="1"/>
  <c r="AC40" i="10"/>
  <c r="AD40" i="10" s="1"/>
  <c r="AF48" i="10"/>
  <c r="X48" i="10"/>
  <c r="X42" i="10"/>
  <c r="AF42" i="10"/>
  <c r="AR27" i="10"/>
  <c r="AS28" i="10"/>
  <c r="AV22" i="10"/>
  <c r="AU21" i="10"/>
  <c r="AV21" i="10" s="1"/>
  <c r="AU28" i="10"/>
  <c r="AV28" i="10" s="1"/>
  <c r="AX35" i="10"/>
  <c r="AL19" i="10"/>
  <c r="AG50" i="10"/>
  <c r="AX50" i="10"/>
  <c r="AF37" i="10"/>
  <c r="AD37" i="10"/>
  <c r="AI40" i="10"/>
  <c r="AL41" i="10"/>
  <c r="AG29" i="10"/>
  <c r="AX29" i="10"/>
  <c r="AY49" i="10"/>
  <c r="AM26" i="10"/>
  <c r="AU26" i="10"/>
  <c r="AV26" i="10" s="1"/>
  <c r="AX31" i="10"/>
  <c r="R20" i="10"/>
  <c r="AS20" i="10" s="1"/>
  <c r="AY47" i="10"/>
  <c r="AY43" i="10"/>
  <c r="AC20" i="10"/>
  <c r="Z19" i="10"/>
  <c r="AU20" i="10"/>
  <c r="AU42" i="10"/>
  <c r="AV42" i="10" s="1"/>
  <c r="AM42" i="10"/>
  <c r="AX52" i="10"/>
  <c r="AM34" i="10"/>
  <c r="AU34" i="10"/>
  <c r="AV34" i="10" s="1"/>
  <c r="AL33" i="10"/>
  <c r="AC27" i="10"/>
  <c r="AD28" i="10"/>
  <c r="AX23" i="10"/>
  <c r="AY46" i="10"/>
  <c r="AY30" i="10"/>
  <c r="AF45" i="10"/>
  <c r="X26" i="10"/>
  <c r="AF26" i="10"/>
  <c r="T19" i="10"/>
  <c r="W20" i="10"/>
  <c r="X21" i="10"/>
  <c r="AF21" i="10"/>
  <c r="AR21" i="16"/>
  <c r="AS21" i="16" s="1"/>
  <c r="AX28" i="16"/>
  <c r="AG28" i="16"/>
  <c r="AI20" i="16"/>
  <c r="AL21" i="16"/>
  <c r="AY29" i="16"/>
  <c r="AY24" i="16"/>
  <c r="AF25" i="16"/>
  <c r="AY23" i="16"/>
  <c r="AG30" i="16"/>
  <c r="AX30" i="16"/>
  <c r="AU22" i="16"/>
  <c r="AV22" i="16" s="1"/>
  <c r="AM22" i="16"/>
  <c r="AY26" i="16"/>
  <c r="AY32" i="16"/>
  <c r="T20" i="16"/>
  <c r="W21" i="16"/>
  <c r="AO19" i="16"/>
  <c r="AR20" i="16"/>
  <c r="AS20" i="16" s="1"/>
  <c r="AY27" i="16"/>
  <c r="AY31" i="16"/>
  <c r="X22" i="16"/>
  <c r="AF22" i="16"/>
  <c r="Z19" i="16"/>
  <c r="AC20" i="16"/>
  <c r="AD20" i="16" s="1"/>
  <c r="R18" i="16"/>
  <c r="AR19" i="9"/>
  <c r="AO18" i="9"/>
  <c r="AR18" i="9" s="1"/>
  <c r="AL43" i="9"/>
  <c r="AM43" i="9" s="1"/>
  <c r="AL34" i="9"/>
  <c r="AU28" i="9"/>
  <c r="AV28" i="9" s="1"/>
  <c r="AU22" i="9"/>
  <c r="AV22" i="9" s="1"/>
  <c r="AR52" i="9"/>
  <c r="AP51" i="9"/>
  <c r="AR51" i="9" s="1"/>
  <c r="AR21" i="9"/>
  <c r="AS21" i="9" s="1"/>
  <c r="AL21" i="9"/>
  <c r="AI20" i="9"/>
  <c r="AL20" i="9" s="1"/>
  <c r="AG35" i="9"/>
  <c r="AX35" i="9"/>
  <c r="AC19" i="9"/>
  <c r="Z18" i="9"/>
  <c r="AX54" i="9"/>
  <c r="AG54" i="9"/>
  <c r="R43" i="9"/>
  <c r="AG41" i="9"/>
  <c r="AX41" i="9"/>
  <c r="AF40" i="9"/>
  <c r="AG29" i="9"/>
  <c r="AX29" i="9"/>
  <c r="AX39" i="9"/>
  <c r="AG39" i="9"/>
  <c r="AL52" i="9"/>
  <c r="AI51" i="9"/>
  <c r="AL51" i="9" s="1"/>
  <c r="AG42" i="9"/>
  <c r="AX42" i="9"/>
  <c r="AX31" i="9"/>
  <c r="AS44" i="9"/>
  <c r="AY23" i="9"/>
  <c r="AM34" i="9"/>
  <c r="AL33" i="9"/>
  <c r="AM33" i="9" s="1"/>
  <c r="AX27" i="9"/>
  <c r="AY36" i="9"/>
  <c r="R51" i="9"/>
  <c r="AS52" i="9"/>
  <c r="AD52" i="9"/>
  <c r="AX50" i="9"/>
  <c r="AG50" i="9"/>
  <c r="W52" i="9"/>
  <c r="T51" i="9"/>
  <c r="W51" i="9" s="1"/>
  <c r="AX24" i="9"/>
  <c r="AG24" i="9"/>
  <c r="AX53" i="9"/>
  <c r="AG53" i="9"/>
  <c r="AX38" i="9"/>
  <c r="AG38" i="9"/>
  <c r="AY37" i="9"/>
  <c r="AY30" i="9"/>
  <c r="R19" i="9"/>
  <c r="AS19" i="9" s="1"/>
  <c r="AX45" i="9"/>
  <c r="AG45" i="9"/>
  <c r="AG25" i="9"/>
  <c r="AX25" i="9"/>
  <c r="AF20" i="9"/>
  <c r="X20" i="9"/>
  <c r="AY48" i="9"/>
  <c r="AU43" i="9"/>
  <c r="W44" i="9"/>
  <c r="T43" i="9"/>
  <c r="AG46" i="9"/>
  <c r="AX46" i="9"/>
  <c r="AC34" i="9"/>
  <c r="AD35" i="9"/>
  <c r="AF22" i="9"/>
  <c r="X22" i="9"/>
  <c r="AU20" i="9"/>
  <c r="AV20" i="9" s="1"/>
  <c r="AM20" i="9"/>
  <c r="AY32" i="9"/>
  <c r="AF21" i="9"/>
  <c r="X21" i="9"/>
  <c r="AO17" i="9"/>
  <c r="AU44" i="9"/>
  <c r="AV44" i="9" s="1"/>
  <c r="AM44" i="9"/>
  <c r="AD51" i="9"/>
  <c r="AR40" i="9"/>
  <c r="AS43" i="9"/>
  <c r="AX28" i="9"/>
  <c r="AG28" i="9"/>
  <c r="AX49" i="9"/>
  <c r="AD43" i="9"/>
  <c r="AY26" i="9"/>
  <c r="AS20" i="9"/>
  <c r="AD20" i="9"/>
  <c r="X51" i="15"/>
  <c r="AF51" i="15"/>
  <c r="AU26" i="15"/>
  <c r="AM26" i="15"/>
  <c r="AY33" i="15"/>
  <c r="AO41" i="15"/>
  <c r="AO19" i="15" s="1"/>
  <c r="AR42" i="15"/>
  <c r="AU37" i="15"/>
  <c r="AL36" i="15"/>
  <c r="AM37" i="15"/>
  <c r="AC50" i="15"/>
  <c r="AD50" i="15" s="1"/>
  <c r="Z49" i="15"/>
  <c r="AC49" i="15" s="1"/>
  <c r="AL50" i="15"/>
  <c r="X43" i="15"/>
  <c r="AF43" i="15"/>
  <c r="AG43" i="15" s="1"/>
  <c r="AG38" i="15"/>
  <c r="AX38" i="15"/>
  <c r="AF30" i="15"/>
  <c r="X30" i="15"/>
  <c r="AC21" i="15"/>
  <c r="AD21" i="15" s="1"/>
  <c r="Z20" i="15"/>
  <c r="AM43" i="15"/>
  <c r="AU43" i="15"/>
  <c r="AV43" i="15" s="1"/>
  <c r="W36" i="15"/>
  <c r="W21" i="15"/>
  <c r="T20" i="15"/>
  <c r="AL20" i="15"/>
  <c r="AI19" i="15"/>
  <c r="AR50" i="15"/>
  <c r="AS50" i="15" s="1"/>
  <c r="AS51" i="15"/>
  <c r="R49" i="15"/>
  <c r="X49" i="15" s="1"/>
  <c r="AF49" i="15"/>
  <c r="AV44" i="15"/>
  <c r="AX44" i="15"/>
  <c r="W42" i="15"/>
  <c r="R35" i="15"/>
  <c r="R41" i="15"/>
  <c r="AM42" i="15"/>
  <c r="AU42" i="15"/>
  <c r="AV42" i="15" s="1"/>
  <c r="AL41" i="15"/>
  <c r="AC36" i="15"/>
  <c r="Z35" i="15"/>
  <c r="AX45" i="15"/>
  <c r="AG45" i="15"/>
  <c r="AG24" i="15"/>
  <c r="AX24" i="15"/>
  <c r="AR20" i="15"/>
  <c r="AS20" i="15" s="1"/>
  <c r="AX23" i="15"/>
  <c r="AG23" i="15"/>
  <c r="AG22" i="15"/>
  <c r="AU21" i="15"/>
  <c r="AV21" i="15" s="1"/>
  <c r="AM21" i="15"/>
  <c r="AL49" i="15"/>
  <c r="AY28" i="15"/>
  <c r="AU22" i="15"/>
  <c r="AV22" i="15" s="1"/>
  <c r="AM22" i="15"/>
  <c r="AG52" i="15"/>
  <c r="AX52" i="15"/>
  <c r="X50" i="15"/>
  <c r="AF50" i="15"/>
  <c r="AM51" i="15"/>
  <c r="AU51" i="15"/>
  <c r="AV51" i="15" s="1"/>
  <c r="AG34" i="15"/>
  <c r="AX34" i="15"/>
  <c r="AG46" i="15"/>
  <c r="AX46" i="15"/>
  <c r="AG40" i="15"/>
  <c r="AX40" i="15"/>
  <c r="AX32" i="15"/>
  <c r="AY29" i="15"/>
  <c r="AG48" i="15"/>
  <c r="AX48" i="15"/>
  <c r="AD42" i="15"/>
  <c r="AC41" i="15"/>
  <c r="AD41" i="15" s="1"/>
  <c r="AF37" i="15"/>
  <c r="X37" i="15"/>
  <c r="AY27" i="15"/>
  <c r="AF55" i="8"/>
  <c r="AX56" i="8"/>
  <c r="AY56" i="8" s="1"/>
  <c r="AG56" i="8"/>
  <c r="AG52" i="8"/>
  <c r="AX52" i="8"/>
  <c r="AU55" i="8"/>
  <c r="AM56" i="8"/>
  <c r="AF48" i="8"/>
  <c r="X48" i="8"/>
  <c r="AF35" i="8"/>
  <c r="X35" i="8"/>
  <c r="AX58" i="8"/>
  <c r="R47" i="8"/>
  <c r="AS47" i="8" s="1"/>
  <c r="AY44" i="8"/>
  <c r="AX37" i="8"/>
  <c r="AG37" i="8"/>
  <c r="AX29" i="8"/>
  <c r="AX31" i="8"/>
  <c r="T19" i="8"/>
  <c r="AA19" i="8"/>
  <c r="AA18" i="8" s="1"/>
  <c r="AA17" i="8" s="1"/>
  <c r="AA16" i="8" s="1"/>
  <c r="AA15" i="8" s="1"/>
  <c r="AA14" i="8" s="1"/>
  <c r="AA13" i="8" s="1"/>
  <c r="AV56" i="8"/>
  <c r="AG50" i="8"/>
  <c r="AX50" i="8"/>
  <c r="AX57" i="8"/>
  <c r="AG57" i="8"/>
  <c r="AU51" i="8"/>
  <c r="AV51" i="8" s="1"/>
  <c r="AG39" i="8"/>
  <c r="AX39" i="8"/>
  <c r="AD48" i="8"/>
  <c r="AX33" i="8"/>
  <c r="Z20" i="8"/>
  <c r="AC21" i="8"/>
  <c r="AY41" i="8"/>
  <c r="AX23" i="8"/>
  <c r="AG23" i="8"/>
  <c r="AY28" i="8"/>
  <c r="AM20" i="8"/>
  <c r="AF51" i="8"/>
  <c r="AG46" i="8"/>
  <c r="AX46" i="8"/>
  <c r="AX54" i="8"/>
  <c r="AM47" i="8"/>
  <c r="AU47" i="8"/>
  <c r="AV47" i="8" s="1"/>
  <c r="AY34" i="8"/>
  <c r="AY32" i="8"/>
  <c r="AR36" i="8"/>
  <c r="AS36" i="8" s="1"/>
  <c r="AR35" i="8"/>
  <c r="AS35" i="8" s="1"/>
  <c r="X20" i="8"/>
  <c r="AX27" i="8"/>
  <c r="AG27" i="8"/>
  <c r="AG25" i="8"/>
  <c r="AX25" i="8"/>
  <c r="AX30" i="8"/>
  <c r="AG30" i="8"/>
  <c r="AI19" i="8"/>
  <c r="R55" i="8"/>
  <c r="X55" i="8" s="1"/>
  <c r="AS56" i="8"/>
  <c r="X47" i="8"/>
  <c r="AF47" i="8"/>
  <c r="AD56" i="8"/>
  <c r="AM35" i="8"/>
  <c r="AY53" i="8"/>
  <c r="AX42" i="8"/>
  <c r="AY43" i="8"/>
  <c r="AF49" i="8"/>
  <c r="X49" i="8"/>
  <c r="AM48" i="8"/>
  <c r="AU48" i="8"/>
  <c r="AV48" i="8" s="1"/>
  <c r="AG40" i="8"/>
  <c r="AX40" i="8"/>
  <c r="AY45" i="8"/>
  <c r="AY38" i="8"/>
  <c r="X36" i="8"/>
  <c r="AF36" i="8"/>
  <c r="AM36" i="8"/>
  <c r="X22" i="8"/>
  <c r="AF22" i="8"/>
  <c r="AU42" i="8"/>
  <c r="AV42" i="8" s="1"/>
  <c r="AR21" i="8"/>
  <c r="AO20" i="8"/>
  <c r="AX24" i="8"/>
  <c r="AF26" i="8"/>
  <c r="AX55" i="14"/>
  <c r="AY55" i="14" s="1"/>
  <c r="AS20" i="14"/>
  <c r="AP19" i="14"/>
  <c r="AP18" i="14" s="1"/>
  <c r="AP17" i="14" s="1"/>
  <c r="AP16" i="14" s="1"/>
  <c r="AP15" i="14" s="1"/>
  <c r="AP14" i="14" s="1"/>
  <c r="AP13" i="14" s="1"/>
  <c r="AI20" i="14"/>
  <c r="AL20" i="14" s="1"/>
  <c r="AU20" i="14" s="1"/>
  <c r="AV20" i="14" s="1"/>
  <c r="AL21" i="14"/>
  <c r="AG48" i="14"/>
  <c r="R52" i="14"/>
  <c r="AM52" i="14" s="1"/>
  <c r="AM53" i="14"/>
  <c r="AM45" i="14"/>
  <c r="AL44" i="14"/>
  <c r="AD53" i="14"/>
  <c r="AG47" i="14"/>
  <c r="AX47" i="14"/>
  <c r="AG39" i="14"/>
  <c r="AX39" i="14"/>
  <c r="X34" i="14"/>
  <c r="R44" i="14"/>
  <c r="AY41" i="14"/>
  <c r="AY27" i="14"/>
  <c r="AX38" i="14"/>
  <c r="AG38" i="14"/>
  <c r="AV35" i="14"/>
  <c r="AU34" i="14"/>
  <c r="Z19" i="14"/>
  <c r="AI19" i="14"/>
  <c r="AX24" i="14"/>
  <c r="AU52" i="14"/>
  <c r="AV52" i="14" s="1"/>
  <c r="AG43" i="14"/>
  <c r="AX43" i="14"/>
  <c r="R33" i="14"/>
  <c r="AS33" i="14" s="1"/>
  <c r="AG36" i="14"/>
  <c r="AX36" i="14"/>
  <c r="AR45" i="14"/>
  <c r="AU45" i="14" s="1"/>
  <c r="AV45" i="14" s="1"/>
  <c r="AS46" i="14"/>
  <c r="AG32" i="14"/>
  <c r="AX32" i="14"/>
  <c r="AY49" i="14"/>
  <c r="AG26" i="14"/>
  <c r="AX26" i="14"/>
  <c r="AM20" i="14"/>
  <c r="AF52" i="14"/>
  <c r="X52" i="14"/>
  <c r="AX53" i="14"/>
  <c r="AY53" i="14" s="1"/>
  <c r="AG53" i="14"/>
  <c r="AX54" i="14"/>
  <c r="AG54" i="14"/>
  <c r="AD33" i="14"/>
  <c r="AY42" i="14"/>
  <c r="AC34" i="14"/>
  <c r="AD34" i="14" s="1"/>
  <c r="AU28" i="14"/>
  <c r="AV28" i="14" s="1"/>
  <c r="AM28" i="14"/>
  <c r="AY37" i="14"/>
  <c r="AG30" i="14"/>
  <c r="AX30" i="14"/>
  <c r="AX23" i="14"/>
  <c r="AG23" i="14"/>
  <c r="AG22" i="14"/>
  <c r="AU22" i="14"/>
  <c r="AV22" i="14" s="1"/>
  <c r="AO19" i="14"/>
  <c r="AM34" i="14"/>
  <c r="AX51" i="14"/>
  <c r="AD48" i="14"/>
  <c r="AC45" i="14"/>
  <c r="AF46" i="14"/>
  <c r="W45" i="14"/>
  <c r="X46" i="14"/>
  <c r="AU48" i="14"/>
  <c r="AV48" i="14" s="1"/>
  <c r="AF40" i="14"/>
  <c r="AG40" i="14" s="1"/>
  <c r="AS34" i="14"/>
  <c r="X28" i="14"/>
  <c r="AF28" i="14"/>
  <c r="AC21" i="14"/>
  <c r="AD21" i="14" s="1"/>
  <c r="AA20" i="14"/>
  <c r="T20" i="14"/>
  <c r="W21" i="14"/>
  <c r="AR19" i="7"/>
  <c r="AO18" i="7"/>
  <c r="R52" i="7"/>
  <c r="AS53" i="7"/>
  <c r="AG47" i="7"/>
  <c r="AX47" i="7"/>
  <c r="R33" i="7"/>
  <c r="AX55" i="7"/>
  <c r="AF53" i="7"/>
  <c r="AR45" i="7"/>
  <c r="AS46" i="7"/>
  <c r="AF40" i="7"/>
  <c r="AG35" i="7"/>
  <c r="AX35" i="7"/>
  <c r="AY37" i="7"/>
  <c r="AG30" i="7"/>
  <c r="AX30" i="7"/>
  <c r="AX23" i="7"/>
  <c r="AG23" i="7"/>
  <c r="AS20" i="7"/>
  <c r="AG22" i="7"/>
  <c r="AU22" i="7"/>
  <c r="AV22" i="7" s="1"/>
  <c r="AU52" i="7"/>
  <c r="AV52" i="7" s="1"/>
  <c r="AM52" i="7"/>
  <c r="AX51" i="7"/>
  <c r="AG43" i="7"/>
  <c r="AX43" i="7"/>
  <c r="AG39" i="7"/>
  <c r="AX39" i="7"/>
  <c r="AG36" i="7"/>
  <c r="AX36" i="7"/>
  <c r="Z18" i="7"/>
  <c r="AY50" i="7"/>
  <c r="AY42" i="7"/>
  <c r="AU48" i="7"/>
  <c r="AV48" i="7" s="1"/>
  <c r="AR33" i="7"/>
  <c r="AS33" i="7" s="1"/>
  <c r="AS34" i="7"/>
  <c r="AY27" i="7"/>
  <c r="AC34" i="7"/>
  <c r="X28" i="7"/>
  <c r="AF28" i="7"/>
  <c r="AC21" i="7"/>
  <c r="AD21" i="7" s="1"/>
  <c r="AA20" i="7"/>
  <c r="T20" i="7"/>
  <c r="W21" i="7"/>
  <c r="AI19" i="7"/>
  <c r="AF52" i="7"/>
  <c r="X52" i="7"/>
  <c r="AS52" i="7"/>
  <c r="AG32" i="7"/>
  <c r="AX32" i="7"/>
  <c r="AD48" i="7"/>
  <c r="AC45" i="7"/>
  <c r="AF46" i="7"/>
  <c r="W45" i="7"/>
  <c r="X46" i="7"/>
  <c r="AY49" i="7"/>
  <c r="AY41" i="7"/>
  <c r="AY29" i="7"/>
  <c r="AX38" i="7"/>
  <c r="AG38" i="7"/>
  <c r="AM34" i="7"/>
  <c r="AL33" i="7"/>
  <c r="AX25" i="7"/>
  <c r="AG25" i="7"/>
  <c r="AM20" i="7"/>
  <c r="AU20" i="7"/>
  <c r="AV20" i="7" s="1"/>
  <c r="AX54" i="7"/>
  <c r="AG54" i="7"/>
  <c r="AD52" i="7"/>
  <c r="AM45" i="7"/>
  <c r="AL44" i="7"/>
  <c r="AU45" i="7"/>
  <c r="AV45" i="7" s="1"/>
  <c r="R44" i="7"/>
  <c r="R19" i="7"/>
  <c r="X34" i="7"/>
  <c r="AF34" i="7"/>
  <c r="AG34" i="7" s="1"/>
  <c r="W33" i="7"/>
  <c r="AU28" i="7"/>
  <c r="AV28" i="7" s="1"/>
  <c r="AM28" i="7"/>
  <c r="AF48" i="7"/>
  <c r="AV35" i="7"/>
  <c r="AU34" i="7"/>
  <c r="AG26" i="7"/>
  <c r="AX26" i="7"/>
  <c r="AX24" i="7"/>
  <c r="AO18" i="13"/>
  <c r="AP43" i="13"/>
  <c r="AR44" i="13"/>
  <c r="AS44" i="13" s="1"/>
  <c r="AL20" i="13"/>
  <c r="AU20" i="13" s="1"/>
  <c r="AA19" i="13"/>
  <c r="AA18" i="13" s="1"/>
  <c r="AA17" i="13" s="1"/>
  <c r="AA16" i="13" s="1"/>
  <c r="AA15" i="13" s="1"/>
  <c r="AA14" i="13" s="1"/>
  <c r="AA13" i="13" s="1"/>
  <c r="AF34" i="13"/>
  <c r="AG34" i="13" s="1"/>
  <c r="T20" i="13"/>
  <c r="W20" i="13" s="1"/>
  <c r="W21" i="13"/>
  <c r="AF21" i="13" s="1"/>
  <c r="AG21" i="13" s="1"/>
  <c r="X44" i="13"/>
  <c r="AF25" i="13"/>
  <c r="AG25" i="13" s="1"/>
  <c r="AL21" i="13"/>
  <c r="AU21" i="13" s="1"/>
  <c r="AR49" i="13"/>
  <c r="AR47" i="13" s="1"/>
  <c r="AS47" i="13" s="1"/>
  <c r="X43" i="13"/>
  <c r="W40" i="13"/>
  <c r="X40" i="13" s="1"/>
  <c r="AD47" i="13"/>
  <c r="AC44" i="13"/>
  <c r="AG41" i="13"/>
  <c r="AF40" i="13"/>
  <c r="AG40" i="13" s="1"/>
  <c r="AX41" i="13"/>
  <c r="AL49" i="13"/>
  <c r="AI47" i="13"/>
  <c r="AI44" i="13" s="1"/>
  <c r="AV50" i="13"/>
  <c r="AD50" i="13"/>
  <c r="AY45" i="13"/>
  <c r="AX38" i="13"/>
  <c r="AG38" i="13"/>
  <c r="X33" i="13"/>
  <c r="AF33" i="13"/>
  <c r="AG33" i="13" s="1"/>
  <c r="AY42" i="13"/>
  <c r="AX52" i="13"/>
  <c r="AY31" i="13"/>
  <c r="AY29" i="13"/>
  <c r="T19" i="13"/>
  <c r="Z18" i="13"/>
  <c r="U19" i="13"/>
  <c r="U18" i="13" s="1"/>
  <c r="U17" i="13" s="1"/>
  <c r="U16" i="13" s="1"/>
  <c r="U15" i="13" s="1"/>
  <c r="U14" i="13" s="1"/>
  <c r="U13" i="13" s="1"/>
  <c r="X47" i="13"/>
  <c r="AF47" i="13"/>
  <c r="AV36" i="13"/>
  <c r="AU35" i="13"/>
  <c r="AV35" i="13" s="1"/>
  <c r="AF49" i="13"/>
  <c r="X50" i="13"/>
  <c r="AX51" i="13"/>
  <c r="AG51" i="13"/>
  <c r="AG32" i="13"/>
  <c r="AX32" i="13"/>
  <c r="AF20" i="13"/>
  <c r="AO17" i="13"/>
  <c r="AG37" i="13"/>
  <c r="AX37" i="13"/>
  <c r="AG36" i="13"/>
  <c r="AX36" i="13"/>
  <c r="AX50" i="13"/>
  <c r="AY50" i="13" s="1"/>
  <c r="AG50" i="13"/>
  <c r="AX48" i="13"/>
  <c r="AY46" i="13"/>
  <c r="AX23" i="13"/>
  <c r="AG23" i="13"/>
  <c r="AG26" i="13"/>
  <c r="AX26" i="13"/>
  <c r="R20" i="13"/>
  <c r="AV21" i="13"/>
  <c r="AD21" i="13"/>
  <c r="R49" i="13"/>
  <c r="X49" i="13" s="1"/>
  <c r="AM50" i="13"/>
  <c r="AX39" i="13"/>
  <c r="AX28" i="13"/>
  <c r="AG28" i="13"/>
  <c r="AX30" i="13"/>
  <c r="AS21" i="13"/>
  <c r="AY24" i="13"/>
  <c r="AD20" i="13"/>
  <c r="AX22" i="13"/>
  <c r="AG22" i="13"/>
  <c r="AF42" i="6"/>
  <c r="AX44" i="6"/>
  <c r="AU46" i="6"/>
  <c r="AU30" i="6"/>
  <c r="AV30" i="6" s="1"/>
  <c r="AG39" i="6"/>
  <c r="AX39" i="6"/>
  <c r="AX51" i="6"/>
  <c r="AF54" i="6"/>
  <c r="AM48" i="6"/>
  <c r="AU48" i="6"/>
  <c r="AV48" i="6" s="1"/>
  <c r="AL47" i="6"/>
  <c r="AU42" i="6"/>
  <c r="AV42" i="6" s="1"/>
  <c r="AY38" i="6"/>
  <c r="AL36" i="6"/>
  <c r="AI35" i="6"/>
  <c r="AL35" i="6" s="1"/>
  <c r="AS35" i="6"/>
  <c r="AU54" i="6"/>
  <c r="AV54" i="6" s="1"/>
  <c r="AR21" i="6"/>
  <c r="AS21" i="6" s="1"/>
  <c r="AO20" i="6"/>
  <c r="R46" i="6"/>
  <c r="R19" i="6" s="1"/>
  <c r="AY32" i="6"/>
  <c r="AF30" i="6"/>
  <c r="AG25" i="6"/>
  <c r="AX25" i="6"/>
  <c r="AL21" i="6"/>
  <c r="AI20" i="6"/>
  <c r="AY23" i="6"/>
  <c r="AX22" i="6"/>
  <c r="AG22" i="6"/>
  <c r="AM53" i="6"/>
  <c r="AV53" i="6"/>
  <c r="AV41" i="6"/>
  <c r="AU40" i="6"/>
  <c r="AV40" i="6" s="1"/>
  <c r="AG27" i="6"/>
  <c r="AX27" i="6"/>
  <c r="AF53" i="6"/>
  <c r="X53" i="6"/>
  <c r="AU37" i="6"/>
  <c r="AV37" i="6" s="1"/>
  <c r="AM37" i="6"/>
  <c r="AX49" i="6"/>
  <c r="AX45" i="6"/>
  <c r="AC21" i="6"/>
  <c r="AD21" i="6" s="1"/>
  <c r="Z20" i="6"/>
  <c r="AY28" i="6"/>
  <c r="AF26" i="6"/>
  <c r="W21" i="6"/>
  <c r="T20" i="6"/>
  <c r="X48" i="6"/>
  <c r="AF48" i="6"/>
  <c r="X47" i="6"/>
  <c r="AF47" i="6"/>
  <c r="AC47" i="6"/>
  <c r="AD47" i="6" s="1"/>
  <c r="AD48" i="6"/>
  <c r="AY44" i="6"/>
  <c r="AG42" i="6"/>
  <c r="AR47" i="6"/>
  <c r="AS47" i="6" s="1"/>
  <c r="AS48" i="6"/>
  <c r="W36" i="6"/>
  <c r="T35" i="6"/>
  <c r="W35" i="6" s="1"/>
  <c r="AX56" i="6"/>
  <c r="AY34" i="6"/>
  <c r="AG33" i="6"/>
  <c r="AX33" i="6"/>
  <c r="AS53" i="6"/>
  <c r="AF46" i="6"/>
  <c r="AD35" i="6"/>
  <c r="AG43" i="6"/>
  <c r="AX43" i="6"/>
  <c r="AX52" i="6"/>
  <c r="X40" i="6"/>
  <c r="AF40" i="6"/>
  <c r="AG31" i="6"/>
  <c r="AX31" i="6"/>
  <c r="X55" i="6"/>
  <c r="AF55" i="6"/>
  <c r="AD53" i="6"/>
  <c r="AF37" i="6"/>
  <c r="X37" i="6"/>
  <c r="AY24" i="6"/>
  <c r="AF50" i="6"/>
  <c r="AX41" i="6"/>
  <c r="AG29" i="6"/>
  <c r="AX29" i="6"/>
  <c r="AU26" i="6"/>
  <c r="AV26" i="6" s="1"/>
  <c r="AU55" i="6"/>
  <c r="AV55" i="6" s="1"/>
  <c r="AR55" i="12"/>
  <c r="AS55" i="12" s="1"/>
  <c r="AO54" i="12"/>
  <c r="AR54" i="12" s="1"/>
  <c r="AY52" i="12"/>
  <c r="AX57" i="12"/>
  <c r="AG57" i="12"/>
  <c r="AM47" i="12"/>
  <c r="AC35" i="12"/>
  <c r="AX56" i="12"/>
  <c r="AG56" i="12"/>
  <c r="AL21" i="12"/>
  <c r="AI20" i="12"/>
  <c r="R20" i="12"/>
  <c r="AG31" i="12"/>
  <c r="AX31" i="12"/>
  <c r="AF40" i="12"/>
  <c r="AG26" i="12"/>
  <c r="AX26" i="12"/>
  <c r="AD21" i="12"/>
  <c r="AC55" i="12"/>
  <c r="AD55" i="12" s="1"/>
  <c r="Z54" i="12"/>
  <c r="AC54" i="12" s="1"/>
  <c r="AF54" i="12" s="1"/>
  <c r="AX48" i="12"/>
  <c r="AY49" i="12"/>
  <c r="AU54" i="12"/>
  <c r="AL36" i="12"/>
  <c r="AI35" i="12"/>
  <c r="AL35" i="12" s="1"/>
  <c r="AG28" i="12"/>
  <c r="AX28" i="12"/>
  <c r="AU50" i="12"/>
  <c r="AV50" i="12" s="1"/>
  <c r="AM50" i="12"/>
  <c r="R46" i="12"/>
  <c r="X46" i="12" s="1"/>
  <c r="AY39" i="12"/>
  <c r="W21" i="12"/>
  <c r="T20" i="12"/>
  <c r="AY53" i="12"/>
  <c r="AY34" i="12"/>
  <c r="AX25" i="12"/>
  <c r="AG25" i="12"/>
  <c r="AV39" i="12"/>
  <c r="AU37" i="12"/>
  <c r="AV37" i="12" s="1"/>
  <c r="X37" i="12"/>
  <c r="AF37" i="12"/>
  <c r="AG37" i="12" s="1"/>
  <c r="AF50" i="12"/>
  <c r="AG44" i="12"/>
  <c r="AX44" i="12"/>
  <c r="AM55" i="12"/>
  <c r="T35" i="12"/>
  <c r="W35" i="12" s="1"/>
  <c r="W36" i="12"/>
  <c r="R54" i="12"/>
  <c r="X54" i="12" s="1"/>
  <c r="AX45" i="12"/>
  <c r="AG45" i="12"/>
  <c r="AR20" i="12"/>
  <c r="AS20" i="12" s="1"/>
  <c r="AM48" i="12"/>
  <c r="AU48" i="12"/>
  <c r="AV48" i="12" s="1"/>
  <c r="AF47" i="12"/>
  <c r="X47" i="12"/>
  <c r="AY32" i="12"/>
  <c r="AX29" i="12"/>
  <c r="AG29" i="12"/>
  <c r="AG24" i="12"/>
  <c r="AX24" i="12"/>
  <c r="X55" i="12"/>
  <c r="AG42" i="12"/>
  <c r="AS36" i="12"/>
  <c r="AG30" i="12"/>
  <c r="AX30" i="12"/>
  <c r="AU40" i="12"/>
  <c r="AV40" i="12" s="1"/>
  <c r="AX37" i="12"/>
  <c r="AY33" i="12"/>
  <c r="AY23" i="12"/>
  <c r="AO46" i="12"/>
  <c r="AR46" i="12" s="1"/>
  <c r="AU46" i="12" s="1"/>
  <c r="AR47" i="12"/>
  <c r="AS47" i="12" s="1"/>
  <c r="AY41" i="12"/>
  <c r="AM46" i="12"/>
  <c r="Z46" i="12"/>
  <c r="AC46" i="12" s="1"/>
  <c r="AD46" i="12" s="1"/>
  <c r="AC47" i="12"/>
  <c r="AD47" i="12" s="1"/>
  <c r="AU42" i="12"/>
  <c r="AV42" i="12" s="1"/>
  <c r="AM42" i="12"/>
  <c r="AC20" i="12"/>
  <c r="AD20" i="12" s="1"/>
  <c r="R35" i="12"/>
  <c r="AC36" i="12"/>
  <c r="AD36" i="12" s="1"/>
  <c r="AG27" i="12"/>
  <c r="AX27" i="12"/>
  <c r="AG22" i="12"/>
  <c r="AX22" i="12"/>
  <c r="AY23" i="5"/>
  <c r="AL19" i="5"/>
  <c r="AI18" i="5"/>
  <c r="AC45" i="5"/>
  <c r="AD45" i="5" s="1"/>
  <c r="Z44" i="5"/>
  <c r="AC44" i="5" s="1"/>
  <c r="AD44" i="5" s="1"/>
  <c r="X46" i="5"/>
  <c r="AF46" i="5"/>
  <c r="AR45" i="5"/>
  <c r="AO44" i="5"/>
  <c r="AR44" i="5" s="1"/>
  <c r="AX38" i="5"/>
  <c r="AG38" i="5"/>
  <c r="AM34" i="5"/>
  <c r="AU34" i="5"/>
  <c r="AL33" i="5"/>
  <c r="AX52" i="5"/>
  <c r="AG52" i="5"/>
  <c r="AU37" i="5"/>
  <c r="AM37" i="5"/>
  <c r="AX35" i="5"/>
  <c r="AF27" i="5"/>
  <c r="AG28" i="5"/>
  <c r="W20" i="5"/>
  <c r="X21" i="5"/>
  <c r="AG30" i="5"/>
  <c r="AX30" i="5"/>
  <c r="AD28" i="5"/>
  <c r="AC27" i="5"/>
  <c r="R20" i="5"/>
  <c r="AX54" i="5"/>
  <c r="AG54" i="5"/>
  <c r="AS34" i="5"/>
  <c r="AR33" i="5"/>
  <c r="AX49" i="5"/>
  <c r="AG49" i="5"/>
  <c r="AX42" i="5"/>
  <c r="AG42" i="5"/>
  <c r="AG25" i="5"/>
  <c r="AX25" i="5"/>
  <c r="AX41" i="5"/>
  <c r="AG41" i="5"/>
  <c r="AU27" i="5"/>
  <c r="AV27" i="5" s="1"/>
  <c r="AM27" i="5"/>
  <c r="AL26" i="5"/>
  <c r="AY24" i="5"/>
  <c r="AF22" i="5"/>
  <c r="AF19" i="5"/>
  <c r="AY50" i="5"/>
  <c r="AY53" i="5"/>
  <c r="AX51" i="5"/>
  <c r="AG51" i="5"/>
  <c r="AX47" i="5"/>
  <c r="AG47" i="5"/>
  <c r="AY48" i="5"/>
  <c r="AF39" i="5"/>
  <c r="W33" i="5"/>
  <c r="X39" i="5"/>
  <c r="AD22" i="5"/>
  <c r="AC21" i="5"/>
  <c r="AM44" i="5"/>
  <c r="AV23" i="5"/>
  <c r="AU22" i="5"/>
  <c r="Z18" i="5"/>
  <c r="AG56" i="5"/>
  <c r="AX56" i="5"/>
  <c r="W45" i="5"/>
  <c r="T44" i="5"/>
  <c r="W44" i="5" s="1"/>
  <c r="AD33" i="5"/>
  <c r="AC32" i="5"/>
  <c r="AD32" i="5" s="1"/>
  <c r="AX36" i="5"/>
  <c r="AG36" i="5"/>
  <c r="AL20" i="5"/>
  <c r="AM21" i="5"/>
  <c r="AO17" i="5"/>
  <c r="AR18" i="5"/>
  <c r="T18" i="5"/>
  <c r="O16" i="22"/>
  <c r="O15" i="22" s="1"/>
  <c r="O14" i="22" s="1"/>
  <c r="O13" i="22" s="1"/>
  <c r="AP16" i="22"/>
  <c r="AP15" i="22" s="1"/>
  <c r="AP14" i="22" s="1"/>
  <c r="AP13" i="22" s="1"/>
  <c r="W956" i="4"/>
  <c r="V836" i="4"/>
  <c r="V835" i="4" s="1"/>
  <c r="V834" i="4" s="1"/>
  <c r="V833" i="4" s="1"/>
  <c r="AD786" i="4"/>
  <c r="AF884" i="4"/>
  <c r="AU722" i="4"/>
  <c r="AV722" i="4" s="1"/>
  <c r="Q591" i="4"/>
  <c r="AX566" i="4"/>
  <c r="AY566" i="4" s="1"/>
  <c r="AM398" i="4"/>
  <c r="P392" i="4"/>
  <c r="AD220" i="4"/>
  <c r="AX936" i="4"/>
  <c r="AM779" i="4"/>
  <c r="AL776" i="4"/>
  <c r="W616" i="4"/>
  <c r="AR629" i="4"/>
  <c r="AU629" i="4" s="1"/>
  <c r="AV629" i="4" s="1"/>
  <c r="AO628" i="4"/>
  <c r="AR628" i="4" s="1"/>
  <c r="AU628" i="4" s="1"/>
  <c r="AC616" i="4"/>
  <c r="AD616" i="4" s="1"/>
  <c r="W629" i="4"/>
  <c r="AF358" i="4"/>
  <c r="AX369" i="4"/>
  <c r="AJ339" i="4"/>
  <c r="AJ338" i="4" s="1"/>
  <c r="AJ337" i="4" s="1"/>
  <c r="AJ336" i="4" s="1"/>
  <c r="AJ335" i="4" s="1"/>
  <c r="AX326" i="4"/>
  <c r="Q218" i="4"/>
  <c r="Q217" i="4" s="1"/>
  <c r="Q216" i="4" s="1"/>
  <c r="Q215" i="4" s="1"/>
  <c r="Q13" i="4" s="1"/>
  <c r="V16" i="4"/>
  <c r="V15" i="4" s="1"/>
  <c r="V14" i="4" s="1"/>
  <c r="AR75" i="4"/>
  <c r="AS75" i="4" s="1"/>
  <c r="AK647" i="4"/>
  <c r="AU690" i="4"/>
  <c r="AV690" i="4" s="1"/>
  <c r="U335" i="4"/>
  <c r="W372" i="4"/>
  <c r="AR116" i="4"/>
  <c r="Z911" i="4"/>
  <c r="AC912" i="4"/>
  <c r="V710" i="4"/>
  <c r="V647" i="4" s="1"/>
  <c r="P614" i="4"/>
  <c r="P613" i="4" s="1"/>
  <c r="P612" i="4" s="1"/>
  <c r="P611" i="4" s="1"/>
  <c r="O554" i="4"/>
  <c r="O553" i="4" s="1"/>
  <c r="O552" i="4" s="1"/>
  <c r="O551" i="4" s="1"/>
  <c r="O392" i="4" s="1"/>
  <c r="AU527" i="4"/>
  <c r="AV527" i="4" s="1"/>
  <c r="AM205" i="4"/>
  <c r="AU205" i="4"/>
  <c r="AV205" i="4" s="1"/>
  <c r="AS204" i="4"/>
  <c r="AR203" i="4"/>
  <c r="AS203" i="4" s="1"/>
  <c r="AL43" i="4"/>
  <c r="AG382" i="4"/>
  <c r="AX382" i="4"/>
  <c r="O58" i="4"/>
  <c r="O57" i="4" s="1"/>
  <c r="O56" i="4" s="1"/>
  <c r="O55" i="4" s="1"/>
  <c r="P647" i="4"/>
  <c r="AS635" i="4"/>
  <c r="AC491" i="4"/>
  <c r="AP392" i="4"/>
  <c r="AX222" i="4"/>
  <c r="BA222" i="4" s="1"/>
  <c r="AX905" i="4"/>
  <c r="AY965" i="4"/>
  <c r="BA965" i="4"/>
  <c r="AR971" i="4"/>
  <c r="AS971" i="4" s="1"/>
  <c r="AX889" i="4"/>
  <c r="AI874" i="4"/>
  <c r="AL874" i="4" s="1"/>
  <c r="AM874" i="4" s="1"/>
  <c r="AL875" i="4"/>
  <c r="AM875" i="4" s="1"/>
  <c r="AL462" i="4"/>
  <c r="AM462" i="4" s="1"/>
  <c r="O258" i="4"/>
  <c r="O257" i="4" s="1"/>
  <c r="O256" i="4" s="1"/>
  <c r="O255" i="4" s="1"/>
  <c r="AU245" i="4"/>
  <c r="AV245" i="4" s="1"/>
  <c r="AF482" i="4"/>
  <c r="AG482" i="4" s="1"/>
  <c r="AJ16" i="4"/>
  <c r="AJ15" i="4" s="1"/>
  <c r="AJ14" i="4" s="1"/>
  <c r="Q647" i="4"/>
  <c r="AU534" i="4"/>
  <c r="AV534" i="4" s="1"/>
  <c r="P591" i="4"/>
  <c r="AQ476" i="4"/>
  <c r="AQ475" i="4" s="1"/>
  <c r="AQ474" i="4" s="1"/>
  <c r="AQ473" i="4" s="1"/>
  <c r="Q392" i="4"/>
  <c r="P13" i="4"/>
  <c r="AG828" i="4"/>
  <c r="AX828" i="4"/>
  <c r="AB710" i="4"/>
  <c r="AB649" i="4"/>
  <c r="AB648" i="4" s="1"/>
  <c r="AF623" i="4"/>
  <c r="AG623" i="4" s="1"/>
  <c r="X623" i="4"/>
  <c r="AL582" i="4"/>
  <c r="AC628" i="4"/>
  <c r="BA361" i="4"/>
  <c r="AY361" i="4"/>
  <c r="AC172" i="4"/>
  <c r="AD172" i="4" s="1"/>
  <c r="Z171" i="4"/>
  <c r="AC171" i="4" s="1"/>
  <c r="AD171" i="4" s="1"/>
  <c r="AK141" i="4"/>
  <c r="AK140" i="4" s="1"/>
  <c r="AK139" i="4" s="1"/>
  <c r="AK138" i="4" s="1"/>
  <c r="AX359" i="4"/>
  <c r="AC180" i="4"/>
  <c r="AD180" i="4" s="1"/>
  <c r="W30" i="24"/>
  <c r="AL30" i="24"/>
  <c r="AS30" i="24"/>
  <c r="AM42" i="22"/>
  <c r="AS44" i="22"/>
  <c r="AG41" i="22"/>
  <c r="AF40" i="22"/>
  <c r="AG40" i="22" s="1"/>
  <c r="AS42" i="22"/>
  <c r="AY45" i="22"/>
  <c r="AX44" i="22"/>
  <c r="AY44" i="22" s="1"/>
  <c r="AY43" i="22"/>
  <c r="AX42" i="22"/>
  <c r="AY42" i="22" s="1"/>
  <c r="AV44" i="22"/>
  <c r="AV42" i="22"/>
  <c r="AD42" i="22"/>
  <c r="AM44" i="22"/>
  <c r="X44" i="22"/>
  <c r="AX40" i="22"/>
  <c r="AY40" i="22" s="1"/>
  <c r="AY41" i="22"/>
  <c r="AG44" i="22"/>
  <c r="AV234" i="4"/>
  <c r="W775" i="4"/>
  <c r="AF776" i="4"/>
  <c r="X776" i="4"/>
  <c r="AO177" i="4"/>
  <c r="AX32" i="4"/>
  <c r="AG32" i="4"/>
  <c r="AF171" i="4"/>
  <c r="X171" i="4"/>
  <c r="AB392" i="4"/>
  <c r="X275" i="4"/>
  <c r="AF275" i="4"/>
  <c r="AX167" i="4"/>
  <c r="AG167" i="4"/>
  <c r="AF166" i="4"/>
  <c r="AG207" i="4"/>
  <c r="W971" i="4"/>
  <c r="T970" i="4"/>
  <c r="AV978" i="4"/>
  <c r="AX978" i="4"/>
  <c r="AX973" i="4"/>
  <c r="AG973" i="4"/>
  <c r="AR968" i="4"/>
  <c r="AO967" i="4"/>
  <c r="AF974" i="4"/>
  <c r="R969" i="4"/>
  <c r="AX976" i="4"/>
  <c r="AG976" i="4"/>
  <c r="AI970" i="4"/>
  <c r="AL971" i="4"/>
  <c r="BA963" i="4"/>
  <c r="AY963" i="4"/>
  <c r="T954" i="4"/>
  <c r="W955" i="4"/>
  <c r="AG948" i="4"/>
  <c r="AX948" i="4"/>
  <c r="AL957" i="4"/>
  <c r="AI956" i="4"/>
  <c r="Z941" i="4"/>
  <c r="AC942" i="4"/>
  <c r="AD942" i="4" s="1"/>
  <c r="AX961" i="4"/>
  <c r="X934" i="4"/>
  <c r="AF934" i="4"/>
  <c r="R925" i="4"/>
  <c r="AC955" i="4"/>
  <c r="AP932" i="4"/>
  <c r="AR933" i="4"/>
  <c r="Z925" i="4"/>
  <c r="AC926" i="4"/>
  <c r="AX920" i="4"/>
  <c r="AG920" i="4"/>
  <c r="AL911" i="4"/>
  <c r="AI910" i="4"/>
  <c r="AR926" i="4"/>
  <c r="AO925" i="4"/>
  <c r="AX919" i="4"/>
  <c r="AG919" i="4"/>
  <c r="AR912" i="4"/>
  <c r="AS912" i="4" s="1"/>
  <c r="AO911" i="4"/>
  <c r="AX901" i="4"/>
  <c r="AG901" i="4"/>
  <c r="AX928" i="4"/>
  <c r="BA921" i="4"/>
  <c r="AY921" i="4"/>
  <c r="BA904" i="4"/>
  <c r="AY904" i="4"/>
  <c r="X933" i="4"/>
  <c r="AL896" i="4"/>
  <c r="AI895" i="4"/>
  <c r="AG891" i="4"/>
  <c r="AX891" i="4"/>
  <c r="AX883" i="4"/>
  <c r="AX884" i="4"/>
  <c r="AG884" i="4"/>
  <c r="AQ867" i="4"/>
  <c r="AR868" i="4"/>
  <c r="AS868" i="4" s="1"/>
  <c r="AO854" i="4"/>
  <c r="AR854" i="4" s="1"/>
  <c r="AR855" i="4"/>
  <c r="AS855" i="4" s="1"/>
  <c r="AD897" i="4"/>
  <c r="AX870" i="4"/>
  <c r="AG870" i="4"/>
  <c r="AX863" i="4"/>
  <c r="AG863" i="4"/>
  <c r="AG843" i="4"/>
  <c r="AX843" i="4"/>
  <c r="X868" i="4"/>
  <c r="AX862" i="4"/>
  <c r="AG862" i="4"/>
  <c r="AU861" i="4"/>
  <c r="AV861" i="4" s="1"/>
  <c r="AM861" i="4"/>
  <c r="AR897" i="4"/>
  <c r="AS897" i="4" s="1"/>
  <c r="BA882" i="4"/>
  <c r="AY882" i="4"/>
  <c r="AU869" i="4"/>
  <c r="AV869" i="4" s="1"/>
  <c r="R867" i="4"/>
  <c r="AU868" i="4"/>
  <c r="AV868" i="4" s="1"/>
  <c r="AM868" i="4"/>
  <c r="AV849" i="4"/>
  <c r="AX849" i="4"/>
  <c r="AF838" i="4"/>
  <c r="X838" i="4"/>
  <c r="AX830" i="4"/>
  <c r="AP820" i="4"/>
  <c r="AR821" i="4"/>
  <c r="AS821" i="4" s="1"/>
  <c r="AG790" i="4"/>
  <c r="AX790" i="4"/>
  <c r="X861" i="4"/>
  <c r="AX827" i="4"/>
  <c r="AL821" i="4"/>
  <c r="W820" i="4"/>
  <c r="T819" i="4"/>
  <c r="W821" i="4"/>
  <c r="BA773" i="4"/>
  <c r="AY773" i="4"/>
  <c r="R746" i="4"/>
  <c r="AX788" i="4"/>
  <c r="AG788" i="4"/>
  <c r="AS779" i="4"/>
  <c r="AR776" i="4"/>
  <c r="AV770" i="4"/>
  <c r="AX770" i="4"/>
  <c r="AI760" i="4"/>
  <c r="AL761" i="4"/>
  <c r="AC739" i="4"/>
  <c r="AD739" i="4" s="1"/>
  <c r="Z738" i="4"/>
  <c r="AG783" i="4"/>
  <c r="AX783" i="4"/>
  <c r="AU779" i="4"/>
  <c r="AV780" i="4"/>
  <c r="AX774" i="4"/>
  <c r="AG774" i="4"/>
  <c r="X762" i="4"/>
  <c r="AF762" i="4"/>
  <c r="AX749" i="4"/>
  <c r="AG749" i="4"/>
  <c r="AY772" i="4"/>
  <c r="BA772" i="4"/>
  <c r="AS747" i="4"/>
  <c r="AX718" i="4"/>
  <c r="AG718" i="4"/>
  <c r="AF701" i="4"/>
  <c r="X701" i="4"/>
  <c r="AX691" i="4"/>
  <c r="AG691" i="4"/>
  <c r="BA763" i="4"/>
  <c r="AY763" i="4"/>
  <c r="AY731" i="4"/>
  <c r="BA731" i="4"/>
  <c r="AU716" i="4"/>
  <c r="AV716" i="4" s="1"/>
  <c r="BA702" i="4"/>
  <c r="AY702" i="4"/>
  <c r="AG679" i="4"/>
  <c r="AX679" i="4"/>
  <c r="AV747" i="4"/>
  <c r="AG717" i="4"/>
  <c r="AX717" i="4"/>
  <c r="AC685" i="4"/>
  <c r="AD685" i="4" s="1"/>
  <c r="Z684" i="4"/>
  <c r="AC684" i="4" s="1"/>
  <c r="AV676" i="4"/>
  <c r="AU769" i="4"/>
  <c r="AV769" i="4" s="1"/>
  <c r="AX755" i="4"/>
  <c r="AG755" i="4"/>
  <c r="AU729" i="4"/>
  <c r="AV729" i="4" s="1"/>
  <c r="AM729" i="4"/>
  <c r="AY709" i="4"/>
  <c r="BA709" i="4"/>
  <c r="X703" i="4"/>
  <c r="AF703" i="4"/>
  <c r="AD700" i="4"/>
  <c r="AX721" i="4"/>
  <c r="AX692" i="4"/>
  <c r="AC674" i="4"/>
  <c r="AM654" i="4"/>
  <c r="AU654" i="4"/>
  <c r="AV654" i="4" s="1"/>
  <c r="AY642" i="4"/>
  <c r="BA642" i="4"/>
  <c r="AX630" i="4"/>
  <c r="AG630" i="4"/>
  <c r="AC713" i="4"/>
  <c r="Z712" i="4"/>
  <c r="BA708" i="4"/>
  <c r="AY708" i="4"/>
  <c r="AX681" i="4"/>
  <c r="X675" i="4"/>
  <c r="AM637" i="4"/>
  <c r="AU637" i="4"/>
  <c r="AV637" i="4" s="1"/>
  <c r="BA626" i="4"/>
  <c r="AY626" i="4"/>
  <c r="BA618" i="4"/>
  <c r="AY618" i="4"/>
  <c r="AG610" i="4"/>
  <c r="AX610" i="4"/>
  <c r="AF699" i="4"/>
  <c r="AX687" i="4"/>
  <c r="AR675" i="4"/>
  <c r="AS675" i="4" s="1"/>
  <c r="AG586" i="4"/>
  <c r="AX586" i="4"/>
  <c r="BA704" i="4"/>
  <c r="AY704" i="4"/>
  <c r="BA680" i="4"/>
  <c r="AY680" i="4"/>
  <c r="AL666" i="4"/>
  <c r="AI665" i="4"/>
  <c r="AG662" i="4"/>
  <c r="AX662" i="4"/>
  <c r="AG658" i="4"/>
  <c r="AX658" i="4"/>
  <c r="R651" i="4"/>
  <c r="AX644" i="4"/>
  <c r="AG644" i="4"/>
  <c r="AF628" i="4"/>
  <c r="AG625" i="4"/>
  <c r="AX625" i="4"/>
  <c r="AX621" i="4"/>
  <c r="AX606" i="4"/>
  <c r="AG606" i="4"/>
  <c r="AL604" i="4"/>
  <c r="AI603" i="4"/>
  <c r="AF598" i="4"/>
  <c r="AR588" i="4"/>
  <c r="AS588" i="4" s="1"/>
  <c r="AO587" i="4"/>
  <c r="AR587" i="4" s="1"/>
  <c r="AS587" i="4" s="1"/>
  <c r="R581" i="4"/>
  <c r="AD581" i="4" s="1"/>
  <c r="AX641" i="4"/>
  <c r="AG641" i="4"/>
  <c r="AX633" i="4"/>
  <c r="AG633" i="4"/>
  <c r="AF629" i="4"/>
  <c r="AC582" i="4"/>
  <c r="AD582" i="4" s="1"/>
  <c r="X582" i="4"/>
  <c r="AI554" i="4"/>
  <c r="AY529" i="4"/>
  <c r="BA529" i="4"/>
  <c r="AL518" i="4"/>
  <c r="AI517" i="4"/>
  <c r="AG620" i="4"/>
  <c r="R595" i="4"/>
  <c r="AG560" i="4"/>
  <c r="AX560" i="4"/>
  <c r="AM547" i="4"/>
  <c r="AM541" i="4"/>
  <c r="AL540" i="4"/>
  <c r="AU541" i="4"/>
  <c r="AV541" i="4" s="1"/>
  <c r="AG535" i="4"/>
  <c r="AX535" i="4"/>
  <c r="AM629" i="4"/>
  <c r="AX608" i="4"/>
  <c r="X605" i="4"/>
  <c r="AG589" i="4"/>
  <c r="AX589" i="4"/>
  <c r="AY569" i="4"/>
  <c r="BA569" i="4"/>
  <c r="AX526" i="4"/>
  <c r="AG512" i="4"/>
  <c r="AX512" i="4"/>
  <c r="AG500" i="4"/>
  <c r="AX500" i="4"/>
  <c r="AD635" i="4"/>
  <c r="AO614" i="4"/>
  <c r="AR615" i="4"/>
  <c r="AS615" i="4" s="1"/>
  <c r="AO594" i="4"/>
  <c r="AR594" i="4" s="1"/>
  <c r="AR595" i="4"/>
  <c r="AS595" i="4" s="1"/>
  <c r="AR581" i="4"/>
  <c r="AU581" i="4" s="1"/>
  <c r="AV581" i="4" s="1"/>
  <c r="AX545" i="4"/>
  <c r="AX537" i="4"/>
  <c r="AC518" i="4"/>
  <c r="AD518" i="4" s="1"/>
  <c r="Z517" i="4"/>
  <c r="T514" i="4"/>
  <c r="AC510" i="4"/>
  <c r="AD510" i="4" s="1"/>
  <c r="Z509" i="4"/>
  <c r="AC509" i="4" s="1"/>
  <c r="AD509" i="4" s="1"/>
  <c r="AL502" i="4"/>
  <c r="AX497" i="4"/>
  <c r="AG497" i="4"/>
  <c r="R490" i="4"/>
  <c r="W491" i="4"/>
  <c r="T490" i="4"/>
  <c r="AX487" i="4"/>
  <c r="AG487" i="4"/>
  <c r="AX455" i="4"/>
  <c r="AG455" i="4"/>
  <c r="X440" i="4"/>
  <c r="AF440" i="4"/>
  <c r="AX561" i="4"/>
  <c r="AG561" i="4"/>
  <c r="AG511" i="4"/>
  <c r="AX511" i="4"/>
  <c r="AX506" i="4"/>
  <c r="AF463" i="4"/>
  <c r="R379" i="4"/>
  <c r="AX574" i="4"/>
  <c r="X556" i="4"/>
  <c r="BA528" i="4"/>
  <c r="AY528" i="4"/>
  <c r="AY498" i="4"/>
  <c r="BA498" i="4"/>
  <c r="AY486" i="4"/>
  <c r="BA486" i="4"/>
  <c r="BA459" i="4"/>
  <c r="AY459" i="4"/>
  <c r="BA439" i="4"/>
  <c r="AY439" i="4"/>
  <c r="AG548" i="4"/>
  <c r="AX548" i="4"/>
  <c r="BA544" i="4"/>
  <c r="AY544" i="4"/>
  <c r="AL491" i="4"/>
  <c r="AI490" i="4"/>
  <c r="AI476" i="4" s="1"/>
  <c r="AX488" i="4"/>
  <c r="AG488" i="4"/>
  <c r="AM479" i="4"/>
  <c r="AU479" i="4"/>
  <c r="AV479" i="4" s="1"/>
  <c r="AR470" i="4"/>
  <c r="AO469" i="4"/>
  <c r="AR469" i="4" s="1"/>
  <c r="AR435" i="4"/>
  <c r="AS435" i="4" s="1"/>
  <c r="AO434" i="4"/>
  <c r="AX419" i="4"/>
  <c r="AG419" i="4"/>
  <c r="AF414" i="4"/>
  <c r="X414" i="4"/>
  <c r="AX411" i="4"/>
  <c r="AG411" i="4"/>
  <c r="AC404" i="4"/>
  <c r="AD404" i="4" s="1"/>
  <c r="AD405" i="4"/>
  <c r="AU398" i="4"/>
  <c r="AV398" i="4" s="1"/>
  <c r="AV399" i="4"/>
  <c r="R397" i="4"/>
  <c r="AM470" i="4"/>
  <c r="AF456" i="4"/>
  <c r="AG456" i="4" s="1"/>
  <c r="AX428" i="4"/>
  <c r="AX424" i="4"/>
  <c r="AX412" i="4"/>
  <c r="AU373" i="4"/>
  <c r="AV373" i="4" s="1"/>
  <c r="AM373" i="4"/>
  <c r="R353" i="4"/>
  <c r="AX330" i="4"/>
  <c r="AG330" i="4"/>
  <c r="AX322" i="4"/>
  <c r="AG322" i="4"/>
  <c r="W252" i="4"/>
  <c r="U251" i="4"/>
  <c r="BA481" i="4"/>
  <c r="AY481" i="4"/>
  <c r="BA468" i="4"/>
  <c r="AY468" i="4"/>
  <c r="AY458" i="4"/>
  <c r="BA458" i="4"/>
  <c r="AG444" i="4"/>
  <c r="AU403" i="4"/>
  <c r="AX403" i="4" s="1"/>
  <c r="AF381" i="4"/>
  <c r="X381" i="4"/>
  <c r="AL371" i="4"/>
  <c r="X364" i="4"/>
  <c r="AG356" i="4"/>
  <c r="AX356" i="4"/>
  <c r="BA329" i="4"/>
  <c r="AY329" i="4"/>
  <c r="AG310" i="4"/>
  <c r="AX310" i="4"/>
  <c r="AG282" i="4"/>
  <c r="AX282" i="4"/>
  <c r="AG270" i="4"/>
  <c r="AX270" i="4"/>
  <c r="AG262" i="4"/>
  <c r="AX262" i="4"/>
  <c r="BA421" i="4"/>
  <c r="AY421" i="4"/>
  <c r="W396" i="4"/>
  <c r="AR372" i="4"/>
  <c r="AS372" i="4" s="1"/>
  <c r="AO371" i="4"/>
  <c r="AR371" i="4" s="1"/>
  <c r="AG297" i="4"/>
  <c r="AX297" i="4"/>
  <c r="AG285" i="4"/>
  <c r="AX285" i="4"/>
  <c r="AG241" i="4"/>
  <c r="AX241" i="4"/>
  <c r="U433" i="4"/>
  <c r="U432" i="4" s="1"/>
  <c r="U431" i="4" s="1"/>
  <c r="U430" i="4" s="1"/>
  <c r="BA385" i="4"/>
  <c r="AY385" i="4"/>
  <c r="R363" i="4"/>
  <c r="AG360" i="4"/>
  <c r="AX344" i="4"/>
  <c r="T301" i="4"/>
  <c r="AA317" i="4"/>
  <c r="AA301" i="4" s="1"/>
  <c r="AA300" i="4" s="1"/>
  <c r="AA299" i="4" s="1"/>
  <c r="AA298" i="4" s="1"/>
  <c r="AC318" i="4"/>
  <c r="U302" i="4"/>
  <c r="W303" i="4"/>
  <c r="U294" i="4"/>
  <c r="W294" i="4" s="1"/>
  <c r="X294" i="4" s="1"/>
  <c r="W295" i="4"/>
  <c r="AU288" i="4"/>
  <c r="AV288" i="4" s="1"/>
  <c r="AS288" i="4"/>
  <c r="AU281" i="4"/>
  <c r="AV281" i="4" s="1"/>
  <c r="AM281" i="4"/>
  <c r="AL260" i="4"/>
  <c r="AI259" i="4"/>
  <c r="AF245" i="4"/>
  <c r="W244" i="4"/>
  <c r="X245" i="4"/>
  <c r="BA343" i="4"/>
  <c r="AY343" i="4"/>
  <c r="W332" i="4"/>
  <c r="AG308" i="4"/>
  <c r="AX308" i="4"/>
  <c r="AL274" i="4"/>
  <c r="AX248" i="4"/>
  <c r="AD234" i="4"/>
  <c r="AC233" i="4"/>
  <c r="AD233" i="4" s="1"/>
  <c r="AY223" i="4"/>
  <c r="BA223" i="4"/>
  <c r="AX198" i="4"/>
  <c r="AG198" i="4"/>
  <c r="AY185" i="4"/>
  <c r="BA185" i="4"/>
  <c r="AX170" i="4"/>
  <c r="AG170" i="4"/>
  <c r="AV163" i="4"/>
  <c r="AU162" i="4"/>
  <c r="AV162" i="4" s="1"/>
  <c r="AM150" i="4"/>
  <c r="AU150" i="4"/>
  <c r="AV150" i="4" s="1"/>
  <c r="AR94" i="4"/>
  <c r="AS94" i="4" s="1"/>
  <c r="AP93" i="4"/>
  <c r="AR93" i="4" s="1"/>
  <c r="AF345" i="4"/>
  <c r="AX316" i="4"/>
  <c r="AD287" i="4"/>
  <c r="AX268" i="4"/>
  <c r="AY235" i="4"/>
  <c r="BA235" i="4"/>
  <c r="AY226" i="4"/>
  <c r="BA226" i="4"/>
  <c r="R211" i="4"/>
  <c r="AG205" i="4"/>
  <c r="AG191" i="4"/>
  <c r="AX191" i="4"/>
  <c r="AG159" i="4"/>
  <c r="AX159" i="4"/>
  <c r="AG154" i="4"/>
  <c r="AX154" i="4"/>
  <c r="AG146" i="4"/>
  <c r="AX146" i="4"/>
  <c r="X95" i="4"/>
  <c r="AF95" i="4"/>
  <c r="AX247" i="4"/>
  <c r="AG247" i="4"/>
  <c r="AR232" i="4"/>
  <c r="X203" i="4"/>
  <c r="AG200" i="4"/>
  <c r="AX200" i="4"/>
  <c r="AX190" i="4"/>
  <c r="AL178" i="4"/>
  <c r="AI177" i="4"/>
  <c r="AG151" i="4"/>
  <c r="AX151" i="4"/>
  <c r="AG133" i="4"/>
  <c r="AX133" i="4"/>
  <c r="AG113" i="4"/>
  <c r="AX113" i="4"/>
  <c r="AG92" i="4"/>
  <c r="AX92" i="4"/>
  <c r="AF286" i="4"/>
  <c r="AX284" i="4"/>
  <c r="W274" i="4"/>
  <c r="AX269" i="4"/>
  <c r="AG269" i="4"/>
  <c r="AX263" i="4"/>
  <c r="AM233" i="4"/>
  <c r="AF234" i="4"/>
  <c r="AG234" i="4" s="1"/>
  <c r="AF224" i="4"/>
  <c r="AX195" i="4"/>
  <c r="AG195" i="4"/>
  <c r="AC179" i="4"/>
  <c r="AG169" i="4"/>
  <c r="AR156" i="4"/>
  <c r="AO155" i="4"/>
  <c r="AR155" i="4" s="1"/>
  <c r="AC143" i="4"/>
  <c r="AD143" i="4" s="1"/>
  <c r="Z142" i="4"/>
  <c r="AF127" i="4"/>
  <c r="V101" i="4"/>
  <c r="W102" i="4"/>
  <c r="AX89" i="4"/>
  <c r="AG89" i="4"/>
  <c r="AF81" i="4"/>
  <c r="W75" i="4"/>
  <c r="T74" i="4"/>
  <c r="W74" i="4" s="1"/>
  <c r="AV212" i="4"/>
  <c r="AG199" i="4"/>
  <c r="Z99" i="4"/>
  <c r="AX111" i="4"/>
  <c r="AG111" i="4"/>
  <c r="AX103" i="4"/>
  <c r="AG103" i="4"/>
  <c r="AX90" i="4"/>
  <c r="AQ58" i="4"/>
  <c r="AQ57" i="4" s="1"/>
  <c r="AQ56" i="4" s="1"/>
  <c r="AQ55" i="4" s="1"/>
  <c r="AQ13" i="4" s="1"/>
  <c r="AX51" i="4"/>
  <c r="AA42" i="4"/>
  <c r="AC42" i="4" s="1"/>
  <c r="AC43" i="4"/>
  <c r="AF35" i="4"/>
  <c r="X35" i="4"/>
  <c r="AX29" i="4"/>
  <c r="AG29" i="4"/>
  <c r="X26" i="4"/>
  <c r="W25" i="4"/>
  <c r="AF227" i="4"/>
  <c r="AR86" i="4"/>
  <c r="AS86" i="4" s="1"/>
  <c r="AM60" i="4"/>
  <c r="AF50" i="4"/>
  <c r="X50" i="4"/>
  <c r="AM44" i="4"/>
  <c r="AU44" i="4"/>
  <c r="AV44" i="4" s="1"/>
  <c r="W18" i="4"/>
  <c r="X19" i="4"/>
  <c r="AP178" i="4"/>
  <c r="AP177" i="4" s="1"/>
  <c r="AP176" i="4" s="1"/>
  <c r="AP175" i="4" s="1"/>
  <c r="AX160" i="4"/>
  <c r="AG160" i="4"/>
  <c r="AU128" i="4"/>
  <c r="AV128" i="4" s="1"/>
  <c r="AM128" i="4"/>
  <c r="AX124" i="4"/>
  <c r="AX112" i="4"/>
  <c r="AX108" i="4"/>
  <c r="AX104" i="4"/>
  <c r="AF87" i="4"/>
  <c r="AG87" i="4" s="1"/>
  <c r="AX82" i="4"/>
  <c r="AO58" i="4"/>
  <c r="AX209" i="4"/>
  <c r="X166" i="4"/>
  <c r="AC117" i="4"/>
  <c r="AD117" i="4" s="1"/>
  <c r="AM86" i="4"/>
  <c r="AU86" i="4"/>
  <c r="AV86" i="4" s="1"/>
  <c r="AX66" i="4"/>
  <c r="AG66" i="4"/>
  <c r="X61" i="4"/>
  <c r="AF61" i="4"/>
  <c r="AC60" i="4"/>
  <c r="AD60" i="4" s="1"/>
  <c r="AX49" i="4"/>
  <c r="AG49" i="4"/>
  <c r="AM37" i="4"/>
  <c r="AU37" i="4"/>
  <c r="AV37" i="4" s="1"/>
  <c r="AR25" i="4"/>
  <c r="AU26" i="4"/>
  <c r="AV26" i="4" s="1"/>
  <c r="AS26" i="4"/>
  <c r="AL19" i="4"/>
  <c r="AM20" i="4"/>
  <c r="AA16" i="4"/>
  <c r="AA15" i="4" s="1"/>
  <c r="AA14" i="4" s="1"/>
  <c r="T15" i="4"/>
  <c r="W16" i="4"/>
  <c r="Z58" i="4"/>
  <c r="X962" i="4"/>
  <c r="AF962" i="4"/>
  <c r="AS969" i="4"/>
  <c r="AG972" i="4"/>
  <c r="R955" i="4"/>
  <c r="X956" i="4"/>
  <c r="AC971" i="4"/>
  <c r="AD971" i="4" s="1"/>
  <c r="AU958" i="4"/>
  <c r="AV958" i="4" s="1"/>
  <c r="AM958" i="4"/>
  <c r="AY946" i="4"/>
  <c r="AL942" i="4"/>
  <c r="AM942" i="4" s="1"/>
  <c r="AJ941" i="4"/>
  <c r="AX916" i="4"/>
  <c r="AG916" i="4"/>
  <c r="AX947" i="4"/>
  <c r="AG947" i="4"/>
  <c r="AF942" i="4"/>
  <c r="AG942" i="4" s="1"/>
  <c r="X942" i="4"/>
  <c r="AF927" i="4"/>
  <c r="AD927" i="4"/>
  <c r="AA932" i="4"/>
  <c r="AC933" i="4"/>
  <c r="AU912" i="4"/>
  <c r="AV912" i="4" s="1"/>
  <c r="AM912" i="4"/>
  <c r="AX935" i="4"/>
  <c r="AG935" i="4"/>
  <c r="AY918" i="4"/>
  <c r="BA918" i="4"/>
  <c r="X925" i="4"/>
  <c r="AM900" i="4"/>
  <c r="AU900" i="4"/>
  <c r="AV900" i="4" s="1"/>
  <c r="AO874" i="4"/>
  <c r="AR874" i="4" s="1"/>
  <c r="AR875" i="4"/>
  <c r="AF898" i="4"/>
  <c r="AM897" i="4"/>
  <c r="W912" i="4"/>
  <c r="T911" i="4"/>
  <c r="AX903" i="4"/>
  <c r="AG903" i="4"/>
  <c r="AX888" i="4"/>
  <c r="AG888" i="4"/>
  <c r="AX841" i="4"/>
  <c r="AG841" i="4"/>
  <c r="AG902" i="4"/>
  <c r="AX902" i="4"/>
  <c r="AC896" i="4"/>
  <c r="Z895" i="4"/>
  <c r="AG825" i="4"/>
  <c r="AX825" i="4"/>
  <c r="AX899" i="4"/>
  <c r="R860" i="4"/>
  <c r="AG858" i="4"/>
  <c r="AX858" i="4"/>
  <c r="AX864" i="4"/>
  <c r="AV857" i="4"/>
  <c r="AX857" i="4"/>
  <c r="AM852" i="4"/>
  <c r="AU852" i="4"/>
  <c r="AV852" i="4" s="1"/>
  <c r="AM845" i="4"/>
  <c r="AU845" i="4"/>
  <c r="AV845" i="4" s="1"/>
  <c r="AF842" i="4"/>
  <c r="X842" i="4"/>
  <c r="AM831" i="4"/>
  <c r="AU831" i="4"/>
  <c r="AV831" i="4" s="1"/>
  <c r="W837" i="4"/>
  <c r="T836" i="4"/>
  <c r="AX826" i="4"/>
  <c r="AG826" i="4"/>
  <c r="BC791" i="4"/>
  <c r="AX853" i="4"/>
  <c r="BA797" i="4"/>
  <c r="AY797" i="4"/>
  <c r="AL787" i="4"/>
  <c r="AI786" i="4"/>
  <c r="AL786" i="4" s="1"/>
  <c r="AF852" i="4"/>
  <c r="AR837" i="4"/>
  <c r="AS837" i="4" s="1"/>
  <c r="AM822" i="4"/>
  <c r="AU822" i="4"/>
  <c r="AV822" i="4" s="1"/>
  <c r="AY859" i="4"/>
  <c r="BA859" i="4"/>
  <c r="X854" i="4"/>
  <c r="R819" i="4"/>
  <c r="AO818" i="4"/>
  <c r="AF794" i="4"/>
  <c r="AO759" i="4"/>
  <c r="AR760" i="4"/>
  <c r="AS760" i="4" s="1"/>
  <c r="AF779" i="4"/>
  <c r="X779" i="4"/>
  <c r="AU762" i="4"/>
  <c r="AV762" i="4" s="1"/>
  <c r="AM762" i="4"/>
  <c r="AL740" i="4"/>
  <c r="AI739" i="4"/>
  <c r="AL819" i="4"/>
  <c r="AI818" i="4"/>
  <c r="AL753" i="4"/>
  <c r="AI752" i="4"/>
  <c r="AR787" i="4"/>
  <c r="AS787" i="4" s="1"/>
  <c r="AG780" i="4"/>
  <c r="AX780" i="4"/>
  <c r="AX765" i="4"/>
  <c r="AG765" i="4"/>
  <c r="AP759" i="4"/>
  <c r="AP758" i="4" s="1"/>
  <c r="AP757" i="4" s="1"/>
  <c r="AP710" i="4" s="1"/>
  <c r="AO745" i="4"/>
  <c r="AR746" i="4"/>
  <c r="AS746" i="4" s="1"/>
  <c r="Z743" i="4"/>
  <c r="AC743" i="4" s="1"/>
  <c r="AC744" i="4"/>
  <c r="AX727" i="4"/>
  <c r="AG727" i="4"/>
  <c r="AI713" i="4"/>
  <c r="AL714" i="4"/>
  <c r="AI699" i="4"/>
  <c r="AL700" i="4"/>
  <c r="R684" i="4"/>
  <c r="T713" i="4"/>
  <c r="W714" i="4"/>
  <c r="AX767" i="4"/>
  <c r="AF747" i="4"/>
  <c r="X747" i="4"/>
  <c r="BA734" i="4"/>
  <c r="AY734" i="4"/>
  <c r="AU730" i="4"/>
  <c r="AV730" i="4" s="1"/>
  <c r="R699" i="4"/>
  <c r="AX676" i="4"/>
  <c r="AG676" i="4"/>
  <c r="AO751" i="4"/>
  <c r="AR752" i="4"/>
  <c r="AX748" i="4"/>
  <c r="AG748" i="4"/>
  <c r="AF728" i="4"/>
  <c r="X728" i="4"/>
  <c r="BA707" i="4"/>
  <c r="AY707" i="4"/>
  <c r="AF700" i="4"/>
  <c r="X700" i="4"/>
  <c r="AL685" i="4"/>
  <c r="AI684" i="4"/>
  <c r="AC675" i="4"/>
  <c r="AF675" i="4" s="1"/>
  <c r="U652" i="4"/>
  <c r="W653" i="4"/>
  <c r="AF617" i="4"/>
  <c r="X617" i="4"/>
  <c r="AX720" i="4"/>
  <c r="AU703" i="4"/>
  <c r="AV703" i="4" s="1"/>
  <c r="AX688" i="4"/>
  <c r="AG688" i="4"/>
  <c r="AX660" i="4"/>
  <c r="AG624" i="4"/>
  <c r="AX624" i="4"/>
  <c r="AM617" i="4"/>
  <c r="AU617" i="4"/>
  <c r="AV617" i="4" s="1"/>
  <c r="AF726" i="4"/>
  <c r="AS700" i="4"/>
  <c r="AY671" i="4"/>
  <c r="BA671" i="4"/>
  <c r="AR653" i="4"/>
  <c r="AS653" i="4" s="1"/>
  <c r="AO652" i="4"/>
  <c r="T613" i="4"/>
  <c r="AG601" i="4"/>
  <c r="AX601" i="4"/>
  <c r="AX693" i="4"/>
  <c r="BA678" i="4"/>
  <c r="AY678" i="4"/>
  <c r="AU667" i="4"/>
  <c r="AV667" i="4" s="1"/>
  <c r="AM667" i="4"/>
  <c r="T650" i="4"/>
  <c r="X643" i="4"/>
  <c r="AF643" i="4"/>
  <c r="AX634" i="4"/>
  <c r="AG634" i="4"/>
  <c r="AQ604" i="4"/>
  <c r="AR605" i="4"/>
  <c r="W604" i="4"/>
  <c r="T603" i="4"/>
  <c r="AJ587" i="4"/>
  <c r="AL587" i="4" s="1"/>
  <c r="AL588" i="4"/>
  <c r="AX583" i="4"/>
  <c r="AG583" i="4"/>
  <c r="AG578" i="4"/>
  <c r="AX578" i="4"/>
  <c r="AD572" i="4"/>
  <c r="AC571" i="4"/>
  <c r="AX558" i="4"/>
  <c r="AG558" i="4"/>
  <c r="AU555" i="4"/>
  <c r="AV555" i="4" s="1"/>
  <c r="AM555" i="4"/>
  <c r="AS541" i="4"/>
  <c r="AR540" i="4"/>
  <c r="X534" i="4"/>
  <c r="AF534" i="4"/>
  <c r="X527" i="4"/>
  <c r="AF527" i="4"/>
  <c r="AL596" i="4"/>
  <c r="AI595" i="4"/>
  <c r="AM582" i="4"/>
  <c r="AU577" i="4"/>
  <c r="AV577" i="4" s="1"/>
  <c r="AM577" i="4"/>
  <c r="AL571" i="4"/>
  <c r="BA550" i="4"/>
  <c r="AY550" i="4"/>
  <c r="AR582" i="4"/>
  <c r="BA575" i="4"/>
  <c r="AF547" i="4"/>
  <c r="X547" i="4"/>
  <c r="AG524" i="4"/>
  <c r="AX524" i="4"/>
  <c r="AG508" i="4"/>
  <c r="AX508" i="4"/>
  <c r="AS596" i="4"/>
  <c r="AO554" i="4"/>
  <c r="AV573" i="4"/>
  <c r="AU572" i="4"/>
  <c r="AR571" i="4"/>
  <c r="AX559" i="4"/>
  <c r="AG559" i="4"/>
  <c r="X543" i="4"/>
  <c r="AF543" i="4"/>
  <c r="Z532" i="4"/>
  <c r="AC533" i="4"/>
  <c r="AX531" i="4"/>
  <c r="AG531" i="4"/>
  <c r="U517" i="4"/>
  <c r="W518" i="4"/>
  <c r="U509" i="4"/>
  <c r="W509" i="4" s="1"/>
  <c r="W510" i="4"/>
  <c r="AR502" i="4"/>
  <c r="AS502" i="4" s="1"/>
  <c r="AO501" i="4"/>
  <c r="AR501" i="4" s="1"/>
  <c r="AG519" i="4"/>
  <c r="AX519" i="4"/>
  <c r="AX499" i="4"/>
  <c r="AG496" i="4"/>
  <c r="AX496" i="4"/>
  <c r="AF492" i="4"/>
  <c r="X492" i="4"/>
  <c r="AM471" i="4"/>
  <c r="AU471" i="4"/>
  <c r="AV471" i="4" s="1"/>
  <c r="AM463" i="4"/>
  <c r="AU463" i="4"/>
  <c r="AV463" i="4" s="1"/>
  <c r="AM444" i="4"/>
  <c r="AU444" i="4"/>
  <c r="AV444" i="4" s="1"/>
  <c r="AX507" i="4"/>
  <c r="Z461" i="4"/>
  <c r="AC461" i="4" s="1"/>
  <c r="AC462" i="4"/>
  <c r="AD462" i="4" s="1"/>
  <c r="AC450" i="4"/>
  <c r="AF450" i="4" s="1"/>
  <c r="AD451" i="4"/>
  <c r="R403" i="4"/>
  <c r="AL379" i="4"/>
  <c r="AI378" i="4"/>
  <c r="AX567" i="4"/>
  <c r="W555" i="4"/>
  <c r="T554" i="4"/>
  <c r="AG485" i="4"/>
  <c r="AX485" i="4"/>
  <c r="AO477" i="4"/>
  <c r="AR478" i="4"/>
  <c r="AS478" i="4" s="1"/>
  <c r="AG457" i="4"/>
  <c r="AX457" i="4"/>
  <c r="BA447" i="4"/>
  <c r="AY447" i="4"/>
  <c r="AG437" i="4"/>
  <c r="AX437" i="4"/>
  <c r="AG426" i="4"/>
  <c r="AX426" i="4"/>
  <c r="AS555" i="4"/>
  <c r="AR547" i="4"/>
  <c r="AS547" i="4" s="1"/>
  <c r="AX522" i="4"/>
  <c r="W501" i="4"/>
  <c r="AU492" i="4"/>
  <c r="AV492" i="4" s="1"/>
  <c r="AM492" i="4"/>
  <c r="AX483" i="4"/>
  <c r="AG483" i="4"/>
  <c r="R477" i="4"/>
  <c r="AX464" i="4"/>
  <c r="AG464" i="4"/>
  <c r="AS451" i="4"/>
  <c r="AR450" i="4"/>
  <c r="R417" i="4"/>
  <c r="AU410" i="4"/>
  <c r="AV410" i="4" s="1"/>
  <c r="AL409" i="4"/>
  <c r="AM410" i="4"/>
  <c r="AX399" i="4"/>
  <c r="AG399" i="4"/>
  <c r="BA429" i="4"/>
  <c r="AY429" i="4"/>
  <c r="AY427" i="4"/>
  <c r="BA427" i="4"/>
  <c r="AY423" i="4"/>
  <c r="BA423" i="4"/>
  <c r="BA413" i="4"/>
  <c r="AY413" i="4"/>
  <c r="AR380" i="4"/>
  <c r="AS380" i="4" s="1"/>
  <c r="AO379" i="4"/>
  <c r="AG370" i="4"/>
  <c r="AX370" i="4"/>
  <c r="R243" i="4"/>
  <c r="AX480" i="4"/>
  <c r="AX454" i="4"/>
  <c r="AG454" i="4"/>
  <c r="AC434" i="4"/>
  <c r="AD434" i="4" s="1"/>
  <c r="AS398" i="4"/>
  <c r="Z371" i="4"/>
  <c r="AC371" i="4" s="1"/>
  <c r="AC372" i="4"/>
  <c r="AD372" i="4" s="1"/>
  <c r="AL372" i="4"/>
  <c r="AY368" i="4"/>
  <c r="BA368" i="4"/>
  <c r="AO363" i="4"/>
  <c r="AR364" i="4"/>
  <c r="AS364" i="4" s="1"/>
  <c r="AC340" i="4"/>
  <c r="AD340" i="4" s="1"/>
  <c r="AM319" i="4"/>
  <c r="AU319" i="4"/>
  <c r="AL318" i="4"/>
  <c r="AG306" i="4"/>
  <c r="AX306" i="4"/>
  <c r="AV280" i="4"/>
  <c r="AU279" i="4"/>
  <c r="AV279" i="4" s="1"/>
  <c r="AG254" i="4"/>
  <c r="AX254" i="4"/>
  <c r="AG246" i="4"/>
  <c r="AX246" i="4"/>
  <c r="AV240" i="4"/>
  <c r="AU239" i="4"/>
  <c r="AV239" i="4" s="1"/>
  <c r="AY446" i="4"/>
  <c r="BA446" i="4"/>
  <c r="AX408" i="4"/>
  <c r="X404" i="4"/>
  <c r="AF404" i="4"/>
  <c r="X397" i="4"/>
  <c r="AF367" i="4"/>
  <c r="AY362" i="4"/>
  <c r="BA362" i="4"/>
  <c r="AS333" i="4"/>
  <c r="AR332" i="4"/>
  <c r="AX321" i="4"/>
  <c r="AG321" i="4"/>
  <c r="AG309" i="4"/>
  <c r="AX309" i="4"/>
  <c r="AG293" i="4"/>
  <c r="AX293" i="4"/>
  <c r="AX484" i="4"/>
  <c r="AM418" i="4"/>
  <c r="AD403" i="4"/>
  <c r="AG390" i="4"/>
  <c r="AX390" i="4"/>
  <c r="AM384" i="4"/>
  <c r="AU384" i="4"/>
  <c r="AV384" i="4" s="1"/>
  <c r="AL380" i="4"/>
  <c r="AF373" i="4"/>
  <c r="X373" i="4"/>
  <c r="AS355" i="4"/>
  <c r="AX352" i="4"/>
  <c r="T340" i="4"/>
  <c r="W341" i="4"/>
  <c r="AM333" i="4"/>
  <c r="AU333" i="4"/>
  <c r="AV333" i="4" s="1"/>
  <c r="V317" i="4"/>
  <c r="V301" i="4" s="1"/>
  <c r="V300" i="4" s="1"/>
  <c r="V299" i="4" s="1"/>
  <c r="V298" i="4" s="1"/>
  <c r="W318" i="4"/>
  <c r="AR303" i="4"/>
  <c r="AS303" i="4" s="1"/>
  <c r="AO302" i="4"/>
  <c r="AR295" i="4"/>
  <c r="AS295" i="4" s="1"/>
  <c r="AO294" i="4"/>
  <c r="AR294" i="4" s="1"/>
  <c r="AS294" i="4" s="1"/>
  <c r="AU290" i="4"/>
  <c r="AV290" i="4" s="1"/>
  <c r="AF281" i="4"/>
  <c r="AG281" i="4" s="1"/>
  <c r="X281" i="4"/>
  <c r="W260" i="4"/>
  <c r="T259" i="4"/>
  <c r="AR243" i="4"/>
  <c r="AS244" i="4"/>
  <c r="AR340" i="4"/>
  <c r="AS340" i="4" s="1"/>
  <c r="BB334" i="4"/>
  <c r="BC334" i="4"/>
  <c r="AU286" i="4"/>
  <c r="AC232" i="4"/>
  <c r="AF232" i="4" s="1"/>
  <c r="W220" i="4"/>
  <c r="T219" i="4"/>
  <c r="AX161" i="4"/>
  <c r="AG161" i="4"/>
  <c r="R155" i="4"/>
  <c r="W143" i="4"/>
  <c r="T142" i="4"/>
  <c r="X128" i="4"/>
  <c r="AC94" i="4"/>
  <c r="AD94" i="4" s="1"/>
  <c r="AA93" i="4"/>
  <c r="AC93" i="4" s="1"/>
  <c r="AF93" i="4" s="1"/>
  <c r="AX307" i="4"/>
  <c r="AG276" i="4"/>
  <c r="AX276" i="4"/>
  <c r="AX265" i="4"/>
  <c r="AG265" i="4"/>
  <c r="AM224" i="4"/>
  <c r="AU224" i="4"/>
  <c r="AV224" i="4" s="1"/>
  <c r="X211" i="4"/>
  <c r="AC193" i="4"/>
  <c r="AD194" i="4"/>
  <c r="AG183" i="4"/>
  <c r="AX183" i="4"/>
  <c r="X181" i="4"/>
  <c r="AF181" i="4"/>
  <c r="AF157" i="4"/>
  <c r="AG157" i="4" s="1"/>
  <c r="AM136" i="4"/>
  <c r="AU136" i="4"/>
  <c r="AV136" i="4" s="1"/>
  <c r="X131" i="4"/>
  <c r="AF131" i="4"/>
  <c r="AG114" i="4"/>
  <c r="AX114" i="4"/>
  <c r="AG106" i="4"/>
  <c r="AX106" i="4"/>
  <c r="R85" i="4"/>
  <c r="AS318" i="4"/>
  <c r="AR317" i="4"/>
  <c r="AS317" i="4" s="1"/>
  <c r="AR219" i="4"/>
  <c r="AO218" i="4"/>
  <c r="AG188" i="4"/>
  <c r="AX188" i="4"/>
  <c r="AU179" i="4"/>
  <c r="AG149" i="4"/>
  <c r="AX149" i="4"/>
  <c r="AG125" i="4"/>
  <c r="AX125" i="4"/>
  <c r="AG109" i="4"/>
  <c r="AX109" i="4"/>
  <c r="AG80" i="4"/>
  <c r="AX80" i="4"/>
  <c r="AG68" i="4"/>
  <c r="AX68" i="4"/>
  <c r="AX311" i="4"/>
  <c r="X287" i="4"/>
  <c r="AF287" i="4"/>
  <c r="AX264" i="4"/>
  <c r="AL220" i="4"/>
  <c r="AI219" i="4"/>
  <c r="AS211" i="4"/>
  <c r="W179" i="4"/>
  <c r="T178" i="4"/>
  <c r="AF173" i="4"/>
  <c r="X173" i="4"/>
  <c r="T155" i="4"/>
  <c r="W155" i="4" s="1"/>
  <c r="W156" i="4"/>
  <c r="U141" i="4"/>
  <c r="U140" i="4" s="1"/>
  <c r="U139" i="4" s="1"/>
  <c r="U138" i="4" s="1"/>
  <c r="AM135" i="4"/>
  <c r="AS128" i="4"/>
  <c r="R116" i="4"/>
  <c r="AS116" i="4" s="1"/>
  <c r="AP101" i="4"/>
  <c r="AR102" i="4"/>
  <c r="AS102" i="4" s="1"/>
  <c r="AM94" i="4"/>
  <c r="AU213" i="4"/>
  <c r="AV213" i="4" s="1"/>
  <c r="AM117" i="4"/>
  <c r="AX91" i="4"/>
  <c r="AC85" i="4"/>
  <c r="AD85" i="4" s="1"/>
  <c r="AX78" i="4"/>
  <c r="AX37" i="4"/>
  <c r="AG37" i="4"/>
  <c r="AY28" i="4"/>
  <c r="BA28" i="4"/>
  <c r="AX189" i="4"/>
  <c r="AU181" i="4"/>
  <c r="AV181" i="4" s="1"/>
  <c r="AM156" i="4"/>
  <c r="AG150" i="4"/>
  <c r="AX150" i="4"/>
  <c r="AX65" i="4"/>
  <c r="AG65" i="4"/>
  <c r="AX48" i="4"/>
  <c r="AG48" i="4"/>
  <c r="R42" i="4"/>
  <c r="AG34" i="4"/>
  <c r="AX34" i="4"/>
  <c r="AX229" i="4"/>
  <c r="X172" i="4"/>
  <c r="AF172" i="4"/>
  <c r="X85" i="4"/>
  <c r="AX83" i="4"/>
  <c r="AR59" i="4"/>
  <c r="AX168" i="4"/>
  <c r="AX119" i="4"/>
  <c r="AU76" i="4"/>
  <c r="AV76" i="4" s="1"/>
  <c r="AX70" i="4"/>
  <c r="AX63" i="4"/>
  <c r="R59" i="4"/>
  <c r="AG54" i="4"/>
  <c r="AX54" i="4"/>
  <c r="AM42" i="4"/>
  <c r="W59" i="4"/>
  <c r="BB46" i="4"/>
  <c r="BC46" i="4"/>
  <c r="AL17" i="4"/>
  <c r="AM43" i="4"/>
  <c r="AG980" i="4"/>
  <c r="AX980" i="4"/>
  <c r="AX977" i="4"/>
  <c r="X958" i="4"/>
  <c r="AF958" i="4"/>
  <c r="AX944" i="4"/>
  <c r="AG944" i="4"/>
  <c r="AY964" i="4"/>
  <c r="BA964" i="4"/>
  <c r="AC957" i="4"/>
  <c r="AD957" i="4" s="1"/>
  <c r="R939" i="4"/>
  <c r="BA959" i="4"/>
  <c r="AY959" i="4"/>
  <c r="AX951" i="4"/>
  <c r="AG951" i="4"/>
  <c r="AF945" i="4"/>
  <c r="X945" i="4"/>
  <c r="X943" i="4"/>
  <c r="AF943" i="4"/>
  <c r="W932" i="4"/>
  <c r="T931" i="4"/>
  <c r="AM927" i="4"/>
  <c r="AU927" i="4"/>
  <c r="AV927" i="4" s="1"/>
  <c r="AU915" i="4"/>
  <c r="AV915" i="4" s="1"/>
  <c r="W957" i="4"/>
  <c r="T940" i="4"/>
  <c r="W941" i="4"/>
  <c r="Z929" i="4"/>
  <c r="T922" i="4"/>
  <c r="W922" i="4" s="1"/>
  <c r="W923" i="4"/>
  <c r="R911" i="4"/>
  <c r="AX960" i="4"/>
  <c r="AG960" i="4"/>
  <c r="AU942" i="4"/>
  <c r="AV942" i="4" s="1"/>
  <c r="AV943" i="4"/>
  <c r="AM934" i="4"/>
  <c r="AU934" i="4"/>
  <c r="AV934" i="4" s="1"/>
  <c r="AI924" i="4"/>
  <c r="AL925" i="4"/>
  <c r="AX914" i="4"/>
  <c r="AD912" i="4"/>
  <c r="AX917" i="4"/>
  <c r="AG917" i="4"/>
  <c r="AX890" i="4"/>
  <c r="AG890" i="4"/>
  <c r="AM926" i="4"/>
  <c r="AF915" i="4"/>
  <c r="R896" i="4"/>
  <c r="AU913" i="4"/>
  <c r="AV913" i="4" s="1"/>
  <c r="AM913" i="4"/>
  <c r="AF913" i="4"/>
  <c r="X913" i="4"/>
  <c r="AR896" i="4"/>
  <c r="AO895" i="4"/>
  <c r="AX887" i="4"/>
  <c r="AX879" i="4"/>
  <c r="AF880" i="4"/>
  <c r="AB867" i="4"/>
  <c r="AC868" i="4"/>
  <c r="AD868" i="4" s="1"/>
  <c r="AX866" i="4"/>
  <c r="AX900" i="4"/>
  <c r="AG900" i="4"/>
  <c r="T895" i="4"/>
  <c r="W896" i="4"/>
  <c r="BA872" i="4"/>
  <c r="AY872" i="4"/>
  <c r="BA848" i="4"/>
  <c r="AY848" i="4"/>
  <c r="BA840" i="4"/>
  <c r="AY840" i="4"/>
  <c r="AG832" i="4"/>
  <c r="AX832" i="4"/>
  <c r="AY873" i="4"/>
  <c r="BA873" i="4"/>
  <c r="Z854" i="4"/>
  <c r="AC854" i="4" s="1"/>
  <c r="AD854" i="4" s="1"/>
  <c r="AC855" i="4"/>
  <c r="AD855" i="4" s="1"/>
  <c r="AO850" i="4"/>
  <c r="AR850" i="4" s="1"/>
  <c r="AR851" i="4"/>
  <c r="BA886" i="4"/>
  <c r="AY886" i="4"/>
  <c r="BA878" i="4"/>
  <c r="AY878" i="4"/>
  <c r="AF869" i="4"/>
  <c r="X856" i="4"/>
  <c r="AF856" i="4"/>
  <c r="R850" i="4"/>
  <c r="AX844" i="4"/>
  <c r="AG844" i="4"/>
  <c r="AJ837" i="4"/>
  <c r="AL838" i="4"/>
  <c r="AD837" i="4"/>
  <c r="BA824" i="4"/>
  <c r="AY824" i="4"/>
  <c r="AS861" i="4"/>
  <c r="X822" i="4"/>
  <c r="AF822" i="4"/>
  <c r="AM796" i="4"/>
  <c r="AU796" i="4"/>
  <c r="W787" i="4"/>
  <c r="T786" i="4"/>
  <c r="W786" i="4" s="1"/>
  <c r="AA820" i="4"/>
  <c r="AC821" i="4"/>
  <c r="AD821" i="4" s="1"/>
  <c r="AF795" i="4"/>
  <c r="X795" i="4"/>
  <c r="AX792" i="4"/>
  <c r="AG792" i="4"/>
  <c r="AX793" i="4"/>
  <c r="AV766" i="4"/>
  <c r="AX766" i="4"/>
  <c r="W740" i="4"/>
  <c r="T739" i="4"/>
  <c r="AL820" i="4"/>
  <c r="AY756" i="4"/>
  <c r="BA756" i="4"/>
  <c r="AU754" i="4"/>
  <c r="AV754" i="4" s="1"/>
  <c r="AM754" i="4"/>
  <c r="AV782" i="4"/>
  <c r="AX782" i="4"/>
  <c r="R759" i="4"/>
  <c r="AL746" i="4"/>
  <c r="AI745" i="4"/>
  <c r="AX769" i="4"/>
  <c r="AG769" i="4"/>
  <c r="T752" i="4"/>
  <c r="W753" i="4"/>
  <c r="AX733" i="4"/>
  <c r="AU726" i="4"/>
  <c r="AV726" i="4" s="1"/>
  <c r="AX723" i="4"/>
  <c r="AG723" i="4"/>
  <c r="AU715" i="4"/>
  <c r="AV715" i="4" s="1"/>
  <c r="AM715" i="4"/>
  <c r="AU741" i="4"/>
  <c r="AV741" i="4" s="1"/>
  <c r="AF715" i="4"/>
  <c r="X715" i="4"/>
  <c r="AG683" i="4"/>
  <c r="AX683" i="4"/>
  <c r="AX784" i="4"/>
  <c r="W746" i="4"/>
  <c r="T745" i="4"/>
  <c r="AY732" i="4"/>
  <c r="BA732" i="4"/>
  <c r="AF719" i="4"/>
  <c r="X719" i="4"/>
  <c r="AX706" i="4"/>
  <c r="R674" i="4"/>
  <c r="AD715" i="4"/>
  <c r="AU701" i="4"/>
  <c r="AV701" i="4" s="1"/>
  <c r="W685" i="4"/>
  <c r="T684" i="4"/>
  <c r="W684" i="4" s="1"/>
  <c r="AX725" i="4"/>
  <c r="AC698" i="4"/>
  <c r="Z697" i="4"/>
  <c r="AY664" i="4"/>
  <c r="BA664" i="4"/>
  <c r="X654" i="4"/>
  <c r="AF654" i="4"/>
  <c r="AF637" i="4"/>
  <c r="X637" i="4"/>
  <c r="AX627" i="4"/>
  <c r="AG627" i="4"/>
  <c r="AF690" i="4"/>
  <c r="AX677" i="4"/>
  <c r="BA668" i="4"/>
  <c r="AY668" i="4"/>
  <c r="AX656" i="4"/>
  <c r="AU635" i="4"/>
  <c r="AV635" i="4" s="1"/>
  <c r="AM635" i="4"/>
  <c r="AG579" i="4"/>
  <c r="AX579" i="4"/>
  <c r="AO698" i="4"/>
  <c r="AR699" i="4"/>
  <c r="AS699" i="4" s="1"/>
  <c r="AX686" i="4"/>
  <c r="AG686" i="4"/>
  <c r="AF635" i="4"/>
  <c r="X635" i="4"/>
  <c r="AF615" i="4"/>
  <c r="X615" i="4"/>
  <c r="AF682" i="4"/>
  <c r="AG667" i="4"/>
  <c r="AX667" i="4"/>
  <c r="BA661" i="4"/>
  <c r="AY661" i="4"/>
  <c r="BA657" i="4"/>
  <c r="AY657" i="4"/>
  <c r="AX646" i="4"/>
  <c r="AG646" i="4"/>
  <c r="AM623" i="4"/>
  <c r="AU623" i="4"/>
  <c r="AJ615" i="4"/>
  <c r="AL616" i="4"/>
  <c r="AB604" i="4"/>
  <c r="AC605" i="4"/>
  <c r="AO602" i="4"/>
  <c r="AC588" i="4"/>
  <c r="AD588" i="4" s="1"/>
  <c r="Z587" i="4"/>
  <c r="AC587" i="4" s="1"/>
  <c r="AD587" i="4" s="1"/>
  <c r="AF581" i="4"/>
  <c r="W596" i="4"/>
  <c r="T595" i="4"/>
  <c r="AU557" i="4"/>
  <c r="AV557" i="4" s="1"/>
  <c r="AM557" i="4"/>
  <c r="AF541" i="4"/>
  <c r="X541" i="4"/>
  <c r="W540" i="4"/>
  <c r="BA632" i="4"/>
  <c r="AY632" i="4"/>
  <c r="AU620" i="4"/>
  <c r="AV620" i="4" s="1"/>
  <c r="AU597" i="4"/>
  <c r="AV597" i="4" s="1"/>
  <c r="AM597" i="4"/>
  <c r="AY568" i="4"/>
  <c r="BA568" i="4"/>
  <c r="AO532" i="4"/>
  <c r="AR533" i="4"/>
  <c r="BB655" i="4"/>
  <c r="BC655" i="4"/>
  <c r="BB631" i="4"/>
  <c r="BC631" i="4"/>
  <c r="AQ614" i="4"/>
  <c r="AQ613" i="4" s="1"/>
  <c r="AQ612" i="4" s="1"/>
  <c r="AQ611" i="4" s="1"/>
  <c r="AA591" i="4"/>
  <c r="AX599" i="4"/>
  <c r="AX572" i="4"/>
  <c r="BA573" i="4"/>
  <c r="AY573" i="4"/>
  <c r="AG636" i="4"/>
  <c r="AX636" i="4"/>
  <c r="Z594" i="4"/>
  <c r="AC594" i="4" s="1"/>
  <c r="AC595" i="4"/>
  <c r="AD595" i="4" s="1"/>
  <c r="AG585" i="4"/>
  <c r="AX585" i="4"/>
  <c r="AX580" i="4"/>
  <c r="X572" i="4"/>
  <c r="X571" i="4" s="1"/>
  <c r="W571" i="4"/>
  <c r="AF572" i="4"/>
  <c r="AG572" i="4" s="1"/>
  <c r="AR518" i="4"/>
  <c r="AS518" i="4" s="1"/>
  <c r="AO517" i="4"/>
  <c r="AR510" i="4"/>
  <c r="AS510" i="4" s="1"/>
  <c r="AO509" i="4"/>
  <c r="AR509" i="4" s="1"/>
  <c r="AS509" i="4" s="1"/>
  <c r="BA536" i="4"/>
  <c r="AY536" i="4"/>
  <c r="AC478" i="4"/>
  <c r="AD478" i="4" s="1"/>
  <c r="Z477" i="4"/>
  <c r="R469" i="4"/>
  <c r="R461" i="4"/>
  <c r="AM461" i="4" s="1"/>
  <c r="AM451" i="4"/>
  <c r="AL450" i="4"/>
  <c r="AX443" i="4"/>
  <c r="AG443" i="4"/>
  <c r="AL435" i="4"/>
  <c r="AI434" i="4"/>
  <c r="AX565" i="4"/>
  <c r="AG565" i="4"/>
  <c r="AX525" i="4"/>
  <c r="AG471" i="4"/>
  <c r="X450" i="4"/>
  <c r="W449" i="4"/>
  <c r="AR418" i="4"/>
  <c r="AS418" i="4" s="1"/>
  <c r="AO417" i="4"/>
  <c r="AR397" i="4"/>
  <c r="AS397" i="4" s="1"/>
  <c r="AO396" i="4"/>
  <c r="W379" i="4"/>
  <c r="T378" i="4"/>
  <c r="AX563" i="4"/>
  <c r="AG523" i="4"/>
  <c r="AX523" i="4"/>
  <c r="AG503" i="4"/>
  <c r="AX503" i="4"/>
  <c r="AR491" i="4"/>
  <c r="BA467" i="4"/>
  <c r="AY467" i="4"/>
  <c r="AG445" i="4"/>
  <c r="AX445" i="4"/>
  <c r="T434" i="4"/>
  <c r="W435" i="4"/>
  <c r="AG406" i="4"/>
  <c r="AX406" i="4"/>
  <c r="W502" i="4"/>
  <c r="AX493" i="4"/>
  <c r="AX489" i="4"/>
  <c r="AU482" i="4"/>
  <c r="AM482" i="4"/>
  <c r="T476" i="4"/>
  <c r="W477" i="4"/>
  <c r="AU469" i="4"/>
  <c r="AM469" i="4"/>
  <c r="AR462" i="4"/>
  <c r="AO461" i="4"/>
  <c r="AR461" i="4" s="1"/>
  <c r="AX452" i="4"/>
  <c r="AG452" i="4"/>
  <c r="AL417" i="4"/>
  <c r="AI416" i="4"/>
  <c r="AL416" i="4" s="1"/>
  <c r="W410" i="4"/>
  <c r="AU478" i="4"/>
  <c r="AV478" i="4" s="1"/>
  <c r="AM478" i="4"/>
  <c r="AF462" i="4"/>
  <c r="X462" i="4"/>
  <c r="AM404" i="4"/>
  <c r="AX384" i="4"/>
  <c r="AG384" i="4"/>
  <c r="AG355" i="4"/>
  <c r="AC332" i="4"/>
  <c r="AD332" i="4" s="1"/>
  <c r="Z331" i="4"/>
  <c r="AC331" i="4" s="1"/>
  <c r="AF279" i="4"/>
  <c r="AD279" i="4"/>
  <c r="AY466" i="4"/>
  <c r="BA466" i="4"/>
  <c r="BA460" i="4"/>
  <c r="AY460" i="4"/>
  <c r="AX453" i="4"/>
  <c r="BA441" i="4"/>
  <c r="AY441" i="4"/>
  <c r="AX388" i="4"/>
  <c r="AG388" i="4"/>
  <c r="AM360" i="4"/>
  <c r="AI340" i="4"/>
  <c r="AL341" i="4"/>
  <c r="AC341" i="4"/>
  <c r="AD341" i="4" s="1"/>
  <c r="R286" i="4"/>
  <c r="AM286" i="4" s="1"/>
  <c r="AG278" i="4"/>
  <c r="AX278" i="4"/>
  <c r="AG266" i="4"/>
  <c r="AX266" i="4"/>
  <c r="X239" i="4"/>
  <c r="AF239" i="4"/>
  <c r="AG239" i="4" s="1"/>
  <c r="AF479" i="4"/>
  <c r="AD410" i="4"/>
  <c r="AC409" i="4"/>
  <c r="AY407" i="4"/>
  <c r="BA407" i="4"/>
  <c r="AF405" i="4"/>
  <c r="AX400" i="4"/>
  <c r="AY391" i="4"/>
  <c r="BA391" i="4"/>
  <c r="AU365" i="4"/>
  <c r="AV365" i="4" s="1"/>
  <c r="AX349" i="4"/>
  <c r="AU327" i="4"/>
  <c r="AV327" i="4" s="1"/>
  <c r="AG277" i="4"/>
  <c r="AX277" i="4"/>
  <c r="AG425" i="4"/>
  <c r="AX425" i="4"/>
  <c r="AS410" i="4"/>
  <c r="AR409" i="4"/>
  <c r="AL396" i="4"/>
  <c r="AX387" i="4"/>
  <c r="AG387" i="4"/>
  <c r="AG386" i="4"/>
  <c r="AX386" i="4"/>
  <c r="AC380" i="4"/>
  <c r="AD380" i="4" s="1"/>
  <c r="Z379" i="4"/>
  <c r="W380" i="4"/>
  <c r="W371" i="4"/>
  <c r="AF365" i="4"/>
  <c r="X365" i="4"/>
  <c r="AM363" i="4"/>
  <c r="AM355" i="4"/>
  <c r="AU355" i="4"/>
  <c r="AV355" i="4" s="1"/>
  <c r="AL354" i="4"/>
  <c r="X342" i="4"/>
  <c r="AF342" i="4"/>
  <c r="R331" i="4"/>
  <c r="AM325" i="4"/>
  <c r="AU325" i="4"/>
  <c r="AV325" i="4" s="1"/>
  <c r="AJ302" i="4"/>
  <c r="AL303" i="4"/>
  <c r="AJ294" i="4"/>
  <c r="AL294" i="4" s="1"/>
  <c r="AL295" i="4"/>
  <c r="AF290" i="4"/>
  <c r="AR259" i="4"/>
  <c r="AS259" i="4" s="1"/>
  <c r="AC243" i="4"/>
  <c r="AD243" i="4" s="1"/>
  <c r="AD244" i="4"/>
  <c r="BA347" i="4"/>
  <c r="AY347" i="4"/>
  <c r="AF333" i="4"/>
  <c r="AU331" i="4"/>
  <c r="AX320" i="4"/>
  <c r="AM287" i="4"/>
  <c r="AU287" i="4"/>
  <c r="AV287" i="4" s="1"/>
  <c r="AS234" i="4"/>
  <c r="AR233" i="4"/>
  <c r="AS233" i="4" s="1"/>
  <c r="AF221" i="4"/>
  <c r="X221" i="4"/>
  <c r="Z211" i="4"/>
  <c r="AC211" i="4" s="1"/>
  <c r="AD211" i="4" s="1"/>
  <c r="AC212" i="4"/>
  <c r="AD212" i="4" s="1"/>
  <c r="AM207" i="4"/>
  <c r="AL204" i="4"/>
  <c r="AU207" i="4"/>
  <c r="AV207" i="4" s="1"/>
  <c r="AM194" i="4"/>
  <c r="AL193" i="4"/>
  <c r="AU194" i="4"/>
  <c r="AX194" i="4" s="1"/>
  <c r="AM187" i="4"/>
  <c r="AU187" i="4"/>
  <c r="AR135" i="4"/>
  <c r="AS135" i="4" s="1"/>
  <c r="AP134" i="4"/>
  <c r="AR134" i="4" s="1"/>
  <c r="AU134" i="4" s="1"/>
  <c r="R127" i="4"/>
  <c r="AM127" i="4" s="1"/>
  <c r="BA351" i="4"/>
  <c r="AY351" i="4"/>
  <c r="AG296" i="4"/>
  <c r="AX296" i="4"/>
  <c r="AX291" i="4"/>
  <c r="AX280" i="4"/>
  <c r="AX240" i="4"/>
  <c r="AY230" i="4"/>
  <c r="BA230" i="4"/>
  <c r="AG214" i="4"/>
  <c r="AX214" i="4"/>
  <c r="AG196" i="4"/>
  <c r="AX196" i="4"/>
  <c r="AF193" i="4"/>
  <c r="AG193" i="4" s="1"/>
  <c r="X193" i="4"/>
  <c r="W192" i="4"/>
  <c r="Z155" i="4"/>
  <c r="AC155" i="4" s="1"/>
  <c r="AD155" i="4" s="1"/>
  <c r="AC156" i="4"/>
  <c r="AD156" i="4" s="1"/>
  <c r="X136" i="4"/>
  <c r="AF136" i="4"/>
  <c r="AG130" i="4"/>
  <c r="AX130" i="4"/>
  <c r="X123" i="4"/>
  <c r="AF123" i="4"/>
  <c r="AG77" i="4"/>
  <c r="AX77" i="4"/>
  <c r="AG312" i="4"/>
  <c r="AX312" i="4"/>
  <c r="AF253" i="4"/>
  <c r="AY231" i="4"/>
  <c r="BA231" i="4"/>
  <c r="AX210" i="4"/>
  <c r="R165" i="4"/>
  <c r="AG163" i="4"/>
  <c r="AF162" i="4"/>
  <c r="AG162" i="4" s="1"/>
  <c r="AX163" i="4"/>
  <c r="AG145" i="4"/>
  <c r="AX145" i="4"/>
  <c r="AG105" i="4"/>
  <c r="AX105" i="4"/>
  <c r="AG88" i="4"/>
  <c r="AX88" i="4"/>
  <c r="AL275" i="4"/>
  <c r="AX271" i="4"/>
  <c r="AX261" i="4"/>
  <c r="AG261" i="4"/>
  <c r="AG237" i="4"/>
  <c r="AX237" i="4"/>
  <c r="R232" i="4"/>
  <c r="AU221" i="4"/>
  <c r="AV221" i="4" s="1"/>
  <c r="AM221" i="4"/>
  <c r="AS194" i="4"/>
  <c r="AR193" i="4"/>
  <c r="AX158" i="4"/>
  <c r="AG158" i="4"/>
  <c r="AL155" i="4"/>
  <c r="AI141" i="4"/>
  <c r="AR143" i="4"/>
  <c r="AS143" i="4" s="1"/>
  <c r="AO142" i="4"/>
  <c r="X135" i="4"/>
  <c r="AU127" i="4"/>
  <c r="AF121" i="4"/>
  <c r="X121" i="4"/>
  <c r="AX118" i="4"/>
  <c r="AG118" i="4"/>
  <c r="AU116" i="4"/>
  <c r="AM116" i="4"/>
  <c r="AK101" i="4"/>
  <c r="AL102" i="4"/>
  <c r="AI100" i="4"/>
  <c r="AF94" i="4"/>
  <c r="X94" i="4"/>
  <c r="AU87" i="4"/>
  <c r="AV87" i="4" s="1"/>
  <c r="AS87" i="4"/>
  <c r="AX201" i="4"/>
  <c r="AX197" i="4"/>
  <c r="AG197" i="4"/>
  <c r="AX164" i="4"/>
  <c r="AG144" i="4"/>
  <c r="AX144" i="4"/>
  <c r="AX132" i="4"/>
  <c r="AR117" i="4"/>
  <c r="AX107" i="4"/>
  <c r="AG107" i="4"/>
  <c r="AC86" i="4"/>
  <c r="AD86" i="4" s="1"/>
  <c r="AB58" i="4"/>
  <c r="AB57" i="4" s="1"/>
  <c r="AB56" i="4" s="1"/>
  <c r="AB55" i="4" s="1"/>
  <c r="AB13" i="4" s="1"/>
  <c r="AY36" i="4"/>
  <c r="BA36" i="4"/>
  <c r="AD32" i="4"/>
  <c r="AC31" i="4"/>
  <c r="AR18" i="4"/>
  <c r="AS19" i="4"/>
  <c r="AS212" i="4"/>
  <c r="AL180" i="4"/>
  <c r="AX147" i="4"/>
  <c r="AG147" i="4"/>
  <c r="AY62" i="4"/>
  <c r="BA62" i="4"/>
  <c r="AY52" i="4"/>
  <c r="BA52" i="4"/>
  <c r="AO99" i="4"/>
  <c r="X86" i="4"/>
  <c r="AF212" i="4"/>
  <c r="X212" i="4"/>
  <c r="AX148" i="4"/>
  <c r="AX120" i="4"/>
  <c r="AF117" i="4"/>
  <c r="AG117" i="4" s="1"/>
  <c r="X117" i="4"/>
  <c r="AU93" i="4"/>
  <c r="AX71" i="4"/>
  <c r="AX67" i="4"/>
  <c r="AU61" i="4"/>
  <c r="AV61" i="4" s="1"/>
  <c r="AX39" i="4"/>
  <c r="AG39" i="4"/>
  <c r="AL30" i="4"/>
  <c r="AM31" i="4"/>
  <c r="AF60" i="4"/>
  <c r="X60" i="4"/>
  <c r="AO15" i="4"/>
  <c r="AR16" i="4"/>
  <c r="BA23" i="4"/>
  <c r="AY23" i="4"/>
  <c r="AI15" i="4"/>
  <c r="AG979" i="4"/>
  <c r="AX979" i="4"/>
  <c r="AG975" i="4"/>
  <c r="AX975" i="4"/>
  <c r="AX981" i="4"/>
  <c r="AC970" i="4"/>
  <c r="AD970" i="4" s="1"/>
  <c r="Z969" i="4"/>
  <c r="AM972" i="4"/>
  <c r="AU972" i="4"/>
  <c r="AV972" i="4" s="1"/>
  <c r="AR956" i="4"/>
  <c r="AS956" i="4" s="1"/>
  <c r="AO955" i="4"/>
  <c r="AO940" i="4"/>
  <c r="AR941" i="4"/>
  <c r="AS941" i="4" s="1"/>
  <c r="AC956" i="4"/>
  <c r="AD956" i="4" s="1"/>
  <c r="AI938" i="4"/>
  <c r="AX950" i="4"/>
  <c r="BA949" i="4"/>
  <c r="AY949" i="4"/>
  <c r="AO929" i="4"/>
  <c r="Z953" i="4"/>
  <c r="AC954" i="4"/>
  <c r="AI930" i="4"/>
  <c r="AL931" i="4"/>
  <c r="R932" i="4"/>
  <c r="X876" i="4"/>
  <c r="AF876" i="4"/>
  <c r="AG906" i="4"/>
  <c r="AX906" i="4"/>
  <c r="AG885" i="4"/>
  <c r="AX885" i="4"/>
  <c r="AG881" i="4"/>
  <c r="AX881" i="4"/>
  <c r="AG877" i="4"/>
  <c r="AX877" i="4"/>
  <c r="Z874" i="4"/>
  <c r="AC874" i="4" s="1"/>
  <c r="AC875" i="4"/>
  <c r="AD875" i="4" s="1"/>
  <c r="AC851" i="4"/>
  <c r="AD851" i="4" s="1"/>
  <c r="Z850" i="4"/>
  <c r="AF839" i="4"/>
  <c r="X839" i="4"/>
  <c r="X897" i="4"/>
  <c r="AF897" i="4"/>
  <c r="X875" i="4"/>
  <c r="AY865" i="4"/>
  <c r="BA865" i="4"/>
  <c r="AU855" i="4"/>
  <c r="AV855" i="4" s="1"/>
  <c r="AM855" i="4"/>
  <c r="AF845" i="4"/>
  <c r="X845" i="4"/>
  <c r="AM839" i="4"/>
  <c r="AU839" i="4"/>
  <c r="AV839" i="4" s="1"/>
  <c r="AG829" i="4"/>
  <c r="AX829" i="4"/>
  <c r="X874" i="4"/>
  <c r="X867" i="4"/>
  <c r="AM860" i="4"/>
  <c r="AU860" i="4"/>
  <c r="AV860" i="4" s="1"/>
  <c r="AX871" i="4"/>
  <c r="AM867" i="4"/>
  <c r="Z860" i="4"/>
  <c r="AC860" i="4" s="1"/>
  <c r="AD860" i="4" s="1"/>
  <c r="AC861" i="4"/>
  <c r="AD861" i="4" s="1"/>
  <c r="W850" i="4"/>
  <c r="AG847" i="4"/>
  <c r="AX847" i="4"/>
  <c r="AU842" i="4"/>
  <c r="AV842" i="4" s="1"/>
  <c r="AX823" i="4"/>
  <c r="Z817" i="4"/>
  <c r="AU856" i="4"/>
  <c r="AV856" i="4" s="1"/>
  <c r="W851" i="4"/>
  <c r="AU795" i="4"/>
  <c r="AV795" i="4" s="1"/>
  <c r="AM795" i="4"/>
  <c r="X860" i="4"/>
  <c r="AF855" i="4"/>
  <c r="X855" i="4"/>
  <c r="AX846" i="4"/>
  <c r="AF831" i="4"/>
  <c r="BA789" i="4"/>
  <c r="AY789" i="4"/>
  <c r="BA785" i="4"/>
  <c r="AY785" i="4"/>
  <c r="BA781" i="4"/>
  <c r="AY781" i="4"/>
  <c r="AG764" i="4"/>
  <c r="AX764" i="4"/>
  <c r="Z759" i="4"/>
  <c r="AC760" i="4"/>
  <c r="AD760" i="4" s="1"/>
  <c r="AD747" i="4"/>
  <c r="AR739" i="4"/>
  <c r="AS739" i="4" s="1"/>
  <c r="AO738" i="4"/>
  <c r="AU794" i="4"/>
  <c r="AV794" i="4" s="1"/>
  <c r="R753" i="4"/>
  <c r="AS753" i="4" s="1"/>
  <c r="AD776" i="4"/>
  <c r="AC775" i="4"/>
  <c r="AD775" i="4" s="1"/>
  <c r="T760" i="4"/>
  <c r="W761" i="4"/>
  <c r="Z753" i="4"/>
  <c r="AC754" i="4"/>
  <c r="AD754" i="4" s="1"/>
  <c r="AX742" i="4"/>
  <c r="AG742" i="4"/>
  <c r="R738" i="4"/>
  <c r="X754" i="4"/>
  <c r="AC740" i="4"/>
  <c r="AD740" i="4" s="1"/>
  <c r="AX730" i="4"/>
  <c r="AG730" i="4"/>
  <c r="AM719" i="4"/>
  <c r="AU719" i="4"/>
  <c r="AV719" i="4" s="1"/>
  <c r="R714" i="4"/>
  <c r="AS714" i="4" s="1"/>
  <c r="AO712" i="4"/>
  <c r="AR713" i="4"/>
  <c r="AM747" i="4"/>
  <c r="AG735" i="4"/>
  <c r="AX735" i="4"/>
  <c r="AX694" i="4"/>
  <c r="AR685" i="4"/>
  <c r="AS685" i="4" s="1"/>
  <c r="AO684" i="4"/>
  <c r="AR684" i="4" s="1"/>
  <c r="AS684" i="4" s="1"/>
  <c r="W674" i="4"/>
  <c r="T673" i="4"/>
  <c r="AX771" i="4"/>
  <c r="AY768" i="4"/>
  <c r="BA768" i="4"/>
  <c r="AX741" i="4"/>
  <c r="AG741" i="4"/>
  <c r="AQ710" i="4"/>
  <c r="AX705" i="4"/>
  <c r="AG705" i="4"/>
  <c r="AD699" i="4"/>
  <c r="AJ652" i="4"/>
  <c r="AL653" i="4"/>
  <c r="AX619" i="4"/>
  <c r="AG619" i="4"/>
  <c r="AX724" i="4"/>
  <c r="AU682" i="4"/>
  <c r="AV682" i="4" s="1"/>
  <c r="AY669" i="4"/>
  <c r="BA669" i="4"/>
  <c r="AF666" i="4"/>
  <c r="X666" i="4"/>
  <c r="X665" i="4" s="1"/>
  <c r="W665" i="4"/>
  <c r="BA638" i="4"/>
  <c r="AY638" i="4"/>
  <c r="AF729" i="4"/>
  <c r="AF722" i="4"/>
  <c r="AX716" i="4"/>
  <c r="AG716" i="4"/>
  <c r="W698" i="4"/>
  <c r="T697" i="4"/>
  <c r="AR674" i="4"/>
  <c r="AS674" i="4" s="1"/>
  <c r="AO673" i="4"/>
  <c r="AC653" i="4"/>
  <c r="AD653" i="4" s="1"/>
  <c r="Z652" i="4"/>
  <c r="AG609" i="4"/>
  <c r="AX609" i="4"/>
  <c r="AG590" i="4"/>
  <c r="AX590" i="4"/>
  <c r="AX689" i="4"/>
  <c r="AS666" i="4"/>
  <c r="AS665" i="4" s="1"/>
  <c r="AR665" i="4"/>
  <c r="AF659" i="4"/>
  <c r="X659" i="4"/>
  <c r="AX645" i="4"/>
  <c r="R628" i="4"/>
  <c r="AV628" i="4" s="1"/>
  <c r="AX622" i="4"/>
  <c r="AG622" i="4"/>
  <c r="AC614" i="4"/>
  <c r="Z613" i="4"/>
  <c r="R604" i="4"/>
  <c r="Z602" i="4"/>
  <c r="AU598" i="4"/>
  <c r="AV598" i="4" s="1"/>
  <c r="U587" i="4"/>
  <c r="W588" i="4"/>
  <c r="X629" i="4"/>
  <c r="AF597" i="4"/>
  <c r="X597" i="4"/>
  <c r="AX584" i="4"/>
  <c r="AG577" i="4"/>
  <c r="AX577" i="4"/>
  <c r="AA555" i="4"/>
  <c r="AC556" i="4"/>
  <c r="AD556" i="4" s="1"/>
  <c r="AF549" i="4"/>
  <c r="X549" i="4"/>
  <c r="AX530" i="4"/>
  <c r="AG530" i="4"/>
  <c r="AY564" i="4"/>
  <c r="BA564" i="4"/>
  <c r="BA542" i="4"/>
  <c r="AY542" i="4"/>
  <c r="AG521" i="4"/>
  <c r="AX521" i="4"/>
  <c r="R501" i="4"/>
  <c r="AX607" i="4"/>
  <c r="AX600" i="4"/>
  <c r="AY576" i="4"/>
  <c r="BA576" i="4"/>
  <c r="BA562" i="4"/>
  <c r="AY562" i="4"/>
  <c r="AG520" i="4"/>
  <c r="AX520" i="4"/>
  <c r="AG504" i="4"/>
  <c r="AX504" i="4"/>
  <c r="V591" i="4"/>
  <c r="AD596" i="4"/>
  <c r="R570" i="4"/>
  <c r="AF557" i="4"/>
  <c r="X557" i="4"/>
  <c r="AX546" i="4"/>
  <c r="AG546" i="4"/>
  <c r="AX538" i="4"/>
  <c r="AG538" i="4"/>
  <c r="R516" i="4"/>
  <c r="AJ509" i="4"/>
  <c r="AL509" i="4" s="1"/>
  <c r="AL510" i="4"/>
  <c r="AX505" i="4"/>
  <c r="AG505" i="4"/>
  <c r="AC502" i="4"/>
  <c r="AD502" i="4" s="1"/>
  <c r="Z501" i="4"/>
  <c r="AC501" i="4" s="1"/>
  <c r="AD501" i="4" s="1"/>
  <c r="AC539" i="4"/>
  <c r="AD539" i="4" s="1"/>
  <c r="AD540" i="4"/>
  <c r="AL501" i="4"/>
  <c r="AY494" i="4"/>
  <c r="BA494" i="4"/>
  <c r="AC490" i="4"/>
  <c r="AD490" i="4" s="1"/>
  <c r="AD491" i="4"/>
  <c r="AV457" i="4"/>
  <c r="AU456" i="4"/>
  <c r="AV456" i="4" s="1"/>
  <c r="R449" i="4"/>
  <c r="AY442" i="4"/>
  <c r="BA442" i="4"/>
  <c r="AM436" i="4"/>
  <c r="AU436" i="4"/>
  <c r="AV436" i="4" s="1"/>
  <c r="AU556" i="4"/>
  <c r="AV556" i="4" s="1"/>
  <c r="X495" i="4"/>
  <c r="AF495" i="4"/>
  <c r="Z469" i="4"/>
  <c r="AC469" i="4" s="1"/>
  <c r="AD469" i="4" s="1"/>
  <c r="AC470" i="4"/>
  <c r="AC418" i="4"/>
  <c r="Z417" i="4"/>
  <c r="AC397" i="4"/>
  <c r="AD397" i="4" s="1"/>
  <c r="Z396" i="4"/>
  <c r="R371" i="4"/>
  <c r="AX465" i="4"/>
  <c r="AG465" i="4"/>
  <c r="AF436" i="4"/>
  <c r="X436" i="4"/>
  <c r="AG402" i="4"/>
  <c r="AX402" i="4"/>
  <c r="X532" i="4"/>
  <c r="AX472" i="4"/>
  <c r="AG472" i="4"/>
  <c r="AF469" i="4"/>
  <c r="X469" i="4"/>
  <c r="AU451" i="4"/>
  <c r="W417" i="4"/>
  <c r="T416" i="4"/>
  <c r="W416" i="4" s="1"/>
  <c r="R409" i="4"/>
  <c r="AR404" i="4"/>
  <c r="AS404" i="4" s="1"/>
  <c r="AS405" i="4"/>
  <c r="AF398" i="4"/>
  <c r="X398" i="4"/>
  <c r="AL477" i="4"/>
  <c r="W478" i="4"/>
  <c r="AF461" i="4"/>
  <c r="X461" i="4"/>
  <c r="AY415" i="4"/>
  <c r="BA415" i="4"/>
  <c r="AU405" i="4"/>
  <c r="AV405" i="4" s="1"/>
  <c r="AD398" i="4"/>
  <c r="AY383" i="4"/>
  <c r="BA383" i="4"/>
  <c r="AG366" i="4"/>
  <c r="AX366" i="4"/>
  <c r="AD324" i="4"/>
  <c r="AC323" i="4"/>
  <c r="AL252" i="4"/>
  <c r="AJ251" i="4"/>
  <c r="AY438" i="4"/>
  <c r="BA438" i="4"/>
  <c r="W363" i="4"/>
  <c r="T360" i="4"/>
  <c r="T354" i="4" s="1"/>
  <c r="T353" i="4" s="1"/>
  <c r="AG350" i="4"/>
  <c r="AX350" i="4"/>
  <c r="AG346" i="4"/>
  <c r="AX346" i="4"/>
  <c r="AU342" i="4"/>
  <c r="AV342" i="4" s="1"/>
  <c r="AM342" i="4"/>
  <c r="AX327" i="4"/>
  <c r="AG327" i="4"/>
  <c r="AG314" i="4"/>
  <c r="AX314" i="4"/>
  <c r="AG250" i="4"/>
  <c r="AX250" i="4"/>
  <c r="AG242" i="4"/>
  <c r="AX242" i="4"/>
  <c r="AG238" i="4"/>
  <c r="AX238" i="4"/>
  <c r="BA448" i="4"/>
  <c r="AY448" i="4"/>
  <c r="AX422" i="4"/>
  <c r="AG422" i="4"/>
  <c r="AX420" i="4"/>
  <c r="BA401" i="4"/>
  <c r="AY401" i="4"/>
  <c r="AU381" i="4"/>
  <c r="AV381" i="4" s="1"/>
  <c r="AM381" i="4"/>
  <c r="AC364" i="4"/>
  <c r="AD364" i="4" s="1"/>
  <c r="Z363" i="4"/>
  <c r="AD355" i="4"/>
  <c r="AC354" i="4"/>
  <c r="AO323" i="4"/>
  <c r="AR324" i="4"/>
  <c r="AG313" i="4"/>
  <c r="AX313" i="4"/>
  <c r="AG305" i="4"/>
  <c r="AX305" i="4"/>
  <c r="AG289" i="4"/>
  <c r="AX289" i="4"/>
  <c r="AG273" i="4"/>
  <c r="AX273" i="4"/>
  <c r="AG249" i="4"/>
  <c r="AX249" i="4"/>
  <c r="AQ392" i="4"/>
  <c r="AM397" i="4"/>
  <c r="BA389" i="4"/>
  <c r="AY389" i="4"/>
  <c r="AG374" i="4"/>
  <c r="AX374" i="4"/>
  <c r="X372" i="4"/>
  <c r="AF372" i="4"/>
  <c r="AM364" i="4"/>
  <c r="AU364" i="4"/>
  <c r="AV364" i="4" s="1"/>
  <c r="W331" i="4"/>
  <c r="AG328" i="4"/>
  <c r="AX328" i="4"/>
  <c r="R323" i="4"/>
  <c r="R301" i="4" s="1"/>
  <c r="AC303" i="4"/>
  <c r="AD303" i="4" s="1"/>
  <c r="Z302" i="4"/>
  <c r="AI299" i="4"/>
  <c r="AC295" i="4"/>
  <c r="AD295" i="4" s="1"/>
  <c r="Z294" i="4"/>
  <c r="AC294" i="4" s="1"/>
  <c r="AD294" i="4" s="1"/>
  <c r="AC259" i="4"/>
  <c r="AD259" i="4" s="1"/>
  <c r="AM324" i="4"/>
  <c r="AU253" i="4"/>
  <c r="AV253" i="4" s="1"/>
  <c r="AU244" i="4"/>
  <c r="AV244" i="4" s="1"/>
  <c r="AL243" i="4"/>
  <c r="AM244" i="4"/>
  <c r="AC219" i="4"/>
  <c r="Z218" i="4"/>
  <c r="AU211" i="4"/>
  <c r="AV211" i="4" s="1"/>
  <c r="AM211" i="4"/>
  <c r="AX206" i="4"/>
  <c r="AG206" i="4"/>
  <c r="AM199" i="4"/>
  <c r="AU199" i="4"/>
  <c r="AV199" i="4" s="1"/>
  <c r="R192" i="4"/>
  <c r="AX186" i="4"/>
  <c r="AG186" i="4"/>
  <c r="AC135" i="4"/>
  <c r="AD135" i="4" s="1"/>
  <c r="AA134" i="4"/>
  <c r="AC134" i="4" s="1"/>
  <c r="AF134" i="4" s="1"/>
  <c r="AX315" i="4"/>
  <c r="AX292" i="4"/>
  <c r="AD286" i="4"/>
  <c r="AX267" i="4"/>
  <c r="AX213" i="4"/>
  <c r="AG213" i="4"/>
  <c r="AG194" i="4"/>
  <c r="AD167" i="4"/>
  <c r="AC166" i="4"/>
  <c r="AG126" i="4"/>
  <c r="AX126" i="4"/>
  <c r="AG122" i="4"/>
  <c r="AX122" i="4"/>
  <c r="AG110" i="4"/>
  <c r="AX110" i="4"/>
  <c r="AM95" i="4"/>
  <c r="AU95" i="4"/>
  <c r="AV95" i="4" s="1"/>
  <c r="AG73" i="4"/>
  <c r="AX73" i="4"/>
  <c r="AX348" i="4"/>
  <c r="AG348" i="4"/>
  <c r="AM332" i="4"/>
  <c r="AF324" i="4"/>
  <c r="AX319" i="4"/>
  <c r="AG319" i="4"/>
  <c r="AG304" i="4"/>
  <c r="AX304" i="4"/>
  <c r="AS287" i="4"/>
  <c r="X232" i="4"/>
  <c r="BA228" i="4"/>
  <c r="AY228" i="4"/>
  <c r="AG208" i="4"/>
  <c r="AX208" i="4"/>
  <c r="AX202" i="4"/>
  <c r="AX182" i="4"/>
  <c r="AX153" i="4"/>
  <c r="AG137" i="4"/>
  <c r="AX137" i="4"/>
  <c r="AG96" i="4"/>
  <c r="AX96" i="4"/>
  <c r="AG84" i="4"/>
  <c r="AX84" i="4"/>
  <c r="AG72" i="4"/>
  <c r="AX72" i="4"/>
  <c r="AF288" i="4"/>
  <c r="AX283" i="4"/>
  <c r="AX272" i="4"/>
  <c r="AX236" i="4"/>
  <c r="W233" i="4"/>
  <c r="R219" i="4"/>
  <c r="AD207" i="4"/>
  <c r="AC204" i="4"/>
  <c r="R179" i="4"/>
  <c r="AM179" i="4" s="1"/>
  <c r="AX174" i="4"/>
  <c r="AG174" i="4"/>
  <c r="AJ171" i="4"/>
  <c r="AL172" i="4"/>
  <c r="AV167" i="4"/>
  <c r="AJ142" i="4"/>
  <c r="AL143" i="4"/>
  <c r="R134" i="4"/>
  <c r="AM134" i="4" s="1"/>
  <c r="AC128" i="4"/>
  <c r="AD128" i="4" s="1"/>
  <c r="AA101" i="4"/>
  <c r="AC102" i="4"/>
  <c r="AD102" i="4" s="1"/>
  <c r="T100" i="4"/>
  <c r="R93" i="4"/>
  <c r="AU81" i="4"/>
  <c r="AV81" i="4" s="1"/>
  <c r="AL75" i="4"/>
  <c r="AI74" i="4"/>
  <c r="AL74" i="4" s="1"/>
  <c r="AX69" i="4"/>
  <c r="AG69" i="4"/>
  <c r="AM212" i="4"/>
  <c r="W180" i="4"/>
  <c r="AC116" i="4"/>
  <c r="AF31" i="4"/>
  <c r="W30" i="4"/>
  <c r="X31" i="4"/>
  <c r="AX27" i="4"/>
  <c r="AG27" i="4"/>
  <c r="AF26" i="4"/>
  <c r="R18" i="4"/>
  <c r="AO169" i="4"/>
  <c r="AO166" i="4" s="1"/>
  <c r="AR171" i="4"/>
  <c r="AX152" i="4"/>
  <c r="AX129" i="4"/>
  <c r="AG129" i="4"/>
  <c r="AR85" i="4"/>
  <c r="AS85" i="4" s="1"/>
  <c r="AL59" i="4"/>
  <c r="BA45" i="4"/>
  <c r="AY45" i="4"/>
  <c r="BA40" i="4"/>
  <c r="AY40" i="4"/>
  <c r="AS32" i="4"/>
  <c r="AR31" i="4"/>
  <c r="AX184" i="4"/>
  <c r="AG184" i="4"/>
  <c r="AS127" i="4"/>
  <c r="AX115" i="4"/>
  <c r="AF44" i="4"/>
  <c r="AX33" i="4"/>
  <c r="AV21" i="4"/>
  <c r="AU20" i="4"/>
  <c r="AX225" i="4"/>
  <c r="AS180" i="4"/>
  <c r="AU173" i="4"/>
  <c r="AV173" i="4" s="1"/>
  <c r="X165" i="4"/>
  <c r="AM85" i="4"/>
  <c r="AG79" i="4"/>
  <c r="AX79" i="4"/>
  <c r="AP42" i="4"/>
  <c r="AR42" i="4" s="1"/>
  <c r="AS42" i="4" s="1"/>
  <c r="AR43" i="4"/>
  <c r="AG38" i="4"/>
  <c r="AX38" i="4"/>
  <c r="R30" i="4"/>
  <c r="AX21" i="4"/>
  <c r="AF20" i="4"/>
  <c r="AG21" i="4"/>
  <c r="AR17" i="4"/>
  <c r="X43" i="4"/>
  <c r="AR60" i="4"/>
  <c r="AS60" i="4" s="1"/>
  <c r="Z15" i="4"/>
  <c r="AC16" i="4"/>
  <c r="AF17" i="4"/>
  <c r="AX47" i="4"/>
  <c r="AG47" i="4"/>
  <c r="BB22" i="4"/>
  <c r="BC22" i="4"/>
  <c r="AL16" i="4" l="1"/>
  <c r="AG232" i="4"/>
  <c r="AY810" i="4"/>
  <c r="BA810" i="4"/>
  <c r="BA64" i="4"/>
  <c r="AY64" i="4"/>
  <c r="Z673" i="4"/>
  <c r="AS802" i="4"/>
  <c r="AS21" i="5"/>
  <c r="AR20" i="5"/>
  <c r="AS20" i="5" s="1"/>
  <c r="AF55" i="12"/>
  <c r="X21" i="13"/>
  <c r="AM20" i="13"/>
  <c r="AU21" i="7"/>
  <c r="AV21" i="7" s="1"/>
  <c r="AM21" i="7"/>
  <c r="AX22" i="7"/>
  <c r="AX25" i="14"/>
  <c r="AU35" i="8"/>
  <c r="AV35" i="8" s="1"/>
  <c r="AV20" i="19"/>
  <c r="AS20" i="19"/>
  <c r="AX35" i="21"/>
  <c r="AY35" i="21" s="1"/>
  <c r="AG35" i="21"/>
  <c r="AX46" i="21"/>
  <c r="X33" i="21"/>
  <c r="AD20" i="23"/>
  <c r="AF20" i="23"/>
  <c r="AG20" i="23" s="1"/>
  <c r="AM19" i="24"/>
  <c r="AU19" i="24"/>
  <c r="AV19" i="24" s="1"/>
  <c r="W18" i="24"/>
  <c r="X18" i="24" s="1"/>
  <c r="T17" i="24"/>
  <c r="AC18" i="24"/>
  <c r="AA17" i="24"/>
  <c r="X19" i="24"/>
  <c r="AF19" i="24"/>
  <c r="AL18" i="24"/>
  <c r="AI17" i="24"/>
  <c r="AX22" i="26"/>
  <c r="AD59" i="26"/>
  <c r="AX94" i="26"/>
  <c r="AF82" i="26"/>
  <c r="AG82" i="26" s="1"/>
  <c r="W81" i="26"/>
  <c r="X82" i="26"/>
  <c r="AF52" i="26"/>
  <c r="AX22" i="27"/>
  <c r="AX31" i="28"/>
  <c r="AU21" i="28"/>
  <c r="AV21" i="28" s="1"/>
  <c r="AD20" i="29"/>
  <c r="AF21" i="34"/>
  <c r="AG21" i="34" s="1"/>
  <c r="AU20" i="34"/>
  <c r="AV20" i="34" s="1"/>
  <c r="AG20" i="34"/>
  <c r="AD20" i="34"/>
  <c r="AY26" i="34"/>
  <c r="AY28" i="34"/>
  <c r="AY30" i="34"/>
  <c r="AR17" i="34"/>
  <c r="AO16" i="34"/>
  <c r="AY22" i="34"/>
  <c r="W18" i="34"/>
  <c r="T17" i="34"/>
  <c r="AX21" i="34"/>
  <c r="AL18" i="34"/>
  <c r="AI17" i="34"/>
  <c r="AY24" i="34"/>
  <c r="R18" i="34"/>
  <c r="AS18" i="34" s="1"/>
  <c r="AD19" i="34"/>
  <c r="AF19" i="34"/>
  <c r="X19" i="34"/>
  <c r="AU19" i="34"/>
  <c r="AV19" i="34" s="1"/>
  <c r="AM19" i="34"/>
  <c r="AC17" i="34"/>
  <c r="Z16" i="34"/>
  <c r="AC20" i="33"/>
  <c r="AD20" i="33" s="1"/>
  <c r="Z19" i="33"/>
  <c r="AJ18" i="33"/>
  <c r="AL19" i="33"/>
  <c r="T16" i="33"/>
  <c r="AY27" i="33"/>
  <c r="AM21" i="33"/>
  <c r="AU21" i="33"/>
  <c r="AV21" i="33" s="1"/>
  <c r="R17" i="33"/>
  <c r="AR20" i="33"/>
  <c r="AS20" i="33" s="1"/>
  <c r="AO19" i="33"/>
  <c r="AI16" i="33"/>
  <c r="AY25" i="33"/>
  <c r="AY24" i="33"/>
  <c r="X20" i="33"/>
  <c r="AY22" i="33"/>
  <c r="AY26" i="33"/>
  <c r="AY29" i="33"/>
  <c r="AM20" i="33"/>
  <c r="AU20" i="33"/>
  <c r="AV20" i="33" s="1"/>
  <c r="AY23" i="33"/>
  <c r="X21" i="33"/>
  <c r="AF21" i="33"/>
  <c r="U18" i="33"/>
  <c r="W19" i="33"/>
  <c r="AF21" i="32"/>
  <c r="AG21" i="32" s="1"/>
  <c r="AL18" i="32"/>
  <c r="AI17" i="32"/>
  <c r="AY30" i="32"/>
  <c r="AR17" i="32"/>
  <c r="AO16" i="32"/>
  <c r="AX21" i="32"/>
  <c r="AY22" i="32"/>
  <c r="AY26" i="32"/>
  <c r="AU19" i="32"/>
  <c r="AV19" i="32" s="1"/>
  <c r="AM19" i="32"/>
  <c r="W18" i="32"/>
  <c r="T17" i="32"/>
  <c r="AY28" i="32"/>
  <c r="R18" i="32"/>
  <c r="AD20" i="32"/>
  <c r="AF20" i="32"/>
  <c r="AG20" i="32" s="1"/>
  <c r="AY24" i="32"/>
  <c r="X19" i="32"/>
  <c r="Z16" i="32"/>
  <c r="AA18" i="32"/>
  <c r="AC19" i="32"/>
  <c r="AD19" i="32" s="1"/>
  <c r="AU35" i="31"/>
  <c r="AV35" i="31" s="1"/>
  <c r="AC40" i="31"/>
  <c r="AD40" i="31" s="1"/>
  <c r="Z39" i="31"/>
  <c r="AX36" i="31"/>
  <c r="AG36" i="31"/>
  <c r="AV26" i="31"/>
  <c r="AX26" i="31"/>
  <c r="AR19" i="31"/>
  <c r="AS19" i="31" s="1"/>
  <c r="AO18" i="31"/>
  <c r="AX24" i="31"/>
  <c r="AG24" i="31"/>
  <c r="AM21" i="31"/>
  <c r="AU21" i="31"/>
  <c r="AV21" i="31" s="1"/>
  <c r="AG22" i="31"/>
  <c r="AX22" i="31"/>
  <c r="X21" i="31"/>
  <c r="AF21" i="31"/>
  <c r="AI32" i="31"/>
  <c r="AL33" i="31"/>
  <c r="AR34" i="31"/>
  <c r="AS34" i="31" s="1"/>
  <c r="AO33" i="31"/>
  <c r="T33" i="31"/>
  <c r="W34" i="31"/>
  <c r="X42" i="31"/>
  <c r="AF42" i="31"/>
  <c r="AI19" i="31"/>
  <c r="AL20" i="31"/>
  <c r="AY45" i="31"/>
  <c r="R33" i="31"/>
  <c r="AD33" i="31" s="1"/>
  <c r="AO39" i="31"/>
  <c r="AR40" i="31"/>
  <c r="AS40" i="31" s="1"/>
  <c r="AY25" i="31"/>
  <c r="W20" i="31"/>
  <c r="T19" i="31"/>
  <c r="AM34" i="31"/>
  <c r="AU34" i="31"/>
  <c r="AV34" i="31" s="1"/>
  <c r="X35" i="31"/>
  <c r="AF35" i="31"/>
  <c r="T40" i="31"/>
  <c r="W41" i="31"/>
  <c r="R17" i="31"/>
  <c r="R38" i="31"/>
  <c r="AM42" i="31"/>
  <c r="AU42" i="31"/>
  <c r="AV42" i="31" s="1"/>
  <c r="Z18" i="31"/>
  <c r="AC19" i="31"/>
  <c r="AD19" i="31" s="1"/>
  <c r="AC32" i="31"/>
  <c r="Z31" i="31"/>
  <c r="AC31" i="31" s="1"/>
  <c r="AG43" i="31"/>
  <c r="AX43" i="31"/>
  <c r="AI40" i="31"/>
  <c r="AL41" i="31"/>
  <c r="AO16" i="30"/>
  <c r="AY30" i="30"/>
  <c r="AP18" i="30"/>
  <c r="AR19" i="30"/>
  <c r="AS19" i="30" s="1"/>
  <c r="AA18" i="30"/>
  <c r="AC19" i="30"/>
  <c r="AD19" i="30" s="1"/>
  <c r="AY22" i="30"/>
  <c r="AY28" i="30"/>
  <c r="X21" i="30"/>
  <c r="AF21" i="30"/>
  <c r="AM21" i="30"/>
  <c r="AU21" i="30"/>
  <c r="AV21" i="30" s="1"/>
  <c r="Z16" i="30"/>
  <c r="W20" i="30"/>
  <c r="T19" i="30"/>
  <c r="AL20" i="30"/>
  <c r="AI19" i="30"/>
  <c r="R18" i="30"/>
  <c r="AX26" i="30"/>
  <c r="AG26" i="30"/>
  <c r="AG24" i="30"/>
  <c r="AX24" i="30"/>
  <c r="AX28" i="29"/>
  <c r="AY28" i="29" s="1"/>
  <c r="AU58" i="29"/>
  <c r="AV58" i="29" s="1"/>
  <c r="AX63" i="29"/>
  <c r="R19" i="29"/>
  <c r="AV20" i="29"/>
  <c r="X51" i="29"/>
  <c r="AF51" i="29"/>
  <c r="AY64" i="29"/>
  <c r="AY35" i="29"/>
  <c r="AY61" i="29"/>
  <c r="AD57" i="29"/>
  <c r="AF57" i="29"/>
  <c r="AD43" i="29"/>
  <c r="AF43" i="29"/>
  <c r="AY56" i="29"/>
  <c r="AR43" i="29"/>
  <c r="AO19" i="29"/>
  <c r="AX59" i="29"/>
  <c r="AY42" i="29"/>
  <c r="AV37" i="29"/>
  <c r="AU21" i="29"/>
  <c r="AM21" i="29"/>
  <c r="AX37" i="29"/>
  <c r="AY37" i="29" s="1"/>
  <c r="AG37" i="29"/>
  <c r="AS33" i="29"/>
  <c r="V19" i="29"/>
  <c r="V18" i="29" s="1"/>
  <c r="V17" i="29" s="1"/>
  <c r="V16" i="29" s="1"/>
  <c r="V15" i="29" s="1"/>
  <c r="V14" i="29" s="1"/>
  <c r="V13" i="29" s="1"/>
  <c r="W50" i="29"/>
  <c r="AS37" i="29"/>
  <c r="AS57" i="29"/>
  <c r="AU57" i="29"/>
  <c r="AV57" i="29" s="1"/>
  <c r="AL19" i="29"/>
  <c r="AI18" i="29"/>
  <c r="AX33" i="29"/>
  <c r="AY33" i="29" s="1"/>
  <c r="AG33" i="29"/>
  <c r="AM51" i="29"/>
  <c r="AU51" i="29"/>
  <c r="AV51" i="29" s="1"/>
  <c r="AY68" i="29"/>
  <c r="T18" i="29"/>
  <c r="AY30" i="29"/>
  <c r="AM43" i="29"/>
  <c r="X43" i="29"/>
  <c r="AM37" i="29"/>
  <c r="AY55" i="29"/>
  <c r="AF58" i="29"/>
  <c r="AU44" i="29"/>
  <c r="AV44" i="29" s="1"/>
  <c r="AG52" i="29"/>
  <c r="AX52" i="29"/>
  <c r="X37" i="29"/>
  <c r="AM57" i="29"/>
  <c r="X57" i="29"/>
  <c r="AY31" i="29"/>
  <c r="AX22" i="29"/>
  <c r="AG22" i="29"/>
  <c r="AY39" i="29"/>
  <c r="AU50" i="29"/>
  <c r="AV50" i="29" s="1"/>
  <c r="AM50" i="29"/>
  <c r="AY25" i="29"/>
  <c r="X20" i="29"/>
  <c r="AF20" i="29"/>
  <c r="AD37" i="29"/>
  <c r="AY63" i="29"/>
  <c r="AY62" i="29"/>
  <c r="AY72" i="29"/>
  <c r="Z19" i="29"/>
  <c r="AY65" i="29"/>
  <c r="AY60" i="29"/>
  <c r="AY70" i="29"/>
  <c r="AX45" i="29"/>
  <c r="AG45" i="29"/>
  <c r="AG34" i="29"/>
  <c r="AX34" i="29"/>
  <c r="AY73" i="29"/>
  <c r="AD44" i="29"/>
  <c r="AF44" i="29"/>
  <c r="AY54" i="29"/>
  <c r="AY23" i="29"/>
  <c r="AY32" i="29"/>
  <c r="AG38" i="29"/>
  <c r="AX38" i="29"/>
  <c r="AY49" i="29"/>
  <c r="AX67" i="29"/>
  <c r="AY74" i="29"/>
  <c r="AF21" i="28"/>
  <c r="AG21" i="28" s="1"/>
  <c r="AX26" i="28"/>
  <c r="AY26" i="28" s="1"/>
  <c r="AR20" i="28"/>
  <c r="AS20" i="28" s="1"/>
  <c r="AO19" i="28"/>
  <c r="X20" i="28"/>
  <c r="W19" i="28"/>
  <c r="T18" i="28"/>
  <c r="AY22" i="28"/>
  <c r="AY31" i="28"/>
  <c r="AY29" i="28"/>
  <c r="AY27" i="28"/>
  <c r="AL19" i="28"/>
  <c r="AI18" i="28"/>
  <c r="AY25" i="28"/>
  <c r="AY23" i="28"/>
  <c r="AY24" i="28"/>
  <c r="AM20" i="28"/>
  <c r="R19" i="28"/>
  <c r="AC20" i="28"/>
  <c r="AD20" i="28" s="1"/>
  <c r="Z19" i="28"/>
  <c r="W17" i="27"/>
  <c r="T16" i="27"/>
  <c r="AY25" i="27"/>
  <c r="AY22" i="27"/>
  <c r="AO19" i="27"/>
  <c r="AR20" i="27"/>
  <c r="AV26" i="27"/>
  <c r="AX26" i="27"/>
  <c r="AY29" i="27"/>
  <c r="AD21" i="27"/>
  <c r="AF21" i="27"/>
  <c r="AY28" i="27"/>
  <c r="AY27" i="27"/>
  <c r="AU21" i="27"/>
  <c r="AV21" i="27" s="1"/>
  <c r="AM21" i="27"/>
  <c r="AY31" i="27"/>
  <c r="AC20" i="27"/>
  <c r="Z19" i="27"/>
  <c r="AL18" i="27"/>
  <c r="AI17" i="27"/>
  <c r="R19" i="27"/>
  <c r="X20" i="27"/>
  <c r="AY33" i="27"/>
  <c r="AY24" i="27"/>
  <c r="R801" i="4"/>
  <c r="AY222" i="4"/>
  <c r="AI395" i="4"/>
  <c r="AX471" i="4"/>
  <c r="X581" i="4"/>
  <c r="BA566" i="4"/>
  <c r="AL800" i="4"/>
  <c r="AI799" i="4"/>
  <c r="BB809" i="4"/>
  <c r="BC809" i="4"/>
  <c r="AM802" i="4"/>
  <c r="AY815" i="4"/>
  <c r="BA815" i="4"/>
  <c r="AY805" i="4"/>
  <c r="BA805" i="4"/>
  <c r="AX806" i="4"/>
  <c r="AG806" i="4"/>
  <c r="BA813" i="4"/>
  <c r="AY813" i="4"/>
  <c r="AY808" i="4"/>
  <c r="BA808" i="4"/>
  <c r="AD802" i="4"/>
  <c r="AD116" i="4"/>
  <c r="X116" i="4"/>
  <c r="AU397" i="4"/>
  <c r="AV397" i="4" s="1"/>
  <c r="R554" i="4"/>
  <c r="AV116" i="4"/>
  <c r="AO258" i="4"/>
  <c r="AU94" i="4"/>
  <c r="AV94" i="4" s="1"/>
  <c r="AX205" i="4"/>
  <c r="Q12" i="4"/>
  <c r="Q11" i="4" s="1"/>
  <c r="X802" i="4"/>
  <c r="AF802" i="4"/>
  <c r="AY807" i="4"/>
  <c r="BA807" i="4"/>
  <c r="AO800" i="4"/>
  <c r="AR801" i="4"/>
  <c r="AS801" i="4" s="1"/>
  <c r="AG804" i="4"/>
  <c r="AX804" i="4"/>
  <c r="Z800" i="4"/>
  <c r="AC801" i="4"/>
  <c r="AD801" i="4" s="1"/>
  <c r="BA357" i="4"/>
  <c r="AY357" i="4"/>
  <c r="T58" i="4"/>
  <c r="AM581" i="4"/>
  <c r="AU897" i="4"/>
  <c r="AV897" i="4" s="1"/>
  <c r="AU801" i="4"/>
  <c r="AV801" i="4" s="1"/>
  <c r="W801" i="4"/>
  <c r="T800" i="4"/>
  <c r="AU802" i="4"/>
  <c r="AV802" i="4" s="1"/>
  <c r="BB814" i="4"/>
  <c r="BC814" i="4"/>
  <c r="AG803" i="4"/>
  <c r="AM803" i="4"/>
  <c r="AU803" i="4"/>
  <c r="AV803" i="4" s="1"/>
  <c r="AY811" i="4"/>
  <c r="BA811" i="4"/>
  <c r="AV127" i="4"/>
  <c r="BA670" i="4"/>
  <c r="AY670" i="4"/>
  <c r="AF582" i="4"/>
  <c r="AL24" i="4"/>
  <c r="AM24" i="4" s="1"/>
  <c r="AM25" i="4"/>
  <c r="AD219" i="4"/>
  <c r="O13" i="4"/>
  <c r="AF116" i="4"/>
  <c r="AX75" i="26"/>
  <c r="AY29" i="26"/>
  <c r="AX61" i="26"/>
  <c r="AY72" i="26"/>
  <c r="AG53" i="26"/>
  <c r="T65" i="26"/>
  <c r="W66" i="26"/>
  <c r="AX101" i="26"/>
  <c r="AG101" i="26"/>
  <c r="AF21" i="26"/>
  <c r="X21" i="26"/>
  <c r="R18" i="26"/>
  <c r="AY28" i="26"/>
  <c r="T44" i="26"/>
  <c r="W45" i="26"/>
  <c r="Z43" i="26"/>
  <c r="AC44" i="26"/>
  <c r="AD44" i="26" s="1"/>
  <c r="AM67" i="26"/>
  <c r="AU67" i="26"/>
  <c r="AV67" i="26" s="1"/>
  <c r="AX32" i="26"/>
  <c r="AG32" i="26"/>
  <c r="AR51" i="26"/>
  <c r="AS51" i="26" s="1"/>
  <c r="AO50" i="26"/>
  <c r="AG52" i="26"/>
  <c r="AY74" i="26"/>
  <c r="AY78" i="26"/>
  <c r="AY91" i="26"/>
  <c r="AY73" i="26"/>
  <c r="W50" i="26"/>
  <c r="T49" i="26"/>
  <c r="W49" i="26" s="1"/>
  <c r="AY36" i="26"/>
  <c r="R58" i="26"/>
  <c r="AL52" i="26"/>
  <c r="AI51" i="26"/>
  <c r="AY55" i="26"/>
  <c r="X67" i="26"/>
  <c r="AF67" i="26"/>
  <c r="AY61" i="26"/>
  <c r="AY22" i="26"/>
  <c r="U19" i="26"/>
  <c r="U18" i="26" s="1"/>
  <c r="U17" i="26" s="1"/>
  <c r="U16" i="26" s="1"/>
  <c r="U15" i="26" s="1"/>
  <c r="U14" i="26" s="1"/>
  <c r="U13" i="26" s="1"/>
  <c r="W20" i="26"/>
  <c r="AO44" i="26"/>
  <c r="AR45" i="26"/>
  <c r="AS45" i="26" s="1"/>
  <c r="AG60" i="26"/>
  <c r="AX60" i="26"/>
  <c r="AI57" i="26"/>
  <c r="AL58" i="26"/>
  <c r="AY92" i="26"/>
  <c r="AY31" i="26"/>
  <c r="AO56" i="26"/>
  <c r="AR56" i="26" s="1"/>
  <c r="AR57" i="26"/>
  <c r="AY76" i="26"/>
  <c r="AY88" i="26"/>
  <c r="AY27" i="26"/>
  <c r="AX34" i="26"/>
  <c r="AY34" i="26" s="1"/>
  <c r="AG34" i="26"/>
  <c r="AG68" i="26"/>
  <c r="AX68" i="26"/>
  <c r="AO64" i="26"/>
  <c r="AR65" i="26"/>
  <c r="AS65" i="26" s="1"/>
  <c r="AG47" i="26"/>
  <c r="AX47" i="26"/>
  <c r="AU53" i="26"/>
  <c r="AV53" i="26" s="1"/>
  <c r="AM53" i="26"/>
  <c r="AI44" i="26"/>
  <c r="AL45" i="26"/>
  <c r="AY62" i="26"/>
  <c r="AU84" i="26"/>
  <c r="AV85" i="26"/>
  <c r="AX85" i="26"/>
  <c r="AI18" i="26"/>
  <c r="AL19" i="26"/>
  <c r="AY38" i="26"/>
  <c r="AM59" i="26"/>
  <c r="AU59" i="26"/>
  <c r="AV59" i="26" s="1"/>
  <c r="AY89" i="26"/>
  <c r="AB19" i="26"/>
  <c r="AC20" i="26"/>
  <c r="AD20" i="26" s="1"/>
  <c r="AY41" i="26"/>
  <c r="AY77" i="26"/>
  <c r="X59" i="26"/>
  <c r="AF59" i="26"/>
  <c r="AY70" i="26"/>
  <c r="T18" i="26"/>
  <c r="W19" i="26"/>
  <c r="AG54" i="26"/>
  <c r="AX54" i="26"/>
  <c r="AY69" i="26"/>
  <c r="AY94" i="26"/>
  <c r="AY39" i="26"/>
  <c r="AM46" i="26"/>
  <c r="AU46" i="26"/>
  <c r="AV46" i="26" s="1"/>
  <c r="AY93" i="26"/>
  <c r="AX102" i="26"/>
  <c r="AG102" i="26"/>
  <c r="AM20" i="26"/>
  <c r="AY23" i="26"/>
  <c r="X46" i="26"/>
  <c r="AF46" i="26"/>
  <c r="AY40" i="26"/>
  <c r="AL66" i="26"/>
  <c r="AI65" i="26"/>
  <c r="AY103" i="26"/>
  <c r="AG100" i="26"/>
  <c r="AX100" i="26"/>
  <c r="AY100" i="26" s="1"/>
  <c r="AY24" i="26"/>
  <c r="AX25" i="26"/>
  <c r="AG25" i="26"/>
  <c r="AY48" i="26"/>
  <c r="R50" i="26"/>
  <c r="AG35" i="26"/>
  <c r="AX35" i="26"/>
  <c r="AD34" i="26"/>
  <c r="T57" i="26"/>
  <c r="W58" i="26"/>
  <c r="AC65" i="26"/>
  <c r="AD65" i="26" s="1"/>
  <c r="Z64" i="26"/>
  <c r="AY96" i="26"/>
  <c r="AY86" i="26"/>
  <c r="AO19" i="26"/>
  <c r="AR20" i="26"/>
  <c r="AS20" i="26" s="1"/>
  <c r="AA50" i="26"/>
  <c r="AC51" i="26"/>
  <c r="AD51" i="26" s="1"/>
  <c r="X51" i="26"/>
  <c r="Z57" i="26"/>
  <c r="AC58" i="26"/>
  <c r="AY75" i="26"/>
  <c r="AY80" i="26"/>
  <c r="AY79" i="26"/>
  <c r="R64" i="26"/>
  <c r="AI19" i="25"/>
  <c r="AL20" i="25"/>
  <c r="AM20" i="25" s="1"/>
  <c r="AY25" i="25"/>
  <c r="AO19" i="25"/>
  <c r="AR20" i="25"/>
  <c r="AY29" i="25"/>
  <c r="AY26" i="25"/>
  <c r="AS21" i="25"/>
  <c r="AU21" i="25"/>
  <c r="AV21" i="25" s="1"/>
  <c r="AF21" i="25"/>
  <c r="AY23" i="25"/>
  <c r="AX22" i="25"/>
  <c r="AG22" i="25"/>
  <c r="X20" i="25"/>
  <c r="AY28" i="25"/>
  <c r="AY27" i="25"/>
  <c r="AY24" i="25"/>
  <c r="Z19" i="25"/>
  <c r="AC20" i="25"/>
  <c r="AD20" i="25" s="1"/>
  <c r="W19" i="25"/>
  <c r="T18" i="25"/>
  <c r="R17" i="25"/>
  <c r="AY22" i="23"/>
  <c r="AY24" i="23"/>
  <c r="AX21" i="23"/>
  <c r="AY26" i="23"/>
  <c r="AY30" i="23"/>
  <c r="AY28" i="23"/>
  <c r="AX20" i="23"/>
  <c r="AY28" i="24"/>
  <c r="AY22" i="24"/>
  <c r="R16" i="24"/>
  <c r="R15" i="24" s="1"/>
  <c r="R14" i="24" s="1"/>
  <c r="R13" i="24" s="1"/>
  <c r="AS17" i="24"/>
  <c r="AY20" i="24"/>
  <c r="AY26" i="24"/>
  <c r="AY24" i="24"/>
  <c r="AL18" i="23"/>
  <c r="AI17" i="23"/>
  <c r="AM19" i="23"/>
  <c r="W19" i="23"/>
  <c r="T18" i="23"/>
  <c r="AY28" i="22"/>
  <c r="AY31" i="22"/>
  <c r="AY35" i="22"/>
  <c r="AY37" i="22"/>
  <c r="AY25" i="22"/>
  <c r="AC19" i="22"/>
  <c r="AD19" i="22" s="1"/>
  <c r="Z18" i="22"/>
  <c r="Z17" i="22" s="1"/>
  <c r="AY27" i="22"/>
  <c r="AM21" i="22"/>
  <c r="AU21" i="22"/>
  <c r="AV21" i="22" s="1"/>
  <c r="AY24" i="22"/>
  <c r="AY26" i="22"/>
  <c r="AG22" i="22"/>
  <c r="AX22" i="22"/>
  <c r="X21" i="22"/>
  <c r="AF21" i="22"/>
  <c r="AY30" i="22"/>
  <c r="AI19" i="22"/>
  <c r="AL20" i="22"/>
  <c r="AR19" i="22"/>
  <c r="AS19" i="22" s="1"/>
  <c r="AO18" i="22"/>
  <c r="AO17" i="22" s="1"/>
  <c r="T19" i="22"/>
  <c r="W20" i="22"/>
  <c r="AF33" i="22"/>
  <c r="AX34" i="22"/>
  <c r="R14" i="22"/>
  <c r="AD40" i="21"/>
  <c r="AY28" i="21"/>
  <c r="T19" i="21"/>
  <c r="W20" i="21"/>
  <c r="X40" i="21"/>
  <c r="AF40" i="21"/>
  <c r="Z19" i="21"/>
  <c r="AC20" i="21"/>
  <c r="AD20" i="21" s="1"/>
  <c r="AY43" i="21"/>
  <c r="AM44" i="21"/>
  <c r="AX22" i="21"/>
  <c r="AG22" i="21"/>
  <c r="AV33" i="21"/>
  <c r="AX34" i="21"/>
  <c r="AG34" i="21"/>
  <c r="AY49" i="21"/>
  <c r="AY25" i="21"/>
  <c r="AF41" i="21"/>
  <c r="X41" i="21"/>
  <c r="AY46" i="21"/>
  <c r="AV40" i="21"/>
  <c r="AY38" i="21"/>
  <c r="AD44" i="21"/>
  <c r="AY36" i="21"/>
  <c r="AG33" i="21"/>
  <c r="AX33" i="21"/>
  <c r="AY33" i="21" s="1"/>
  <c r="AY39" i="21"/>
  <c r="AU45" i="21"/>
  <c r="AV45" i="21" s="1"/>
  <c r="AY23" i="21"/>
  <c r="AI19" i="21"/>
  <c r="AL20" i="21"/>
  <c r="AG45" i="21"/>
  <c r="AX45" i="21"/>
  <c r="AM40" i="21"/>
  <c r="AY51" i="21"/>
  <c r="AY42" i="21"/>
  <c r="R19" i="21"/>
  <c r="AS33" i="21"/>
  <c r="AY48" i="21"/>
  <c r="AO19" i="21"/>
  <c r="AR20" i="21"/>
  <c r="AS20" i="21" s="1"/>
  <c r="X21" i="21"/>
  <c r="AF21" i="21"/>
  <c r="AM21" i="21"/>
  <c r="AU21" i="21"/>
  <c r="AV21" i="21" s="1"/>
  <c r="AY27" i="21"/>
  <c r="AU44" i="21"/>
  <c r="AV44" i="21" s="1"/>
  <c r="AY37" i="21"/>
  <c r="AM33" i="21"/>
  <c r="AX44" i="21"/>
  <c r="AY44" i="21" s="1"/>
  <c r="AG44" i="21"/>
  <c r="AD20" i="20"/>
  <c r="AF28" i="20"/>
  <c r="X28" i="20"/>
  <c r="T18" i="20"/>
  <c r="W18" i="20" s="1"/>
  <c r="W19" i="20"/>
  <c r="AC19" i="20"/>
  <c r="Z18" i="20"/>
  <c r="AX30" i="20"/>
  <c r="AG30" i="20"/>
  <c r="AY32" i="20"/>
  <c r="AM27" i="20"/>
  <c r="AU27" i="20"/>
  <c r="AV27" i="20" s="1"/>
  <c r="R19" i="20"/>
  <c r="AS20" i="20"/>
  <c r="AU18" i="20"/>
  <c r="AX29" i="20"/>
  <c r="AG29" i="20"/>
  <c r="AY34" i="20"/>
  <c r="X20" i="20"/>
  <c r="AF20" i="20"/>
  <c r="AO17" i="20"/>
  <c r="AR26" i="20"/>
  <c r="AI17" i="20"/>
  <c r="AL26" i="20"/>
  <c r="AX22" i="20"/>
  <c r="AG22" i="20"/>
  <c r="AU19" i="20"/>
  <c r="R26" i="20"/>
  <c r="AD26" i="20" s="1"/>
  <c r="T26" i="20"/>
  <c r="W27" i="20"/>
  <c r="AD27" i="20"/>
  <c r="AY23" i="20"/>
  <c r="AD20" i="19"/>
  <c r="AX40" i="19"/>
  <c r="AF21" i="19"/>
  <c r="X21" i="19"/>
  <c r="AR19" i="19"/>
  <c r="AO18" i="19"/>
  <c r="AS46" i="19"/>
  <c r="AD46" i="19"/>
  <c r="AX37" i="19"/>
  <c r="AY38" i="19"/>
  <c r="AY39" i="19"/>
  <c r="AY41" i="19"/>
  <c r="AY26" i="19"/>
  <c r="X36" i="19"/>
  <c r="AM36" i="19"/>
  <c r="AL35" i="19"/>
  <c r="AM35" i="19" s="1"/>
  <c r="W20" i="19"/>
  <c r="T19" i="19"/>
  <c r="AY44" i="19"/>
  <c r="AY34" i="19"/>
  <c r="AG48" i="19"/>
  <c r="AX48" i="19"/>
  <c r="AV37" i="19"/>
  <c r="AU36" i="19"/>
  <c r="AY54" i="19"/>
  <c r="AX50" i="19"/>
  <c r="AG50" i="19"/>
  <c r="AY32" i="19"/>
  <c r="AL46" i="19"/>
  <c r="AI19" i="19"/>
  <c r="X46" i="19"/>
  <c r="AF46" i="19"/>
  <c r="AF53" i="19"/>
  <c r="X53" i="19"/>
  <c r="AY22" i="19"/>
  <c r="AU52" i="19"/>
  <c r="AV52" i="19" s="1"/>
  <c r="AM52" i="19"/>
  <c r="AC19" i="19"/>
  <c r="Z18" i="19"/>
  <c r="AX42" i="19"/>
  <c r="AG42" i="19"/>
  <c r="AR35" i="19"/>
  <c r="AS35" i="19" s="1"/>
  <c r="AS36" i="19"/>
  <c r="AM47" i="19"/>
  <c r="AU47" i="19"/>
  <c r="AV47" i="19" s="1"/>
  <c r="AY30" i="19"/>
  <c r="X47" i="19"/>
  <c r="AF47" i="19"/>
  <c r="AF36" i="19"/>
  <c r="AG36" i="19" s="1"/>
  <c r="W35" i="19"/>
  <c r="AC35" i="19"/>
  <c r="AD35" i="19" s="1"/>
  <c r="AD36" i="19"/>
  <c r="AY40" i="19"/>
  <c r="R19" i="19"/>
  <c r="AF52" i="19"/>
  <c r="X52" i="19"/>
  <c r="AU53" i="19"/>
  <c r="AV53" i="19" s="1"/>
  <c r="AM53" i="19"/>
  <c r="AG43" i="18"/>
  <c r="AX43" i="18"/>
  <c r="AL20" i="18"/>
  <c r="AI19" i="18"/>
  <c r="AY37" i="18"/>
  <c r="AY41" i="18"/>
  <c r="AX52" i="18"/>
  <c r="AG52" i="18"/>
  <c r="AY39" i="18"/>
  <c r="AA19" i="18"/>
  <c r="AA18" i="18" s="1"/>
  <c r="AA17" i="18" s="1"/>
  <c r="AA16" i="18" s="1"/>
  <c r="AA15" i="18" s="1"/>
  <c r="AA14" i="18" s="1"/>
  <c r="AA13" i="18" s="1"/>
  <c r="AC20" i="18"/>
  <c r="AD20" i="18" s="1"/>
  <c r="AY45" i="18"/>
  <c r="AY28" i="18"/>
  <c r="W20" i="18"/>
  <c r="T19" i="18"/>
  <c r="AR42" i="18"/>
  <c r="AS42" i="18" s="1"/>
  <c r="AS43" i="18"/>
  <c r="AU50" i="18"/>
  <c r="AV50" i="18" s="1"/>
  <c r="AY22" i="18"/>
  <c r="AU21" i="18"/>
  <c r="AV21" i="18" s="1"/>
  <c r="AM21" i="18"/>
  <c r="AG35" i="18"/>
  <c r="AX35" i="18"/>
  <c r="R18" i="18"/>
  <c r="X42" i="18"/>
  <c r="AY30" i="18"/>
  <c r="AY40" i="18"/>
  <c r="AY32" i="18"/>
  <c r="AY36" i="18"/>
  <c r="AY34" i="18"/>
  <c r="AY44" i="18"/>
  <c r="AY49" i="18"/>
  <c r="AY47" i="18"/>
  <c r="AC42" i="18"/>
  <c r="AD42" i="18" s="1"/>
  <c r="AD43" i="18"/>
  <c r="AU51" i="18"/>
  <c r="AV51" i="18" s="1"/>
  <c r="AY25" i="18"/>
  <c r="AY23" i="18"/>
  <c r="AY48" i="18"/>
  <c r="AG26" i="18"/>
  <c r="AX26" i="18"/>
  <c r="AX46" i="18"/>
  <c r="AG46" i="18"/>
  <c r="AY24" i="18"/>
  <c r="AG51" i="18"/>
  <c r="AX51" i="18"/>
  <c r="AF21" i="18"/>
  <c r="X21" i="18"/>
  <c r="AM50" i="18"/>
  <c r="AM42" i="18"/>
  <c r="AU42" i="18"/>
  <c r="AV42" i="18" s="1"/>
  <c r="AC50" i="18"/>
  <c r="Z19" i="18"/>
  <c r="AO19" i="18"/>
  <c r="AF33" i="11"/>
  <c r="AG33" i="11" s="1"/>
  <c r="X33" i="11"/>
  <c r="AY25" i="11"/>
  <c r="Z18" i="11"/>
  <c r="AC19" i="11"/>
  <c r="R19" i="11"/>
  <c r="AV44" i="11"/>
  <c r="AY49" i="11"/>
  <c r="X21" i="11"/>
  <c r="AF21" i="11"/>
  <c r="AY32" i="11"/>
  <c r="AR52" i="11"/>
  <c r="AO19" i="11"/>
  <c r="AL20" i="11"/>
  <c r="AI19" i="11"/>
  <c r="AY48" i="11"/>
  <c r="AY51" i="11"/>
  <c r="AF53" i="11"/>
  <c r="AX34" i="11"/>
  <c r="AG34" i="11"/>
  <c r="AY41" i="11"/>
  <c r="AG52" i="11"/>
  <c r="AY38" i="11"/>
  <c r="AX44" i="11"/>
  <c r="AY44" i="11" s="1"/>
  <c r="AG44" i="11"/>
  <c r="AS53" i="11"/>
  <c r="AU53" i="11"/>
  <c r="AV53" i="11" s="1"/>
  <c r="AU21" i="11"/>
  <c r="AV21" i="11" s="1"/>
  <c r="AM21" i="11"/>
  <c r="AY28" i="11"/>
  <c r="AY26" i="11"/>
  <c r="AS44" i="11"/>
  <c r="AY22" i="11"/>
  <c r="AY30" i="11"/>
  <c r="AX54" i="11"/>
  <c r="AG54" i="11"/>
  <c r="AY40" i="11"/>
  <c r="AY46" i="11"/>
  <c r="AY35" i="11"/>
  <c r="AG45" i="11"/>
  <c r="AX45" i="11"/>
  <c r="T19" i="11"/>
  <c r="W20" i="11"/>
  <c r="AY24" i="11"/>
  <c r="AY39" i="11"/>
  <c r="AY36" i="11"/>
  <c r="AY42" i="11"/>
  <c r="AC35" i="17"/>
  <c r="AD35" i="17" s="1"/>
  <c r="AD36" i="17"/>
  <c r="AG22" i="17"/>
  <c r="AX22" i="17"/>
  <c r="AL20" i="17"/>
  <c r="AI19" i="17"/>
  <c r="AY37" i="17"/>
  <c r="X21" i="17"/>
  <c r="AF21" i="17"/>
  <c r="R19" i="17"/>
  <c r="AF36" i="17"/>
  <c r="AY40" i="17"/>
  <c r="AX49" i="17"/>
  <c r="AG49" i="17"/>
  <c r="AU36" i="17"/>
  <c r="AO18" i="17"/>
  <c r="AR19" i="17"/>
  <c r="AS19" i="17" s="1"/>
  <c r="AY57" i="17"/>
  <c r="AX56" i="17"/>
  <c r="AG56" i="17"/>
  <c r="AY52" i="17"/>
  <c r="AY33" i="17"/>
  <c r="AY45" i="17"/>
  <c r="AD55" i="17"/>
  <c r="AS55" i="17"/>
  <c r="AG26" i="17"/>
  <c r="AX26" i="17"/>
  <c r="Z19" i="17"/>
  <c r="AC20" i="17"/>
  <c r="AD20" i="17" s="1"/>
  <c r="AG48" i="17"/>
  <c r="AX48" i="17"/>
  <c r="AY23" i="17"/>
  <c r="AY54" i="17"/>
  <c r="AY24" i="17"/>
  <c r="AY41" i="17"/>
  <c r="AY50" i="17"/>
  <c r="AV47" i="17"/>
  <c r="AY39" i="17"/>
  <c r="AX47" i="17"/>
  <c r="AY47" i="17" s="1"/>
  <c r="AG47" i="17"/>
  <c r="AY46" i="17"/>
  <c r="AY58" i="17"/>
  <c r="AX42" i="17"/>
  <c r="AY31" i="17"/>
  <c r="AM21" i="17"/>
  <c r="AU21" i="17"/>
  <c r="AV21" i="17" s="1"/>
  <c r="AX30" i="17"/>
  <c r="AG30" i="17"/>
  <c r="T19" i="17"/>
  <c r="W20" i="17"/>
  <c r="AY51" i="17"/>
  <c r="AY44" i="17"/>
  <c r="X35" i="17"/>
  <c r="AF35" i="17"/>
  <c r="AY29" i="17"/>
  <c r="AM47" i="17"/>
  <c r="AG55" i="17"/>
  <c r="AX55" i="17"/>
  <c r="AY55" i="17" s="1"/>
  <c r="AV20" i="10"/>
  <c r="AO18" i="10"/>
  <c r="AR18" i="10" s="1"/>
  <c r="W19" i="10"/>
  <c r="AY23" i="10"/>
  <c r="AD20" i="10"/>
  <c r="AY31" i="10"/>
  <c r="AI39" i="10"/>
  <c r="AL40" i="10"/>
  <c r="AU27" i="10"/>
  <c r="AV27" i="10" s="1"/>
  <c r="AS27" i="10"/>
  <c r="AY44" i="10"/>
  <c r="AX28" i="10"/>
  <c r="AG21" i="10"/>
  <c r="AX21" i="10"/>
  <c r="AX26" i="10"/>
  <c r="AG26" i="10"/>
  <c r="AY29" i="10"/>
  <c r="AU19" i="10"/>
  <c r="AX48" i="10"/>
  <c r="AG48" i="10"/>
  <c r="AY36" i="10"/>
  <c r="X41" i="10"/>
  <c r="AF41" i="10"/>
  <c r="AY25" i="10"/>
  <c r="AG34" i="10"/>
  <c r="AX34" i="10"/>
  <c r="AF27" i="10"/>
  <c r="AD27" i="10"/>
  <c r="AY52" i="10"/>
  <c r="AM20" i="10"/>
  <c r="AX37" i="10"/>
  <c r="AG37" i="10"/>
  <c r="AG42" i="10"/>
  <c r="AX42" i="10"/>
  <c r="AY38" i="10"/>
  <c r="T39" i="10"/>
  <c r="W39" i="10" s="1"/>
  <c r="W40" i="10"/>
  <c r="AD32" i="10"/>
  <c r="X20" i="10"/>
  <c r="AF20" i="10"/>
  <c r="AX45" i="10"/>
  <c r="AG45" i="10"/>
  <c r="AU33" i="10"/>
  <c r="AV33" i="10" s="1"/>
  <c r="AL32" i="10"/>
  <c r="AM33" i="10"/>
  <c r="Z18" i="10"/>
  <c r="AC19" i="10"/>
  <c r="R19" i="10"/>
  <c r="AS19" i="10" s="1"/>
  <c r="AM41" i="10"/>
  <c r="AU41" i="10"/>
  <c r="AV41" i="10" s="1"/>
  <c r="AY50" i="10"/>
  <c r="AY35" i="10"/>
  <c r="AY22" i="10"/>
  <c r="AF33" i="10"/>
  <c r="W32" i="10"/>
  <c r="X33" i="10"/>
  <c r="T19" i="16"/>
  <c r="W20" i="16"/>
  <c r="AM21" i="16"/>
  <c r="AU21" i="16"/>
  <c r="AV21" i="16" s="1"/>
  <c r="AI19" i="16"/>
  <c r="AL20" i="16"/>
  <c r="AC19" i="16"/>
  <c r="AD19" i="16" s="1"/>
  <c r="Z18" i="16"/>
  <c r="AO18" i="16"/>
  <c r="AR19" i="16"/>
  <c r="AS19" i="16" s="1"/>
  <c r="R17" i="16"/>
  <c r="AG22" i="16"/>
  <c r="AX22" i="16"/>
  <c r="X21" i="16"/>
  <c r="AF21" i="16"/>
  <c r="AY30" i="16"/>
  <c r="AX25" i="16"/>
  <c r="AG25" i="16"/>
  <c r="AY28" i="16"/>
  <c r="AI19" i="9"/>
  <c r="AI18" i="9" s="1"/>
  <c r="AU21" i="9"/>
  <c r="AV21" i="9" s="1"/>
  <c r="AM21" i="9"/>
  <c r="AY28" i="9"/>
  <c r="AV43" i="9"/>
  <c r="X51" i="9"/>
  <c r="AF51" i="9"/>
  <c r="AY50" i="9"/>
  <c r="AS51" i="9"/>
  <c r="AY27" i="9"/>
  <c r="AY42" i="9"/>
  <c r="AG40" i="9"/>
  <c r="Z17" i="9"/>
  <c r="AC18" i="9"/>
  <c r="AG21" i="9"/>
  <c r="AC33" i="9"/>
  <c r="AD33" i="9" s="1"/>
  <c r="AD34" i="9"/>
  <c r="AG20" i="9"/>
  <c r="AX20" i="9"/>
  <c r="AY45" i="9"/>
  <c r="AY53" i="9"/>
  <c r="AF52" i="9"/>
  <c r="X52" i="9"/>
  <c r="AY39" i="9"/>
  <c r="AY41" i="9"/>
  <c r="AD19" i="9"/>
  <c r="AY49" i="9"/>
  <c r="AU40" i="9"/>
  <c r="AV40" i="9" s="1"/>
  <c r="AS40" i="9"/>
  <c r="AR34" i="9"/>
  <c r="AO16" i="9"/>
  <c r="AR17" i="9"/>
  <c r="AY46" i="9"/>
  <c r="W43" i="9"/>
  <c r="T40" i="9"/>
  <c r="T34" i="9" s="1"/>
  <c r="T33" i="9" s="1"/>
  <c r="T19" i="9" s="1"/>
  <c r="AY25" i="9"/>
  <c r="R18" i="9"/>
  <c r="AS18" i="9" s="1"/>
  <c r="AM51" i="9"/>
  <c r="AU51" i="9"/>
  <c r="AV51" i="9" s="1"/>
  <c r="AY29" i="9"/>
  <c r="AY35" i="9"/>
  <c r="AX22" i="9"/>
  <c r="AG22" i="9"/>
  <c r="AF44" i="9"/>
  <c r="X44" i="9"/>
  <c r="AY38" i="9"/>
  <c r="AY24" i="9"/>
  <c r="AY31" i="9"/>
  <c r="AU52" i="9"/>
  <c r="AV52" i="9" s="1"/>
  <c r="AM52" i="9"/>
  <c r="AY54" i="9"/>
  <c r="AR19" i="15"/>
  <c r="AO18" i="15"/>
  <c r="AD36" i="15"/>
  <c r="AC35" i="15"/>
  <c r="AD35" i="15" s="1"/>
  <c r="R19" i="15"/>
  <c r="AL19" i="15"/>
  <c r="AI18" i="15"/>
  <c r="AV26" i="15"/>
  <c r="AX26" i="15"/>
  <c r="AY48" i="15"/>
  <c r="AY32" i="15"/>
  <c r="AX22" i="15"/>
  <c r="AM41" i="15"/>
  <c r="AU20" i="15"/>
  <c r="AV20" i="15" s="1"/>
  <c r="AM20" i="15"/>
  <c r="AY38" i="15"/>
  <c r="AM50" i="15"/>
  <c r="AU50" i="15"/>
  <c r="AV50" i="15" s="1"/>
  <c r="AL35" i="15"/>
  <c r="AM35" i="15" s="1"/>
  <c r="AM36" i="15"/>
  <c r="AS35" i="15"/>
  <c r="AY46" i="15"/>
  <c r="AY52" i="15"/>
  <c r="AY23" i="15"/>
  <c r="W35" i="15"/>
  <c r="AF36" i="15"/>
  <c r="X36" i="15"/>
  <c r="AS49" i="15"/>
  <c r="AX37" i="15"/>
  <c r="AG37" i="15"/>
  <c r="AY40" i="15"/>
  <c r="AY34" i="15"/>
  <c r="AX50" i="15"/>
  <c r="AG50" i="15"/>
  <c r="AU49" i="15"/>
  <c r="AV49" i="15" s="1"/>
  <c r="AM49" i="15"/>
  <c r="AY45" i="15"/>
  <c r="X42" i="15"/>
  <c r="AF42" i="15"/>
  <c r="W41" i="15"/>
  <c r="AG49" i="15"/>
  <c r="W20" i="15"/>
  <c r="T19" i="15"/>
  <c r="AG30" i="15"/>
  <c r="AX30" i="15"/>
  <c r="AD49" i="15"/>
  <c r="AU36" i="15"/>
  <c r="AV37" i="15"/>
  <c r="AX51" i="15"/>
  <c r="AG51" i="15"/>
  <c r="AY24" i="15"/>
  <c r="AX43" i="15"/>
  <c r="AY44" i="15"/>
  <c r="AF21" i="15"/>
  <c r="X21" i="15"/>
  <c r="AC20" i="15"/>
  <c r="AD20" i="15" s="1"/>
  <c r="Z19" i="15"/>
  <c r="AS42" i="15"/>
  <c r="AR41" i="15"/>
  <c r="AS41" i="15" s="1"/>
  <c r="AS21" i="8"/>
  <c r="AU21" i="8"/>
  <c r="AV21" i="8" s="1"/>
  <c r="AU36" i="8"/>
  <c r="AV36" i="8" s="1"/>
  <c r="AX49" i="8"/>
  <c r="AG49" i="8"/>
  <c r="AY54" i="8"/>
  <c r="AD21" i="8"/>
  <c r="AF21" i="8"/>
  <c r="AY39" i="8"/>
  <c r="AY57" i="8"/>
  <c r="AY29" i="8"/>
  <c r="AX26" i="8"/>
  <c r="AG26" i="8"/>
  <c r="AX36" i="8"/>
  <c r="AG36" i="8"/>
  <c r="AX47" i="8"/>
  <c r="AY47" i="8" s="1"/>
  <c r="AG47" i="8"/>
  <c r="AS55" i="8"/>
  <c r="AD55" i="8"/>
  <c r="AY30" i="8"/>
  <c r="AY27" i="8"/>
  <c r="AY46" i="8"/>
  <c r="AY23" i="8"/>
  <c r="Z19" i="8"/>
  <c r="AC20" i="8"/>
  <c r="AY50" i="8"/>
  <c r="AD47" i="8"/>
  <c r="AX35" i="8"/>
  <c r="AG35" i="8"/>
  <c r="AM55" i="8"/>
  <c r="AY24" i="8"/>
  <c r="AX22" i="8"/>
  <c r="AG22" i="8"/>
  <c r="AY42" i="8"/>
  <c r="AY25" i="8"/>
  <c r="AY33" i="8"/>
  <c r="W19" i="8"/>
  <c r="T18" i="8"/>
  <c r="AY37" i="8"/>
  <c r="AV55" i="8"/>
  <c r="AO19" i="8"/>
  <c r="AR20" i="8"/>
  <c r="R19" i="8"/>
  <c r="AY40" i="8"/>
  <c r="AL19" i="8"/>
  <c r="AI18" i="8"/>
  <c r="AG51" i="8"/>
  <c r="AX51" i="8"/>
  <c r="AY31" i="8"/>
  <c r="AY58" i="8"/>
  <c r="AG48" i="8"/>
  <c r="AX48" i="8"/>
  <c r="AY52" i="8"/>
  <c r="AG55" i="8"/>
  <c r="AX55" i="8"/>
  <c r="AY55" i="8" s="1"/>
  <c r="AX48" i="14"/>
  <c r="AU21" i="14"/>
  <c r="AV21" i="14" s="1"/>
  <c r="AM21" i="14"/>
  <c r="AF21" i="14"/>
  <c r="X21" i="14"/>
  <c r="AG28" i="14"/>
  <c r="AX28" i="14"/>
  <c r="AC44" i="14"/>
  <c r="AD44" i="14" s="1"/>
  <c r="AD45" i="14"/>
  <c r="AY51" i="14"/>
  <c r="AY30" i="14"/>
  <c r="AR44" i="14"/>
  <c r="AS44" i="14" s="1"/>
  <c r="AS45" i="14"/>
  <c r="Z18" i="14"/>
  <c r="AY39" i="14"/>
  <c r="W20" i="14"/>
  <c r="T19" i="14"/>
  <c r="AX22" i="14"/>
  <c r="AY36" i="14"/>
  <c r="AX35" i="14"/>
  <c r="R19" i="14"/>
  <c r="AA19" i="14"/>
  <c r="AA18" i="14" s="1"/>
  <c r="AA17" i="14" s="1"/>
  <c r="AA16" i="14" s="1"/>
  <c r="AA15" i="14" s="1"/>
  <c r="AA14" i="14" s="1"/>
  <c r="AA13" i="14" s="1"/>
  <c r="AC20" i="14"/>
  <c r="AD20" i="14" s="1"/>
  <c r="AF45" i="14"/>
  <c r="X45" i="14"/>
  <c r="W44" i="14"/>
  <c r="AR19" i="14"/>
  <c r="AO18" i="14"/>
  <c r="AY26" i="14"/>
  <c r="AY32" i="14"/>
  <c r="AY43" i="14"/>
  <c r="AY24" i="14"/>
  <c r="AY25" i="14"/>
  <c r="AY38" i="14"/>
  <c r="AY47" i="14"/>
  <c r="AM44" i="14"/>
  <c r="AU44" i="14"/>
  <c r="AV44" i="14" s="1"/>
  <c r="AY48" i="14"/>
  <c r="AX46" i="14"/>
  <c r="AG46" i="14"/>
  <c r="AY23" i="14"/>
  <c r="AY54" i="14"/>
  <c r="AG52" i="14"/>
  <c r="AX52" i="14"/>
  <c r="AY52" i="14" s="1"/>
  <c r="X33" i="14"/>
  <c r="AM33" i="14"/>
  <c r="AI18" i="14"/>
  <c r="AL19" i="14"/>
  <c r="AV34" i="14"/>
  <c r="AU33" i="14"/>
  <c r="AV33" i="14" s="1"/>
  <c r="AX40" i="14"/>
  <c r="AF34" i="14"/>
  <c r="AG34" i="14" s="1"/>
  <c r="AD52" i="14"/>
  <c r="AS52" i="14"/>
  <c r="AG33" i="14"/>
  <c r="AV34" i="7"/>
  <c r="AU33" i="7"/>
  <c r="AV33" i="7" s="1"/>
  <c r="AM33" i="7"/>
  <c r="AX46" i="7"/>
  <c r="AG46" i="7"/>
  <c r="AI18" i="7"/>
  <c r="AL19" i="7"/>
  <c r="AX40" i="7"/>
  <c r="AG40" i="7"/>
  <c r="AY55" i="7"/>
  <c r="AY47" i="7"/>
  <c r="AY24" i="7"/>
  <c r="X33" i="7"/>
  <c r="R18" i="7"/>
  <c r="AC44" i="7"/>
  <c r="AD44" i="7" s="1"/>
  <c r="AD45" i="7"/>
  <c r="AF21" i="7"/>
  <c r="X21" i="7"/>
  <c r="AG28" i="7"/>
  <c r="AX28" i="7"/>
  <c r="Z17" i="7"/>
  <c r="AY39" i="7"/>
  <c r="AY51" i="7"/>
  <c r="AY23" i="7"/>
  <c r="AY26" i="7"/>
  <c r="AX48" i="7"/>
  <c r="AG48" i="7"/>
  <c r="W20" i="7"/>
  <c r="T19" i="7"/>
  <c r="AY22" i="7"/>
  <c r="AY30" i="7"/>
  <c r="AX34" i="7"/>
  <c r="AY35" i="7"/>
  <c r="AR44" i="7"/>
  <c r="AS44" i="7" s="1"/>
  <c r="AS45" i="7"/>
  <c r="AO17" i="7"/>
  <c r="AR18" i="7"/>
  <c r="AM44" i="7"/>
  <c r="AU44" i="7"/>
  <c r="AV44" i="7" s="1"/>
  <c r="AY54" i="7"/>
  <c r="AY25" i="7"/>
  <c r="AY38" i="7"/>
  <c r="AF45" i="7"/>
  <c r="X45" i="7"/>
  <c r="W44" i="7"/>
  <c r="AY32" i="7"/>
  <c r="AG52" i="7"/>
  <c r="AX52" i="7"/>
  <c r="AY52" i="7" s="1"/>
  <c r="AA19" i="7"/>
  <c r="AC20" i="7"/>
  <c r="AD20" i="7" s="1"/>
  <c r="AC33" i="7"/>
  <c r="AD33" i="7" s="1"/>
  <c r="AD34" i="7"/>
  <c r="AY36" i="7"/>
  <c r="AY43" i="7"/>
  <c r="AX53" i="7"/>
  <c r="AG53" i="7"/>
  <c r="AS19" i="7"/>
  <c r="AX25" i="13"/>
  <c r="AC19" i="13"/>
  <c r="AM21" i="13"/>
  <c r="AR43" i="13"/>
  <c r="AS43" i="13" s="1"/>
  <c r="AP19" i="13"/>
  <c r="AX21" i="13"/>
  <c r="AY22" i="13"/>
  <c r="AY28" i="13"/>
  <c r="AS49" i="13"/>
  <c r="AD49" i="13"/>
  <c r="AY26" i="13"/>
  <c r="AY48" i="13"/>
  <c r="AO16" i="13"/>
  <c r="AG49" i="13"/>
  <c r="T18" i="13"/>
  <c r="W19" i="13"/>
  <c r="AL44" i="13"/>
  <c r="AM44" i="13" s="1"/>
  <c r="AI43" i="13"/>
  <c r="AY30" i="13"/>
  <c r="AY39" i="13"/>
  <c r="AY25" i="13"/>
  <c r="AY37" i="13"/>
  <c r="AG20" i="13"/>
  <c r="AX20" i="13"/>
  <c r="AV20" i="13"/>
  <c r="AY51" i="13"/>
  <c r="AY52" i="13"/>
  <c r="AU49" i="13"/>
  <c r="AV49" i="13" s="1"/>
  <c r="AL47" i="13"/>
  <c r="AM49" i="13"/>
  <c r="R19" i="13"/>
  <c r="AD19" i="13" s="1"/>
  <c r="AS20" i="13"/>
  <c r="X20" i="13"/>
  <c r="AY32" i="13"/>
  <c r="AC18" i="13"/>
  <c r="Z17" i="13"/>
  <c r="AY41" i="13"/>
  <c r="AX40" i="13"/>
  <c r="AY23" i="13"/>
  <c r="AX35" i="13"/>
  <c r="AY36" i="13"/>
  <c r="AG47" i="13"/>
  <c r="AF44" i="13"/>
  <c r="AY38" i="13"/>
  <c r="AC43" i="13"/>
  <c r="AD44" i="13"/>
  <c r="AD46" i="6"/>
  <c r="R18" i="6"/>
  <c r="AX50" i="6"/>
  <c r="AG50" i="6"/>
  <c r="AX37" i="6"/>
  <c r="AG37" i="6"/>
  <c r="AY31" i="6"/>
  <c r="AY52" i="6"/>
  <c r="AX46" i="6"/>
  <c r="AY46" i="6" s="1"/>
  <c r="AG46" i="6"/>
  <c r="X36" i="6"/>
  <c r="AF36" i="6"/>
  <c r="AG36" i="6" s="1"/>
  <c r="AF21" i="6"/>
  <c r="X21" i="6"/>
  <c r="AC20" i="6"/>
  <c r="AD20" i="6" s="1"/>
  <c r="Z19" i="6"/>
  <c r="AG53" i="6"/>
  <c r="AX53" i="6"/>
  <c r="AY25" i="6"/>
  <c r="AR20" i="6"/>
  <c r="AS20" i="6" s="1"/>
  <c r="AO19" i="6"/>
  <c r="AM36" i="6"/>
  <c r="AU36" i="6"/>
  <c r="AV36" i="6" s="1"/>
  <c r="AM47" i="6"/>
  <c r="AU47" i="6"/>
  <c r="AV47" i="6" s="1"/>
  <c r="AY51" i="6"/>
  <c r="AY29" i="6"/>
  <c r="AY43" i="6"/>
  <c r="AX48" i="6"/>
  <c r="AG48" i="6"/>
  <c r="AX26" i="6"/>
  <c r="AG26" i="6"/>
  <c r="AY27" i="6"/>
  <c r="AM46" i="6"/>
  <c r="X46" i="6"/>
  <c r="AY39" i="6"/>
  <c r="AX55" i="6"/>
  <c r="AG55" i="6"/>
  <c r="AX40" i="6"/>
  <c r="AG40" i="6"/>
  <c r="AY33" i="6"/>
  <c r="AY56" i="6"/>
  <c r="AX42" i="6"/>
  <c r="AY45" i="6"/>
  <c r="AS46" i="6"/>
  <c r="AL20" i="6"/>
  <c r="AI19" i="6"/>
  <c r="AX30" i="6"/>
  <c r="AG30" i="6"/>
  <c r="AY41" i="6"/>
  <c r="X35" i="6"/>
  <c r="AF35" i="6"/>
  <c r="AG47" i="6"/>
  <c r="W20" i="6"/>
  <c r="T19" i="6"/>
  <c r="AY49" i="6"/>
  <c r="AY22" i="6"/>
  <c r="AU21" i="6"/>
  <c r="AV21" i="6" s="1"/>
  <c r="AM21" i="6"/>
  <c r="AM35" i="6"/>
  <c r="AU35" i="6"/>
  <c r="AV35" i="6" s="1"/>
  <c r="AX54" i="6"/>
  <c r="AG54" i="6"/>
  <c r="AV46" i="6"/>
  <c r="AY22" i="12"/>
  <c r="Z19" i="12"/>
  <c r="AV46" i="12"/>
  <c r="AS46" i="12"/>
  <c r="AO19" i="12"/>
  <c r="AU55" i="12"/>
  <c r="AV55" i="12" s="1"/>
  <c r="W20" i="12"/>
  <c r="T19" i="12"/>
  <c r="AM36" i="12"/>
  <c r="AU36" i="12"/>
  <c r="AV36" i="12" s="1"/>
  <c r="AY31" i="12"/>
  <c r="R19" i="12"/>
  <c r="AM21" i="12"/>
  <c r="AU21" i="12"/>
  <c r="AV21" i="12" s="1"/>
  <c r="AY37" i="12"/>
  <c r="AG55" i="12"/>
  <c r="AY29" i="12"/>
  <c r="AG47" i="12"/>
  <c r="AY45" i="12"/>
  <c r="X36" i="12"/>
  <c r="AF36" i="12"/>
  <c r="AY44" i="12"/>
  <c r="AG50" i="12"/>
  <c r="AX50" i="12"/>
  <c r="AY25" i="12"/>
  <c r="AF46" i="12"/>
  <c r="X21" i="12"/>
  <c r="AF21" i="12"/>
  <c r="AY28" i="12"/>
  <c r="AM54" i="12"/>
  <c r="AY48" i="12"/>
  <c r="AY26" i="12"/>
  <c r="AU47" i="12"/>
  <c r="AV47" i="12" s="1"/>
  <c r="AY27" i="12"/>
  <c r="AS35" i="12"/>
  <c r="AX42" i="12"/>
  <c r="AY24" i="12"/>
  <c r="AF35" i="12"/>
  <c r="X35" i="12"/>
  <c r="AV54" i="12"/>
  <c r="AD54" i="12"/>
  <c r="AY56" i="12"/>
  <c r="AS54" i="12"/>
  <c r="AY30" i="12"/>
  <c r="AG54" i="12"/>
  <c r="AX54" i="12"/>
  <c r="AY54" i="12" s="1"/>
  <c r="AU35" i="12"/>
  <c r="AV35" i="12" s="1"/>
  <c r="AM35" i="12"/>
  <c r="AX40" i="12"/>
  <c r="AG40" i="12"/>
  <c r="AL20" i="12"/>
  <c r="AI19" i="12"/>
  <c r="AD35" i="12"/>
  <c r="AY57" i="12"/>
  <c r="AO16" i="5"/>
  <c r="AR17" i="5"/>
  <c r="AM20" i="5"/>
  <c r="AY36" i="5"/>
  <c r="AF45" i="5"/>
  <c r="X45" i="5"/>
  <c r="AV22" i="5"/>
  <c r="AU21" i="5"/>
  <c r="AF33" i="5"/>
  <c r="W32" i="5"/>
  <c r="X33" i="5"/>
  <c r="AR32" i="5"/>
  <c r="AS32" i="5" s="1"/>
  <c r="AS33" i="5"/>
  <c r="AC26" i="5"/>
  <c r="AD26" i="5" s="1"/>
  <c r="AD27" i="5"/>
  <c r="AY35" i="5"/>
  <c r="AY52" i="5"/>
  <c r="AX46" i="5"/>
  <c r="AG46" i="5"/>
  <c r="AL18" i="5"/>
  <c r="AI17" i="5"/>
  <c r="AY56" i="5"/>
  <c r="AD21" i="5"/>
  <c r="AC20" i="5"/>
  <c r="AD20" i="5" s="1"/>
  <c r="AG39" i="5"/>
  <c r="AX39" i="5"/>
  <c r="AY47" i="5"/>
  <c r="AM26" i="5"/>
  <c r="AU26" i="5"/>
  <c r="AV26" i="5" s="1"/>
  <c r="AY41" i="5"/>
  <c r="AY42" i="5"/>
  <c r="X20" i="5"/>
  <c r="AU33" i="5"/>
  <c r="AV33" i="5" s="1"/>
  <c r="AL32" i="5"/>
  <c r="AM33" i="5"/>
  <c r="AY38" i="5"/>
  <c r="AU19" i="5"/>
  <c r="AX19" i="5" s="1"/>
  <c r="T17" i="5"/>
  <c r="W18" i="5"/>
  <c r="AX22" i="5"/>
  <c r="AG22" i="5"/>
  <c r="AF21" i="5"/>
  <c r="AY25" i="5"/>
  <c r="R19" i="5"/>
  <c r="AG19" i="5" s="1"/>
  <c r="AY30" i="5"/>
  <c r="AX28" i="5"/>
  <c r="AV37" i="5"/>
  <c r="AX37" i="5"/>
  <c r="AV34" i="5"/>
  <c r="AX34" i="5"/>
  <c r="AS44" i="5"/>
  <c r="AU44" i="5"/>
  <c r="AV44" i="5" s="1"/>
  <c r="AF44" i="5"/>
  <c r="X44" i="5"/>
  <c r="AC18" i="5"/>
  <c r="Z17" i="5"/>
  <c r="AY51" i="5"/>
  <c r="AY49" i="5"/>
  <c r="AY54" i="5"/>
  <c r="AG27" i="5"/>
  <c r="AF26" i="5"/>
  <c r="AG26" i="5" s="1"/>
  <c r="AS45" i="5"/>
  <c r="AU45" i="5"/>
  <c r="AV45" i="5" s="1"/>
  <c r="O12" i="4"/>
  <c r="O11" i="4" s="1"/>
  <c r="AF86" i="4"/>
  <c r="AS286" i="4"/>
  <c r="AV134" i="4"/>
  <c r="AS461" i="4"/>
  <c r="AS581" i="4"/>
  <c r="BA382" i="4"/>
  <c r="AY382" i="4"/>
  <c r="AG358" i="4"/>
  <c r="AX358" i="4"/>
  <c r="AY936" i="4"/>
  <c r="BA936" i="4"/>
  <c r="AS629" i="4"/>
  <c r="AI836" i="4"/>
  <c r="AI835" i="4" s="1"/>
  <c r="AF860" i="4"/>
  <c r="BA359" i="4"/>
  <c r="AY359" i="4"/>
  <c r="BA828" i="4"/>
  <c r="AY828" i="4"/>
  <c r="BC965" i="4"/>
  <c r="BB965" i="4"/>
  <c r="AC911" i="4"/>
  <c r="AD911" i="4" s="1"/>
  <c r="Z910" i="4"/>
  <c r="BA326" i="4"/>
  <c r="AY326" i="4"/>
  <c r="AX325" i="4"/>
  <c r="AF616" i="4"/>
  <c r="AG616" i="4" s="1"/>
  <c r="X616" i="4"/>
  <c r="BC361" i="4"/>
  <c r="BB361" i="4"/>
  <c r="AM776" i="4"/>
  <c r="AL775" i="4"/>
  <c r="AM775" i="4" s="1"/>
  <c r="AV331" i="4"/>
  <c r="AY403" i="4"/>
  <c r="P12" i="4"/>
  <c r="P11" i="4" s="1"/>
  <c r="BA889" i="4"/>
  <c r="AY889" i="4"/>
  <c r="BA905" i="4"/>
  <c r="AY905" i="4"/>
  <c r="BA369" i="4"/>
  <c r="AY369" i="4"/>
  <c r="AM30" i="24"/>
  <c r="AU30" i="24"/>
  <c r="X30" i="24"/>
  <c r="AF30" i="24"/>
  <c r="AX134" i="4"/>
  <c r="AY134" i="4" s="1"/>
  <c r="AG134" i="4"/>
  <c r="R300" i="4"/>
  <c r="R553" i="4"/>
  <c r="AG675" i="4"/>
  <c r="AX93" i="4"/>
  <c r="AY93" i="4" s="1"/>
  <c r="AG93" i="4"/>
  <c r="AF19" i="4"/>
  <c r="AX20" i="4"/>
  <c r="AG20" i="4"/>
  <c r="AR30" i="4"/>
  <c r="AS30" i="4" s="1"/>
  <c r="AS31" i="4"/>
  <c r="AF180" i="4"/>
  <c r="X180" i="4"/>
  <c r="AY38" i="4"/>
  <c r="BA38" i="4"/>
  <c r="BA225" i="4"/>
  <c r="AY225" i="4"/>
  <c r="AR166" i="4"/>
  <c r="AS166" i="4" s="1"/>
  <c r="AO165" i="4"/>
  <c r="AR165" i="4" s="1"/>
  <c r="AS165" i="4" s="1"/>
  <c r="AY348" i="4"/>
  <c r="BA348" i="4"/>
  <c r="AU19" i="4"/>
  <c r="AV20" i="4"/>
  <c r="AI58" i="4"/>
  <c r="BA129" i="4"/>
  <c r="AY129" i="4"/>
  <c r="AG31" i="4"/>
  <c r="T99" i="4"/>
  <c r="AY174" i="4"/>
  <c r="BA174" i="4"/>
  <c r="R218" i="4"/>
  <c r="BA236" i="4"/>
  <c r="AY236" i="4"/>
  <c r="BA72" i="4"/>
  <c r="AY72" i="4"/>
  <c r="BA153" i="4"/>
  <c r="AY153" i="4"/>
  <c r="AY73" i="4"/>
  <c r="BA73" i="4"/>
  <c r="AY126" i="4"/>
  <c r="BA126" i="4"/>
  <c r="BA267" i="4"/>
  <c r="AY267" i="4"/>
  <c r="Z258" i="4"/>
  <c r="AI298" i="4"/>
  <c r="AG372" i="4"/>
  <c r="BB401" i="4"/>
  <c r="BC401" i="4"/>
  <c r="AY242" i="4"/>
  <c r="BA242" i="4"/>
  <c r="AY314" i="4"/>
  <c r="BA314" i="4"/>
  <c r="BA350" i="4"/>
  <c r="AY350" i="4"/>
  <c r="BB438" i="4"/>
  <c r="BC438" i="4"/>
  <c r="AD323" i="4"/>
  <c r="BC415" i="4"/>
  <c r="BB415" i="4"/>
  <c r="AF478" i="4"/>
  <c r="X478" i="4"/>
  <c r="AX398" i="4"/>
  <c r="AG398" i="4"/>
  <c r="AV451" i="4"/>
  <c r="AU450" i="4"/>
  <c r="AC396" i="4"/>
  <c r="AD470" i="4"/>
  <c r="AF470" i="4"/>
  <c r="BC494" i="4"/>
  <c r="BB494" i="4"/>
  <c r="AY521" i="4"/>
  <c r="BA521" i="4"/>
  <c r="AY47" i="4"/>
  <c r="BA47" i="4"/>
  <c r="AC15" i="4"/>
  <c r="Z14" i="4"/>
  <c r="AS43" i="4"/>
  <c r="AU43" i="4"/>
  <c r="AV43" i="4" s="1"/>
  <c r="AU85" i="4"/>
  <c r="AV85" i="4" s="1"/>
  <c r="AY184" i="4"/>
  <c r="BA184" i="4"/>
  <c r="BB40" i="4"/>
  <c r="BC40" i="4"/>
  <c r="AM59" i="4"/>
  <c r="AU59" i="4"/>
  <c r="AV59" i="4" s="1"/>
  <c r="AY152" i="4"/>
  <c r="BA152" i="4"/>
  <c r="R17" i="4"/>
  <c r="AS17" i="4" s="1"/>
  <c r="AD18" i="4"/>
  <c r="BA27" i="4"/>
  <c r="AY27" i="4"/>
  <c r="AX26" i="4"/>
  <c r="AY69" i="4"/>
  <c r="BA69" i="4"/>
  <c r="AM143" i="4"/>
  <c r="AU143" i="4"/>
  <c r="AV143" i="4" s="1"/>
  <c r="AM172" i="4"/>
  <c r="AU172" i="4"/>
  <c r="AV172" i="4" s="1"/>
  <c r="BA272" i="4"/>
  <c r="AY272" i="4"/>
  <c r="BA182" i="4"/>
  <c r="AY182" i="4"/>
  <c r="BA319" i="4"/>
  <c r="AY319" i="4"/>
  <c r="AY194" i="4"/>
  <c r="BA194" i="4"/>
  <c r="Z217" i="4"/>
  <c r="AC218" i="4"/>
  <c r="AF331" i="4"/>
  <c r="X331" i="4"/>
  <c r="BB389" i="4"/>
  <c r="BC389" i="4"/>
  <c r="BA249" i="4"/>
  <c r="AY249" i="4"/>
  <c r="BA289" i="4"/>
  <c r="AY289" i="4"/>
  <c r="BA313" i="4"/>
  <c r="AY313" i="4"/>
  <c r="AC353" i="4"/>
  <c r="AD353" i="4" s="1"/>
  <c r="AD354" i="4"/>
  <c r="BA420" i="4"/>
  <c r="AY420" i="4"/>
  <c r="BB448" i="4"/>
  <c r="BC448" i="4"/>
  <c r="AI475" i="4"/>
  <c r="AM510" i="4"/>
  <c r="AU510" i="4"/>
  <c r="AV510" i="4" s="1"/>
  <c r="AY538" i="4"/>
  <c r="BA538" i="4"/>
  <c r="AX557" i="4"/>
  <c r="AG557" i="4"/>
  <c r="BA520" i="4"/>
  <c r="AY520" i="4"/>
  <c r="BC576" i="4"/>
  <c r="BB576" i="4"/>
  <c r="BA530" i="4"/>
  <c r="AY530" i="4"/>
  <c r="AA554" i="4"/>
  <c r="AA553" i="4" s="1"/>
  <c r="AA552" i="4" s="1"/>
  <c r="AA551" i="4" s="1"/>
  <c r="AA392" i="4" s="1"/>
  <c r="AC555" i="4"/>
  <c r="AD555" i="4" s="1"/>
  <c r="W587" i="4"/>
  <c r="U554" i="4"/>
  <c r="U553" i="4" s="1"/>
  <c r="U552" i="4" s="1"/>
  <c r="U551" i="4" s="1"/>
  <c r="AX659" i="4"/>
  <c r="AG659" i="4"/>
  <c r="BA590" i="4"/>
  <c r="AY590" i="4"/>
  <c r="R614" i="4"/>
  <c r="AD614" i="4" s="1"/>
  <c r="AF698" i="4"/>
  <c r="AX729" i="4"/>
  <c r="AG729" i="4"/>
  <c r="BB669" i="4"/>
  <c r="BC669" i="4"/>
  <c r="BA771" i="4"/>
  <c r="AY771" i="4"/>
  <c r="X761" i="4"/>
  <c r="AF761" i="4"/>
  <c r="AY764" i="4"/>
  <c r="BA764" i="4"/>
  <c r="BA846" i="4"/>
  <c r="AY846" i="4"/>
  <c r="BA871" i="4"/>
  <c r="AY871" i="4"/>
  <c r="AC850" i="4"/>
  <c r="AD850" i="4" s="1"/>
  <c r="Z836" i="4"/>
  <c r="BA881" i="4"/>
  <c r="AY881" i="4"/>
  <c r="AY906" i="4"/>
  <c r="BA906" i="4"/>
  <c r="AI929" i="4"/>
  <c r="AL929" i="4" s="1"/>
  <c r="AL930" i="4"/>
  <c r="Z952" i="4"/>
  <c r="AC952" i="4" s="1"/>
  <c r="AC953" i="4"/>
  <c r="BC949" i="4"/>
  <c r="BB949" i="4"/>
  <c r="BA979" i="4"/>
  <c r="AY979" i="4"/>
  <c r="AU31" i="4"/>
  <c r="AV31" i="4" s="1"/>
  <c r="BA67" i="4"/>
  <c r="AY67" i="4"/>
  <c r="BC62" i="4"/>
  <c r="BB62" i="4"/>
  <c r="BC36" i="4"/>
  <c r="BB36" i="4"/>
  <c r="BA144" i="4"/>
  <c r="AY144" i="4"/>
  <c r="AY197" i="4"/>
  <c r="BA197" i="4"/>
  <c r="AK100" i="4"/>
  <c r="AK99" i="4" s="1"/>
  <c r="AK98" i="4" s="1"/>
  <c r="AK97" i="4" s="1"/>
  <c r="AK13" i="4" s="1"/>
  <c r="AK12" i="4" s="1"/>
  <c r="AK11" i="4" s="1"/>
  <c r="AL101" i="4"/>
  <c r="AY118" i="4"/>
  <c r="BA118" i="4"/>
  <c r="AX157" i="4"/>
  <c r="AY158" i="4"/>
  <c r="BA158" i="4"/>
  <c r="BA237" i="4"/>
  <c r="AY237" i="4"/>
  <c r="BA271" i="4"/>
  <c r="AY271" i="4"/>
  <c r="BA105" i="4"/>
  <c r="AY105" i="4"/>
  <c r="BA163" i="4"/>
  <c r="AY163" i="4"/>
  <c r="AX162" i="4"/>
  <c r="BB230" i="4"/>
  <c r="BC230" i="4"/>
  <c r="BA291" i="4"/>
  <c r="AY291" i="4"/>
  <c r="BC351" i="4"/>
  <c r="BB351" i="4"/>
  <c r="AV187" i="4"/>
  <c r="AX187" i="4"/>
  <c r="BA320" i="4"/>
  <c r="AY320" i="4"/>
  <c r="BC347" i="4"/>
  <c r="BB347" i="4"/>
  <c r="AM354" i="4"/>
  <c r="AL353" i="4"/>
  <c r="AM353" i="4" s="1"/>
  <c r="X380" i="4"/>
  <c r="AF380" i="4"/>
  <c r="BA349" i="4"/>
  <c r="AY349" i="4"/>
  <c r="BA400" i="4"/>
  <c r="AY400" i="4"/>
  <c r="AD409" i="4"/>
  <c r="BC441" i="4"/>
  <c r="BB441" i="4"/>
  <c r="BB466" i="4"/>
  <c r="BC466" i="4"/>
  <c r="AD331" i="4"/>
  <c r="AF410" i="4"/>
  <c r="W409" i="4"/>
  <c r="X410" i="4"/>
  <c r="AX451" i="4"/>
  <c r="AY452" i="4"/>
  <c r="BA452" i="4"/>
  <c r="AV469" i="4"/>
  <c r="AV482" i="4"/>
  <c r="AX482" i="4"/>
  <c r="BA406" i="4"/>
  <c r="AY406" i="4"/>
  <c r="BA445" i="4"/>
  <c r="AY445" i="4"/>
  <c r="AR490" i="4"/>
  <c r="AS490" i="4" s="1"/>
  <c r="AS491" i="4"/>
  <c r="AR396" i="4"/>
  <c r="X449" i="4"/>
  <c r="AY471" i="4"/>
  <c r="BA471" i="4"/>
  <c r="AI433" i="4"/>
  <c r="AL434" i="4"/>
  <c r="AL449" i="4"/>
  <c r="AM449" i="4" s="1"/>
  <c r="AM450" i="4"/>
  <c r="Z476" i="4"/>
  <c r="AC477" i="4"/>
  <c r="AD477" i="4" s="1"/>
  <c r="BA585" i="4"/>
  <c r="AY585" i="4"/>
  <c r="AY636" i="4"/>
  <c r="BA636" i="4"/>
  <c r="AY572" i="4"/>
  <c r="BA572" i="4"/>
  <c r="AX571" i="4"/>
  <c r="AS533" i="4"/>
  <c r="AR532" i="4"/>
  <c r="AS532" i="4" s="1"/>
  <c r="AU533" i="4"/>
  <c r="AX541" i="4"/>
  <c r="AG541" i="4"/>
  <c r="X596" i="4"/>
  <c r="AF596" i="4"/>
  <c r="AB603" i="4"/>
  <c r="AC604" i="4"/>
  <c r="AD604" i="4" s="1"/>
  <c r="BC657" i="4"/>
  <c r="BB657" i="4"/>
  <c r="BC668" i="4"/>
  <c r="BB668" i="4"/>
  <c r="BA627" i="4"/>
  <c r="AY627" i="4"/>
  <c r="X684" i="4"/>
  <c r="AF684" i="4"/>
  <c r="BA706" i="4"/>
  <c r="AY706" i="4"/>
  <c r="AY683" i="4"/>
  <c r="BA683" i="4"/>
  <c r="BA723" i="4"/>
  <c r="AY723" i="4"/>
  <c r="X753" i="4"/>
  <c r="AI744" i="4"/>
  <c r="AL745" i="4"/>
  <c r="W739" i="4"/>
  <c r="T738" i="4"/>
  <c r="BA793" i="4"/>
  <c r="AY793" i="4"/>
  <c r="AG795" i="4"/>
  <c r="AX795" i="4"/>
  <c r="AA819" i="4"/>
  <c r="AC820" i="4"/>
  <c r="AD820" i="4" s="1"/>
  <c r="X787" i="4"/>
  <c r="AF787" i="4"/>
  <c r="AU838" i="4"/>
  <c r="AV838" i="4" s="1"/>
  <c r="AM838" i="4"/>
  <c r="BA832" i="4"/>
  <c r="AY832" i="4"/>
  <c r="AB836" i="4"/>
  <c r="AB835" i="4" s="1"/>
  <c r="AB834" i="4" s="1"/>
  <c r="AB833" i="4" s="1"/>
  <c r="AB647" i="4" s="1"/>
  <c r="AC867" i="4"/>
  <c r="AY879" i="4"/>
  <c r="BA879" i="4"/>
  <c r="AY917" i="4"/>
  <c r="BA917" i="4"/>
  <c r="AY914" i="4"/>
  <c r="BA914" i="4"/>
  <c r="AY960" i="4"/>
  <c r="BA960" i="4"/>
  <c r="X941" i="4"/>
  <c r="AX943" i="4"/>
  <c r="AG943" i="4"/>
  <c r="BC964" i="4"/>
  <c r="BB964" i="4"/>
  <c r="AG958" i="4"/>
  <c r="AX958" i="4"/>
  <c r="X59" i="4"/>
  <c r="AF59" i="4"/>
  <c r="BA63" i="4"/>
  <c r="AY63" i="4"/>
  <c r="AY168" i="4"/>
  <c r="BA168" i="4"/>
  <c r="AF85" i="4"/>
  <c r="AX172" i="4"/>
  <c r="AG172" i="4"/>
  <c r="BA150" i="4"/>
  <c r="AY150" i="4"/>
  <c r="AY189" i="4"/>
  <c r="BA189" i="4"/>
  <c r="AY37" i="4"/>
  <c r="BA37" i="4"/>
  <c r="AX173" i="4"/>
  <c r="AG173" i="4"/>
  <c r="AI218" i="4"/>
  <c r="AL219" i="4"/>
  <c r="BA80" i="4"/>
  <c r="AY80" i="4"/>
  <c r="BA125" i="4"/>
  <c r="AY125" i="4"/>
  <c r="AR218" i="4"/>
  <c r="AS218" i="4" s="1"/>
  <c r="AO217" i="4"/>
  <c r="AY106" i="4"/>
  <c r="BA106" i="4"/>
  <c r="AX131" i="4"/>
  <c r="AG131" i="4"/>
  <c r="AF211" i="4"/>
  <c r="BA307" i="4"/>
  <c r="AY307" i="4"/>
  <c r="AF128" i="4"/>
  <c r="R141" i="4"/>
  <c r="W219" i="4"/>
  <c r="T218" i="4"/>
  <c r="AS243" i="4"/>
  <c r="AR302" i="4"/>
  <c r="AS302" i="4" s="1"/>
  <c r="AO301" i="4"/>
  <c r="AY352" i="4"/>
  <c r="BA352" i="4"/>
  <c r="AG373" i="4"/>
  <c r="AX373" i="4"/>
  <c r="BA390" i="4"/>
  <c r="AY390" i="4"/>
  <c r="AU418" i="4"/>
  <c r="AV418" i="4" s="1"/>
  <c r="BA309" i="4"/>
  <c r="AY309" i="4"/>
  <c r="AS332" i="4"/>
  <c r="AU332" i="4"/>
  <c r="AV332" i="4" s="1"/>
  <c r="AX367" i="4"/>
  <c r="AG367" i="4"/>
  <c r="AF397" i="4"/>
  <c r="BB446" i="4"/>
  <c r="BC446" i="4"/>
  <c r="AY246" i="4"/>
  <c r="BA246" i="4"/>
  <c r="AM318" i="4"/>
  <c r="AL317" i="4"/>
  <c r="AM317" i="4" s="1"/>
  <c r="AY454" i="4"/>
  <c r="BA454" i="4"/>
  <c r="BB429" i="4"/>
  <c r="BC429" i="4"/>
  <c r="AU409" i="4"/>
  <c r="AV409" i="4" s="1"/>
  <c r="AM409" i="4"/>
  <c r="AY464" i="4"/>
  <c r="BA464" i="4"/>
  <c r="X501" i="4"/>
  <c r="AF501" i="4"/>
  <c r="BA426" i="4"/>
  <c r="AY426" i="4"/>
  <c r="T553" i="4"/>
  <c r="W554" i="4"/>
  <c r="AM379" i="4"/>
  <c r="BA507" i="4"/>
  <c r="AY507" i="4"/>
  <c r="AG492" i="4"/>
  <c r="AX492" i="4"/>
  <c r="BA519" i="4"/>
  <c r="AY519" i="4"/>
  <c r="X510" i="4"/>
  <c r="AF510" i="4"/>
  <c r="AG543" i="4"/>
  <c r="AX543" i="4"/>
  <c r="AS571" i="4"/>
  <c r="AR570" i="4"/>
  <c r="AS570" i="4" s="1"/>
  <c r="BB566" i="4"/>
  <c r="BC566" i="4"/>
  <c r="AG527" i="4"/>
  <c r="AX527" i="4"/>
  <c r="AS540" i="4"/>
  <c r="AR539" i="4"/>
  <c r="AS539" i="4" s="1"/>
  <c r="BA578" i="4"/>
  <c r="AY578" i="4"/>
  <c r="AM587" i="4"/>
  <c r="AU587" i="4"/>
  <c r="AV587" i="4" s="1"/>
  <c r="AQ603" i="4"/>
  <c r="AR604" i="4"/>
  <c r="AS604" i="4" s="1"/>
  <c r="T612" i="4"/>
  <c r="AX726" i="4"/>
  <c r="AG726" i="4"/>
  <c r="BA720" i="4"/>
  <c r="AY720" i="4"/>
  <c r="U651" i="4"/>
  <c r="W652" i="4"/>
  <c r="BA767" i="4"/>
  <c r="AY767" i="4"/>
  <c r="AM714" i="4"/>
  <c r="AU714" i="4"/>
  <c r="AV714" i="4" s="1"/>
  <c r="AM753" i="4"/>
  <c r="AU753" i="4"/>
  <c r="AV753" i="4" s="1"/>
  <c r="AM819" i="4"/>
  <c r="AO758" i="4"/>
  <c r="AR759" i="4"/>
  <c r="AS759" i="4" s="1"/>
  <c r="AX852" i="4"/>
  <c r="AG852" i="4"/>
  <c r="BC797" i="4"/>
  <c r="BB797" i="4"/>
  <c r="AY826" i="4"/>
  <c r="BA826" i="4"/>
  <c r="AY888" i="4"/>
  <c r="BA888" i="4"/>
  <c r="X912" i="4"/>
  <c r="AF912" i="4"/>
  <c r="AS875" i="4"/>
  <c r="AU875" i="4"/>
  <c r="AV875" i="4" s="1"/>
  <c r="AD933" i="4"/>
  <c r="AF933" i="4"/>
  <c r="BC946" i="4"/>
  <c r="BB946" i="4"/>
  <c r="R954" i="4"/>
  <c r="AF16" i="4"/>
  <c r="AS25" i="4"/>
  <c r="AR24" i="4"/>
  <c r="AU25" i="4"/>
  <c r="AV25" i="4" s="1"/>
  <c r="BA49" i="4"/>
  <c r="AY49" i="4"/>
  <c r="AY209" i="4"/>
  <c r="BA209" i="4"/>
  <c r="BA112" i="4"/>
  <c r="AY112" i="4"/>
  <c r="X18" i="4"/>
  <c r="AG50" i="4"/>
  <c r="AX50" i="4"/>
  <c r="AX227" i="4"/>
  <c r="AG227" i="4"/>
  <c r="BA29" i="4"/>
  <c r="AY29" i="4"/>
  <c r="AD42" i="4"/>
  <c r="AF42" i="4"/>
  <c r="AX127" i="4"/>
  <c r="AY127" i="4" s="1"/>
  <c r="AG127" i="4"/>
  <c r="AS155" i="4"/>
  <c r="AD179" i="4"/>
  <c r="AG224" i="4"/>
  <c r="AX224" i="4"/>
  <c r="AX286" i="4"/>
  <c r="AY286" i="4" s="1"/>
  <c r="AG286" i="4"/>
  <c r="BA113" i="4"/>
  <c r="AY113" i="4"/>
  <c r="BA151" i="4"/>
  <c r="AY151" i="4"/>
  <c r="BA247" i="4"/>
  <c r="AY247" i="4"/>
  <c r="BC235" i="4"/>
  <c r="BB235" i="4"/>
  <c r="AM274" i="4"/>
  <c r="AU274" i="4"/>
  <c r="AV274" i="4" s="1"/>
  <c r="AX245" i="4"/>
  <c r="AG245" i="4"/>
  <c r="BA241" i="4"/>
  <c r="AY241" i="4"/>
  <c r="BA297" i="4"/>
  <c r="AY297" i="4"/>
  <c r="BB421" i="4"/>
  <c r="BC421" i="4"/>
  <c r="AX444" i="4"/>
  <c r="U218" i="4"/>
  <c r="U217" i="4" s="1"/>
  <c r="U216" i="4" s="1"/>
  <c r="U215" i="4" s="1"/>
  <c r="W251" i="4"/>
  <c r="AX414" i="4"/>
  <c r="AG414" i="4"/>
  <c r="AS470" i="4"/>
  <c r="AU470" i="4"/>
  <c r="AV470" i="4" s="1"/>
  <c r="BA488" i="4"/>
  <c r="AY488" i="4"/>
  <c r="BC544" i="4"/>
  <c r="BB544" i="4"/>
  <c r="BC439" i="4"/>
  <c r="BB439" i="4"/>
  <c r="BC528" i="4"/>
  <c r="BB528" i="4"/>
  <c r="BA506" i="4"/>
  <c r="AY506" i="4"/>
  <c r="AY561" i="4"/>
  <c r="BA561" i="4"/>
  <c r="BA455" i="4"/>
  <c r="AY455" i="4"/>
  <c r="X491" i="4"/>
  <c r="AF491" i="4"/>
  <c r="W490" i="4"/>
  <c r="AY545" i="4"/>
  <c r="BA545" i="4"/>
  <c r="BA500" i="4"/>
  <c r="AY500" i="4"/>
  <c r="BA526" i="4"/>
  <c r="AY526" i="4"/>
  <c r="BA589" i="4"/>
  <c r="AY589" i="4"/>
  <c r="AU540" i="4"/>
  <c r="AV540" i="4" s="1"/>
  <c r="AL539" i="4"/>
  <c r="AM540" i="4"/>
  <c r="BA560" i="4"/>
  <c r="AY560" i="4"/>
  <c r="R594" i="4"/>
  <c r="AL603" i="4"/>
  <c r="AI602" i="4"/>
  <c r="AY621" i="4"/>
  <c r="BA621" i="4"/>
  <c r="AX628" i="4"/>
  <c r="AY628" i="4" s="1"/>
  <c r="AG628" i="4"/>
  <c r="R650" i="4"/>
  <c r="AY662" i="4"/>
  <c r="BA662" i="4"/>
  <c r="BA586" i="4"/>
  <c r="AY586" i="4"/>
  <c r="AY610" i="4"/>
  <c r="BA610" i="4"/>
  <c r="BC708" i="4"/>
  <c r="BB708" i="4"/>
  <c r="AY630" i="4"/>
  <c r="BA630" i="4"/>
  <c r="AU674" i="4"/>
  <c r="AV674" i="4" s="1"/>
  <c r="AY721" i="4"/>
  <c r="BA721" i="4"/>
  <c r="BC709" i="4"/>
  <c r="BB709" i="4"/>
  <c r="BB731" i="4"/>
  <c r="BC731" i="4"/>
  <c r="AU778" i="4"/>
  <c r="AV779" i="4"/>
  <c r="AC738" i="4"/>
  <c r="AD738" i="4" s="1"/>
  <c r="Z737" i="4"/>
  <c r="BA770" i="4"/>
  <c r="AY770" i="4"/>
  <c r="AU821" i="4"/>
  <c r="AV821" i="4" s="1"/>
  <c r="AM821" i="4"/>
  <c r="AY790" i="4"/>
  <c r="BA790" i="4"/>
  <c r="AG838" i="4"/>
  <c r="AX838" i="4"/>
  <c r="AY862" i="4"/>
  <c r="BA862" i="4"/>
  <c r="AI834" i="4"/>
  <c r="AY863" i="4"/>
  <c r="BA863" i="4"/>
  <c r="BC921" i="4"/>
  <c r="BB921" i="4"/>
  <c r="AR911" i="4"/>
  <c r="AS911" i="4" s="1"/>
  <c r="AO910" i="4"/>
  <c r="AO924" i="4"/>
  <c r="AR925" i="4"/>
  <c r="AS925" i="4" s="1"/>
  <c r="AD926" i="4"/>
  <c r="AF926" i="4"/>
  <c r="AD955" i="4"/>
  <c r="AX934" i="4"/>
  <c r="AG934" i="4"/>
  <c r="Z940" i="4"/>
  <c r="AC941" i="4"/>
  <c r="AD941" i="4" s="1"/>
  <c r="BB963" i="4"/>
  <c r="BC963" i="4"/>
  <c r="AY976" i="4"/>
  <c r="BA976" i="4"/>
  <c r="AG974" i="4"/>
  <c r="AX974" i="4"/>
  <c r="BA973" i="4"/>
  <c r="AY973" i="4"/>
  <c r="AF971" i="4"/>
  <c r="X971" i="4"/>
  <c r="AG171" i="4"/>
  <c r="AO176" i="4"/>
  <c r="AR177" i="4"/>
  <c r="AF775" i="4"/>
  <c r="X775" i="4"/>
  <c r="U476" i="4"/>
  <c r="U475" i="4" s="1"/>
  <c r="U474" i="4" s="1"/>
  <c r="U473" i="4" s="1"/>
  <c r="BA115" i="4"/>
  <c r="AY115" i="4"/>
  <c r="AS171" i="4"/>
  <c r="AR169" i="4"/>
  <c r="AS169" i="4" s="1"/>
  <c r="AM74" i="4"/>
  <c r="AU74" i="4"/>
  <c r="AV74" i="4" s="1"/>
  <c r="BA93" i="4"/>
  <c r="BB93" i="4" s="1"/>
  <c r="AA100" i="4"/>
  <c r="AC101" i="4"/>
  <c r="AD101" i="4" s="1"/>
  <c r="AL142" i="4"/>
  <c r="AJ169" i="4"/>
  <c r="AJ166" i="4" s="1"/>
  <c r="AL171" i="4"/>
  <c r="R178" i="4"/>
  <c r="BC222" i="4"/>
  <c r="BB222" i="4"/>
  <c r="BA283" i="4"/>
  <c r="AY283" i="4"/>
  <c r="BA84" i="4"/>
  <c r="AY84" i="4"/>
  <c r="BA137" i="4"/>
  <c r="AY137" i="4"/>
  <c r="BA202" i="4"/>
  <c r="AY202" i="4"/>
  <c r="BB228" i="4"/>
  <c r="BC228" i="4"/>
  <c r="BA304" i="4"/>
  <c r="AY304" i="4"/>
  <c r="AG324" i="4"/>
  <c r="AY122" i="4"/>
  <c r="BA122" i="4"/>
  <c r="AC165" i="4"/>
  <c r="AD166" i="4"/>
  <c r="BA292" i="4"/>
  <c r="AY292" i="4"/>
  <c r="BA206" i="4"/>
  <c r="AY206" i="4"/>
  <c r="AC302" i="4"/>
  <c r="AD302" i="4" s="1"/>
  <c r="Z301" i="4"/>
  <c r="BA374" i="4"/>
  <c r="AY374" i="4"/>
  <c r="AY238" i="4"/>
  <c r="BA238" i="4"/>
  <c r="AY250" i="4"/>
  <c r="BA250" i="4"/>
  <c r="BA346" i="4"/>
  <c r="AY346" i="4"/>
  <c r="AJ218" i="4"/>
  <c r="AJ217" i="4" s="1"/>
  <c r="AJ216" i="4" s="1"/>
  <c r="AJ215" i="4" s="1"/>
  <c r="AL251" i="4"/>
  <c r="AY366" i="4"/>
  <c r="BA366" i="4"/>
  <c r="AM477" i="4"/>
  <c r="AG469" i="4"/>
  <c r="AX469" i="4"/>
  <c r="AY469" i="4" s="1"/>
  <c r="AG436" i="4"/>
  <c r="AX436" i="4"/>
  <c r="AC417" i="4"/>
  <c r="AD417" i="4" s="1"/>
  <c r="Z416" i="4"/>
  <c r="AC416" i="4" s="1"/>
  <c r="AG495" i="4"/>
  <c r="AX495" i="4"/>
  <c r="R433" i="4"/>
  <c r="AM501" i="4"/>
  <c r="AU501" i="4"/>
  <c r="AV501" i="4" s="1"/>
  <c r="AM509" i="4"/>
  <c r="AU509" i="4"/>
  <c r="AV509" i="4" s="1"/>
  <c r="BA577" i="4"/>
  <c r="AY577" i="4"/>
  <c r="AG597" i="4"/>
  <c r="AX597" i="4"/>
  <c r="R603" i="4"/>
  <c r="BA628" i="4"/>
  <c r="BB628" i="4" s="1"/>
  <c r="AD628" i="4"/>
  <c r="AM628" i="4"/>
  <c r="AS628" i="4"/>
  <c r="AR673" i="4"/>
  <c r="AO672" i="4"/>
  <c r="AR672" i="4" s="1"/>
  <c r="BA619" i="4"/>
  <c r="AY619" i="4"/>
  <c r="BA741" i="4"/>
  <c r="AY741" i="4"/>
  <c r="W673" i="4"/>
  <c r="T672" i="4"/>
  <c r="W672" i="4" s="1"/>
  <c r="BA694" i="4"/>
  <c r="AY694" i="4"/>
  <c r="AY730" i="4"/>
  <c r="BA730" i="4"/>
  <c r="AY742" i="4"/>
  <c r="BA742" i="4"/>
  <c r="T759" i="4"/>
  <c r="W760" i="4"/>
  <c r="BC785" i="4"/>
  <c r="BB785" i="4"/>
  <c r="AY847" i="4"/>
  <c r="BA847" i="4"/>
  <c r="AF875" i="4"/>
  <c r="R931" i="4"/>
  <c r="AY950" i="4"/>
  <c r="BA950" i="4"/>
  <c r="BA981" i="4"/>
  <c r="AY981" i="4"/>
  <c r="BC23" i="4"/>
  <c r="BB23" i="4"/>
  <c r="AG60" i="4"/>
  <c r="BA71" i="4"/>
  <c r="AY71" i="4"/>
  <c r="AG212" i="4"/>
  <c r="AX212" i="4"/>
  <c r="AO98" i="4"/>
  <c r="BA147" i="4"/>
  <c r="AY147" i="4"/>
  <c r="AS18" i="4"/>
  <c r="BA107" i="4"/>
  <c r="AY107" i="4"/>
  <c r="AY201" i="4"/>
  <c r="BA201" i="4"/>
  <c r="AX94" i="4"/>
  <c r="AG94" i="4"/>
  <c r="AI140" i="4"/>
  <c r="AS193" i="4"/>
  <c r="AR192" i="4"/>
  <c r="AS192" i="4" s="1"/>
  <c r="AM275" i="4"/>
  <c r="AU275" i="4"/>
  <c r="AV275" i="4" s="1"/>
  <c r="AG253" i="4"/>
  <c r="AX253" i="4"/>
  <c r="AY77" i="4"/>
  <c r="AX76" i="4"/>
  <c r="BA77" i="4"/>
  <c r="AY130" i="4"/>
  <c r="BA130" i="4"/>
  <c r="BA296" i="4"/>
  <c r="AY296" i="4"/>
  <c r="AX290" i="4"/>
  <c r="AG290" i="4"/>
  <c r="AM303" i="4"/>
  <c r="AU303" i="4"/>
  <c r="AV303" i="4" s="1"/>
  <c r="AM331" i="4"/>
  <c r="AC379" i="4"/>
  <c r="AD379" i="4" s="1"/>
  <c r="Z378" i="4"/>
  <c r="AS409" i="4"/>
  <c r="BA277" i="4"/>
  <c r="AY277" i="4"/>
  <c r="AG405" i="4"/>
  <c r="AX405" i="4"/>
  <c r="AY266" i="4"/>
  <c r="BA266" i="4"/>
  <c r="R258" i="4"/>
  <c r="BA286" i="4"/>
  <c r="BB286" i="4" s="1"/>
  <c r="AM341" i="4"/>
  <c r="AU341" i="4"/>
  <c r="AV341" i="4" s="1"/>
  <c r="BA453" i="4"/>
  <c r="AY453" i="4"/>
  <c r="AY384" i="4"/>
  <c r="BA384" i="4"/>
  <c r="AG462" i="4"/>
  <c r="AF477" i="4"/>
  <c r="X477" i="4"/>
  <c r="AY489" i="4"/>
  <c r="BA489" i="4"/>
  <c r="BA503" i="4"/>
  <c r="AY503" i="4"/>
  <c r="BA563" i="4"/>
  <c r="AY563" i="4"/>
  <c r="AY525" i="4"/>
  <c r="BA525" i="4"/>
  <c r="AM435" i="4"/>
  <c r="AU435" i="4"/>
  <c r="AV435" i="4" s="1"/>
  <c r="W570" i="4"/>
  <c r="AF571" i="4"/>
  <c r="AG571" i="4" s="1"/>
  <c r="BA599" i="4"/>
  <c r="AY599" i="4"/>
  <c r="BB568" i="4"/>
  <c r="BC568" i="4"/>
  <c r="BC632" i="4"/>
  <c r="BB632" i="4"/>
  <c r="AO593" i="4"/>
  <c r="AU616" i="4"/>
  <c r="AM616" i="4"/>
  <c r="AX682" i="4"/>
  <c r="AG682" i="4"/>
  <c r="AG635" i="4"/>
  <c r="AX635" i="4"/>
  <c r="AR698" i="4"/>
  <c r="AO697" i="4"/>
  <c r="BA677" i="4"/>
  <c r="AY677" i="4"/>
  <c r="AG654" i="4"/>
  <c r="AX654" i="4"/>
  <c r="Z696" i="4"/>
  <c r="AC697" i="4"/>
  <c r="AF685" i="4"/>
  <c r="X685" i="4"/>
  <c r="R673" i="4"/>
  <c r="T744" i="4"/>
  <c r="W745" i="4"/>
  <c r="T751" i="4"/>
  <c r="W752" i="4"/>
  <c r="AM746" i="4"/>
  <c r="AU746" i="4"/>
  <c r="AV746" i="4" s="1"/>
  <c r="BA782" i="4"/>
  <c r="AY782" i="4"/>
  <c r="X740" i="4"/>
  <c r="AF740" i="4"/>
  <c r="AV796" i="4"/>
  <c r="AX796" i="4"/>
  <c r="AJ836" i="4"/>
  <c r="AL837" i="4"/>
  <c r="AX869" i="4"/>
  <c r="AG869" i="4"/>
  <c r="BC886" i="4"/>
  <c r="BB886" i="4"/>
  <c r="BC848" i="4"/>
  <c r="BB848" i="4"/>
  <c r="BA900" i="4"/>
  <c r="AY900" i="4"/>
  <c r="AX880" i="4"/>
  <c r="AG880" i="4"/>
  <c r="AY887" i="4"/>
  <c r="BA887" i="4"/>
  <c r="AX913" i="4"/>
  <c r="AG913" i="4"/>
  <c r="AU925" i="4"/>
  <c r="AV925" i="4" s="1"/>
  <c r="AM925" i="4"/>
  <c r="W940" i="4"/>
  <c r="T939" i="4"/>
  <c r="AY951" i="4"/>
  <c r="BA951" i="4"/>
  <c r="BA70" i="4"/>
  <c r="AY70" i="4"/>
  <c r="AS179" i="4"/>
  <c r="AY48" i="4"/>
  <c r="BA48" i="4"/>
  <c r="BC28" i="4"/>
  <c r="BB28" i="4"/>
  <c r="BA78" i="4"/>
  <c r="AY78" i="4"/>
  <c r="AD127" i="4"/>
  <c r="AP100" i="4"/>
  <c r="AR101" i="4"/>
  <c r="AS101" i="4" s="1"/>
  <c r="AF156" i="4"/>
  <c r="AG156" i="4" s="1"/>
  <c r="X156" i="4"/>
  <c r="T177" i="4"/>
  <c r="W178" i="4"/>
  <c r="AM220" i="4"/>
  <c r="AU220" i="4"/>
  <c r="AV220" i="4" s="1"/>
  <c r="BA311" i="4"/>
  <c r="AY311" i="4"/>
  <c r="AV179" i="4"/>
  <c r="AS219" i="4"/>
  <c r="AX181" i="4"/>
  <c r="AG181" i="4"/>
  <c r="BA265" i="4"/>
  <c r="AY265" i="4"/>
  <c r="AD93" i="4"/>
  <c r="W142" i="4"/>
  <c r="T141" i="4"/>
  <c r="X220" i="4"/>
  <c r="AF220" i="4"/>
  <c r="AM323" i="4"/>
  <c r="W259" i="4"/>
  <c r="T258" i="4"/>
  <c r="AM380" i="4"/>
  <c r="AU380" i="4"/>
  <c r="AV380" i="4" s="1"/>
  <c r="BA484" i="4"/>
  <c r="AY484" i="4"/>
  <c r="AG404" i="4"/>
  <c r="AV319" i="4"/>
  <c r="AU318" i="4"/>
  <c r="AM372" i="4"/>
  <c r="AU372" i="4"/>
  <c r="AV372" i="4" s="1"/>
  <c r="BA480" i="4"/>
  <c r="AY480" i="4"/>
  <c r="AY370" i="4"/>
  <c r="BA370" i="4"/>
  <c r="BC427" i="4"/>
  <c r="BB427" i="4"/>
  <c r="AS450" i="4"/>
  <c r="AR449" i="4"/>
  <c r="AS449" i="4" s="1"/>
  <c r="AY483" i="4"/>
  <c r="BA483" i="4"/>
  <c r="BA522" i="4"/>
  <c r="AY522" i="4"/>
  <c r="BC447" i="4"/>
  <c r="BB447" i="4"/>
  <c r="AR477" i="4"/>
  <c r="AS477" i="4" s="1"/>
  <c r="AO476" i="4"/>
  <c r="AF555" i="4"/>
  <c r="X555" i="4"/>
  <c r="BA403" i="4"/>
  <c r="BB403" i="4" s="1"/>
  <c r="AS403" i="4"/>
  <c r="X403" i="4"/>
  <c r="AD450" i="4"/>
  <c r="AC449" i="4"/>
  <c r="AD449" i="4" s="1"/>
  <c r="BA496" i="4"/>
  <c r="AY496" i="4"/>
  <c r="X509" i="4"/>
  <c r="AF509" i="4"/>
  <c r="AY531" i="4"/>
  <c r="BA531" i="4"/>
  <c r="AU571" i="4"/>
  <c r="AV572" i="4"/>
  <c r="BA508" i="4"/>
  <c r="AY508" i="4"/>
  <c r="BB575" i="4"/>
  <c r="BC575" i="4"/>
  <c r="BC550" i="4"/>
  <c r="BB550" i="4"/>
  <c r="BA558" i="4"/>
  <c r="AY558" i="4"/>
  <c r="W603" i="4"/>
  <c r="T602" i="4"/>
  <c r="T649" i="4"/>
  <c r="BB671" i="4"/>
  <c r="BC671" i="4"/>
  <c r="AY688" i="4"/>
  <c r="BA688" i="4"/>
  <c r="AD675" i="4"/>
  <c r="AL675" i="4"/>
  <c r="AM675" i="4" s="1"/>
  <c r="AG700" i="4"/>
  <c r="AX728" i="4"/>
  <c r="AG728" i="4"/>
  <c r="AO750" i="4"/>
  <c r="AR750" i="4" s="1"/>
  <c r="AR751" i="4"/>
  <c r="R698" i="4"/>
  <c r="X698" i="4" s="1"/>
  <c r="BB734" i="4"/>
  <c r="BC734" i="4"/>
  <c r="X714" i="4"/>
  <c r="AF714" i="4"/>
  <c r="AI712" i="4"/>
  <c r="AL713" i="4"/>
  <c r="AL739" i="4"/>
  <c r="AI738" i="4"/>
  <c r="AX794" i="4"/>
  <c r="AG794" i="4"/>
  <c r="AF854" i="4"/>
  <c r="AU786" i="4"/>
  <c r="AV786" i="4" s="1"/>
  <c r="AM786" i="4"/>
  <c r="W836" i="4"/>
  <c r="T835" i="4"/>
  <c r="BA864" i="4"/>
  <c r="AY864" i="4"/>
  <c r="BA858" i="4"/>
  <c r="AY858" i="4"/>
  <c r="Z894" i="4"/>
  <c r="AC895" i="4"/>
  <c r="AS874" i="4"/>
  <c r="AU874" i="4"/>
  <c r="AV874" i="4" s="1"/>
  <c r="BA935" i="4"/>
  <c r="AY935" i="4"/>
  <c r="AA931" i="4"/>
  <c r="AC932" i="4"/>
  <c r="AD932" i="4" s="1"/>
  <c r="BA916" i="4"/>
  <c r="AY916" i="4"/>
  <c r="AG962" i="4"/>
  <c r="AX962" i="4"/>
  <c r="W15" i="4"/>
  <c r="T14" i="4"/>
  <c r="AL18" i="4"/>
  <c r="AM18" i="4" s="1"/>
  <c r="AM19" i="4"/>
  <c r="BA66" i="4"/>
  <c r="AY66" i="4"/>
  <c r="AR58" i="4"/>
  <c r="AO57" i="4"/>
  <c r="X93" i="4"/>
  <c r="BA124" i="4"/>
  <c r="AY124" i="4"/>
  <c r="AY160" i="4"/>
  <c r="BA160" i="4"/>
  <c r="X25" i="4"/>
  <c r="W24" i="4"/>
  <c r="X24" i="4" s="1"/>
  <c r="AY51" i="4"/>
  <c r="BA51" i="4"/>
  <c r="BA103" i="4"/>
  <c r="AY103" i="4"/>
  <c r="Z98" i="4"/>
  <c r="X74" i="4"/>
  <c r="AF74" i="4"/>
  <c r="AY89" i="4"/>
  <c r="BA89" i="4"/>
  <c r="X127" i="4"/>
  <c r="AS156" i="4"/>
  <c r="AU156" i="4"/>
  <c r="AV156" i="4" s="1"/>
  <c r="Z178" i="4"/>
  <c r="BA269" i="4"/>
  <c r="AY269" i="4"/>
  <c r="X286" i="4"/>
  <c r="BA190" i="4"/>
  <c r="AY190" i="4"/>
  <c r="X323" i="4"/>
  <c r="AY146" i="4"/>
  <c r="BA146" i="4"/>
  <c r="BA159" i="4"/>
  <c r="AY159" i="4"/>
  <c r="BA316" i="4"/>
  <c r="AY316" i="4"/>
  <c r="BA308" i="4"/>
  <c r="AY308" i="4"/>
  <c r="BC343" i="4"/>
  <c r="BB343" i="4"/>
  <c r="AL259" i="4"/>
  <c r="AI258" i="4"/>
  <c r="X303" i="4"/>
  <c r="AF303" i="4"/>
  <c r="T300" i="4"/>
  <c r="BB385" i="4"/>
  <c r="BC385" i="4"/>
  <c r="T395" i="4"/>
  <c r="AY262" i="4"/>
  <c r="BA262" i="4"/>
  <c r="AY282" i="4"/>
  <c r="AX281" i="4"/>
  <c r="BA282" i="4"/>
  <c r="AG381" i="4"/>
  <c r="AX381" i="4"/>
  <c r="BB468" i="4"/>
  <c r="BC468" i="4"/>
  <c r="X252" i="4"/>
  <c r="AF252" i="4"/>
  <c r="BA330" i="4"/>
  <c r="AY330" i="4"/>
  <c r="BA412" i="4"/>
  <c r="AY412" i="4"/>
  <c r="AY548" i="4"/>
  <c r="BA548" i="4"/>
  <c r="BC498" i="4"/>
  <c r="BB498" i="4"/>
  <c r="R378" i="4"/>
  <c r="BA511" i="4"/>
  <c r="AY511" i="4"/>
  <c r="AG440" i="4"/>
  <c r="AX440" i="4"/>
  <c r="AY497" i="4"/>
  <c r="BA497" i="4"/>
  <c r="T513" i="4"/>
  <c r="AJ554" i="4"/>
  <c r="AJ553" i="4" s="1"/>
  <c r="AJ552" i="4" s="1"/>
  <c r="AJ551" i="4" s="1"/>
  <c r="BC569" i="4"/>
  <c r="BB569" i="4"/>
  <c r="BA535" i="4"/>
  <c r="AY535" i="4"/>
  <c r="AL517" i="4"/>
  <c r="AI516" i="4"/>
  <c r="AI553" i="4"/>
  <c r="AL554" i="4"/>
  <c r="AX629" i="4"/>
  <c r="AG629" i="4"/>
  <c r="AY641" i="4"/>
  <c r="BA641" i="4"/>
  <c r="AU604" i="4"/>
  <c r="AV604" i="4" s="1"/>
  <c r="AM604" i="4"/>
  <c r="AY625" i="4"/>
  <c r="BA625" i="4"/>
  <c r="BC680" i="4"/>
  <c r="BB680" i="4"/>
  <c r="AY687" i="4"/>
  <c r="BA687" i="4"/>
  <c r="BC626" i="4"/>
  <c r="BB626" i="4"/>
  <c r="Z711" i="4"/>
  <c r="AC712" i="4"/>
  <c r="AC673" i="4"/>
  <c r="AD673" i="4" s="1"/>
  <c r="Z672" i="4"/>
  <c r="AC672" i="4" s="1"/>
  <c r="AY755" i="4"/>
  <c r="BA755" i="4"/>
  <c r="AD684" i="4"/>
  <c r="BC702" i="4"/>
  <c r="BB702" i="4"/>
  <c r="BA691" i="4"/>
  <c r="AY691" i="4"/>
  <c r="BA718" i="4"/>
  <c r="AY718" i="4"/>
  <c r="AY788" i="4"/>
  <c r="BA788" i="4"/>
  <c r="AF821" i="4"/>
  <c r="X821" i="4"/>
  <c r="BA827" i="4"/>
  <c r="AY827" i="4"/>
  <c r="AP819" i="4"/>
  <c r="AR820" i="4"/>
  <c r="AS820" i="4" s="1"/>
  <c r="BA849" i="4"/>
  <c r="AY849" i="4"/>
  <c r="AY843" i="4"/>
  <c r="BA843" i="4"/>
  <c r="AS854" i="4"/>
  <c r="AU854" i="4"/>
  <c r="AV854" i="4" s="1"/>
  <c r="BA884" i="4"/>
  <c r="AY884" i="4"/>
  <c r="AY928" i="4"/>
  <c r="BA928" i="4"/>
  <c r="AS926" i="4"/>
  <c r="AU926" i="4"/>
  <c r="AV926" i="4" s="1"/>
  <c r="BA920" i="4"/>
  <c r="AY920" i="4"/>
  <c r="Z924" i="4"/>
  <c r="AC925" i="4"/>
  <c r="AL956" i="4"/>
  <c r="AI955" i="4"/>
  <c r="X955" i="4"/>
  <c r="AF955" i="4"/>
  <c r="AU971" i="4"/>
  <c r="AV971" i="4" s="1"/>
  <c r="AM971" i="4"/>
  <c r="R968" i="4"/>
  <c r="AR967" i="4"/>
  <c r="AO966" i="4"/>
  <c r="AR966" i="4" s="1"/>
  <c r="BA978" i="4"/>
  <c r="AY978" i="4"/>
  <c r="AX207" i="4"/>
  <c r="AY167" i="4"/>
  <c r="BA167" i="4"/>
  <c r="AJ476" i="4"/>
  <c r="AJ475" i="4" s="1"/>
  <c r="AJ474" i="4" s="1"/>
  <c r="AJ473" i="4" s="1"/>
  <c r="AR178" i="4"/>
  <c r="AS178" i="4" s="1"/>
  <c r="AG26" i="4"/>
  <c r="AF25" i="4"/>
  <c r="AY213" i="4"/>
  <c r="BA213" i="4"/>
  <c r="BA315" i="4"/>
  <c r="AY315" i="4"/>
  <c r="AY328" i="4"/>
  <c r="BA328" i="4"/>
  <c r="BA273" i="4"/>
  <c r="AY273" i="4"/>
  <c r="BA305" i="4"/>
  <c r="AY305" i="4"/>
  <c r="AS324" i="4"/>
  <c r="AR323" i="4"/>
  <c r="AU324" i="4"/>
  <c r="AV324" i="4" s="1"/>
  <c r="AC363" i="4"/>
  <c r="AD363" i="4" s="1"/>
  <c r="Z360" i="4"/>
  <c r="Z354" i="4" s="1"/>
  <c r="Z353" i="4" s="1"/>
  <c r="Z339" i="4" s="1"/>
  <c r="BA422" i="4"/>
  <c r="AY422" i="4"/>
  <c r="AY327" i="4"/>
  <c r="BA327" i="4"/>
  <c r="X363" i="4"/>
  <c r="AF363" i="4"/>
  <c r="W360" i="4"/>
  <c r="AM252" i="4"/>
  <c r="AU252" i="4"/>
  <c r="AV252" i="4" s="1"/>
  <c r="AG461" i="4"/>
  <c r="AF417" i="4"/>
  <c r="X417" i="4"/>
  <c r="BA402" i="4"/>
  <c r="AY402" i="4"/>
  <c r="AD418" i="4"/>
  <c r="AF418" i="4"/>
  <c r="BC442" i="4"/>
  <c r="BB442" i="4"/>
  <c r="R515" i="4"/>
  <c r="AY546" i="4"/>
  <c r="BA546" i="4"/>
  <c r="BA504" i="4"/>
  <c r="AY504" i="4"/>
  <c r="BA600" i="4"/>
  <c r="AY600" i="4"/>
  <c r="BC542" i="4"/>
  <c r="BB542" i="4"/>
  <c r="AX549" i="4"/>
  <c r="AG549" i="4"/>
  <c r="Z593" i="4"/>
  <c r="AY622" i="4"/>
  <c r="BA622" i="4"/>
  <c r="AY645" i="4"/>
  <c r="BA645" i="4"/>
  <c r="BA609" i="4"/>
  <c r="AY609" i="4"/>
  <c r="AY716" i="4"/>
  <c r="BA716" i="4"/>
  <c r="BC638" i="4"/>
  <c r="BB638" i="4"/>
  <c r="AM653" i="4"/>
  <c r="AU653" i="4"/>
  <c r="AV653" i="4" s="1"/>
  <c r="AY705" i="4"/>
  <c r="BA705" i="4"/>
  <c r="BC768" i="4"/>
  <c r="BB768" i="4"/>
  <c r="AF674" i="4"/>
  <c r="X674" i="4"/>
  <c r="BA735" i="4"/>
  <c r="AY735" i="4"/>
  <c r="AR712" i="4"/>
  <c r="AO711" i="4"/>
  <c r="R737" i="4"/>
  <c r="AG855" i="4"/>
  <c r="AX855" i="4"/>
  <c r="Z816" i="4"/>
  <c r="AY829" i="4"/>
  <c r="BA829" i="4"/>
  <c r="BC865" i="4"/>
  <c r="BB865" i="4"/>
  <c r="AG897" i="4"/>
  <c r="AX897" i="4"/>
  <c r="BA877" i="4"/>
  <c r="AY877" i="4"/>
  <c r="BA885" i="4"/>
  <c r="AY885" i="4"/>
  <c r="AX876" i="4"/>
  <c r="AG876" i="4"/>
  <c r="AR940" i="4"/>
  <c r="AS940" i="4" s="1"/>
  <c r="AO939" i="4"/>
  <c r="BA975" i="4"/>
  <c r="AY975" i="4"/>
  <c r="AU16" i="4"/>
  <c r="AY39" i="4"/>
  <c r="BA39" i="4"/>
  <c r="AV93" i="4"/>
  <c r="BA120" i="4"/>
  <c r="AY120" i="4"/>
  <c r="AX86" i="4"/>
  <c r="AG86" i="4"/>
  <c r="BC52" i="4"/>
  <c r="BB52" i="4"/>
  <c r="AU180" i="4"/>
  <c r="AV180" i="4" s="1"/>
  <c r="AM180" i="4"/>
  <c r="AC30" i="4"/>
  <c r="AD30" i="4" s="1"/>
  <c r="AD31" i="4"/>
  <c r="AS117" i="4"/>
  <c r="AU117" i="4"/>
  <c r="AV117" i="4" s="1"/>
  <c r="AY164" i="4"/>
  <c r="BA164" i="4"/>
  <c r="AL100" i="4"/>
  <c r="AI99" i="4"/>
  <c r="AX121" i="4"/>
  <c r="AG121" i="4"/>
  <c r="AF135" i="4"/>
  <c r="AU155" i="4"/>
  <c r="AV155" i="4" s="1"/>
  <c r="AM155" i="4"/>
  <c r="BA88" i="4"/>
  <c r="AY88" i="4"/>
  <c r="AX87" i="4"/>
  <c r="BA145" i="4"/>
  <c r="AY145" i="4"/>
  <c r="BA210" i="4"/>
  <c r="AY210" i="4"/>
  <c r="BA196" i="4"/>
  <c r="AY196" i="4"/>
  <c r="BA214" i="4"/>
  <c r="AY214" i="4"/>
  <c r="AX239" i="4"/>
  <c r="BA240" i="4"/>
  <c r="AY240" i="4"/>
  <c r="AS134" i="4"/>
  <c r="AV194" i="4"/>
  <c r="AU193" i="4"/>
  <c r="AU204" i="4"/>
  <c r="AV204" i="4" s="1"/>
  <c r="AL203" i="4"/>
  <c r="AM204" i="4"/>
  <c r="AX333" i="4"/>
  <c r="AG333" i="4"/>
  <c r="AM295" i="4"/>
  <c r="AU295" i="4"/>
  <c r="AV295" i="4" s="1"/>
  <c r="AJ301" i="4"/>
  <c r="AL302" i="4"/>
  <c r="AG342" i="4"/>
  <c r="AX342" i="4"/>
  <c r="AX365" i="4"/>
  <c r="AG365" i="4"/>
  <c r="AY387" i="4"/>
  <c r="BA387" i="4"/>
  <c r="BC391" i="4"/>
  <c r="BB391" i="4"/>
  <c r="BC407" i="4"/>
  <c r="BB407" i="4"/>
  <c r="AX479" i="4"/>
  <c r="AG479" i="4"/>
  <c r="AI339" i="4"/>
  <c r="AL340" i="4"/>
  <c r="AY388" i="4"/>
  <c r="BA388" i="4"/>
  <c r="AU404" i="4"/>
  <c r="AV404" i="4" s="1"/>
  <c r="AM417" i="4"/>
  <c r="AS462" i="4"/>
  <c r="AU462" i="4"/>
  <c r="AV462" i="4" s="1"/>
  <c r="W476" i="4"/>
  <c r="T475" i="4"/>
  <c r="AY493" i="4"/>
  <c r="BA493" i="4"/>
  <c r="X435" i="4"/>
  <c r="AF435" i="4"/>
  <c r="W378" i="4"/>
  <c r="T377" i="4"/>
  <c r="AR417" i="4"/>
  <c r="AS417" i="4" s="1"/>
  <c r="AO416" i="4"/>
  <c r="AR416" i="4" s="1"/>
  <c r="AU416" i="4" s="1"/>
  <c r="AX450" i="4"/>
  <c r="AG450" i="4"/>
  <c r="BA469" i="4"/>
  <c r="BB469" i="4" s="1"/>
  <c r="AR517" i="4"/>
  <c r="AS517" i="4" s="1"/>
  <c r="AO516" i="4"/>
  <c r="AF540" i="4"/>
  <c r="W539" i="4"/>
  <c r="X540" i="4"/>
  <c r="AG581" i="4"/>
  <c r="AX581" i="4"/>
  <c r="AY581" i="4" s="1"/>
  <c r="AJ614" i="4"/>
  <c r="AJ613" i="4" s="1"/>
  <c r="AJ612" i="4" s="1"/>
  <c r="AJ611" i="4" s="1"/>
  <c r="AJ591" i="4" s="1"/>
  <c r="AL615" i="4"/>
  <c r="AY646" i="4"/>
  <c r="BA646" i="4"/>
  <c r="BC661" i="4"/>
  <c r="BB661" i="4"/>
  <c r="AY579" i="4"/>
  <c r="BA579" i="4"/>
  <c r="AY656" i="4"/>
  <c r="BA656" i="4"/>
  <c r="AX690" i="4"/>
  <c r="AG690" i="4"/>
  <c r="AX637" i="4"/>
  <c r="AG637" i="4"/>
  <c r="AD698" i="4"/>
  <c r="AG719" i="4"/>
  <c r="AX719" i="4"/>
  <c r="AF746" i="4"/>
  <c r="X746" i="4"/>
  <c r="AY733" i="4"/>
  <c r="BA733" i="4"/>
  <c r="R758" i="4"/>
  <c r="BA766" i="4"/>
  <c r="AY766" i="4"/>
  <c r="AY792" i="4"/>
  <c r="BA792" i="4"/>
  <c r="AX822" i="4"/>
  <c r="AG822" i="4"/>
  <c r="BB824" i="4"/>
  <c r="BC824" i="4"/>
  <c r="AM850" i="4"/>
  <c r="AS851" i="4"/>
  <c r="AU851" i="4"/>
  <c r="AV851" i="4" s="1"/>
  <c r="BB873" i="4"/>
  <c r="BC873" i="4"/>
  <c r="X896" i="4"/>
  <c r="AF896" i="4"/>
  <c r="AY866" i="4"/>
  <c r="BA866" i="4"/>
  <c r="AO894" i="4"/>
  <c r="AR895" i="4"/>
  <c r="R895" i="4"/>
  <c r="AY890" i="4"/>
  <c r="BA890" i="4"/>
  <c r="AL924" i="4"/>
  <c r="AI923" i="4"/>
  <c r="X957" i="4"/>
  <c r="AF957" i="4"/>
  <c r="T930" i="4"/>
  <c r="W931" i="4"/>
  <c r="R938" i="4"/>
  <c r="BA977" i="4"/>
  <c r="AY977" i="4"/>
  <c r="AM17" i="4"/>
  <c r="AU17" i="4"/>
  <c r="AV17" i="4" s="1"/>
  <c r="AU42" i="4"/>
  <c r="AV42" i="4" s="1"/>
  <c r="R58" i="4"/>
  <c r="AS59" i="4"/>
  <c r="BA229" i="4"/>
  <c r="AY229" i="4"/>
  <c r="X42" i="4"/>
  <c r="R100" i="4"/>
  <c r="AF155" i="4"/>
  <c r="AG155" i="4" s="1"/>
  <c r="X155" i="4"/>
  <c r="X179" i="4"/>
  <c r="AF179" i="4"/>
  <c r="BA264" i="4"/>
  <c r="AY264" i="4"/>
  <c r="BA68" i="4"/>
  <c r="AY68" i="4"/>
  <c r="BA109" i="4"/>
  <c r="AY109" i="4"/>
  <c r="BA149" i="4"/>
  <c r="AY149" i="4"/>
  <c r="BA188" i="4"/>
  <c r="AY188" i="4"/>
  <c r="AY114" i="4"/>
  <c r="BA114" i="4"/>
  <c r="AD193" i="4"/>
  <c r="AC192" i="4"/>
  <c r="AD192" i="4" s="1"/>
  <c r="BA276" i="4"/>
  <c r="AY276" i="4"/>
  <c r="X143" i="4"/>
  <c r="AF143" i="4"/>
  <c r="AD232" i="4"/>
  <c r="AF260" i="4"/>
  <c r="X260" i="4"/>
  <c r="X318" i="4"/>
  <c r="AF318" i="4"/>
  <c r="W317" i="4"/>
  <c r="X341" i="4"/>
  <c r="AF341" i="4"/>
  <c r="BA293" i="4"/>
  <c r="AY293" i="4"/>
  <c r="BB362" i="4"/>
  <c r="BC362" i="4"/>
  <c r="AY254" i="4"/>
  <c r="BA254" i="4"/>
  <c r="AY306" i="4"/>
  <c r="BA306" i="4"/>
  <c r="AR363" i="4"/>
  <c r="AO360" i="4"/>
  <c r="AO354" i="4" s="1"/>
  <c r="AO353" i="4" s="1"/>
  <c r="AO339" i="4" s="1"/>
  <c r="Z433" i="4"/>
  <c r="BB413" i="4"/>
  <c r="BC413" i="4"/>
  <c r="AY399" i="4"/>
  <c r="BA399" i="4"/>
  <c r="BA437" i="4"/>
  <c r="AY437" i="4"/>
  <c r="BA457" i="4"/>
  <c r="AY457" i="4"/>
  <c r="AX456" i="4"/>
  <c r="AY485" i="4"/>
  <c r="BA485" i="4"/>
  <c r="BA567" i="4"/>
  <c r="AY567" i="4"/>
  <c r="AS501" i="4"/>
  <c r="X518" i="4"/>
  <c r="AF518" i="4"/>
  <c r="AD533" i="4"/>
  <c r="AC532" i="4"/>
  <c r="AF533" i="4"/>
  <c r="AG547" i="4"/>
  <c r="AS582" i="4"/>
  <c r="AU582" i="4"/>
  <c r="AV582" i="4" s="1"/>
  <c r="AL570" i="4"/>
  <c r="AM570" i="4" s="1"/>
  <c r="AM571" i="4"/>
  <c r="AL595" i="4"/>
  <c r="AI594" i="4"/>
  <c r="AL594" i="4" s="1"/>
  <c r="AX534" i="4"/>
  <c r="AG534" i="4"/>
  <c r="AD571" i="4"/>
  <c r="AC570" i="4"/>
  <c r="AD570" i="4" s="1"/>
  <c r="AY583" i="4"/>
  <c r="BA583" i="4"/>
  <c r="AF604" i="4"/>
  <c r="X604" i="4"/>
  <c r="AY634" i="4"/>
  <c r="BA634" i="4"/>
  <c r="BC678" i="4"/>
  <c r="BB678" i="4"/>
  <c r="BA601" i="4"/>
  <c r="AY601" i="4"/>
  <c r="U614" i="4"/>
  <c r="AX617" i="4"/>
  <c r="AG617" i="4"/>
  <c r="AL684" i="4"/>
  <c r="AI673" i="4"/>
  <c r="W713" i="4"/>
  <c r="T712" i="4"/>
  <c r="AU700" i="4"/>
  <c r="AV700" i="4" s="1"/>
  <c r="AM700" i="4"/>
  <c r="AY765" i="4"/>
  <c r="BA765" i="4"/>
  <c r="AM740" i="4"/>
  <c r="AU740" i="4"/>
  <c r="AV740" i="4" s="1"/>
  <c r="AX779" i="4"/>
  <c r="AG779" i="4"/>
  <c r="R818" i="4"/>
  <c r="BB859" i="4"/>
  <c r="BC859" i="4"/>
  <c r="AM787" i="4"/>
  <c r="AU787" i="4"/>
  <c r="AV787" i="4" s="1"/>
  <c r="AF837" i="4"/>
  <c r="X837" i="4"/>
  <c r="AX842" i="4"/>
  <c r="AG842" i="4"/>
  <c r="R836" i="4"/>
  <c r="AY899" i="4"/>
  <c r="BA899" i="4"/>
  <c r="AD896" i="4"/>
  <c r="BA841" i="4"/>
  <c r="AY841" i="4"/>
  <c r="AY903" i="4"/>
  <c r="BA903" i="4"/>
  <c r="BC918" i="4"/>
  <c r="BB918" i="4"/>
  <c r="AJ940" i="4"/>
  <c r="AL941" i="4"/>
  <c r="AF956" i="4"/>
  <c r="AX61" i="4"/>
  <c r="AG61" i="4"/>
  <c r="BA82" i="4"/>
  <c r="AY82" i="4"/>
  <c r="BA104" i="4"/>
  <c r="AY104" i="4"/>
  <c r="AU60" i="4"/>
  <c r="AV60" i="4" s="1"/>
  <c r="AX35" i="4"/>
  <c r="AG35" i="4"/>
  <c r="AX199" i="4"/>
  <c r="AF75" i="4"/>
  <c r="X75" i="4"/>
  <c r="X102" i="4"/>
  <c r="AF102" i="4"/>
  <c r="AC142" i="4"/>
  <c r="AD142" i="4" s="1"/>
  <c r="Z141" i="4"/>
  <c r="X274" i="4"/>
  <c r="AF274" i="4"/>
  <c r="BA92" i="4"/>
  <c r="AY92" i="4"/>
  <c r="BA133" i="4"/>
  <c r="AY133" i="4"/>
  <c r="BA200" i="4"/>
  <c r="AY200" i="4"/>
  <c r="AS232" i="4"/>
  <c r="AF323" i="4"/>
  <c r="AY205" i="4"/>
  <c r="BA205" i="4"/>
  <c r="BB226" i="4"/>
  <c r="BC226" i="4"/>
  <c r="AX234" i="4"/>
  <c r="AX345" i="4"/>
  <c r="AG345" i="4"/>
  <c r="BA170" i="4"/>
  <c r="AY170" i="4"/>
  <c r="BA198" i="4"/>
  <c r="AY198" i="4"/>
  <c r="AU260" i="4"/>
  <c r="AV260" i="4" s="1"/>
  <c r="AM260" i="4"/>
  <c r="U301" i="4"/>
  <c r="U300" i="4" s="1"/>
  <c r="U299" i="4" s="1"/>
  <c r="U298" i="4" s="1"/>
  <c r="W302" i="4"/>
  <c r="AY344" i="4"/>
  <c r="BA344" i="4"/>
  <c r="BA285" i="4"/>
  <c r="AY285" i="4"/>
  <c r="AS331" i="4"/>
  <c r="AF396" i="4"/>
  <c r="BC329" i="4"/>
  <c r="BB329" i="4"/>
  <c r="AF364" i="4"/>
  <c r="AV403" i="4"/>
  <c r="BB458" i="4"/>
  <c r="BC458" i="4"/>
  <c r="R339" i="4"/>
  <c r="BA424" i="4"/>
  <c r="AY424" i="4"/>
  <c r="AY411" i="4"/>
  <c r="BA411" i="4"/>
  <c r="AY419" i="4"/>
  <c r="BA419" i="4"/>
  <c r="AU461" i="4"/>
  <c r="AV461" i="4" s="1"/>
  <c r="AM491" i="4"/>
  <c r="AU491" i="4"/>
  <c r="AL490" i="4"/>
  <c r="AM490" i="4" s="1"/>
  <c r="BC459" i="4"/>
  <c r="BB459" i="4"/>
  <c r="AF556" i="4"/>
  <c r="AY487" i="4"/>
  <c r="BA487" i="4"/>
  <c r="AM502" i="4"/>
  <c r="AU502" i="4"/>
  <c r="AV502" i="4" s="1"/>
  <c r="AR614" i="4"/>
  <c r="AS614" i="4" s="1"/>
  <c r="AO613" i="4"/>
  <c r="BA512" i="4"/>
  <c r="AY512" i="4"/>
  <c r="AM518" i="4"/>
  <c r="AU518" i="4"/>
  <c r="AV518" i="4" s="1"/>
  <c r="BA644" i="4"/>
  <c r="AY644" i="4"/>
  <c r="AY658" i="4"/>
  <c r="BA658" i="4"/>
  <c r="X699" i="4"/>
  <c r="BA681" i="4"/>
  <c r="AY681" i="4"/>
  <c r="AD674" i="4"/>
  <c r="AG703" i="4"/>
  <c r="AX703" i="4"/>
  <c r="AY679" i="4"/>
  <c r="BA679" i="4"/>
  <c r="AY749" i="4"/>
  <c r="BA749" i="4"/>
  <c r="AY774" i="4"/>
  <c r="BA774" i="4"/>
  <c r="BA783" i="4"/>
  <c r="AY783" i="4"/>
  <c r="AM761" i="4"/>
  <c r="AU761" i="4"/>
  <c r="AV761" i="4" s="1"/>
  <c r="AS776" i="4"/>
  <c r="AR775" i="4"/>
  <c r="AS775" i="4" s="1"/>
  <c r="BC773" i="4"/>
  <c r="BB773" i="4"/>
  <c r="T818" i="4"/>
  <c r="W819" i="4"/>
  <c r="AF861" i="4"/>
  <c r="BA830" i="4"/>
  <c r="AY830" i="4"/>
  <c r="AF868" i="4"/>
  <c r="AY870" i="4"/>
  <c r="BA870" i="4"/>
  <c r="AY883" i="4"/>
  <c r="BA883" i="4"/>
  <c r="AI894" i="4"/>
  <c r="AL895" i="4"/>
  <c r="BB904" i="4"/>
  <c r="BC904" i="4"/>
  <c r="AI909" i="4"/>
  <c r="AL910" i="4"/>
  <c r="AM932" i="4"/>
  <c r="AS933" i="4"/>
  <c r="AU933" i="4"/>
  <c r="AV933" i="4" s="1"/>
  <c r="R924" i="4"/>
  <c r="AY961" i="4"/>
  <c r="BA961" i="4"/>
  <c r="AM957" i="4"/>
  <c r="AU957" i="4"/>
  <c r="AV957" i="4" s="1"/>
  <c r="T953" i="4"/>
  <c r="W954" i="4"/>
  <c r="AL970" i="4"/>
  <c r="AI969" i="4"/>
  <c r="AS968" i="4"/>
  <c r="AX275" i="4"/>
  <c r="AG275" i="4"/>
  <c r="AY32" i="4"/>
  <c r="BA32" i="4"/>
  <c r="AU233" i="4"/>
  <c r="AG17" i="4"/>
  <c r="BA33" i="4"/>
  <c r="AY33" i="4"/>
  <c r="AY21" i="4"/>
  <c r="BA21" i="4"/>
  <c r="BA79" i="4"/>
  <c r="AY79" i="4"/>
  <c r="AX44" i="4"/>
  <c r="AG44" i="4"/>
  <c r="BB45" i="4"/>
  <c r="BC45" i="4"/>
  <c r="X30" i="4"/>
  <c r="AF30" i="4"/>
  <c r="AU75" i="4"/>
  <c r="AV75" i="4" s="1"/>
  <c r="AM75" i="4"/>
  <c r="BA134" i="4"/>
  <c r="BB134" i="4" s="1"/>
  <c r="AF233" i="4"/>
  <c r="AG233" i="4" s="1"/>
  <c r="X233" i="4"/>
  <c r="AG288" i="4"/>
  <c r="AX288" i="4"/>
  <c r="BA208" i="4"/>
  <c r="AY208" i="4"/>
  <c r="BA186" i="4"/>
  <c r="AY186" i="4"/>
  <c r="AG116" i="4"/>
  <c r="AX116" i="4"/>
  <c r="AY116" i="4" s="1"/>
  <c r="AD204" i="4"/>
  <c r="AC203" i="4"/>
  <c r="AF204" i="4"/>
  <c r="BA96" i="4"/>
  <c r="AY96" i="4"/>
  <c r="AY110" i="4"/>
  <c r="BA110" i="4"/>
  <c r="AD134" i="4"/>
  <c r="AM243" i="4"/>
  <c r="AU243" i="4"/>
  <c r="AV243" i="4" s="1"/>
  <c r="BC383" i="4"/>
  <c r="BB383" i="4"/>
  <c r="AY472" i="4"/>
  <c r="BA472" i="4"/>
  <c r="AY465" i="4"/>
  <c r="BA465" i="4"/>
  <c r="AY505" i="4"/>
  <c r="BA505" i="4"/>
  <c r="BB562" i="4"/>
  <c r="BC562" i="4"/>
  <c r="BA607" i="4"/>
  <c r="AY607" i="4"/>
  <c r="BB564" i="4"/>
  <c r="BC564" i="4"/>
  <c r="BA584" i="4"/>
  <c r="AY584" i="4"/>
  <c r="X588" i="4"/>
  <c r="AF588" i="4"/>
  <c r="AC613" i="4"/>
  <c r="Z612" i="4"/>
  <c r="AY689" i="4"/>
  <c r="BA689" i="4"/>
  <c r="Z651" i="4"/>
  <c r="AC652" i="4"/>
  <c r="AD652" i="4" s="1"/>
  <c r="T696" i="4"/>
  <c r="W697" i="4"/>
  <c r="AX722" i="4"/>
  <c r="AG722" i="4"/>
  <c r="AF665" i="4"/>
  <c r="BA724" i="4"/>
  <c r="AY724" i="4"/>
  <c r="AJ651" i="4"/>
  <c r="AL652" i="4"/>
  <c r="R713" i="4"/>
  <c r="AS713" i="4" s="1"/>
  <c r="AF754" i="4"/>
  <c r="AC753" i="4"/>
  <c r="AD753" i="4" s="1"/>
  <c r="Z752" i="4"/>
  <c r="R752" i="4"/>
  <c r="AR738" i="4"/>
  <c r="AS738" i="4" s="1"/>
  <c r="AO737" i="4"/>
  <c r="AC759" i="4"/>
  <c r="AD759" i="4" s="1"/>
  <c r="Z758" i="4"/>
  <c r="BC781" i="4"/>
  <c r="BB781" i="4"/>
  <c r="BC789" i="4"/>
  <c r="BB789" i="4"/>
  <c r="AG831" i="4"/>
  <c r="AX831" i="4"/>
  <c r="AX860" i="4"/>
  <c r="AY860" i="4" s="1"/>
  <c r="AG860" i="4"/>
  <c r="AF851" i="4"/>
  <c r="X851" i="4"/>
  <c r="BA823" i="4"/>
  <c r="AY823" i="4"/>
  <c r="AF850" i="4"/>
  <c r="X850" i="4"/>
  <c r="AG845" i="4"/>
  <c r="AX845" i="4"/>
  <c r="AX839" i="4"/>
  <c r="AG839" i="4"/>
  <c r="AD874" i="4"/>
  <c r="AF874" i="4"/>
  <c r="AM931" i="4"/>
  <c r="AD954" i="4"/>
  <c r="AI937" i="4"/>
  <c r="AR955" i="4"/>
  <c r="AS955" i="4" s="1"/>
  <c r="AO954" i="4"/>
  <c r="AC969" i="4"/>
  <c r="AD969" i="4" s="1"/>
  <c r="Z968" i="4"/>
  <c r="AI14" i="4"/>
  <c r="AL15" i="4"/>
  <c r="AO14" i="4"/>
  <c r="AR15" i="4"/>
  <c r="AU30" i="4"/>
  <c r="AV30" i="4" s="1"/>
  <c r="AM30" i="4"/>
  <c r="AM93" i="4"/>
  <c r="BA148" i="4"/>
  <c r="AY148" i="4"/>
  <c r="BA132" i="4"/>
  <c r="AY132" i="4"/>
  <c r="AM102" i="4"/>
  <c r="AU102" i="4"/>
  <c r="AV102" i="4" s="1"/>
  <c r="AR142" i="4"/>
  <c r="AS142" i="4" s="1"/>
  <c r="AO141" i="4"/>
  <c r="BA261" i="4"/>
  <c r="AY261" i="4"/>
  <c r="BC231" i="4"/>
  <c r="BB231" i="4"/>
  <c r="BA312" i="4"/>
  <c r="AY312" i="4"/>
  <c r="AX123" i="4"/>
  <c r="AG123" i="4"/>
  <c r="AX136" i="4"/>
  <c r="AG136" i="4"/>
  <c r="AF192" i="4"/>
  <c r="X192" i="4"/>
  <c r="BA280" i="4"/>
  <c r="AY280" i="4"/>
  <c r="AL192" i="4"/>
  <c r="AM192" i="4" s="1"/>
  <c r="AM193" i="4"/>
  <c r="AG221" i="4"/>
  <c r="AX221" i="4"/>
  <c r="AR258" i="4"/>
  <c r="AS258" i="4" s="1"/>
  <c r="AO257" i="4"/>
  <c r="AM294" i="4"/>
  <c r="AU294" i="4"/>
  <c r="AV294" i="4" s="1"/>
  <c r="X371" i="4"/>
  <c r="AF371" i="4"/>
  <c r="BA386" i="4"/>
  <c r="AY386" i="4"/>
  <c r="AL395" i="4"/>
  <c r="AI394" i="4"/>
  <c r="AY425" i="4"/>
  <c r="BA425" i="4"/>
  <c r="AY278" i="4"/>
  <c r="BA278" i="4"/>
  <c r="BB460" i="4"/>
  <c r="BC460" i="4"/>
  <c r="AX279" i="4"/>
  <c r="AG279" i="4"/>
  <c r="AX355" i="4"/>
  <c r="X502" i="4"/>
  <c r="AF502" i="4"/>
  <c r="T433" i="4"/>
  <c r="W434" i="4"/>
  <c r="BC467" i="4"/>
  <c r="BB467" i="4"/>
  <c r="BA523" i="4"/>
  <c r="AY523" i="4"/>
  <c r="X379" i="4"/>
  <c r="AF379" i="4"/>
  <c r="AY565" i="4"/>
  <c r="BA565" i="4"/>
  <c r="BA443" i="4"/>
  <c r="AY443" i="4"/>
  <c r="BC536" i="4"/>
  <c r="BB536" i="4"/>
  <c r="BA580" i="4"/>
  <c r="AY580" i="4"/>
  <c r="AD594" i="4"/>
  <c r="BB573" i="4"/>
  <c r="BC573" i="4"/>
  <c r="W595" i="4"/>
  <c r="T594" i="4"/>
  <c r="W594" i="4" s="1"/>
  <c r="AD605" i="4"/>
  <c r="AF605" i="4"/>
  <c r="AV623" i="4"/>
  <c r="AX623" i="4"/>
  <c r="AY667" i="4"/>
  <c r="BA667" i="4"/>
  <c r="AG615" i="4"/>
  <c r="BA686" i="4"/>
  <c r="AY686" i="4"/>
  <c r="AI614" i="4"/>
  <c r="BB664" i="4"/>
  <c r="BC664" i="4"/>
  <c r="AY725" i="4"/>
  <c r="BA725" i="4"/>
  <c r="BC732" i="4"/>
  <c r="BB732" i="4"/>
  <c r="AY784" i="4"/>
  <c r="BA784" i="4"/>
  <c r="AG715" i="4"/>
  <c r="AX715" i="4"/>
  <c r="AY769" i="4"/>
  <c r="BA769" i="4"/>
  <c r="BB756" i="4"/>
  <c r="BC756" i="4"/>
  <c r="AU820" i="4"/>
  <c r="AV820" i="4" s="1"/>
  <c r="AM820" i="4"/>
  <c r="AF786" i="4"/>
  <c r="X786" i="4"/>
  <c r="AY844" i="4"/>
  <c r="BA844" i="4"/>
  <c r="AX856" i="4"/>
  <c r="AG856" i="4"/>
  <c r="BC878" i="4"/>
  <c r="BB878" i="4"/>
  <c r="AS850" i="4"/>
  <c r="AU850" i="4"/>
  <c r="AV850" i="4" s="1"/>
  <c r="BC840" i="4"/>
  <c r="BB840" i="4"/>
  <c r="BB872" i="4"/>
  <c r="BC872" i="4"/>
  <c r="T894" i="4"/>
  <c r="W895" i="4"/>
  <c r="AS896" i="4"/>
  <c r="AX915" i="4"/>
  <c r="AG915" i="4"/>
  <c r="R910" i="4"/>
  <c r="AF932" i="4"/>
  <c r="X932" i="4"/>
  <c r="AX945" i="4"/>
  <c r="AG945" i="4"/>
  <c r="BC959" i="4"/>
  <c r="BB959" i="4"/>
  <c r="BA944" i="4"/>
  <c r="AY944" i="4"/>
  <c r="AY980" i="4"/>
  <c r="BA980" i="4"/>
  <c r="W58" i="4"/>
  <c r="T57" i="4"/>
  <c r="AY54" i="4"/>
  <c r="BA54" i="4"/>
  <c r="BA119" i="4"/>
  <c r="AY119" i="4"/>
  <c r="BA83" i="4"/>
  <c r="AY83" i="4"/>
  <c r="X134" i="4"/>
  <c r="BA34" i="4"/>
  <c r="AY34" i="4"/>
  <c r="AY65" i="4"/>
  <c r="BA65" i="4"/>
  <c r="BA91" i="4"/>
  <c r="AY91" i="4"/>
  <c r="BA116" i="4"/>
  <c r="BB116" i="4" s="1"/>
  <c r="AU135" i="4"/>
  <c r="AV135" i="4" s="1"/>
  <c r="AX287" i="4"/>
  <c r="AG287" i="4"/>
  <c r="BA183" i="4"/>
  <c r="AY183" i="4"/>
  <c r="AM232" i="4"/>
  <c r="BA161" i="4"/>
  <c r="AY161" i="4"/>
  <c r="AV286" i="4"/>
  <c r="T339" i="4"/>
  <c r="W340" i="4"/>
  <c r="BA321" i="4"/>
  <c r="AY321" i="4"/>
  <c r="BA408" i="4"/>
  <c r="AY408" i="4"/>
  <c r="BB368" i="4"/>
  <c r="BC368" i="4"/>
  <c r="AD371" i="4"/>
  <c r="AR379" i="4"/>
  <c r="AS379" i="4" s="1"/>
  <c r="AO378" i="4"/>
  <c r="BC423" i="4"/>
  <c r="BB423" i="4"/>
  <c r="R416" i="4"/>
  <c r="R476" i="4"/>
  <c r="AL378" i="4"/>
  <c r="AI377" i="4"/>
  <c r="AD461" i="4"/>
  <c r="BA499" i="4"/>
  <c r="AY499" i="4"/>
  <c r="U516" i="4"/>
  <c r="W517" i="4"/>
  <c r="AY559" i="4"/>
  <c r="BA559" i="4"/>
  <c r="AR554" i="4"/>
  <c r="AS554" i="4" s="1"/>
  <c r="AO553" i="4"/>
  <c r="BA524" i="4"/>
  <c r="AY524" i="4"/>
  <c r="AM596" i="4"/>
  <c r="AU596" i="4"/>
  <c r="AV596" i="4" s="1"/>
  <c r="AM588" i="4"/>
  <c r="AU588" i="4"/>
  <c r="AV588" i="4" s="1"/>
  <c r="AS605" i="4"/>
  <c r="AU605" i="4"/>
  <c r="AV605" i="4" s="1"/>
  <c r="AG643" i="4"/>
  <c r="AX643" i="4"/>
  <c r="AY693" i="4"/>
  <c r="BA693" i="4"/>
  <c r="AR652" i="4"/>
  <c r="AS652" i="4" s="1"/>
  <c r="AO651" i="4"/>
  <c r="BA624" i="4"/>
  <c r="AY624" i="4"/>
  <c r="AY660" i="4"/>
  <c r="BA660" i="4"/>
  <c r="AD714" i="4"/>
  <c r="X653" i="4"/>
  <c r="AF653" i="4"/>
  <c r="AU685" i="4"/>
  <c r="AV685" i="4" s="1"/>
  <c r="AM685" i="4"/>
  <c r="BB707" i="4"/>
  <c r="BC707" i="4"/>
  <c r="AY748" i="4"/>
  <c r="BA748" i="4"/>
  <c r="AY676" i="4"/>
  <c r="BA676" i="4"/>
  <c r="AX747" i="4"/>
  <c r="AG747" i="4"/>
  <c r="AL699" i="4"/>
  <c r="AI698" i="4"/>
  <c r="BA727" i="4"/>
  <c r="AY727" i="4"/>
  <c r="AR745" i="4"/>
  <c r="AO744" i="4"/>
  <c r="AY780" i="4"/>
  <c r="BA780" i="4"/>
  <c r="AI751" i="4"/>
  <c r="AL752" i="4"/>
  <c r="AI817" i="4"/>
  <c r="AL818" i="4"/>
  <c r="AO817" i="4"/>
  <c r="AO836" i="4"/>
  <c r="BA853" i="4"/>
  <c r="AY853" i="4"/>
  <c r="BA857" i="4"/>
  <c r="AY857" i="4"/>
  <c r="AY825" i="4"/>
  <c r="BA825" i="4"/>
  <c r="AY902" i="4"/>
  <c r="BA902" i="4"/>
  <c r="T910" i="4"/>
  <c r="W911" i="4"/>
  <c r="AX898" i="4"/>
  <c r="AG898" i="4"/>
  <c r="AX927" i="4"/>
  <c r="AG927" i="4"/>
  <c r="BA947" i="4"/>
  <c r="AY947" i="4"/>
  <c r="AX972" i="4"/>
  <c r="AC58" i="4"/>
  <c r="AD58" i="4" s="1"/>
  <c r="Z57" i="4"/>
  <c r="BA108" i="4"/>
  <c r="AY108" i="4"/>
  <c r="AD43" i="4"/>
  <c r="AF43" i="4"/>
  <c r="BA90" i="4"/>
  <c r="AY90" i="4"/>
  <c r="BA111" i="4"/>
  <c r="AY111" i="4"/>
  <c r="AX81" i="4"/>
  <c r="AG81" i="4"/>
  <c r="V100" i="4"/>
  <c r="V99" i="4" s="1"/>
  <c r="V98" i="4" s="1"/>
  <c r="V97" i="4" s="1"/>
  <c r="V13" i="4" s="1"/>
  <c r="V12" i="4" s="1"/>
  <c r="V11" i="4" s="1"/>
  <c r="W101" i="4"/>
  <c r="AY195" i="4"/>
  <c r="BA195" i="4"/>
  <c r="BA263" i="4"/>
  <c r="AY263" i="4"/>
  <c r="BA284" i="4"/>
  <c r="AY284" i="4"/>
  <c r="AI176" i="4"/>
  <c r="AL177" i="4"/>
  <c r="AX95" i="4"/>
  <c r="AG95" i="4"/>
  <c r="BA154" i="4"/>
  <c r="AY154" i="4"/>
  <c r="BA191" i="4"/>
  <c r="AY191" i="4"/>
  <c r="BA268" i="4"/>
  <c r="AY268" i="4"/>
  <c r="AS93" i="4"/>
  <c r="BC185" i="4"/>
  <c r="BB185" i="4"/>
  <c r="BC223" i="4"/>
  <c r="BB223" i="4"/>
  <c r="BA248" i="4"/>
  <c r="AY248" i="4"/>
  <c r="AF332" i="4"/>
  <c r="X332" i="4"/>
  <c r="AF244" i="4"/>
  <c r="W243" i="4"/>
  <c r="X244" i="4"/>
  <c r="X295" i="4"/>
  <c r="AF295" i="4"/>
  <c r="AD318" i="4"/>
  <c r="AC317" i="4"/>
  <c r="AD317" i="4" s="1"/>
  <c r="AS371" i="4"/>
  <c r="AY270" i="4"/>
  <c r="BA270" i="4"/>
  <c r="AY310" i="4"/>
  <c r="BA310" i="4"/>
  <c r="AY356" i="4"/>
  <c r="BA356" i="4"/>
  <c r="AM371" i="4"/>
  <c r="AU371" i="4"/>
  <c r="AV371" i="4" s="1"/>
  <c r="AM403" i="4"/>
  <c r="BC481" i="4"/>
  <c r="BB481" i="4"/>
  <c r="BA322" i="4"/>
  <c r="AY322" i="4"/>
  <c r="AG403" i="4"/>
  <c r="BA428" i="4"/>
  <c r="AY428" i="4"/>
  <c r="R396" i="4"/>
  <c r="AO433" i="4"/>
  <c r="AR434" i="4"/>
  <c r="AS434" i="4" s="1"/>
  <c r="AS469" i="4"/>
  <c r="BC486" i="4"/>
  <c r="BB486" i="4"/>
  <c r="BA574" i="4"/>
  <c r="AY574" i="4"/>
  <c r="AX463" i="4"/>
  <c r="AG463" i="4"/>
  <c r="AC517" i="4"/>
  <c r="AD517" i="4" s="1"/>
  <c r="Z516" i="4"/>
  <c r="AY537" i="4"/>
  <c r="BA537" i="4"/>
  <c r="Z554" i="4"/>
  <c r="BA608" i="4"/>
  <c r="AY608" i="4"/>
  <c r="AU547" i="4"/>
  <c r="AV547" i="4" s="1"/>
  <c r="AX620" i="4"/>
  <c r="BC529" i="4"/>
  <c r="BB529" i="4"/>
  <c r="AX582" i="4"/>
  <c r="AG582" i="4"/>
  <c r="AY633" i="4"/>
  <c r="BA633" i="4"/>
  <c r="BA581" i="4"/>
  <c r="BB581" i="4" s="1"/>
  <c r="AX598" i="4"/>
  <c r="AG598" i="4"/>
  <c r="AY606" i="4"/>
  <c r="BA606" i="4"/>
  <c r="X628" i="4"/>
  <c r="AU666" i="4"/>
  <c r="AX666" i="4" s="1"/>
  <c r="AM666" i="4"/>
  <c r="AM665" i="4" s="1"/>
  <c r="AL665" i="4"/>
  <c r="BC704" i="4"/>
  <c r="BB704" i="4"/>
  <c r="AG699" i="4"/>
  <c r="BC618" i="4"/>
  <c r="BB618" i="4"/>
  <c r="BC642" i="4"/>
  <c r="BB642" i="4"/>
  <c r="AM674" i="4"/>
  <c r="BA692" i="4"/>
  <c r="AY692" i="4"/>
  <c r="AU675" i="4"/>
  <c r="AV675" i="4" s="1"/>
  <c r="AY717" i="4"/>
  <c r="BA717" i="4"/>
  <c r="BC763" i="4"/>
  <c r="BB763" i="4"/>
  <c r="AX701" i="4"/>
  <c r="AG701" i="4"/>
  <c r="BC772" i="4"/>
  <c r="BB772" i="4"/>
  <c r="AG762" i="4"/>
  <c r="AX762" i="4"/>
  <c r="AI759" i="4"/>
  <c r="AL760" i="4"/>
  <c r="R745" i="4"/>
  <c r="AD746" i="4"/>
  <c r="AF820" i="4"/>
  <c r="X820" i="4"/>
  <c r="AS860" i="4"/>
  <c r="BC882" i="4"/>
  <c r="BB882" i="4"/>
  <c r="AQ836" i="4"/>
  <c r="AQ835" i="4" s="1"/>
  <c r="AQ834" i="4" s="1"/>
  <c r="AQ833" i="4" s="1"/>
  <c r="AQ647" i="4" s="1"/>
  <c r="AR867" i="4"/>
  <c r="AY891" i="4"/>
  <c r="BA891" i="4"/>
  <c r="AM896" i="4"/>
  <c r="AU896" i="4"/>
  <c r="AV896" i="4" s="1"/>
  <c r="BA901" i="4"/>
  <c r="AY901" i="4"/>
  <c r="AY919" i="4"/>
  <c r="BA919" i="4"/>
  <c r="AM911" i="4"/>
  <c r="AU911" i="4"/>
  <c r="AV911" i="4" s="1"/>
  <c r="AR932" i="4"/>
  <c r="AP931" i="4"/>
  <c r="BA948" i="4"/>
  <c r="AY948" i="4"/>
  <c r="W970" i="4"/>
  <c r="T969" i="4"/>
  <c r="AG166" i="4"/>
  <c r="AJ258" i="4"/>
  <c r="AJ257" i="4" s="1"/>
  <c r="AJ256" i="4" s="1"/>
  <c r="AJ255" i="4" s="1"/>
  <c r="AD59" i="4"/>
  <c r="AG776" i="4"/>
  <c r="U258" i="4"/>
  <c r="U257" i="4" s="1"/>
  <c r="U256" i="4" s="1"/>
  <c r="U255" i="4" s="1"/>
  <c r="U13" i="4" s="1"/>
  <c r="BB64" i="4" l="1"/>
  <c r="BC64" i="4"/>
  <c r="AJ392" i="4"/>
  <c r="BC810" i="4"/>
  <c r="BB810" i="4"/>
  <c r="AD218" i="4"/>
  <c r="AM19" i="5"/>
  <c r="AY19" i="5"/>
  <c r="AS18" i="7"/>
  <c r="AO17" i="10"/>
  <c r="AR17" i="10" s="1"/>
  <c r="AX19" i="24"/>
  <c r="AY19" i="24" s="1"/>
  <c r="AG19" i="24"/>
  <c r="W17" i="24"/>
  <c r="T16" i="24"/>
  <c r="T15" i="24" s="1"/>
  <c r="T14" i="24" s="1"/>
  <c r="T13" i="24" s="1"/>
  <c r="AL17" i="24"/>
  <c r="AI16" i="24"/>
  <c r="AI15" i="24" s="1"/>
  <c r="AI14" i="24" s="1"/>
  <c r="AI13" i="24" s="1"/>
  <c r="AA16" i="24"/>
  <c r="AA15" i="24" s="1"/>
  <c r="AA14" i="24" s="1"/>
  <c r="AA13" i="24" s="1"/>
  <c r="AC17" i="24"/>
  <c r="AD17" i="24" s="1"/>
  <c r="AU18" i="24"/>
  <c r="AV18" i="24" s="1"/>
  <c r="AM18" i="24"/>
  <c r="AF18" i="24"/>
  <c r="AD18" i="24"/>
  <c r="X81" i="26"/>
  <c r="AF81" i="26"/>
  <c r="AG81" i="26" s="1"/>
  <c r="AU20" i="28"/>
  <c r="AV20" i="28" s="1"/>
  <c r="W19" i="29"/>
  <c r="AF20" i="33"/>
  <c r="AX20" i="34"/>
  <c r="AL17" i="34"/>
  <c r="AI16" i="34"/>
  <c r="AG19" i="34"/>
  <c r="AX19" i="34"/>
  <c r="AM18" i="34"/>
  <c r="AU18" i="34"/>
  <c r="AV18" i="34" s="1"/>
  <c r="AY21" i="34"/>
  <c r="AC16" i="34"/>
  <c r="Z15" i="34"/>
  <c r="Z14" i="34" s="1"/>
  <c r="Z13" i="34" s="1"/>
  <c r="R17" i="34"/>
  <c r="AS17" i="34" s="1"/>
  <c r="W17" i="34"/>
  <c r="T16" i="34"/>
  <c r="X18" i="34"/>
  <c r="AF18" i="34"/>
  <c r="AO15" i="34"/>
  <c r="AO14" i="34" s="1"/>
  <c r="AO13" i="34" s="1"/>
  <c r="AR16" i="34"/>
  <c r="AD18" i="34"/>
  <c r="AM19" i="33"/>
  <c r="X19" i="33"/>
  <c r="AI15" i="33"/>
  <c r="AI14" i="33" s="1"/>
  <c r="AI13" i="33" s="1"/>
  <c r="AJ17" i="33"/>
  <c r="AL18" i="33"/>
  <c r="U17" i="33"/>
  <c r="W18" i="33"/>
  <c r="R16" i="33"/>
  <c r="T15" i="33"/>
  <c r="T14" i="33" s="1"/>
  <c r="T13" i="33" s="1"/>
  <c r="AC19" i="33"/>
  <c r="AD19" i="33" s="1"/>
  <c r="Z18" i="33"/>
  <c r="AX21" i="33"/>
  <c r="AG21" i="33"/>
  <c r="AX20" i="33"/>
  <c r="AG20" i="33"/>
  <c r="AR19" i="33"/>
  <c r="AS19" i="33" s="1"/>
  <c r="AO18" i="33"/>
  <c r="AF19" i="32"/>
  <c r="AG19" i="32" s="1"/>
  <c r="X18" i="32"/>
  <c r="AY21" i="32"/>
  <c r="AX20" i="32"/>
  <c r="AA17" i="32"/>
  <c r="AC18" i="32"/>
  <c r="AD18" i="32" s="1"/>
  <c r="R17" i="32"/>
  <c r="AS17" i="32" s="1"/>
  <c r="AS18" i="32"/>
  <c r="AR16" i="32"/>
  <c r="AO15" i="32"/>
  <c r="AO14" i="32" s="1"/>
  <c r="AO13" i="32" s="1"/>
  <c r="AL17" i="32"/>
  <c r="AI16" i="32"/>
  <c r="Z15" i="32"/>
  <c r="Z14" i="32" s="1"/>
  <c r="Z13" i="32" s="1"/>
  <c r="AM18" i="32"/>
  <c r="AU18" i="32"/>
  <c r="AV18" i="32" s="1"/>
  <c r="W17" i="32"/>
  <c r="T16" i="32"/>
  <c r="AU41" i="31"/>
  <c r="AV41" i="31" s="1"/>
  <c r="AM41" i="31"/>
  <c r="AY43" i="31"/>
  <c r="AG35" i="31"/>
  <c r="AX35" i="31"/>
  <c r="T18" i="31"/>
  <c r="W19" i="31"/>
  <c r="R32" i="31"/>
  <c r="AD32" i="31" s="1"/>
  <c r="AY24" i="31"/>
  <c r="AI39" i="31"/>
  <c r="AL40" i="31"/>
  <c r="Z17" i="31"/>
  <c r="AC18" i="31"/>
  <c r="AD18" i="31" s="1"/>
  <c r="AF20" i="31"/>
  <c r="X20" i="31"/>
  <c r="AR39" i="31"/>
  <c r="AS39" i="31" s="1"/>
  <c r="AO38" i="31"/>
  <c r="AR38" i="31" s="1"/>
  <c r="AS38" i="31" s="1"/>
  <c r="AU20" i="31"/>
  <c r="AV20" i="31" s="1"/>
  <c r="AM20" i="31"/>
  <c r="X34" i="31"/>
  <c r="AF34" i="31"/>
  <c r="AM33" i="31"/>
  <c r="AO17" i="31"/>
  <c r="AR18" i="31"/>
  <c r="AS18" i="31" s="1"/>
  <c r="AF41" i="31"/>
  <c r="X41" i="31"/>
  <c r="AL19" i="31"/>
  <c r="AI18" i="31"/>
  <c r="T32" i="31"/>
  <c r="W33" i="31"/>
  <c r="AL32" i="31"/>
  <c r="AI31" i="31"/>
  <c r="AL31" i="31" s="1"/>
  <c r="AY36" i="31"/>
  <c r="W40" i="31"/>
  <c r="T39" i="31"/>
  <c r="AX42" i="31"/>
  <c r="AG42" i="31"/>
  <c r="AO32" i="31"/>
  <c r="AR33" i="31"/>
  <c r="AS33" i="31" s="1"/>
  <c r="AX21" i="31"/>
  <c r="AG21" i="31"/>
  <c r="AY22" i="31"/>
  <c r="AY26" i="31"/>
  <c r="Z38" i="31"/>
  <c r="AC38" i="31" s="1"/>
  <c r="AD38" i="31" s="1"/>
  <c r="AC39" i="31"/>
  <c r="AD39" i="31" s="1"/>
  <c r="AY26" i="30"/>
  <c r="AL19" i="30"/>
  <c r="AI18" i="30"/>
  <c r="AX21" i="30"/>
  <c r="AG21" i="30"/>
  <c r="AY24" i="30"/>
  <c r="AU20" i="30"/>
  <c r="AV20" i="30" s="1"/>
  <c r="AM20" i="30"/>
  <c r="AP17" i="30"/>
  <c r="AR18" i="30"/>
  <c r="AS18" i="30" s="1"/>
  <c r="R17" i="30"/>
  <c r="W19" i="30"/>
  <c r="T18" i="30"/>
  <c r="Z15" i="30"/>
  <c r="Z14" i="30" s="1"/>
  <c r="Z13" i="30" s="1"/>
  <c r="AO15" i="30"/>
  <c r="AO14" i="30" s="1"/>
  <c r="AO13" i="30" s="1"/>
  <c r="AF20" i="30"/>
  <c r="X20" i="30"/>
  <c r="AA17" i="30"/>
  <c r="AC18" i="30"/>
  <c r="AD18" i="30" s="1"/>
  <c r="AY38" i="29"/>
  <c r="AG44" i="29"/>
  <c r="AX44" i="29"/>
  <c r="AC19" i="29"/>
  <c r="AD19" i="29" s="1"/>
  <c r="Z18" i="29"/>
  <c r="AY67" i="29"/>
  <c r="AY45" i="29"/>
  <c r="AY22" i="29"/>
  <c r="AF50" i="29"/>
  <c r="X50" i="29"/>
  <c r="AV21" i="29"/>
  <c r="AX21" i="29"/>
  <c r="AY59" i="29"/>
  <c r="AY34" i="29"/>
  <c r="AG20" i="29"/>
  <c r="AX20" i="29"/>
  <c r="AX58" i="29"/>
  <c r="AG58" i="29"/>
  <c r="X19" i="29"/>
  <c r="AF19" i="29"/>
  <c r="AI17" i="29"/>
  <c r="AL18" i="29"/>
  <c r="AR19" i="29"/>
  <c r="AS19" i="29" s="1"/>
  <c r="AO18" i="29"/>
  <c r="AG43" i="29"/>
  <c r="AX57" i="29"/>
  <c r="AG57" i="29"/>
  <c r="AX51" i="29"/>
  <c r="AG51" i="29"/>
  <c r="AY52" i="29"/>
  <c r="T17" i="29"/>
  <c r="W18" i="29"/>
  <c r="AM19" i="29"/>
  <c r="AS43" i="29"/>
  <c r="AU43" i="29"/>
  <c r="AV43" i="29" s="1"/>
  <c r="R18" i="29"/>
  <c r="AX21" i="28"/>
  <c r="AF20" i="28"/>
  <c r="AC19" i="28"/>
  <c r="AD19" i="28" s="1"/>
  <c r="Z18" i="28"/>
  <c r="AI17" i="28"/>
  <c r="AL18" i="28"/>
  <c r="AY21" i="28"/>
  <c r="T17" i="28"/>
  <c r="W18" i="28"/>
  <c r="AO18" i="28"/>
  <c r="AR19" i="28"/>
  <c r="AS19" i="28" s="1"/>
  <c r="R18" i="28"/>
  <c r="AM19" i="28"/>
  <c r="X19" i="28"/>
  <c r="R18" i="27"/>
  <c r="X19" i="27"/>
  <c r="Z18" i="27"/>
  <c r="AC19" i="27"/>
  <c r="AM19" i="27"/>
  <c r="AD20" i="27"/>
  <c r="AF20" i="27"/>
  <c r="AL17" i="27"/>
  <c r="AI16" i="27"/>
  <c r="AG21" i="27"/>
  <c r="AX21" i="27"/>
  <c r="AY26" i="27"/>
  <c r="AS20" i="27"/>
  <c r="AU20" i="27"/>
  <c r="AV20" i="27" s="1"/>
  <c r="W16" i="27"/>
  <c r="T15" i="27"/>
  <c r="T14" i="27" s="1"/>
  <c r="T13" i="27" s="1"/>
  <c r="AM18" i="27"/>
  <c r="AR19" i="27"/>
  <c r="AO18" i="27"/>
  <c r="T799" i="4"/>
  <c r="W800" i="4"/>
  <c r="BC357" i="4"/>
  <c r="BB357" i="4"/>
  <c r="BB813" i="4"/>
  <c r="BC813" i="4"/>
  <c r="X801" i="4"/>
  <c r="AF801" i="4"/>
  <c r="AX802" i="4"/>
  <c r="AG802" i="4"/>
  <c r="BC808" i="4"/>
  <c r="BB808" i="4"/>
  <c r="BC815" i="4"/>
  <c r="BB815" i="4"/>
  <c r="R800" i="4"/>
  <c r="Z799" i="4"/>
  <c r="AC800" i="4"/>
  <c r="AD800" i="4" s="1"/>
  <c r="AR800" i="4"/>
  <c r="AO799" i="4"/>
  <c r="BA806" i="4"/>
  <c r="AY806" i="4"/>
  <c r="AI798" i="4"/>
  <c r="AL798" i="4" s="1"/>
  <c r="AL799" i="4"/>
  <c r="BB811" i="4"/>
  <c r="BC811" i="4"/>
  <c r="AX803" i="4"/>
  <c r="AM801" i="4"/>
  <c r="AY804" i="4"/>
  <c r="BA804" i="4"/>
  <c r="BB807" i="4"/>
  <c r="BC807" i="4"/>
  <c r="BB805" i="4"/>
  <c r="BC805" i="4"/>
  <c r="AU800" i="4"/>
  <c r="AM800" i="4"/>
  <c r="BC628" i="4"/>
  <c r="BC116" i="4"/>
  <c r="BC670" i="4"/>
  <c r="BB670" i="4"/>
  <c r="AF51" i="26"/>
  <c r="AG51" i="26" s="1"/>
  <c r="AX53" i="26"/>
  <c r="AY53" i="26" s="1"/>
  <c r="AC57" i="26"/>
  <c r="Z56" i="26"/>
  <c r="AC56" i="26" s="1"/>
  <c r="AA49" i="26"/>
  <c r="AC50" i="26"/>
  <c r="AD50" i="26" s="1"/>
  <c r="R49" i="26"/>
  <c r="AY102" i="26"/>
  <c r="AY54" i="26"/>
  <c r="AX59" i="26"/>
  <c r="AG59" i="26"/>
  <c r="AY85" i="26"/>
  <c r="AU52" i="26"/>
  <c r="AM52" i="26"/>
  <c r="AC43" i="26"/>
  <c r="AD43" i="26" s="1"/>
  <c r="Z42" i="26"/>
  <c r="AF66" i="26"/>
  <c r="X66" i="26"/>
  <c r="AF58" i="26"/>
  <c r="X58" i="26"/>
  <c r="AI64" i="26"/>
  <c r="AL65" i="26"/>
  <c r="AX46" i="26"/>
  <c r="AG46" i="26"/>
  <c r="AU45" i="26"/>
  <c r="AV45" i="26" s="1"/>
  <c r="AM45" i="26"/>
  <c r="AY47" i="26"/>
  <c r="AU58" i="26"/>
  <c r="AV58" i="26" s="1"/>
  <c r="AM58" i="26"/>
  <c r="R57" i="26"/>
  <c r="AF45" i="26"/>
  <c r="X45" i="26"/>
  <c r="R17" i="26"/>
  <c r="AG21" i="26"/>
  <c r="AX21" i="26"/>
  <c r="T64" i="26"/>
  <c r="W65" i="26"/>
  <c r="AR19" i="26"/>
  <c r="AS19" i="26" s="1"/>
  <c r="AO18" i="26"/>
  <c r="W57" i="26"/>
  <c r="T56" i="26"/>
  <c r="W56" i="26" s="1"/>
  <c r="AY35" i="26"/>
  <c r="AY25" i="26"/>
  <c r="AM66" i="26"/>
  <c r="AU66" i="26"/>
  <c r="AV66" i="26" s="1"/>
  <c r="AU20" i="26"/>
  <c r="AV20" i="26" s="1"/>
  <c r="X19" i="26"/>
  <c r="AM19" i="26"/>
  <c r="AV84" i="26"/>
  <c r="AU83" i="26"/>
  <c r="AX84" i="26"/>
  <c r="AI43" i="26"/>
  <c r="AL44" i="26"/>
  <c r="AR64" i="26"/>
  <c r="AS64" i="26" s="1"/>
  <c r="AO63" i="26"/>
  <c r="AR63" i="26" s="1"/>
  <c r="AI56" i="26"/>
  <c r="AL56" i="26" s="1"/>
  <c r="AL57" i="26"/>
  <c r="AO43" i="26"/>
  <c r="AR44" i="26"/>
  <c r="AS44" i="26" s="1"/>
  <c r="X49" i="26"/>
  <c r="AS58" i="26"/>
  <c r="AY32" i="26"/>
  <c r="T43" i="26"/>
  <c r="W44" i="26"/>
  <c r="R63" i="26"/>
  <c r="AD58" i="26"/>
  <c r="Z63" i="26"/>
  <c r="AC63" i="26" s="1"/>
  <c r="AD63" i="26" s="1"/>
  <c r="AC64" i="26"/>
  <c r="AD64" i="26" s="1"/>
  <c r="W18" i="26"/>
  <c r="T17" i="26"/>
  <c r="AB18" i="26"/>
  <c r="AC19" i="26"/>
  <c r="AD19" i="26" s="1"/>
  <c r="AI17" i="26"/>
  <c r="AL18" i="26"/>
  <c r="AY68" i="26"/>
  <c r="AS57" i="26"/>
  <c r="AY60" i="26"/>
  <c r="AF20" i="26"/>
  <c r="X20" i="26"/>
  <c r="AX67" i="26"/>
  <c r="AG67" i="26"/>
  <c r="AL51" i="26"/>
  <c r="AI50" i="26"/>
  <c r="X50" i="26"/>
  <c r="AO49" i="26"/>
  <c r="AR49" i="26" s="1"/>
  <c r="AR50" i="26"/>
  <c r="AS50" i="26" s="1"/>
  <c r="AY101" i="26"/>
  <c r="AL19" i="25"/>
  <c r="AM19" i="25" s="1"/>
  <c r="AI18" i="25"/>
  <c r="X19" i="25"/>
  <c r="AF20" i="25"/>
  <c r="AS20" i="25"/>
  <c r="AU20" i="25"/>
  <c r="AV20" i="25" s="1"/>
  <c r="AX21" i="25"/>
  <c r="AG21" i="25"/>
  <c r="AO18" i="25"/>
  <c r="AR19" i="25"/>
  <c r="R16" i="25"/>
  <c r="Z18" i="25"/>
  <c r="AC19" i="25"/>
  <c r="AD19" i="25" s="1"/>
  <c r="AY22" i="25"/>
  <c r="T17" i="25"/>
  <c r="W18" i="25"/>
  <c r="AY20" i="23"/>
  <c r="AY21" i="23"/>
  <c r="R18" i="23"/>
  <c r="AM18" i="23" s="1"/>
  <c r="AL17" i="23"/>
  <c r="AI16" i="23"/>
  <c r="AI15" i="23" s="1"/>
  <c r="AI14" i="23" s="1"/>
  <c r="AI13" i="23" s="1"/>
  <c r="W18" i="23"/>
  <c r="T17" i="23"/>
  <c r="AR19" i="23"/>
  <c r="AO18" i="23"/>
  <c r="X19" i="23"/>
  <c r="AC19" i="23"/>
  <c r="AD19" i="23" s="1"/>
  <c r="Z18" i="23"/>
  <c r="AF20" i="22"/>
  <c r="X20" i="22"/>
  <c r="AU20" i="22"/>
  <c r="AV20" i="22" s="1"/>
  <c r="AM20" i="22"/>
  <c r="AX21" i="22"/>
  <c r="AG21" i="22"/>
  <c r="W19" i="22"/>
  <c r="T18" i="22"/>
  <c r="T17" i="22" s="1"/>
  <c r="AL19" i="22"/>
  <c r="AI18" i="22"/>
  <c r="AI17" i="22" s="1"/>
  <c r="AY34" i="22"/>
  <c r="AY33" i="22" s="1"/>
  <c r="AX33" i="22"/>
  <c r="AR18" i="22"/>
  <c r="AS18" i="22" s="1"/>
  <c r="AY22" i="22"/>
  <c r="AC18" i="22"/>
  <c r="AD18" i="22" s="1"/>
  <c r="R13" i="22"/>
  <c r="R18" i="21"/>
  <c r="AU20" i="21"/>
  <c r="AV20" i="21" s="1"/>
  <c r="AM20" i="21"/>
  <c r="AG41" i="21"/>
  <c r="AX41" i="21"/>
  <c r="AI18" i="21"/>
  <c r="AL19" i="21"/>
  <c r="AY34" i="21"/>
  <c r="Z18" i="21"/>
  <c r="AC19" i="21"/>
  <c r="AD19" i="21" s="1"/>
  <c r="T18" i="21"/>
  <c r="W19" i="21"/>
  <c r="AO18" i="21"/>
  <c r="AR19" i="21"/>
  <c r="AS19" i="21" s="1"/>
  <c r="AY45" i="21"/>
  <c r="AX21" i="21"/>
  <c r="AG21" i="21"/>
  <c r="AF20" i="21"/>
  <c r="X20" i="21"/>
  <c r="AY22" i="21"/>
  <c r="AX40" i="21"/>
  <c r="AG40" i="21"/>
  <c r="AS26" i="20"/>
  <c r="AC18" i="20"/>
  <c r="AF18" i="20" s="1"/>
  <c r="Z17" i="20"/>
  <c r="AG28" i="20"/>
  <c r="AX28" i="20"/>
  <c r="X27" i="20"/>
  <c r="AF27" i="20"/>
  <c r="AY22" i="20"/>
  <c r="AR17" i="20"/>
  <c r="AO16" i="20"/>
  <c r="R18" i="20"/>
  <c r="AV18" i="20" s="1"/>
  <c r="AD19" i="20"/>
  <c r="AS19" i="20"/>
  <c r="T17" i="20"/>
  <c r="W26" i="20"/>
  <c r="AV19" i="20"/>
  <c r="AU26" i="20"/>
  <c r="AV26" i="20" s="1"/>
  <c r="AM26" i="20"/>
  <c r="AG20" i="20"/>
  <c r="AX20" i="20"/>
  <c r="X19" i="20"/>
  <c r="AF19" i="20"/>
  <c r="R17" i="20"/>
  <c r="AM19" i="20"/>
  <c r="AL17" i="20"/>
  <c r="AI16" i="20"/>
  <c r="AY29" i="20"/>
  <c r="AY30" i="20"/>
  <c r="AG46" i="19"/>
  <c r="AY48" i="19"/>
  <c r="AG52" i="19"/>
  <c r="AX52" i="19"/>
  <c r="AF35" i="19"/>
  <c r="AG35" i="19" s="1"/>
  <c r="X35" i="19"/>
  <c r="AX47" i="19"/>
  <c r="AG47" i="19"/>
  <c r="AC18" i="19"/>
  <c r="Z17" i="19"/>
  <c r="AI18" i="19"/>
  <c r="AL19" i="19"/>
  <c r="AU35" i="19"/>
  <c r="AV35" i="19" s="1"/>
  <c r="AV36" i="19"/>
  <c r="T18" i="19"/>
  <c r="W19" i="19"/>
  <c r="R18" i="19"/>
  <c r="AD19" i="19"/>
  <c r="AM46" i="19"/>
  <c r="AU46" i="19"/>
  <c r="AV46" i="19" s="1"/>
  <c r="AF20" i="19"/>
  <c r="X20" i="19"/>
  <c r="AX36" i="19"/>
  <c r="AY37" i="19"/>
  <c r="AG21" i="19"/>
  <c r="AX21" i="19"/>
  <c r="AO17" i="19"/>
  <c r="AR18" i="19"/>
  <c r="AS18" i="19" s="1"/>
  <c r="AY42" i="19"/>
  <c r="AX53" i="19"/>
  <c r="AG53" i="19"/>
  <c r="AY50" i="19"/>
  <c r="AS19" i="19"/>
  <c r="AC19" i="18"/>
  <c r="AD19" i="18" s="1"/>
  <c r="Z18" i="18"/>
  <c r="R17" i="18"/>
  <c r="AI18" i="18"/>
  <c r="AL19" i="18"/>
  <c r="AD50" i="18"/>
  <c r="AF50" i="18"/>
  <c r="AY35" i="18"/>
  <c r="AM20" i="18"/>
  <c r="AU20" i="18"/>
  <c r="AV20" i="18" s="1"/>
  <c r="AX21" i="18"/>
  <c r="AG21" i="18"/>
  <c r="AY46" i="18"/>
  <c r="AF42" i="18"/>
  <c r="T18" i="18"/>
  <c r="W19" i="18"/>
  <c r="AY43" i="18"/>
  <c r="AR19" i="18"/>
  <c r="AS19" i="18" s="1"/>
  <c r="AO18" i="18"/>
  <c r="AY51" i="18"/>
  <c r="AY26" i="18"/>
  <c r="AF20" i="18"/>
  <c r="X20" i="18"/>
  <c r="AY52" i="18"/>
  <c r="T18" i="11"/>
  <c r="W19" i="11"/>
  <c r="AM20" i="11"/>
  <c r="AU20" i="11"/>
  <c r="AV20" i="11" s="1"/>
  <c r="X20" i="11"/>
  <c r="AF20" i="11"/>
  <c r="AY34" i="11"/>
  <c r="AX33" i="11"/>
  <c r="AI18" i="11"/>
  <c r="AL19" i="11"/>
  <c r="AY45" i="11"/>
  <c r="AO18" i="11"/>
  <c r="AR19" i="11"/>
  <c r="AS19" i="11" s="1"/>
  <c r="AG21" i="11"/>
  <c r="AX21" i="11"/>
  <c r="AD19" i="11"/>
  <c r="AX53" i="11"/>
  <c r="AG53" i="11"/>
  <c r="AY54" i="11"/>
  <c r="AS52" i="11"/>
  <c r="AU52" i="11"/>
  <c r="R18" i="11"/>
  <c r="Z17" i="11"/>
  <c r="AC18" i="11"/>
  <c r="AD18" i="11" s="1"/>
  <c r="AY30" i="17"/>
  <c r="AO17" i="17"/>
  <c r="AR18" i="17"/>
  <c r="AX36" i="17"/>
  <c r="AG36" i="17"/>
  <c r="AX21" i="17"/>
  <c r="AG21" i="17"/>
  <c r="AI18" i="17"/>
  <c r="AL19" i="17"/>
  <c r="AG35" i="17"/>
  <c r="AF20" i="17"/>
  <c r="X20" i="17"/>
  <c r="AY42" i="17"/>
  <c r="AY26" i="17"/>
  <c r="AV36" i="17"/>
  <c r="AU35" i="17"/>
  <c r="AV35" i="17" s="1"/>
  <c r="AY49" i="17"/>
  <c r="R18" i="17"/>
  <c r="AU20" i="17"/>
  <c r="AV20" i="17" s="1"/>
  <c r="AM20" i="17"/>
  <c r="T18" i="17"/>
  <c r="W19" i="17"/>
  <c r="Z18" i="17"/>
  <c r="AC19" i="17"/>
  <c r="AD19" i="17" s="1"/>
  <c r="AY56" i="17"/>
  <c r="AY22" i="17"/>
  <c r="AY48" i="17"/>
  <c r="AX27" i="10"/>
  <c r="AG27" i="10"/>
  <c r="AO16" i="10"/>
  <c r="AV19" i="10"/>
  <c r="AY26" i="10"/>
  <c r="AF32" i="10"/>
  <c r="X32" i="10"/>
  <c r="AU32" i="10"/>
  <c r="AV32" i="10" s="1"/>
  <c r="AM32" i="10"/>
  <c r="AY37" i="10"/>
  <c r="AY34" i="10"/>
  <c r="AX41" i="10"/>
  <c r="AG41" i="10"/>
  <c r="AY21" i="10"/>
  <c r="AU40" i="10"/>
  <c r="AV40" i="10" s="1"/>
  <c r="AM40" i="10"/>
  <c r="AX33" i="10"/>
  <c r="AG33" i="10"/>
  <c r="AD19" i="10"/>
  <c r="AY45" i="10"/>
  <c r="AF40" i="10"/>
  <c r="X40" i="10"/>
  <c r="AY42" i="10"/>
  <c r="AY48" i="10"/>
  <c r="AL39" i="10"/>
  <c r="AI18" i="10"/>
  <c r="AF19" i="10"/>
  <c r="X19" i="10"/>
  <c r="R18" i="10"/>
  <c r="AS18" i="10" s="1"/>
  <c r="Z17" i="10"/>
  <c r="AC18" i="10"/>
  <c r="AX20" i="10"/>
  <c r="AG20" i="10"/>
  <c r="AF39" i="10"/>
  <c r="X39" i="10"/>
  <c r="AM19" i="10"/>
  <c r="AY28" i="10"/>
  <c r="T18" i="10"/>
  <c r="AY25" i="16"/>
  <c r="Z17" i="16"/>
  <c r="AC18" i="16"/>
  <c r="AD18" i="16" s="1"/>
  <c r="AX21" i="16"/>
  <c r="AG21" i="16"/>
  <c r="AY22" i="16"/>
  <c r="R16" i="16"/>
  <c r="AU20" i="16"/>
  <c r="AV20" i="16" s="1"/>
  <c r="AM20" i="16"/>
  <c r="AF20" i="16"/>
  <c r="X20" i="16"/>
  <c r="AR18" i="16"/>
  <c r="AS18" i="16" s="1"/>
  <c r="AO17" i="16"/>
  <c r="AI18" i="16"/>
  <c r="AL19" i="16"/>
  <c r="W19" i="16"/>
  <c r="T18" i="16"/>
  <c r="AL19" i="9"/>
  <c r="AM19" i="9" s="1"/>
  <c r="AX21" i="9"/>
  <c r="AX40" i="9"/>
  <c r="R17" i="9"/>
  <c r="AS17" i="9" s="1"/>
  <c r="W19" i="9"/>
  <c r="T18" i="9"/>
  <c r="AD18" i="9"/>
  <c r="AL18" i="9"/>
  <c r="AI17" i="9"/>
  <c r="AG44" i="9"/>
  <c r="AX44" i="9"/>
  <c r="X43" i="9"/>
  <c r="AF43" i="9"/>
  <c r="W40" i="9"/>
  <c r="AR16" i="9"/>
  <c r="AO15" i="9"/>
  <c r="AO14" i="9" s="1"/>
  <c r="AO13" i="9" s="1"/>
  <c r="Z16" i="9"/>
  <c r="AC17" i="9"/>
  <c r="AG51" i="9"/>
  <c r="AX51" i="9"/>
  <c r="AR33" i="9"/>
  <c r="AS33" i="9" s="1"/>
  <c r="AS34" i="9"/>
  <c r="AU34" i="9"/>
  <c r="AY20" i="9"/>
  <c r="AY21" i="9"/>
  <c r="AY40" i="9"/>
  <c r="AY22" i="9"/>
  <c r="AG52" i="9"/>
  <c r="AX52" i="9"/>
  <c r="AC19" i="15"/>
  <c r="AD19" i="15" s="1"/>
  <c r="Z18" i="15"/>
  <c r="AY30" i="15"/>
  <c r="AY50" i="15"/>
  <c r="AX49" i="15"/>
  <c r="AG36" i="15"/>
  <c r="AX36" i="15"/>
  <c r="AU41" i="15"/>
  <c r="AV41" i="15" s="1"/>
  <c r="AL18" i="15"/>
  <c r="AI17" i="15"/>
  <c r="AY43" i="15"/>
  <c r="AY51" i="15"/>
  <c r="AV36" i="15"/>
  <c r="AU35" i="15"/>
  <c r="AV35" i="15" s="1"/>
  <c r="W19" i="15"/>
  <c r="T18" i="15"/>
  <c r="AF41" i="15"/>
  <c r="X41" i="15"/>
  <c r="AY37" i="15"/>
  <c r="X35" i="15"/>
  <c r="AF35" i="15"/>
  <c r="AY22" i="15"/>
  <c r="AM19" i="15"/>
  <c r="AU19" i="15"/>
  <c r="AV19" i="15" s="1"/>
  <c r="AR18" i="15"/>
  <c r="AO17" i="15"/>
  <c r="AX21" i="15"/>
  <c r="AG21" i="15"/>
  <c r="AF20" i="15"/>
  <c r="X20" i="15"/>
  <c r="AG42" i="15"/>
  <c r="AX42" i="15"/>
  <c r="AY26" i="15"/>
  <c r="R18" i="15"/>
  <c r="AS19" i="15"/>
  <c r="AY48" i="8"/>
  <c r="AI17" i="8"/>
  <c r="AL18" i="8"/>
  <c r="AO18" i="8"/>
  <c r="AR19" i="8"/>
  <c r="AS19" i="8" s="1"/>
  <c r="T17" i="8"/>
  <c r="W18" i="8"/>
  <c r="AD20" i="8"/>
  <c r="AF20" i="8"/>
  <c r="AM19" i="8"/>
  <c r="X19" i="8"/>
  <c r="AY22" i="8"/>
  <c r="Z18" i="8"/>
  <c r="AC19" i="8"/>
  <c r="AD19" i="8" s="1"/>
  <c r="AY26" i="8"/>
  <c r="AY51" i="8"/>
  <c r="R18" i="8"/>
  <c r="AY35" i="8"/>
  <c r="AX21" i="8"/>
  <c r="AG21" i="8"/>
  <c r="AY49" i="8"/>
  <c r="AS20" i="8"/>
  <c r="AU20" i="8"/>
  <c r="AV20" i="8" s="1"/>
  <c r="AY36" i="8"/>
  <c r="AY46" i="14"/>
  <c r="AS19" i="14"/>
  <c r="AF20" i="14"/>
  <c r="X20" i="14"/>
  <c r="Z17" i="14"/>
  <c r="AC18" i="14"/>
  <c r="AY28" i="14"/>
  <c r="AM19" i="14"/>
  <c r="AU19" i="14"/>
  <c r="AV19" i="14" s="1"/>
  <c r="X44" i="14"/>
  <c r="AF44" i="14"/>
  <c r="AC19" i="14"/>
  <c r="AD19" i="14" s="1"/>
  <c r="AY40" i="14"/>
  <c r="AI17" i="14"/>
  <c r="AL18" i="14"/>
  <c r="R18" i="14"/>
  <c r="AY22" i="14"/>
  <c r="AO17" i="14"/>
  <c r="AR18" i="14"/>
  <c r="AS18" i="14" s="1"/>
  <c r="AG45" i="14"/>
  <c r="AX45" i="14"/>
  <c r="AX34" i="14"/>
  <c r="AY35" i="14"/>
  <c r="T18" i="14"/>
  <c r="W19" i="14"/>
  <c r="AX21" i="14"/>
  <c r="AG21" i="14"/>
  <c r="X44" i="7"/>
  <c r="AF44" i="7"/>
  <c r="AY28" i="7"/>
  <c r="AY40" i="7"/>
  <c r="AI17" i="7"/>
  <c r="AL18" i="7"/>
  <c r="AY53" i="7"/>
  <c r="AY48" i="7"/>
  <c r="Z16" i="7"/>
  <c r="AF33" i="7"/>
  <c r="AG45" i="7"/>
  <c r="AX45" i="7"/>
  <c r="AO16" i="7"/>
  <c r="AR17" i="7"/>
  <c r="T18" i="7"/>
  <c r="W19" i="7"/>
  <c r="R17" i="7"/>
  <c r="AY46" i="7"/>
  <c r="AA18" i="7"/>
  <c r="AC19" i="7"/>
  <c r="AD19" i="7" s="1"/>
  <c r="AY34" i="7"/>
  <c r="AF20" i="7"/>
  <c r="X20" i="7"/>
  <c r="AX21" i="7"/>
  <c r="AG21" i="7"/>
  <c r="AM19" i="7"/>
  <c r="AU19" i="7"/>
  <c r="AV19" i="7" s="1"/>
  <c r="AY21" i="13"/>
  <c r="AP18" i="13"/>
  <c r="AR19" i="13"/>
  <c r="AY40" i="13"/>
  <c r="AY20" i="13"/>
  <c r="AX49" i="13"/>
  <c r="AD43" i="13"/>
  <c r="AF43" i="13"/>
  <c r="AG43" i="13" s="1"/>
  <c r="AG44" i="13"/>
  <c r="AC17" i="13"/>
  <c r="Z16" i="13"/>
  <c r="AM47" i="13"/>
  <c r="AU47" i="13"/>
  <c r="AL43" i="13"/>
  <c r="AM43" i="13" s="1"/>
  <c r="AI19" i="13"/>
  <c r="X19" i="13"/>
  <c r="AF19" i="13"/>
  <c r="AG19" i="13" s="1"/>
  <c r="AX34" i="13"/>
  <c r="AY35" i="13"/>
  <c r="R18" i="13"/>
  <c r="AD18" i="13" s="1"/>
  <c r="AS19" i="13"/>
  <c r="T17" i="13"/>
  <c r="W18" i="13"/>
  <c r="AO15" i="13"/>
  <c r="AO14" i="13" s="1"/>
  <c r="AO13" i="13" s="1"/>
  <c r="AX47" i="6"/>
  <c r="AY30" i="6"/>
  <c r="AY40" i="6"/>
  <c r="AY48" i="6"/>
  <c r="AY50" i="6"/>
  <c r="W19" i="6"/>
  <c r="T18" i="6"/>
  <c r="AX35" i="6"/>
  <c r="AG35" i="6"/>
  <c r="AL19" i="6"/>
  <c r="AI18" i="6"/>
  <c r="AR19" i="6"/>
  <c r="AS19" i="6" s="1"/>
  <c r="AO18" i="6"/>
  <c r="AY53" i="6"/>
  <c r="R17" i="6"/>
  <c r="AY54" i="6"/>
  <c r="AF20" i="6"/>
  <c r="X20" i="6"/>
  <c r="AU20" i="6"/>
  <c r="AV20" i="6" s="1"/>
  <c r="AM20" i="6"/>
  <c r="AY42" i="6"/>
  <c r="AY55" i="6"/>
  <c r="AY26" i="6"/>
  <c r="AX21" i="6"/>
  <c r="AG21" i="6"/>
  <c r="AY37" i="6"/>
  <c r="AX36" i="6"/>
  <c r="AC19" i="6"/>
  <c r="AD19" i="6" s="1"/>
  <c r="Z18" i="6"/>
  <c r="AY50" i="12"/>
  <c r="AX36" i="12"/>
  <c r="AG36" i="12"/>
  <c r="AX47" i="12"/>
  <c r="AX55" i="12"/>
  <c r="R18" i="12"/>
  <c r="X20" i="12"/>
  <c r="AF20" i="12"/>
  <c r="AY40" i="12"/>
  <c r="AG46" i="12"/>
  <c r="AX46" i="12"/>
  <c r="AC19" i="12"/>
  <c r="AD19" i="12" s="1"/>
  <c r="Z18" i="12"/>
  <c r="AL19" i="12"/>
  <c r="AI18" i="12"/>
  <c r="AG35" i="12"/>
  <c r="AX35" i="12"/>
  <c r="AR19" i="12"/>
  <c r="AS19" i="12" s="1"/>
  <c r="AO18" i="12"/>
  <c r="AM20" i="12"/>
  <c r="AU20" i="12"/>
  <c r="AV20" i="12" s="1"/>
  <c r="AY42" i="12"/>
  <c r="AX21" i="12"/>
  <c r="AG21" i="12"/>
  <c r="W19" i="12"/>
  <c r="T18" i="12"/>
  <c r="AC17" i="5"/>
  <c r="Z16" i="5"/>
  <c r="AY28" i="5"/>
  <c r="AX27" i="5"/>
  <c r="AV19" i="5"/>
  <c r="AY39" i="5"/>
  <c r="AY37" i="5"/>
  <c r="AY22" i="5"/>
  <c r="AM32" i="5"/>
  <c r="AU32" i="5"/>
  <c r="AV32" i="5" s="1"/>
  <c r="AY46" i="5"/>
  <c r="X32" i="5"/>
  <c r="AF32" i="5"/>
  <c r="R18" i="5"/>
  <c r="AD18" i="5" s="1"/>
  <c r="X19" i="5"/>
  <c r="AD19" i="5"/>
  <c r="AS19" i="5"/>
  <c r="AF18" i="5"/>
  <c r="AL17" i="5"/>
  <c r="AI16" i="5"/>
  <c r="AX33" i="5"/>
  <c r="AG33" i="5"/>
  <c r="AX45" i="5"/>
  <c r="AG45" i="5"/>
  <c r="AX44" i="5"/>
  <c r="AG44" i="5"/>
  <c r="AY34" i="5"/>
  <c r="AF20" i="5"/>
  <c r="AG21" i="5"/>
  <c r="AX21" i="5"/>
  <c r="W17" i="5"/>
  <c r="T16" i="5"/>
  <c r="AU18" i="5"/>
  <c r="AU20" i="5"/>
  <c r="AV20" i="5" s="1"/>
  <c r="AV21" i="5"/>
  <c r="AO15" i="5"/>
  <c r="AR16" i="5"/>
  <c r="AS895" i="4"/>
  <c r="BC469" i="4"/>
  <c r="AV416" i="4"/>
  <c r="AX117" i="4"/>
  <c r="BA117" i="4" s="1"/>
  <c r="BB905" i="4"/>
  <c r="BC905" i="4"/>
  <c r="AC910" i="4"/>
  <c r="Z909" i="4"/>
  <c r="BC382" i="4"/>
  <c r="BB382" i="4"/>
  <c r="AY325" i="4"/>
  <c r="BA325" i="4"/>
  <c r="BC828" i="4"/>
  <c r="BB828" i="4"/>
  <c r="AY358" i="4"/>
  <c r="BA358" i="4"/>
  <c r="BC369" i="4"/>
  <c r="BB369" i="4"/>
  <c r="BC889" i="4"/>
  <c r="BB889" i="4"/>
  <c r="AS745" i="4"/>
  <c r="BC403" i="4"/>
  <c r="BC93" i="4"/>
  <c r="BC326" i="4"/>
  <c r="BB326" i="4"/>
  <c r="BC359" i="4"/>
  <c r="BB359" i="4"/>
  <c r="BB936" i="4"/>
  <c r="BC936" i="4"/>
  <c r="AX30" i="24"/>
  <c r="AG30" i="24"/>
  <c r="AV30" i="24"/>
  <c r="AX665" i="4"/>
  <c r="AY666" i="4"/>
  <c r="AY665" i="4" s="1"/>
  <c r="BA666" i="4"/>
  <c r="AY117" i="4"/>
  <c r="AI758" i="4"/>
  <c r="AL759" i="4"/>
  <c r="AO432" i="4"/>
  <c r="AR433" i="4"/>
  <c r="AS433" i="4" s="1"/>
  <c r="BB322" i="4"/>
  <c r="BC322" i="4"/>
  <c r="BB191" i="4"/>
  <c r="BC191" i="4"/>
  <c r="AF970" i="4"/>
  <c r="X970" i="4"/>
  <c r="AS932" i="4"/>
  <c r="AU932" i="4"/>
  <c r="AV932" i="4" s="1"/>
  <c r="R744" i="4"/>
  <c r="AD745" i="4"/>
  <c r="BC717" i="4"/>
  <c r="BB717" i="4"/>
  <c r="BB633" i="4"/>
  <c r="BC633" i="4"/>
  <c r="AX332" i="4"/>
  <c r="AG332" i="4"/>
  <c r="AF101" i="4"/>
  <c r="X101" i="4"/>
  <c r="AX43" i="4"/>
  <c r="AG43" i="4"/>
  <c r="Z56" i="4"/>
  <c r="AC57" i="4"/>
  <c r="BB947" i="4"/>
  <c r="BC947" i="4"/>
  <c r="BB857" i="4"/>
  <c r="BC857" i="4"/>
  <c r="AM818" i="4"/>
  <c r="BC780" i="4"/>
  <c r="BB780" i="4"/>
  <c r="BB748" i="4"/>
  <c r="BC748" i="4"/>
  <c r="BB624" i="4"/>
  <c r="BC624" i="4"/>
  <c r="U515" i="4"/>
  <c r="W516" i="4"/>
  <c r="AL377" i="4"/>
  <c r="AI376" i="4"/>
  <c r="BB183" i="4"/>
  <c r="BC183" i="4"/>
  <c r="BB65" i="4"/>
  <c r="BC65" i="4"/>
  <c r="X58" i="4"/>
  <c r="AF58" i="4"/>
  <c r="BB944" i="4"/>
  <c r="BC944" i="4"/>
  <c r="R909" i="4"/>
  <c r="BA915" i="4"/>
  <c r="AY915" i="4"/>
  <c r="AX786" i="4"/>
  <c r="AG786" i="4"/>
  <c r="BB686" i="4"/>
  <c r="BC686" i="4"/>
  <c r="BC891" i="4"/>
  <c r="BB891" i="4"/>
  <c r="AY701" i="4"/>
  <c r="BA701" i="4"/>
  <c r="AY598" i="4"/>
  <c r="BA598" i="4"/>
  <c r="BB608" i="4"/>
  <c r="BC608" i="4"/>
  <c r="AC516" i="4"/>
  <c r="AD516" i="4" s="1"/>
  <c r="Z515" i="4"/>
  <c r="R395" i="4"/>
  <c r="AM395" i="4" s="1"/>
  <c r="BB356" i="4"/>
  <c r="BC356" i="4"/>
  <c r="BC270" i="4"/>
  <c r="BB270" i="4"/>
  <c r="X243" i="4"/>
  <c r="AF243" i="4"/>
  <c r="BB268" i="4"/>
  <c r="BC268" i="4"/>
  <c r="BB154" i="4"/>
  <c r="BC154" i="4"/>
  <c r="AI175" i="4"/>
  <c r="AL175" i="4" s="1"/>
  <c r="AL176" i="4"/>
  <c r="BC263" i="4"/>
  <c r="BB263" i="4"/>
  <c r="BB111" i="4"/>
  <c r="BC111" i="4"/>
  <c r="X911" i="4"/>
  <c r="AF911" i="4"/>
  <c r="BC825" i="4"/>
  <c r="BB825" i="4"/>
  <c r="AO816" i="4"/>
  <c r="AI816" i="4"/>
  <c r="AL816" i="4" s="1"/>
  <c r="AL817" i="4"/>
  <c r="BB727" i="4"/>
  <c r="BC727" i="4"/>
  <c r="AY747" i="4"/>
  <c r="BA747" i="4"/>
  <c r="BB660" i="4"/>
  <c r="BC660" i="4"/>
  <c r="AR651" i="4"/>
  <c r="AS651" i="4" s="1"/>
  <c r="AO650" i="4"/>
  <c r="BA643" i="4"/>
  <c r="AY643" i="4"/>
  <c r="BB559" i="4"/>
  <c r="BC559" i="4"/>
  <c r="AM378" i="4"/>
  <c r="AF340" i="4"/>
  <c r="X340" i="4"/>
  <c r="BC161" i="4"/>
  <c r="BB161" i="4"/>
  <c r="BC54" i="4"/>
  <c r="BB54" i="4"/>
  <c r="BC980" i="4"/>
  <c r="BB980" i="4"/>
  <c r="BA856" i="4"/>
  <c r="AY856" i="4"/>
  <c r="BB769" i="4"/>
  <c r="BC769" i="4"/>
  <c r="BB784" i="4"/>
  <c r="BC784" i="4"/>
  <c r="BB725" i="4"/>
  <c r="BC725" i="4"/>
  <c r="AI613" i="4"/>
  <c r="AL614" i="4"/>
  <c r="AY623" i="4"/>
  <c r="BA623" i="4"/>
  <c r="X594" i="4"/>
  <c r="AF594" i="4"/>
  <c r="BC443" i="4"/>
  <c r="BB443" i="4"/>
  <c r="BB425" i="4"/>
  <c r="BC425" i="4"/>
  <c r="BA221" i="4"/>
  <c r="AY221" i="4"/>
  <c r="AL14" i="4"/>
  <c r="Z757" i="4"/>
  <c r="AC757" i="4" s="1"/>
  <c r="AC758" i="4"/>
  <c r="AD758" i="4" s="1"/>
  <c r="R751" i="4"/>
  <c r="AC612" i="4"/>
  <c r="Z611" i="4"/>
  <c r="AC611" i="4" s="1"/>
  <c r="BB465" i="4"/>
  <c r="BC465" i="4"/>
  <c r="BC96" i="4"/>
  <c r="BB96" i="4"/>
  <c r="BC186" i="4"/>
  <c r="BB186" i="4"/>
  <c r="BC134" i="4"/>
  <c r="AY44" i="4"/>
  <c r="BA44" i="4"/>
  <c r="AX17" i="4"/>
  <c r="AY17" i="4" s="1"/>
  <c r="AU970" i="4"/>
  <c r="AV970" i="4" s="1"/>
  <c r="AM970" i="4"/>
  <c r="R923" i="4"/>
  <c r="X924" i="4"/>
  <c r="AG861" i="4"/>
  <c r="AX861" i="4"/>
  <c r="AD713" i="4"/>
  <c r="BB658" i="4"/>
  <c r="BC658" i="4"/>
  <c r="AR613" i="4"/>
  <c r="AO612" i="4"/>
  <c r="BB487" i="4"/>
  <c r="BC487" i="4"/>
  <c r="AG396" i="4"/>
  <c r="BC285" i="4"/>
  <c r="BB285" i="4"/>
  <c r="BC170" i="4"/>
  <c r="BB170" i="4"/>
  <c r="AG323" i="4"/>
  <c r="AX274" i="4"/>
  <c r="AG274" i="4"/>
  <c r="AX102" i="4"/>
  <c r="AG102" i="4"/>
  <c r="BA199" i="4"/>
  <c r="AY199" i="4"/>
  <c r="BC82" i="4"/>
  <c r="BB82" i="4"/>
  <c r="AG956" i="4"/>
  <c r="BB841" i="4"/>
  <c r="BC841" i="4"/>
  <c r="R835" i="4"/>
  <c r="AG837" i="4"/>
  <c r="BC765" i="4"/>
  <c r="BB765" i="4"/>
  <c r="T711" i="4"/>
  <c r="W712" i="4"/>
  <c r="BC634" i="4"/>
  <c r="BB634" i="4"/>
  <c r="BB583" i="4"/>
  <c r="BC583" i="4"/>
  <c r="AX547" i="4"/>
  <c r="BA456" i="4"/>
  <c r="AY456" i="4"/>
  <c r="BC437" i="4"/>
  <c r="BB437" i="4"/>
  <c r="BC306" i="4"/>
  <c r="BB306" i="4"/>
  <c r="AX341" i="4"/>
  <c r="AG341" i="4"/>
  <c r="AX143" i="4"/>
  <c r="AG143" i="4"/>
  <c r="BC977" i="4"/>
  <c r="BB977" i="4"/>
  <c r="X931" i="4"/>
  <c r="AI922" i="4"/>
  <c r="AL922" i="4" s="1"/>
  <c r="AL923" i="4"/>
  <c r="R894" i="4"/>
  <c r="AO893" i="4"/>
  <c r="AR894" i="4"/>
  <c r="BC579" i="4"/>
  <c r="BB579" i="4"/>
  <c r="BC646" i="4"/>
  <c r="BB646" i="4"/>
  <c r="AG540" i="4"/>
  <c r="AX540" i="4"/>
  <c r="X476" i="4"/>
  <c r="AU417" i="4"/>
  <c r="AV417" i="4" s="1"/>
  <c r="AU340" i="4"/>
  <c r="AV340" i="4" s="1"/>
  <c r="AM340" i="4"/>
  <c r="BB387" i="4"/>
  <c r="BC387" i="4"/>
  <c r="BA342" i="4"/>
  <c r="AY342" i="4"/>
  <c r="AY239" i="4"/>
  <c r="BA239" i="4"/>
  <c r="BB196" i="4"/>
  <c r="BC196" i="4"/>
  <c r="BC145" i="4"/>
  <c r="BB145" i="4"/>
  <c r="AX135" i="4"/>
  <c r="AG135" i="4"/>
  <c r="AM100" i="4"/>
  <c r="AR939" i="4"/>
  <c r="AS939" i="4" s="1"/>
  <c r="AO938" i="4"/>
  <c r="BA876" i="4"/>
  <c r="AY876" i="4"/>
  <c r="BB877" i="4"/>
  <c r="BC877" i="4"/>
  <c r="AR711" i="4"/>
  <c r="BB705" i="4"/>
  <c r="BC705" i="4"/>
  <c r="BC622" i="4"/>
  <c r="BB622" i="4"/>
  <c r="BC546" i="4"/>
  <c r="BB546" i="4"/>
  <c r="AG417" i="4"/>
  <c r="BB327" i="4"/>
  <c r="BC327" i="4"/>
  <c r="AC339" i="4"/>
  <c r="AD339" i="4" s="1"/>
  <c r="Z338" i="4"/>
  <c r="BC273" i="4"/>
  <c r="BB273" i="4"/>
  <c r="BC315" i="4"/>
  <c r="BB315" i="4"/>
  <c r="Z923" i="4"/>
  <c r="AC924" i="4"/>
  <c r="BB884" i="4"/>
  <c r="BC884" i="4"/>
  <c r="AP818" i="4"/>
  <c r="AR819" i="4"/>
  <c r="AX821" i="4"/>
  <c r="AG821" i="4"/>
  <c r="BB691" i="4"/>
  <c r="BC691" i="4"/>
  <c r="BB755" i="4"/>
  <c r="BC755" i="4"/>
  <c r="BB687" i="4"/>
  <c r="BC687" i="4"/>
  <c r="BC625" i="4"/>
  <c r="BB625" i="4"/>
  <c r="BC641" i="4"/>
  <c r="BB641" i="4"/>
  <c r="AM554" i="4"/>
  <c r="AU554" i="4"/>
  <c r="AV554" i="4" s="1"/>
  <c r="BB548" i="4"/>
  <c r="BC548" i="4"/>
  <c r="BC282" i="4"/>
  <c r="BB282" i="4"/>
  <c r="W300" i="4"/>
  <c r="T299" i="4"/>
  <c r="AL258" i="4"/>
  <c r="AI257" i="4"/>
  <c r="AX74" i="4"/>
  <c r="AG74" i="4"/>
  <c r="AS58" i="4"/>
  <c r="AA930" i="4"/>
  <c r="AC931" i="4"/>
  <c r="AD931" i="4" s="1"/>
  <c r="BB864" i="4"/>
  <c r="BC864" i="4"/>
  <c r="AL738" i="4"/>
  <c r="AI737" i="4"/>
  <c r="AX509" i="4"/>
  <c r="AG509" i="4"/>
  <c r="AO475" i="4"/>
  <c r="AR476" i="4"/>
  <c r="AS476" i="4" s="1"/>
  <c r="BB370" i="4"/>
  <c r="BC370" i="4"/>
  <c r="X142" i="4"/>
  <c r="AF142" i="4"/>
  <c r="W939" i="4"/>
  <c r="T938" i="4"/>
  <c r="BC887" i="4"/>
  <c r="BB887" i="4"/>
  <c r="AU837" i="4"/>
  <c r="AV837" i="4" s="1"/>
  <c r="AM837" i="4"/>
  <c r="X752" i="4"/>
  <c r="AG685" i="4"/>
  <c r="AX685" i="4"/>
  <c r="AS698" i="4"/>
  <c r="BA682" i="4"/>
  <c r="AY682" i="4"/>
  <c r="X570" i="4"/>
  <c r="AF570" i="4"/>
  <c r="AG570" i="4" s="1"/>
  <c r="BB503" i="4"/>
  <c r="BC503" i="4"/>
  <c r="AG477" i="4"/>
  <c r="AX462" i="4"/>
  <c r="BB453" i="4"/>
  <c r="BC453" i="4"/>
  <c r="R257" i="4"/>
  <c r="AY405" i="4"/>
  <c r="BA405" i="4"/>
  <c r="BC77" i="4"/>
  <c r="BB77" i="4"/>
  <c r="AY212" i="4"/>
  <c r="BA212" i="4"/>
  <c r="AX60" i="4"/>
  <c r="BB742" i="4"/>
  <c r="BC742" i="4"/>
  <c r="AF673" i="4"/>
  <c r="X673" i="4"/>
  <c r="BB619" i="4"/>
  <c r="BC619" i="4"/>
  <c r="AD416" i="4"/>
  <c r="BA436" i="4"/>
  <c r="AY436" i="4"/>
  <c r="AF416" i="4"/>
  <c r="BB366" i="4"/>
  <c r="BC366" i="4"/>
  <c r="BC238" i="4"/>
  <c r="BB238" i="4"/>
  <c r="AJ165" i="4"/>
  <c r="AL166" i="4"/>
  <c r="AM166" i="4" s="1"/>
  <c r="AA99" i="4"/>
  <c r="AC100" i="4"/>
  <c r="AD100" i="4" s="1"/>
  <c r="BC115" i="4"/>
  <c r="BB115" i="4"/>
  <c r="BA974" i="4"/>
  <c r="AY974" i="4"/>
  <c r="AM603" i="4"/>
  <c r="BC526" i="4"/>
  <c r="BB526" i="4"/>
  <c r="BC545" i="4"/>
  <c r="BB545" i="4"/>
  <c r="AG42" i="4"/>
  <c r="AX42" i="4"/>
  <c r="AS24" i="4"/>
  <c r="AU24" i="4"/>
  <c r="AV24" i="4" s="1"/>
  <c r="R953" i="4"/>
  <c r="U650" i="4"/>
  <c r="W651" i="4"/>
  <c r="BA726" i="4"/>
  <c r="AY726" i="4"/>
  <c r="AQ602" i="4"/>
  <c r="AR603" i="4"/>
  <c r="AS603" i="4" s="1"/>
  <c r="BC578" i="4"/>
  <c r="BB578" i="4"/>
  <c r="BC426" i="4"/>
  <c r="BB426" i="4"/>
  <c r="R140" i="4"/>
  <c r="BA131" i="4"/>
  <c r="AY131" i="4"/>
  <c r="BC125" i="4"/>
  <c r="BB125" i="4"/>
  <c r="AL218" i="4"/>
  <c r="AI217" i="4"/>
  <c r="BB37" i="4"/>
  <c r="BC37" i="4"/>
  <c r="AX85" i="4"/>
  <c r="AG85" i="4"/>
  <c r="BB63" i="4"/>
  <c r="BC63" i="4"/>
  <c r="BA943" i="4"/>
  <c r="AY943" i="4"/>
  <c r="AX942" i="4"/>
  <c r="BB832" i="4"/>
  <c r="BC832" i="4"/>
  <c r="AF739" i="4"/>
  <c r="X739" i="4"/>
  <c r="AF753" i="4"/>
  <c r="BC683" i="4"/>
  <c r="BB683" i="4"/>
  <c r="AG684" i="4"/>
  <c r="AX596" i="4"/>
  <c r="AG596" i="4"/>
  <c r="AU532" i="4"/>
  <c r="AV532" i="4" s="1"/>
  <c r="AV533" i="4"/>
  <c r="BB572" i="4"/>
  <c r="BC572" i="4"/>
  <c r="BB471" i="4"/>
  <c r="BC471" i="4"/>
  <c r="AO395" i="4"/>
  <c r="AY482" i="4"/>
  <c r="BA482" i="4"/>
  <c r="AX410" i="4"/>
  <c r="AG410" i="4"/>
  <c r="BC400" i="4"/>
  <c r="BB400" i="4"/>
  <c r="AM396" i="4"/>
  <c r="BA127" i="4"/>
  <c r="BA162" i="4"/>
  <c r="AY162" i="4"/>
  <c r="BC105" i="4"/>
  <c r="BB105" i="4"/>
  <c r="BB237" i="4"/>
  <c r="BC237" i="4"/>
  <c r="BB118" i="4"/>
  <c r="BC118" i="4"/>
  <c r="BB144" i="4"/>
  <c r="BC144" i="4"/>
  <c r="AD953" i="4"/>
  <c r="BC906" i="4"/>
  <c r="BB906" i="4"/>
  <c r="AD910" i="4"/>
  <c r="BB871" i="4"/>
  <c r="BC871" i="4"/>
  <c r="X587" i="4"/>
  <c r="AF587" i="4"/>
  <c r="BC530" i="4"/>
  <c r="BB530" i="4"/>
  <c r="AY557" i="4"/>
  <c r="BA557" i="4"/>
  <c r="BC289" i="4"/>
  <c r="BB289" i="4"/>
  <c r="AC217" i="4"/>
  <c r="Z216" i="4"/>
  <c r="AX193" i="4"/>
  <c r="BB69" i="4"/>
  <c r="BC69" i="4"/>
  <c r="BC27" i="4"/>
  <c r="BB27" i="4"/>
  <c r="BC47" i="4"/>
  <c r="BB47" i="4"/>
  <c r="Z395" i="4"/>
  <c r="BB350" i="4"/>
  <c r="BC350" i="4"/>
  <c r="AX372" i="4"/>
  <c r="BC73" i="4"/>
  <c r="BB73" i="4"/>
  <c r="AX31" i="4"/>
  <c r="BB225" i="4"/>
  <c r="BC225" i="4"/>
  <c r="AX180" i="4"/>
  <c r="AG180" i="4"/>
  <c r="AY20" i="4"/>
  <c r="BA20" i="4"/>
  <c r="R552" i="4"/>
  <c r="R299" i="4"/>
  <c r="BB901" i="4"/>
  <c r="BC901" i="4"/>
  <c r="BB606" i="4"/>
  <c r="BC606" i="4"/>
  <c r="BC581" i="4"/>
  <c r="AY620" i="4"/>
  <c r="BA620" i="4"/>
  <c r="AC554" i="4"/>
  <c r="AD554" i="4" s="1"/>
  <c r="Z553" i="4"/>
  <c r="BB574" i="4"/>
  <c r="BC574" i="4"/>
  <c r="AX295" i="4"/>
  <c r="AG295" i="4"/>
  <c r="AF294" i="4"/>
  <c r="AG244" i="4"/>
  <c r="AX244" i="4"/>
  <c r="BB248" i="4"/>
  <c r="BC248" i="4"/>
  <c r="BB195" i="4"/>
  <c r="BC195" i="4"/>
  <c r="AY972" i="4"/>
  <c r="BA972" i="4"/>
  <c r="AY927" i="4"/>
  <c r="BA927" i="4"/>
  <c r="W910" i="4"/>
  <c r="T909" i="4"/>
  <c r="BB853" i="4"/>
  <c r="BC853" i="4"/>
  <c r="AU752" i="4"/>
  <c r="AV752" i="4" s="1"/>
  <c r="AM752" i="4"/>
  <c r="AO743" i="4"/>
  <c r="AR743" i="4" s="1"/>
  <c r="AR744" i="4"/>
  <c r="AS744" i="4" s="1"/>
  <c r="AI697" i="4"/>
  <c r="AL698" i="4"/>
  <c r="BB676" i="4"/>
  <c r="BC676" i="4"/>
  <c r="AX653" i="4"/>
  <c r="AG653" i="4"/>
  <c r="BC524" i="4"/>
  <c r="BB524" i="4"/>
  <c r="BB499" i="4"/>
  <c r="BC499" i="4"/>
  <c r="AR378" i="4"/>
  <c r="AS378" i="4" s="1"/>
  <c r="AO377" i="4"/>
  <c r="BC408" i="4"/>
  <c r="BB408" i="4"/>
  <c r="W339" i="4"/>
  <c r="T338" i="4"/>
  <c r="AY287" i="4"/>
  <c r="BA287" i="4"/>
  <c r="BB83" i="4"/>
  <c r="BC83" i="4"/>
  <c r="AG932" i="4"/>
  <c r="AF895" i="4"/>
  <c r="X895" i="4"/>
  <c r="BC844" i="4"/>
  <c r="BB844" i="4"/>
  <c r="AF595" i="4"/>
  <c r="X595" i="4"/>
  <c r="BB565" i="4"/>
  <c r="BC565" i="4"/>
  <c r="AF434" i="4"/>
  <c r="X434" i="4"/>
  <c r="AY355" i="4"/>
  <c r="BA355" i="4"/>
  <c r="BB386" i="4"/>
  <c r="BC386" i="4"/>
  <c r="BB280" i="4"/>
  <c r="BC280" i="4"/>
  <c r="BA136" i="4"/>
  <c r="AY136" i="4"/>
  <c r="BB312" i="4"/>
  <c r="BC312" i="4"/>
  <c r="BC261" i="4"/>
  <c r="BB261" i="4"/>
  <c r="BB148" i="4"/>
  <c r="BC148" i="4"/>
  <c r="AC968" i="4"/>
  <c r="AD968" i="4" s="1"/>
  <c r="Z967" i="4"/>
  <c r="AY839" i="4"/>
  <c r="BA839" i="4"/>
  <c r="AX850" i="4"/>
  <c r="AG850" i="4"/>
  <c r="AX851" i="4"/>
  <c r="AG851" i="4"/>
  <c r="AG754" i="4"/>
  <c r="AX754" i="4"/>
  <c r="BC724" i="4"/>
  <c r="BB724" i="4"/>
  <c r="BA722" i="4"/>
  <c r="AY722" i="4"/>
  <c r="Z650" i="4"/>
  <c r="AC651" i="4"/>
  <c r="AD651" i="4" s="1"/>
  <c r="BC584" i="4"/>
  <c r="BB584" i="4"/>
  <c r="BC607" i="4"/>
  <c r="BB607" i="4"/>
  <c r="BC110" i="4"/>
  <c r="BB110" i="4"/>
  <c r="AG204" i="4"/>
  <c r="AX204" i="4"/>
  <c r="AV233" i="4"/>
  <c r="AU232" i="4"/>
  <c r="AV232" i="4" s="1"/>
  <c r="BA275" i="4"/>
  <c r="AY275" i="4"/>
  <c r="AF954" i="4"/>
  <c r="X954" i="4"/>
  <c r="BC961" i="4"/>
  <c r="BB961" i="4"/>
  <c r="AM910" i="4"/>
  <c r="AU895" i="4"/>
  <c r="AV895" i="4" s="1"/>
  <c r="AM895" i="4"/>
  <c r="BC870" i="4"/>
  <c r="BB870" i="4"/>
  <c r="BC830" i="4"/>
  <c r="BB830" i="4"/>
  <c r="X819" i="4"/>
  <c r="BC749" i="4"/>
  <c r="BB749" i="4"/>
  <c r="BA703" i="4"/>
  <c r="AY703" i="4"/>
  <c r="BB419" i="4"/>
  <c r="BC419" i="4"/>
  <c r="AG364" i="4"/>
  <c r="AX364" i="4"/>
  <c r="X396" i="4"/>
  <c r="X302" i="4"/>
  <c r="AF302" i="4"/>
  <c r="BC133" i="4"/>
  <c r="BB133" i="4"/>
  <c r="AU941" i="4"/>
  <c r="AV941" i="4" s="1"/>
  <c r="AM941" i="4"/>
  <c r="BC903" i="4"/>
  <c r="BB903" i="4"/>
  <c r="AF713" i="4"/>
  <c r="X713" i="4"/>
  <c r="AY617" i="4"/>
  <c r="BA617" i="4"/>
  <c r="BC601" i="4"/>
  <c r="BB601" i="4"/>
  <c r="BA534" i="4"/>
  <c r="AY534" i="4"/>
  <c r="AX518" i="4"/>
  <c r="AG518" i="4"/>
  <c r="BB567" i="4"/>
  <c r="BC567" i="4"/>
  <c r="BB399" i="4"/>
  <c r="BC399" i="4"/>
  <c r="Z432" i="4"/>
  <c r="AC433" i="4"/>
  <c r="AD433" i="4" s="1"/>
  <c r="BC188" i="4"/>
  <c r="BB188" i="4"/>
  <c r="BC109" i="4"/>
  <c r="BB109" i="4"/>
  <c r="BB264" i="4"/>
  <c r="BC264" i="4"/>
  <c r="R57" i="4"/>
  <c r="T929" i="4"/>
  <c r="W929" i="4" s="1"/>
  <c r="W930" i="4"/>
  <c r="AM924" i="4"/>
  <c r="BC866" i="4"/>
  <c r="BB866" i="4"/>
  <c r="R757" i="4"/>
  <c r="BA690" i="4"/>
  <c r="AY690" i="4"/>
  <c r="AR516" i="4"/>
  <c r="AS516" i="4" s="1"/>
  <c r="AO515" i="4"/>
  <c r="W377" i="4"/>
  <c r="T376" i="4"/>
  <c r="BC493" i="4"/>
  <c r="BB493" i="4"/>
  <c r="AI338" i="4"/>
  <c r="AL339" i="4"/>
  <c r="AU203" i="4"/>
  <c r="AV203" i="4" s="1"/>
  <c r="AM203" i="4"/>
  <c r="BA87" i="4"/>
  <c r="AY87" i="4"/>
  <c r="BB164" i="4"/>
  <c r="BC164" i="4"/>
  <c r="AY86" i="4"/>
  <c r="BA86" i="4"/>
  <c r="BC39" i="4"/>
  <c r="BB39" i="4"/>
  <c r="AY897" i="4"/>
  <c r="BA897" i="4"/>
  <c r="BC829" i="4"/>
  <c r="BB829" i="4"/>
  <c r="AY855" i="4"/>
  <c r="BA855" i="4"/>
  <c r="AX674" i="4"/>
  <c r="AG674" i="4"/>
  <c r="BC609" i="4"/>
  <c r="BB609" i="4"/>
  <c r="AY549" i="4"/>
  <c r="BA549" i="4"/>
  <c r="BB600" i="4"/>
  <c r="BC600" i="4"/>
  <c r="AX461" i="4"/>
  <c r="X360" i="4"/>
  <c r="W354" i="4"/>
  <c r="BC328" i="4"/>
  <c r="BB328" i="4"/>
  <c r="BB213" i="4"/>
  <c r="BC213" i="4"/>
  <c r="BA207" i="4"/>
  <c r="AY207" i="4"/>
  <c r="AL955" i="4"/>
  <c r="AI954" i="4"/>
  <c r="BB928" i="4"/>
  <c r="BC928" i="4"/>
  <c r="BB788" i="4"/>
  <c r="BC788" i="4"/>
  <c r="AC711" i="4"/>
  <c r="AI552" i="4"/>
  <c r="AL553" i="4"/>
  <c r="BB535" i="4"/>
  <c r="BC535" i="4"/>
  <c r="BB330" i="4"/>
  <c r="BC330" i="4"/>
  <c r="BA281" i="4"/>
  <c r="AY281" i="4"/>
  <c r="W395" i="4"/>
  <c r="T394" i="4"/>
  <c r="W301" i="4"/>
  <c r="AM259" i="4"/>
  <c r="AU259" i="4"/>
  <c r="AV259" i="4" s="1"/>
  <c r="BB308" i="4"/>
  <c r="BC308" i="4"/>
  <c r="BB159" i="4"/>
  <c r="BC159" i="4"/>
  <c r="BC269" i="4"/>
  <c r="BB269" i="4"/>
  <c r="BB103" i="4"/>
  <c r="BC103" i="4"/>
  <c r="BB124" i="4"/>
  <c r="BC124" i="4"/>
  <c r="W14" i="4"/>
  <c r="AD895" i="4"/>
  <c r="T834" i="4"/>
  <c r="W835" i="4"/>
  <c r="AU739" i="4"/>
  <c r="AV739" i="4" s="1"/>
  <c r="AM739" i="4"/>
  <c r="AU713" i="4"/>
  <c r="AV713" i="4" s="1"/>
  <c r="AM713" i="4"/>
  <c r="AY728" i="4"/>
  <c r="BA728" i="4"/>
  <c r="T648" i="4"/>
  <c r="BC558" i="4"/>
  <c r="BB558" i="4"/>
  <c r="AV571" i="4"/>
  <c r="AU570" i="4"/>
  <c r="AV570" i="4" s="1"/>
  <c r="BC522" i="4"/>
  <c r="BB522" i="4"/>
  <c r="AX404" i="4"/>
  <c r="AG220" i="4"/>
  <c r="AX220" i="4"/>
  <c r="AY181" i="4"/>
  <c r="BA181" i="4"/>
  <c r="BC48" i="4"/>
  <c r="BB48" i="4"/>
  <c r="BC70" i="4"/>
  <c r="BB70" i="4"/>
  <c r="X940" i="4"/>
  <c r="BB900" i="4"/>
  <c r="BC900" i="4"/>
  <c r="AJ835" i="4"/>
  <c r="AL836" i="4"/>
  <c r="BB782" i="4"/>
  <c r="BC782" i="4"/>
  <c r="T750" i="4"/>
  <c r="W750" i="4" s="1"/>
  <c r="W751" i="4"/>
  <c r="R672" i="4"/>
  <c r="AS672" i="4" s="1"/>
  <c r="AY635" i="4"/>
  <c r="BA635" i="4"/>
  <c r="BC489" i="4"/>
  <c r="BB489" i="4"/>
  <c r="BC384" i="4"/>
  <c r="BB384" i="4"/>
  <c r="BC286" i="4"/>
  <c r="Z377" i="4"/>
  <c r="AC378" i="4"/>
  <c r="AD378" i="4" s="1"/>
  <c r="AY290" i="4"/>
  <c r="BA290" i="4"/>
  <c r="BB296" i="4"/>
  <c r="BC296" i="4"/>
  <c r="BA76" i="4"/>
  <c r="AY76" i="4"/>
  <c r="BB147" i="4"/>
  <c r="BC147" i="4"/>
  <c r="BC981" i="4"/>
  <c r="BB981" i="4"/>
  <c r="R930" i="4"/>
  <c r="AG875" i="4"/>
  <c r="AX875" i="4"/>
  <c r="R602" i="4"/>
  <c r="X416" i="4"/>
  <c r="BB346" i="4"/>
  <c r="BC346" i="4"/>
  <c r="BC206" i="4"/>
  <c r="BB206" i="4"/>
  <c r="AD165" i="4"/>
  <c r="AF165" i="4"/>
  <c r="AG165" i="4" s="1"/>
  <c r="AX324" i="4"/>
  <c r="BC137" i="4"/>
  <c r="BB137" i="4"/>
  <c r="BC283" i="4"/>
  <c r="BB283" i="4"/>
  <c r="AM142" i="4"/>
  <c r="AU142" i="4"/>
  <c r="AV142" i="4" s="1"/>
  <c r="AO175" i="4"/>
  <c r="AR175" i="4" s="1"/>
  <c r="AR176" i="4"/>
  <c r="AG971" i="4"/>
  <c r="AX971" i="4"/>
  <c r="AY934" i="4"/>
  <c r="BA934" i="4"/>
  <c r="AI833" i="4"/>
  <c r="AY838" i="4"/>
  <c r="BA838" i="4"/>
  <c r="BC586" i="4"/>
  <c r="BB586" i="4"/>
  <c r="BC621" i="4"/>
  <c r="BB621" i="4"/>
  <c r="BB560" i="4"/>
  <c r="BC560" i="4"/>
  <c r="BA444" i="4"/>
  <c r="AY444" i="4"/>
  <c r="BC297" i="4"/>
  <c r="BB297" i="4"/>
  <c r="BA245" i="4"/>
  <c r="AY245" i="4"/>
  <c r="BB247" i="4"/>
  <c r="BC247" i="4"/>
  <c r="BC151" i="4"/>
  <c r="BB151" i="4"/>
  <c r="AY227" i="4"/>
  <c r="BA227" i="4"/>
  <c r="AX933" i="4"/>
  <c r="AG933" i="4"/>
  <c r="AG912" i="4"/>
  <c r="AX912" i="4"/>
  <c r="BB826" i="4"/>
  <c r="BC826" i="4"/>
  <c r="BC767" i="4"/>
  <c r="BB767" i="4"/>
  <c r="T611" i="4"/>
  <c r="BA543" i="4"/>
  <c r="AY543" i="4"/>
  <c r="X554" i="4"/>
  <c r="AF554" i="4"/>
  <c r="AX501" i="4"/>
  <c r="AG501" i="4"/>
  <c r="BC454" i="4"/>
  <c r="BB454" i="4"/>
  <c r="BC246" i="4"/>
  <c r="BB246" i="4"/>
  <c r="AG397" i="4"/>
  <c r="AX397" i="4"/>
  <c r="BC352" i="4"/>
  <c r="BB352" i="4"/>
  <c r="BC307" i="4"/>
  <c r="BB307" i="4"/>
  <c r="BC106" i="4"/>
  <c r="BB106" i="4"/>
  <c r="AO216" i="4"/>
  <c r="AR217" i="4"/>
  <c r="BB150" i="4"/>
  <c r="BC150" i="4"/>
  <c r="BB168" i="4"/>
  <c r="BC168" i="4"/>
  <c r="AG59" i="4"/>
  <c r="AX59" i="4"/>
  <c r="BB960" i="4"/>
  <c r="BC960" i="4"/>
  <c r="BC917" i="4"/>
  <c r="BB917" i="4"/>
  <c r="AD867" i="4"/>
  <c r="AF867" i="4"/>
  <c r="BB627" i="4"/>
  <c r="BC627" i="4"/>
  <c r="BB585" i="4"/>
  <c r="BC585" i="4"/>
  <c r="AS396" i="4"/>
  <c r="BC445" i="4"/>
  <c r="BB445" i="4"/>
  <c r="AY451" i="4"/>
  <c r="BA451" i="4"/>
  <c r="AX380" i="4"/>
  <c r="AG380" i="4"/>
  <c r="BB320" i="4"/>
  <c r="BC320" i="4"/>
  <c r="BC291" i="4"/>
  <c r="BB291" i="4"/>
  <c r="BB158" i="4"/>
  <c r="BC158" i="4"/>
  <c r="BC197" i="4"/>
  <c r="BB197" i="4"/>
  <c r="BC979" i="4"/>
  <c r="BB979" i="4"/>
  <c r="AC836" i="4"/>
  <c r="AD836" i="4" s="1"/>
  <c r="Z835" i="4"/>
  <c r="BC764" i="4"/>
  <c r="BB764" i="4"/>
  <c r="R613" i="4"/>
  <c r="BA659" i="4"/>
  <c r="AY659" i="4"/>
  <c r="BC538" i="4"/>
  <c r="BB538" i="4"/>
  <c r="AI474" i="4"/>
  <c r="AL475" i="4"/>
  <c r="BC182" i="4"/>
  <c r="BB182" i="4"/>
  <c r="BB152" i="4"/>
  <c r="BC152" i="4"/>
  <c r="AD396" i="4"/>
  <c r="AX478" i="4"/>
  <c r="AG478" i="4"/>
  <c r="BC314" i="4"/>
  <c r="BB314" i="4"/>
  <c r="BC267" i="4"/>
  <c r="BB267" i="4"/>
  <c r="BC72" i="4"/>
  <c r="BB72" i="4"/>
  <c r="R217" i="4"/>
  <c r="W99" i="4"/>
  <c r="T98" i="4"/>
  <c r="AV19" i="4"/>
  <c r="AU18" i="4"/>
  <c r="AV18" i="4" s="1"/>
  <c r="BC38" i="4"/>
  <c r="BB38" i="4"/>
  <c r="AF18" i="4"/>
  <c r="AX19" i="4"/>
  <c r="AG19" i="4"/>
  <c r="BB948" i="4"/>
  <c r="BC948" i="4"/>
  <c r="BC919" i="4"/>
  <c r="BB919" i="4"/>
  <c r="AG820" i="4"/>
  <c r="AX820" i="4"/>
  <c r="BB284" i="4"/>
  <c r="BC284" i="4"/>
  <c r="AY81" i="4"/>
  <c r="BA81" i="4"/>
  <c r="BC90" i="4"/>
  <c r="BB90" i="4"/>
  <c r="BC902" i="4"/>
  <c r="BB902" i="4"/>
  <c r="AR836" i="4"/>
  <c r="AS836" i="4" s="1"/>
  <c r="AO835" i="4"/>
  <c r="AI750" i="4"/>
  <c r="AL750" i="4" s="1"/>
  <c r="AL751" i="4"/>
  <c r="AU699" i="4"/>
  <c r="AM699" i="4"/>
  <c r="BB693" i="4"/>
  <c r="BC693" i="4"/>
  <c r="AO552" i="4"/>
  <c r="AR553" i="4"/>
  <c r="AS553" i="4" s="1"/>
  <c r="X517" i="4"/>
  <c r="AF517" i="4"/>
  <c r="R475" i="4"/>
  <c r="BB91" i="4"/>
  <c r="BC91" i="4"/>
  <c r="BB34" i="4"/>
  <c r="BC34" i="4"/>
  <c r="T56" i="4"/>
  <c r="W57" i="4"/>
  <c r="T893" i="4"/>
  <c r="W894" i="4"/>
  <c r="AY715" i="4"/>
  <c r="BA715" i="4"/>
  <c r="BB667" i="4"/>
  <c r="BC667" i="4"/>
  <c r="AX605" i="4"/>
  <c r="AG605" i="4"/>
  <c r="BC580" i="4"/>
  <c r="BB580" i="4"/>
  <c r="BB523" i="4"/>
  <c r="BC523" i="4"/>
  <c r="T432" i="4"/>
  <c r="W433" i="4"/>
  <c r="BC278" i="4"/>
  <c r="BB278" i="4"/>
  <c r="AL394" i="4"/>
  <c r="AI393" i="4"/>
  <c r="AX371" i="4"/>
  <c r="AG371" i="4"/>
  <c r="AR257" i="4"/>
  <c r="AS257" i="4" s="1"/>
  <c r="AO256" i="4"/>
  <c r="AR141" i="4"/>
  <c r="AS141" i="4" s="1"/>
  <c r="AO140" i="4"/>
  <c r="AR14" i="4"/>
  <c r="AX874" i="4"/>
  <c r="AG874" i="4"/>
  <c r="AY845" i="4"/>
  <c r="BA845" i="4"/>
  <c r="AY831" i="4"/>
  <c r="BA831" i="4"/>
  <c r="AR737" i="4"/>
  <c r="AS737" i="4" s="1"/>
  <c r="AO736" i="4"/>
  <c r="AR736" i="4" s="1"/>
  <c r="R712" i="4"/>
  <c r="AD712" i="4" s="1"/>
  <c r="AU652" i="4"/>
  <c r="AV652" i="4" s="1"/>
  <c r="AM652" i="4"/>
  <c r="AF697" i="4"/>
  <c r="BB689" i="4"/>
  <c r="BC689" i="4"/>
  <c r="AX588" i="4"/>
  <c r="AG588" i="4"/>
  <c r="BB505" i="4"/>
  <c r="BC505" i="4"/>
  <c r="BB472" i="4"/>
  <c r="BC472" i="4"/>
  <c r="AD203" i="4"/>
  <c r="AF203" i="4"/>
  <c r="BC208" i="4"/>
  <c r="BB208" i="4"/>
  <c r="BB79" i="4"/>
  <c r="BC79" i="4"/>
  <c r="BC33" i="4"/>
  <c r="BB33" i="4"/>
  <c r="BB32" i="4"/>
  <c r="BC32" i="4"/>
  <c r="T952" i="4"/>
  <c r="W952" i="4" s="1"/>
  <c r="W953" i="4"/>
  <c r="AL909" i="4"/>
  <c r="AI908" i="4"/>
  <c r="AI893" i="4"/>
  <c r="AL894" i="4"/>
  <c r="T817" i="4"/>
  <c r="W818" i="4"/>
  <c r="BC783" i="4"/>
  <c r="BB783" i="4"/>
  <c r="BB681" i="4"/>
  <c r="BC681" i="4"/>
  <c r="AG556" i="4"/>
  <c r="AX556" i="4"/>
  <c r="AV491" i="4"/>
  <c r="AU490" i="4"/>
  <c r="AV490" i="4" s="1"/>
  <c r="BC424" i="4"/>
  <c r="BB424" i="4"/>
  <c r="BC198" i="4"/>
  <c r="BB198" i="4"/>
  <c r="BA345" i="4"/>
  <c r="AY345" i="4"/>
  <c r="BC205" i="4"/>
  <c r="BB205" i="4"/>
  <c r="AC141" i="4"/>
  <c r="AD141" i="4" s="1"/>
  <c r="Z140" i="4"/>
  <c r="BB104" i="4"/>
  <c r="BC104" i="4"/>
  <c r="AY61" i="4"/>
  <c r="BA61" i="4"/>
  <c r="AJ939" i="4"/>
  <c r="AL940" i="4"/>
  <c r="BB899" i="4"/>
  <c r="BC899" i="4"/>
  <c r="AY842" i="4"/>
  <c r="BA842" i="4"/>
  <c r="AL673" i="4"/>
  <c r="AI672" i="4"/>
  <c r="U613" i="4"/>
  <c r="W614" i="4"/>
  <c r="AM594" i="4"/>
  <c r="AU594" i="4"/>
  <c r="AV594" i="4" s="1"/>
  <c r="AG533" i="4"/>
  <c r="AX533" i="4"/>
  <c r="BB485" i="4"/>
  <c r="BC485" i="4"/>
  <c r="BC457" i="4"/>
  <c r="BB457" i="4"/>
  <c r="AO338" i="4"/>
  <c r="AR339" i="4"/>
  <c r="AS339" i="4" s="1"/>
  <c r="BC254" i="4"/>
  <c r="BB254" i="4"/>
  <c r="AF317" i="4"/>
  <c r="X317" i="4"/>
  <c r="AG260" i="4"/>
  <c r="AX260" i="4"/>
  <c r="BC114" i="4"/>
  <c r="BB114" i="4"/>
  <c r="AG179" i="4"/>
  <c r="AX179" i="4"/>
  <c r="R99" i="4"/>
  <c r="R937" i="4"/>
  <c r="AX957" i="4"/>
  <c r="AG957" i="4"/>
  <c r="BB890" i="4"/>
  <c r="BC890" i="4"/>
  <c r="BB792" i="4"/>
  <c r="BC792" i="4"/>
  <c r="AG746" i="4"/>
  <c r="AX746" i="4"/>
  <c r="BB656" i="4"/>
  <c r="BC656" i="4"/>
  <c r="AU615" i="4"/>
  <c r="AM615" i="4"/>
  <c r="AY450" i="4"/>
  <c r="BA450" i="4"/>
  <c r="X378" i="4"/>
  <c r="BC388" i="4"/>
  <c r="BB388" i="4"/>
  <c r="AM302" i="4"/>
  <c r="AU302" i="4"/>
  <c r="AV302" i="4" s="1"/>
  <c r="BB214" i="4"/>
  <c r="BC214" i="4"/>
  <c r="BC210" i="4"/>
  <c r="BB210" i="4"/>
  <c r="BA121" i="4"/>
  <c r="AY121" i="4"/>
  <c r="BB885" i="4"/>
  <c r="BC885" i="4"/>
  <c r="R736" i="4"/>
  <c r="BC716" i="4"/>
  <c r="BB716" i="4"/>
  <c r="BC645" i="4"/>
  <c r="BB645" i="4"/>
  <c r="Z592" i="4"/>
  <c r="BC402" i="4"/>
  <c r="BB402" i="4"/>
  <c r="AG363" i="4"/>
  <c r="BC305" i="4"/>
  <c r="BB305" i="4"/>
  <c r="R967" i="4"/>
  <c r="AU956" i="4"/>
  <c r="AV956" i="4" s="1"/>
  <c r="AM956" i="4"/>
  <c r="BB920" i="4"/>
  <c r="BC920" i="4"/>
  <c r="BB849" i="4"/>
  <c r="BC849" i="4"/>
  <c r="BB827" i="4"/>
  <c r="BC827" i="4"/>
  <c r="BC718" i="4"/>
  <c r="BB718" i="4"/>
  <c r="AD672" i="4"/>
  <c r="AL516" i="4"/>
  <c r="AI515" i="4"/>
  <c r="BB511" i="4"/>
  <c r="BC511" i="4"/>
  <c r="AX252" i="4"/>
  <c r="AG252" i="4"/>
  <c r="AY381" i="4"/>
  <c r="BA381" i="4"/>
  <c r="AX303" i="4"/>
  <c r="AG303" i="4"/>
  <c r="BC146" i="4"/>
  <c r="BB146" i="4"/>
  <c r="BC190" i="4"/>
  <c r="BB190" i="4"/>
  <c r="AC178" i="4"/>
  <c r="AD178" i="4" s="1"/>
  <c r="Z177" i="4"/>
  <c r="BB89" i="4"/>
  <c r="BC89" i="4"/>
  <c r="Z97" i="4"/>
  <c r="BC51" i="4"/>
  <c r="BB51" i="4"/>
  <c r="BC160" i="4"/>
  <c r="BB160" i="4"/>
  <c r="BC66" i="4"/>
  <c r="BB66" i="4"/>
  <c r="AF15" i="4"/>
  <c r="BB916" i="4"/>
  <c r="BC916" i="4"/>
  <c r="BB935" i="4"/>
  <c r="BC935" i="4"/>
  <c r="Z893" i="4"/>
  <c r="AC894" i="4"/>
  <c r="BC858" i="4"/>
  <c r="BB858" i="4"/>
  <c r="X836" i="4"/>
  <c r="AF836" i="4"/>
  <c r="AL712" i="4"/>
  <c r="AI711" i="4"/>
  <c r="AS751" i="4"/>
  <c r="AX700" i="4"/>
  <c r="BB688" i="4"/>
  <c r="BC688" i="4"/>
  <c r="W602" i="4"/>
  <c r="T593" i="4"/>
  <c r="BB531" i="4"/>
  <c r="BC531" i="4"/>
  <c r="BC483" i="4"/>
  <c r="BB483" i="4"/>
  <c r="AU317" i="4"/>
  <c r="AV317" i="4" s="1"/>
  <c r="AV318" i="4"/>
  <c r="W258" i="4"/>
  <c r="T257" i="4"/>
  <c r="X178" i="4"/>
  <c r="BC78" i="4"/>
  <c r="BB78" i="4"/>
  <c r="BC951" i="4"/>
  <c r="BB951" i="4"/>
  <c r="AY796" i="4"/>
  <c r="BA796" i="4"/>
  <c r="AX740" i="4"/>
  <c r="AG740" i="4"/>
  <c r="X745" i="4"/>
  <c r="AF745" i="4"/>
  <c r="Z695" i="4"/>
  <c r="AC695" i="4" s="1"/>
  <c r="AC696" i="4"/>
  <c r="BB677" i="4"/>
  <c r="BC677" i="4"/>
  <c r="AV616" i="4"/>
  <c r="AX616" i="4"/>
  <c r="BC599" i="4"/>
  <c r="BB599" i="4"/>
  <c r="BB563" i="4"/>
  <c r="BC563" i="4"/>
  <c r="AM416" i="4"/>
  <c r="BC266" i="4"/>
  <c r="BB266" i="4"/>
  <c r="BC130" i="4"/>
  <c r="BB130" i="4"/>
  <c r="AY94" i="4"/>
  <c r="BA94" i="4"/>
  <c r="BB107" i="4"/>
  <c r="BC107" i="4"/>
  <c r="AO97" i="4"/>
  <c r="BC950" i="4"/>
  <c r="BB950" i="4"/>
  <c r="BC847" i="4"/>
  <c r="BB847" i="4"/>
  <c r="AF760" i="4"/>
  <c r="X760" i="4"/>
  <c r="BB730" i="4"/>
  <c r="BC730" i="4"/>
  <c r="BC694" i="4"/>
  <c r="BB694" i="4"/>
  <c r="BB741" i="4"/>
  <c r="BC741" i="4"/>
  <c r="AS673" i="4"/>
  <c r="BB577" i="4"/>
  <c r="BC577" i="4"/>
  <c r="BA495" i="4"/>
  <c r="AY495" i="4"/>
  <c r="AU251" i="4"/>
  <c r="AV251" i="4" s="1"/>
  <c r="AM251" i="4"/>
  <c r="BC250" i="4"/>
  <c r="BB250" i="4"/>
  <c r="AC301" i="4"/>
  <c r="AD301" i="4" s="1"/>
  <c r="Z300" i="4"/>
  <c r="BC122" i="4"/>
  <c r="BB122" i="4"/>
  <c r="R177" i="4"/>
  <c r="AM177" i="4" s="1"/>
  <c r="BB976" i="4"/>
  <c r="BC976" i="4"/>
  <c r="AO923" i="4"/>
  <c r="AR924" i="4"/>
  <c r="AS924" i="4" s="1"/>
  <c r="BB770" i="4"/>
  <c r="BC770" i="4"/>
  <c r="AV778" i="4"/>
  <c r="AU777" i="4"/>
  <c r="AX778" i="4"/>
  <c r="BB630" i="4"/>
  <c r="BC630" i="4"/>
  <c r="BC610" i="4"/>
  <c r="BB610" i="4"/>
  <c r="BB662" i="4"/>
  <c r="BC662" i="4"/>
  <c r="BB589" i="4"/>
  <c r="BC589" i="4"/>
  <c r="BC500" i="4"/>
  <c r="BB500" i="4"/>
  <c r="X490" i="4"/>
  <c r="AF490" i="4"/>
  <c r="AG490" i="4" s="1"/>
  <c r="BC455" i="4"/>
  <c r="BB455" i="4"/>
  <c r="BC506" i="4"/>
  <c r="BB506" i="4"/>
  <c r="BB488" i="4"/>
  <c r="BC488" i="4"/>
  <c r="BA414" i="4"/>
  <c r="AY414" i="4"/>
  <c r="AU178" i="4"/>
  <c r="AV178" i="4" s="1"/>
  <c r="BA224" i="4"/>
  <c r="AY224" i="4"/>
  <c r="BA50" i="4"/>
  <c r="AY50" i="4"/>
  <c r="BB112" i="4"/>
  <c r="BC112" i="4"/>
  <c r="BB49" i="4"/>
  <c r="BC49" i="4"/>
  <c r="AY852" i="4"/>
  <c r="BA852" i="4"/>
  <c r="AR758" i="4"/>
  <c r="AS758" i="4" s="1"/>
  <c r="AO757" i="4"/>
  <c r="AR757" i="4" s="1"/>
  <c r="AS757" i="4" s="1"/>
  <c r="AS752" i="4"/>
  <c r="BC720" i="4"/>
  <c r="BB720" i="4"/>
  <c r="BB519" i="4"/>
  <c r="BC519" i="4"/>
  <c r="BB507" i="4"/>
  <c r="BC507" i="4"/>
  <c r="W553" i="4"/>
  <c r="T552" i="4"/>
  <c r="BB390" i="4"/>
  <c r="BC390" i="4"/>
  <c r="W218" i="4"/>
  <c r="T217" i="4"/>
  <c r="AG211" i="4"/>
  <c r="AX211" i="4"/>
  <c r="BC80" i="4"/>
  <c r="BB80" i="4"/>
  <c r="AY173" i="4"/>
  <c r="BA173" i="4"/>
  <c r="BB189" i="4"/>
  <c r="BC189" i="4"/>
  <c r="AF941" i="4"/>
  <c r="AG941" i="4" s="1"/>
  <c r="AA818" i="4"/>
  <c r="AC819" i="4"/>
  <c r="AD819" i="4" s="1"/>
  <c r="BB793" i="4"/>
  <c r="BC793" i="4"/>
  <c r="AM745" i="4"/>
  <c r="AU745" i="4"/>
  <c r="AV745" i="4" s="1"/>
  <c r="BB636" i="4"/>
  <c r="BC636" i="4"/>
  <c r="AU434" i="4"/>
  <c r="AV434" i="4" s="1"/>
  <c r="AM434" i="4"/>
  <c r="BC349" i="4"/>
  <c r="BB349" i="4"/>
  <c r="BA187" i="4"/>
  <c r="AY187" i="4"/>
  <c r="BC163" i="4"/>
  <c r="BB163" i="4"/>
  <c r="BC271" i="4"/>
  <c r="BB271" i="4"/>
  <c r="BB67" i="4"/>
  <c r="BC67" i="4"/>
  <c r="BB846" i="4"/>
  <c r="BC846" i="4"/>
  <c r="BC771" i="4"/>
  <c r="BB771" i="4"/>
  <c r="AY729" i="4"/>
  <c r="BA729" i="4"/>
  <c r="BC520" i="4"/>
  <c r="BB520" i="4"/>
  <c r="AL476" i="4"/>
  <c r="BC420" i="4"/>
  <c r="BB420" i="4"/>
  <c r="BC313" i="4"/>
  <c r="BB313" i="4"/>
  <c r="BC249" i="4"/>
  <c r="BB249" i="4"/>
  <c r="AX331" i="4"/>
  <c r="AG331" i="4"/>
  <c r="AX25" i="4"/>
  <c r="BA26" i="4"/>
  <c r="AY26" i="4"/>
  <c r="AC14" i="4"/>
  <c r="BC521" i="4"/>
  <c r="BB521" i="4"/>
  <c r="AX470" i="4"/>
  <c r="AG470" i="4"/>
  <c r="AU449" i="4"/>
  <c r="AV449" i="4" s="1"/>
  <c r="AV450" i="4"/>
  <c r="BC126" i="4"/>
  <c r="BB126" i="4"/>
  <c r="W100" i="4"/>
  <c r="BC129" i="4"/>
  <c r="BB129" i="4"/>
  <c r="AU760" i="4"/>
  <c r="AV760" i="4" s="1"/>
  <c r="AM760" i="4"/>
  <c r="W969" i="4"/>
  <c r="T968" i="4"/>
  <c r="AP930" i="4"/>
  <c r="AR931" i="4"/>
  <c r="AS867" i="4"/>
  <c r="AU867" i="4"/>
  <c r="AV867" i="4" s="1"/>
  <c r="AY582" i="4"/>
  <c r="BA582" i="4"/>
  <c r="BC537" i="4"/>
  <c r="BB537" i="4"/>
  <c r="BC310" i="4"/>
  <c r="BB310" i="4"/>
  <c r="BA95" i="4"/>
  <c r="AY95" i="4"/>
  <c r="BB108" i="4"/>
  <c r="BC108" i="4"/>
  <c r="BA762" i="4"/>
  <c r="AY762" i="4"/>
  <c r="BC692" i="4"/>
  <c r="BB692" i="4"/>
  <c r="AU665" i="4"/>
  <c r="AV666" i="4"/>
  <c r="AV665" i="4" s="1"/>
  <c r="AY463" i="4"/>
  <c r="BA463" i="4"/>
  <c r="BC428" i="4"/>
  <c r="BB428" i="4"/>
  <c r="AU177" i="4"/>
  <c r="AY898" i="4"/>
  <c r="BA898" i="4"/>
  <c r="BC321" i="4"/>
  <c r="BB321" i="4"/>
  <c r="BC119" i="4"/>
  <c r="BB119" i="4"/>
  <c r="AY945" i="4"/>
  <c r="BA945" i="4"/>
  <c r="AG379" i="4"/>
  <c r="AX502" i="4"/>
  <c r="AG502" i="4"/>
  <c r="BA279" i="4"/>
  <c r="AY279" i="4"/>
  <c r="AG192" i="4"/>
  <c r="BA123" i="4"/>
  <c r="AY123" i="4"/>
  <c r="BB132" i="4"/>
  <c r="BC132" i="4"/>
  <c r="AU15" i="4"/>
  <c r="AO953" i="4"/>
  <c r="AR954" i="4"/>
  <c r="AS954" i="4" s="1"/>
  <c r="BB823" i="4"/>
  <c r="BC823" i="4"/>
  <c r="Z751" i="4"/>
  <c r="AC752" i="4"/>
  <c r="AD752" i="4" s="1"/>
  <c r="AJ650" i="4"/>
  <c r="AL651" i="4"/>
  <c r="T695" i="4"/>
  <c r="W695" i="4" s="1"/>
  <c r="W696" i="4"/>
  <c r="BA288" i="4"/>
  <c r="AY288" i="4"/>
  <c r="AG30" i="4"/>
  <c r="AX30" i="4"/>
  <c r="BC21" i="4"/>
  <c r="BB21" i="4"/>
  <c r="AL969" i="4"/>
  <c r="AI968" i="4"/>
  <c r="BC883" i="4"/>
  <c r="BB883" i="4"/>
  <c r="AG868" i="4"/>
  <c r="AX868" i="4"/>
  <c r="BB774" i="4"/>
  <c r="BC774" i="4"/>
  <c r="BC679" i="4"/>
  <c r="BB679" i="4"/>
  <c r="BC644" i="4"/>
  <c r="BB644" i="4"/>
  <c r="BC512" i="4"/>
  <c r="BB512" i="4"/>
  <c r="BB411" i="4"/>
  <c r="BC411" i="4"/>
  <c r="R338" i="4"/>
  <c r="BC344" i="4"/>
  <c r="BB344" i="4"/>
  <c r="AY234" i="4"/>
  <c r="AX233" i="4"/>
  <c r="BA234" i="4"/>
  <c r="BC200" i="4"/>
  <c r="BB200" i="4"/>
  <c r="BC92" i="4"/>
  <c r="BB92" i="4"/>
  <c r="AG75" i="4"/>
  <c r="AX75" i="4"/>
  <c r="AY35" i="4"/>
  <c r="BA35" i="4"/>
  <c r="R817" i="4"/>
  <c r="AY779" i="4"/>
  <c r="BA779" i="4"/>
  <c r="AM684" i="4"/>
  <c r="AU684" i="4"/>
  <c r="AV684" i="4" s="1"/>
  <c r="AG604" i="4"/>
  <c r="AX604" i="4"/>
  <c r="AU595" i="4"/>
  <c r="AV595" i="4" s="1"/>
  <c r="AM595" i="4"/>
  <c r="AD532" i="4"/>
  <c r="AF532" i="4"/>
  <c r="AR360" i="4"/>
  <c r="AS363" i="4"/>
  <c r="AU363" i="4"/>
  <c r="AV363" i="4" s="1"/>
  <c r="BC293" i="4"/>
  <c r="BB293" i="4"/>
  <c r="AX318" i="4"/>
  <c r="AG318" i="4"/>
  <c r="BB276" i="4"/>
  <c r="BC276" i="4"/>
  <c r="BC149" i="4"/>
  <c r="BB149" i="4"/>
  <c r="BC68" i="4"/>
  <c r="BB68" i="4"/>
  <c r="BB229" i="4"/>
  <c r="BC229" i="4"/>
  <c r="AX896" i="4"/>
  <c r="AG896" i="4"/>
  <c r="AY822" i="4"/>
  <c r="BA822" i="4"/>
  <c r="BB766" i="4"/>
  <c r="BC766" i="4"/>
  <c r="BC733" i="4"/>
  <c r="BB733" i="4"/>
  <c r="BA719" i="4"/>
  <c r="AY719" i="4"/>
  <c r="AY637" i="4"/>
  <c r="BA637" i="4"/>
  <c r="AF539" i="4"/>
  <c r="X539" i="4"/>
  <c r="AS416" i="4"/>
  <c r="AX435" i="4"/>
  <c r="AG435" i="4"/>
  <c r="T474" i="4"/>
  <c r="W475" i="4"/>
  <c r="AY479" i="4"/>
  <c r="BA479" i="4"/>
  <c r="AY365" i="4"/>
  <c r="BA365" i="4"/>
  <c r="AJ300" i="4"/>
  <c r="AL301" i="4"/>
  <c r="AY333" i="4"/>
  <c r="BA333" i="4"/>
  <c r="AU192" i="4"/>
  <c r="AV192" i="4" s="1"/>
  <c r="AV193" i="4"/>
  <c r="BB240" i="4"/>
  <c r="BC240" i="4"/>
  <c r="BC88" i="4"/>
  <c r="BB88" i="4"/>
  <c r="AL99" i="4"/>
  <c r="AI98" i="4"/>
  <c r="BB120" i="4"/>
  <c r="BC120" i="4"/>
  <c r="BC975" i="4"/>
  <c r="BB975" i="4"/>
  <c r="BB735" i="4"/>
  <c r="BC735" i="4"/>
  <c r="BC504" i="4"/>
  <c r="BB504" i="4"/>
  <c r="R514" i="4"/>
  <c r="AX418" i="4"/>
  <c r="AG418" i="4"/>
  <c r="BC422" i="4"/>
  <c r="BB422" i="4"/>
  <c r="AS323" i="4"/>
  <c r="AU323" i="4"/>
  <c r="AV323" i="4" s="1"/>
  <c r="AG25" i="4"/>
  <c r="AF24" i="4"/>
  <c r="AG24" i="4" s="1"/>
  <c r="BB167" i="4"/>
  <c r="BC167" i="4"/>
  <c r="BB978" i="4"/>
  <c r="BC978" i="4"/>
  <c r="AG955" i="4"/>
  <c r="AD925" i="4"/>
  <c r="AF925" i="4"/>
  <c r="BC843" i="4"/>
  <c r="BB843" i="4"/>
  <c r="AY629" i="4"/>
  <c r="BA629" i="4"/>
  <c r="AM517" i="4"/>
  <c r="AU517" i="4"/>
  <c r="AV517" i="4" s="1"/>
  <c r="BB497" i="4"/>
  <c r="BC497" i="4"/>
  <c r="BA440" i="4"/>
  <c r="AY440" i="4"/>
  <c r="R377" i="4"/>
  <c r="BC412" i="4"/>
  <c r="BB412" i="4"/>
  <c r="BC262" i="4"/>
  <c r="BB262" i="4"/>
  <c r="BB316" i="4"/>
  <c r="BC316" i="4"/>
  <c r="AR57" i="4"/>
  <c r="AS57" i="4" s="1"/>
  <c r="AO56" i="4"/>
  <c r="AY962" i="4"/>
  <c r="BA962" i="4"/>
  <c r="BA860" i="4"/>
  <c r="AG854" i="4"/>
  <c r="AX854" i="4"/>
  <c r="AY794" i="4"/>
  <c r="BA794" i="4"/>
  <c r="AX714" i="4"/>
  <c r="AG714" i="4"/>
  <c r="R697" i="4"/>
  <c r="X697" i="4" s="1"/>
  <c r="X603" i="4"/>
  <c r="BC508" i="4"/>
  <c r="BB508" i="4"/>
  <c r="BB496" i="4"/>
  <c r="BC496" i="4"/>
  <c r="AG555" i="4"/>
  <c r="AX555" i="4"/>
  <c r="BB480" i="4"/>
  <c r="BC480" i="4"/>
  <c r="BB484" i="4"/>
  <c r="BC484" i="4"/>
  <c r="X259" i="4"/>
  <c r="AF259" i="4"/>
  <c r="W141" i="4"/>
  <c r="T140" i="4"/>
  <c r="BC265" i="4"/>
  <c r="BB265" i="4"/>
  <c r="BC311" i="4"/>
  <c r="BB311" i="4"/>
  <c r="T176" i="4"/>
  <c r="W177" i="4"/>
  <c r="AP99" i="4"/>
  <c r="AR100" i="4"/>
  <c r="AS100" i="4" s="1"/>
  <c r="AY913" i="4"/>
  <c r="BA913" i="4"/>
  <c r="BA880" i="4"/>
  <c r="AY880" i="4"/>
  <c r="AY869" i="4"/>
  <c r="BA869" i="4"/>
  <c r="T743" i="4"/>
  <c r="W743" i="4" s="1"/>
  <c r="W744" i="4"/>
  <c r="BA654" i="4"/>
  <c r="AY654" i="4"/>
  <c r="AR697" i="4"/>
  <c r="AO696" i="4"/>
  <c r="AO592" i="4"/>
  <c r="BB525" i="4"/>
  <c r="BC525" i="4"/>
  <c r="BC277" i="4"/>
  <c r="BB277" i="4"/>
  <c r="BA253" i="4"/>
  <c r="AY253" i="4"/>
  <c r="AI139" i="4"/>
  <c r="BB201" i="4"/>
  <c r="BC201" i="4"/>
  <c r="BB71" i="4"/>
  <c r="BC71" i="4"/>
  <c r="W759" i="4"/>
  <c r="T758" i="4"/>
  <c r="X672" i="4"/>
  <c r="AF672" i="4"/>
  <c r="AY597" i="4"/>
  <c r="BA597" i="4"/>
  <c r="R432" i="4"/>
  <c r="AU477" i="4"/>
  <c r="AV477" i="4" s="1"/>
  <c r="BB374" i="4"/>
  <c r="BC374" i="4"/>
  <c r="BB292" i="4"/>
  <c r="BC292" i="4"/>
  <c r="BB304" i="4"/>
  <c r="BC304" i="4"/>
  <c r="BC202" i="4"/>
  <c r="BB202" i="4"/>
  <c r="BC84" i="4"/>
  <c r="BB84" i="4"/>
  <c r="AU171" i="4"/>
  <c r="AM171" i="4"/>
  <c r="AL169" i="4"/>
  <c r="AG775" i="4"/>
  <c r="BC973" i="4"/>
  <c r="BB973" i="4"/>
  <c r="AC940" i="4"/>
  <c r="AD940" i="4" s="1"/>
  <c r="Z939" i="4"/>
  <c r="AX926" i="4"/>
  <c r="AG926" i="4"/>
  <c r="AO909" i="4"/>
  <c r="AR910" i="4"/>
  <c r="AS910" i="4" s="1"/>
  <c r="BC863" i="4"/>
  <c r="BB863" i="4"/>
  <c r="BB862" i="4"/>
  <c r="BC862" i="4"/>
  <c r="BC790" i="4"/>
  <c r="BB790" i="4"/>
  <c r="AC737" i="4"/>
  <c r="AD737" i="4" s="1"/>
  <c r="Z736" i="4"/>
  <c r="AC736" i="4" s="1"/>
  <c r="AD736" i="4" s="1"/>
  <c r="BB721" i="4"/>
  <c r="BC721" i="4"/>
  <c r="AL602" i="4"/>
  <c r="AI593" i="4"/>
  <c r="AU539" i="4"/>
  <c r="AV539" i="4" s="1"/>
  <c r="AM539" i="4"/>
  <c r="AS594" i="4"/>
  <c r="AG491" i="4"/>
  <c r="AX491" i="4"/>
  <c r="BB561" i="4"/>
  <c r="BC561" i="4"/>
  <c r="AF251" i="4"/>
  <c r="X251" i="4"/>
  <c r="BC241" i="4"/>
  <c r="BB241" i="4"/>
  <c r="AM178" i="4"/>
  <c r="BC113" i="4"/>
  <c r="BB113" i="4"/>
  <c r="BC29" i="4"/>
  <c r="BB29" i="4"/>
  <c r="BB209" i="4"/>
  <c r="BC209" i="4"/>
  <c r="AX16" i="4"/>
  <c r="BC888" i="4"/>
  <c r="BB888" i="4"/>
  <c r="AF652" i="4"/>
  <c r="X652" i="4"/>
  <c r="BA527" i="4"/>
  <c r="AY527" i="4"/>
  <c r="AX510" i="4"/>
  <c r="AG510" i="4"/>
  <c r="BA492" i="4"/>
  <c r="AY492" i="4"/>
  <c r="AU379" i="4"/>
  <c r="AV379" i="4" s="1"/>
  <c r="BB464" i="4"/>
  <c r="BC464" i="4"/>
  <c r="AY367" i="4"/>
  <c r="BA367" i="4"/>
  <c r="BC309" i="4"/>
  <c r="BB309" i="4"/>
  <c r="AY373" i="4"/>
  <c r="BA373" i="4"/>
  <c r="AR301" i="4"/>
  <c r="AS301" i="4" s="1"/>
  <c r="AO300" i="4"/>
  <c r="X219" i="4"/>
  <c r="AF219" i="4"/>
  <c r="AG128" i="4"/>
  <c r="AX128" i="4"/>
  <c r="AM219" i="4"/>
  <c r="AU219" i="4"/>
  <c r="AV219" i="4" s="1"/>
  <c r="AY172" i="4"/>
  <c r="BA172" i="4"/>
  <c r="BA958" i="4"/>
  <c r="AY958" i="4"/>
  <c r="BB914" i="4"/>
  <c r="BC914" i="4"/>
  <c r="BC879" i="4"/>
  <c r="BB879" i="4"/>
  <c r="AX787" i="4"/>
  <c r="AG787" i="4"/>
  <c r="AY795" i="4"/>
  <c r="BA795" i="4"/>
  <c r="W738" i="4"/>
  <c r="T737" i="4"/>
  <c r="AI743" i="4"/>
  <c r="AL743" i="4" s="1"/>
  <c r="AL744" i="4"/>
  <c r="BB723" i="4"/>
  <c r="BC723" i="4"/>
  <c r="BC706" i="4"/>
  <c r="BB706" i="4"/>
  <c r="AB602" i="4"/>
  <c r="AC603" i="4"/>
  <c r="AD603" i="4" s="1"/>
  <c r="AY541" i="4"/>
  <c r="BA541" i="4"/>
  <c r="AY571" i="4"/>
  <c r="AX570" i="4"/>
  <c r="BA571" i="4"/>
  <c r="Z475" i="4"/>
  <c r="AC476" i="4"/>
  <c r="AD476" i="4" s="1"/>
  <c r="AI432" i="4"/>
  <c r="AL433" i="4"/>
  <c r="AF449" i="4"/>
  <c r="BC406" i="4"/>
  <c r="BB406" i="4"/>
  <c r="BB452" i="4"/>
  <c r="BC452" i="4"/>
  <c r="AF409" i="4"/>
  <c r="X409" i="4"/>
  <c r="AU396" i="4"/>
  <c r="AV396" i="4" s="1"/>
  <c r="AY157" i="4"/>
  <c r="AX156" i="4"/>
  <c r="BA157" i="4"/>
  <c r="AU101" i="4"/>
  <c r="AV101" i="4" s="1"/>
  <c r="AM101" i="4"/>
  <c r="BB881" i="4"/>
  <c r="BC881" i="4"/>
  <c r="AX761" i="4"/>
  <c r="AG761" i="4"/>
  <c r="AG698" i="4"/>
  <c r="BC590" i="4"/>
  <c r="BB590" i="4"/>
  <c r="BB194" i="4"/>
  <c r="BC194" i="4"/>
  <c r="BB319" i="4"/>
  <c r="BC319" i="4"/>
  <c r="BB272" i="4"/>
  <c r="BC272" i="4"/>
  <c r="BA17" i="4"/>
  <c r="BB17" i="4" s="1"/>
  <c r="R16" i="4"/>
  <c r="AG16" i="4" s="1"/>
  <c r="AD17" i="4"/>
  <c r="X17" i="4"/>
  <c r="BC184" i="4"/>
  <c r="BB184" i="4"/>
  <c r="AY398" i="4"/>
  <c r="BA398" i="4"/>
  <c r="BC242" i="4"/>
  <c r="BB242" i="4"/>
  <c r="AC258" i="4"/>
  <c r="AD258" i="4" s="1"/>
  <c r="Z257" i="4"/>
  <c r="BC153" i="4"/>
  <c r="BB153" i="4"/>
  <c r="BB236" i="4"/>
  <c r="BC236" i="4"/>
  <c r="BC174" i="4"/>
  <c r="BB174" i="4"/>
  <c r="AI57" i="4"/>
  <c r="AL58" i="4"/>
  <c r="BB348" i="4"/>
  <c r="BC348" i="4"/>
  <c r="AX675" i="4"/>
  <c r="R649" i="4" l="1"/>
  <c r="AV800" i="4"/>
  <c r="AS800" i="4"/>
  <c r="AU19" i="8"/>
  <c r="AV19" i="8" s="1"/>
  <c r="AS18" i="15"/>
  <c r="AD17" i="9"/>
  <c r="AU19" i="9"/>
  <c r="AV19" i="9" s="1"/>
  <c r="AD18" i="10"/>
  <c r="AS18" i="17"/>
  <c r="AX46" i="19"/>
  <c r="X18" i="20"/>
  <c r="AG18" i="24"/>
  <c r="AX18" i="24"/>
  <c r="AY18" i="24" s="1"/>
  <c r="X17" i="24"/>
  <c r="AF17" i="24"/>
  <c r="AU17" i="24"/>
  <c r="AV17" i="24" s="1"/>
  <c r="AM17" i="24"/>
  <c r="AU33" i="31"/>
  <c r="AV33" i="31" s="1"/>
  <c r="AY20" i="34"/>
  <c r="T15" i="34"/>
  <c r="T14" i="34" s="1"/>
  <c r="T13" i="34" s="1"/>
  <c r="W16" i="34"/>
  <c r="AX18" i="34"/>
  <c r="AG18" i="34"/>
  <c r="X17" i="34"/>
  <c r="AF17" i="34"/>
  <c r="AY19" i="34"/>
  <c r="R16" i="34"/>
  <c r="AS16" i="34" s="1"/>
  <c r="AS15" i="34" s="1"/>
  <c r="AS14" i="34" s="1"/>
  <c r="AS13" i="34" s="1"/>
  <c r="AC15" i="34"/>
  <c r="AC14" i="34" s="1"/>
  <c r="AC13" i="34" s="1"/>
  <c r="AI15" i="34"/>
  <c r="AI14" i="34" s="1"/>
  <c r="AI13" i="34" s="1"/>
  <c r="AL16" i="34"/>
  <c r="AR15" i="34"/>
  <c r="AR14" i="34" s="1"/>
  <c r="AR13" i="34" s="1"/>
  <c r="AD17" i="34"/>
  <c r="AM17" i="34"/>
  <c r="AU17" i="34"/>
  <c r="AV17" i="34" s="1"/>
  <c r="AU19" i="33"/>
  <c r="AV19" i="33" s="1"/>
  <c r="AM18" i="33"/>
  <c r="AJ16" i="33"/>
  <c r="AL17" i="33"/>
  <c r="AY20" i="33"/>
  <c r="AY21" i="33"/>
  <c r="X18" i="33"/>
  <c r="AR18" i="33"/>
  <c r="AS18" i="33" s="1"/>
  <c r="AO17" i="33"/>
  <c r="AC18" i="33"/>
  <c r="AD18" i="33" s="1"/>
  <c r="Z17" i="33"/>
  <c r="R15" i="33"/>
  <c r="U16" i="33"/>
  <c r="W17" i="33"/>
  <c r="AF19" i="33"/>
  <c r="AF18" i="32"/>
  <c r="AG18" i="32" s="1"/>
  <c r="W16" i="32"/>
  <c r="T15" i="32"/>
  <c r="T14" i="32" s="1"/>
  <c r="T13" i="32" s="1"/>
  <c r="AM17" i="32"/>
  <c r="AU17" i="32"/>
  <c r="AV17" i="32" s="1"/>
  <c r="R16" i="32"/>
  <c r="AS16" i="32" s="1"/>
  <c r="AS15" i="32" s="1"/>
  <c r="AS14" i="32" s="1"/>
  <c r="AS13" i="32" s="1"/>
  <c r="AA16" i="32"/>
  <c r="AC17" i="32"/>
  <c r="AD17" i="32" s="1"/>
  <c r="AY20" i="32"/>
  <c r="AX19" i="32"/>
  <c r="X17" i="32"/>
  <c r="AR15" i="32"/>
  <c r="AR14" i="32" s="1"/>
  <c r="AR13" i="32" s="1"/>
  <c r="AI15" i="32"/>
  <c r="AI14" i="32" s="1"/>
  <c r="AI13" i="32" s="1"/>
  <c r="AL16" i="32"/>
  <c r="W39" i="31"/>
  <c r="T38" i="31"/>
  <c r="W38" i="31" s="1"/>
  <c r="W32" i="31"/>
  <c r="T31" i="31"/>
  <c r="W31" i="31" s="1"/>
  <c r="AU40" i="31"/>
  <c r="AV40" i="31" s="1"/>
  <c r="AM40" i="31"/>
  <c r="AR32" i="31"/>
  <c r="AS32" i="31" s="1"/>
  <c r="AO31" i="31"/>
  <c r="AR31" i="31" s="1"/>
  <c r="AF40" i="31"/>
  <c r="X40" i="31"/>
  <c r="AU31" i="31"/>
  <c r="AL18" i="31"/>
  <c r="AI17" i="31"/>
  <c r="AX20" i="31"/>
  <c r="AG20" i="31"/>
  <c r="AL39" i="31"/>
  <c r="AI38" i="31"/>
  <c r="AL38" i="31" s="1"/>
  <c r="AF19" i="31"/>
  <c r="X19" i="31"/>
  <c r="AM32" i="31"/>
  <c r="AU19" i="31"/>
  <c r="AV19" i="31" s="1"/>
  <c r="AM19" i="31"/>
  <c r="AG41" i="31"/>
  <c r="AX41" i="31"/>
  <c r="AX34" i="31"/>
  <c r="AG34" i="31"/>
  <c r="R31" i="31"/>
  <c r="AM31" i="31" s="1"/>
  <c r="W18" i="31"/>
  <c r="T17" i="31"/>
  <c r="AY21" i="31"/>
  <c r="AY42" i="31"/>
  <c r="X33" i="31"/>
  <c r="AF33" i="31"/>
  <c r="AR17" i="31"/>
  <c r="AS17" i="31" s="1"/>
  <c r="AC17" i="31"/>
  <c r="AD17" i="31" s="1"/>
  <c r="Z16" i="31"/>
  <c r="AY35" i="31"/>
  <c r="AL18" i="30"/>
  <c r="AI17" i="30"/>
  <c r="W18" i="30"/>
  <c r="T17" i="30"/>
  <c r="AU19" i="30"/>
  <c r="AV19" i="30" s="1"/>
  <c r="AM19" i="30"/>
  <c r="AA16" i="30"/>
  <c r="AC17" i="30"/>
  <c r="AD17" i="30" s="1"/>
  <c r="AG20" i="30"/>
  <c r="AX20" i="30"/>
  <c r="AF19" i="30"/>
  <c r="X19" i="30"/>
  <c r="R16" i="30"/>
  <c r="AP16" i="30"/>
  <c r="AR17" i="30"/>
  <c r="AS17" i="30" s="1"/>
  <c r="AY21" i="30"/>
  <c r="AX43" i="29"/>
  <c r="AM18" i="29"/>
  <c r="AY21" i="29"/>
  <c r="Z17" i="29"/>
  <c r="AC18" i="29"/>
  <c r="AD18" i="29" s="1"/>
  <c r="AY44" i="29"/>
  <c r="X18" i="29"/>
  <c r="AO17" i="29"/>
  <c r="AR18" i="29"/>
  <c r="AS18" i="29" s="1"/>
  <c r="AI16" i="29"/>
  <c r="AL17" i="29"/>
  <c r="AY58" i="29"/>
  <c r="T16" i="29"/>
  <c r="W17" i="29"/>
  <c r="AY51" i="29"/>
  <c r="AY57" i="29"/>
  <c r="AG19" i="29"/>
  <c r="AY20" i="29"/>
  <c r="R17" i="29"/>
  <c r="AU19" i="29"/>
  <c r="AV19" i="29" s="1"/>
  <c r="AG50" i="29"/>
  <c r="AX50" i="29"/>
  <c r="AF19" i="28"/>
  <c r="AG19" i="28" s="1"/>
  <c r="AU19" i="28"/>
  <c r="AV19" i="28" s="1"/>
  <c r="W17" i="28"/>
  <c r="T16" i="28"/>
  <c r="AM18" i="28"/>
  <c r="AX20" i="28"/>
  <c r="AG20" i="28"/>
  <c r="AR18" i="28"/>
  <c r="AS18" i="28" s="1"/>
  <c r="AO17" i="28"/>
  <c r="AI16" i="28"/>
  <c r="AL17" i="28"/>
  <c r="R17" i="28"/>
  <c r="X18" i="28"/>
  <c r="AC18" i="28"/>
  <c r="AD18" i="28" s="1"/>
  <c r="Z17" i="28"/>
  <c r="AR18" i="27"/>
  <c r="AO17" i="27"/>
  <c r="AY21" i="27"/>
  <c r="AX20" i="27"/>
  <c r="AG20" i="27"/>
  <c r="AS19" i="27"/>
  <c r="AU19" i="27"/>
  <c r="AV19" i="27" s="1"/>
  <c r="W15" i="27"/>
  <c r="W14" i="27" s="1"/>
  <c r="W13" i="27" s="1"/>
  <c r="AD19" i="27"/>
  <c r="AF19" i="27"/>
  <c r="AL16" i="27"/>
  <c r="AI15" i="27"/>
  <c r="AI14" i="27" s="1"/>
  <c r="AI13" i="27" s="1"/>
  <c r="AC18" i="27"/>
  <c r="Z17" i="27"/>
  <c r="R17" i="27"/>
  <c r="X18" i="27"/>
  <c r="AY803" i="4"/>
  <c r="BA803" i="4"/>
  <c r="R799" i="4"/>
  <c r="AX801" i="4"/>
  <c r="AG801" i="4"/>
  <c r="BB804" i="4"/>
  <c r="BC804" i="4"/>
  <c r="BB806" i="4"/>
  <c r="BC806" i="4"/>
  <c r="AC799" i="4"/>
  <c r="AD799" i="4" s="1"/>
  <c r="Z798" i="4"/>
  <c r="AC798" i="4" s="1"/>
  <c r="AF800" i="4"/>
  <c r="X800" i="4"/>
  <c r="AU799" i="4"/>
  <c r="AV799" i="4" s="1"/>
  <c r="AM799" i="4"/>
  <c r="AO798" i="4"/>
  <c r="AR798" i="4" s="1"/>
  <c r="AR799" i="4"/>
  <c r="AS799" i="4" s="1"/>
  <c r="AY802" i="4"/>
  <c r="BA802" i="4"/>
  <c r="T798" i="4"/>
  <c r="W798" i="4" s="1"/>
  <c r="W799" i="4"/>
  <c r="AU19" i="26"/>
  <c r="AV19" i="26" s="1"/>
  <c r="AD57" i="26"/>
  <c r="AS49" i="26"/>
  <c r="AF50" i="26"/>
  <c r="AY67" i="26"/>
  <c r="AM18" i="26"/>
  <c r="W43" i="26"/>
  <c r="T42" i="26"/>
  <c r="W42" i="26" s="1"/>
  <c r="AU57" i="26"/>
  <c r="AV57" i="26" s="1"/>
  <c r="AM57" i="26"/>
  <c r="AS63" i="26"/>
  <c r="AY84" i="26"/>
  <c r="AF65" i="26"/>
  <c r="X65" i="26"/>
  <c r="AG45" i="26"/>
  <c r="AX45" i="26"/>
  <c r="R56" i="26"/>
  <c r="R16" i="26" s="1"/>
  <c r="AC42" i="26"/>
  <c r="AD42" i="26" s="1"/>
  <c r="Z16" i="26"/>
  <c r="AY59" i="26"/>
  <c r="AD56" i="26"/>
  <c r="AI49" i="26"/>
  <c r="AL49" i="26" s="1"/>
  <c r="AL50" i="26"/>
  <c r="AL17" i="26"/>
  <c r="AU56" i="26"/>
  <c r="AV56" i="26" s="1"/>
  <c r="AM56" i="26"/>
  <c r="AV83" i="26"/>
  <c r="AU82" i="26"/>
  <c r="AX83" i="26"/>
  <c r="W64" i="26"/>
  <c r="T63" i="26"/>
  <c r="W63" i="26" s="1"/>
  <c r="AY46" i="26"/>
  <c r="AG58" i="26"/>
  <c r="AX58" i="26"/>
  <c r="AM51" i="26"/>
  <c r="AU51" i="26"/>
  <c r="AG20" i="26"/>
  <c r="AX20" i="26"/>
  <c r="W17" i="26"/>
  <c r="AU44" i="26"/>
  <c r="AV44" i="26" s="1"/>
  <c r="AM44" i="26"/>
  <c r="X56" i="26"/>
  <c r="AF56" i="26"/>
  <c r="AO17" i="26"/>
  <c r="AR18" i="26"/>
  <c r="AS18" i="26" s="1"/>
  <c r="AY21" i="26"/>
  <c r="AU65" i="26"/>
  <c r="AV65" i="26" s="1"/>
  <c r="AM65" i="26"/>
  <c r="AB17" i="26"/>
  <c r="AC18" i="26"/>
  <c r="AD18" i="26" s="1"/>
  <c r="X18" i="26"/>
  <c r="AF44" i="26"/>
  <c r="X44" i="26"/>
  <c r="AO42" i="26"/>
  <c r="AR42" i="26" s="1"/>
  <c r="AS42" i="26" s="1"/>
  <c r="AR43" i="26"/>
  <c r="AS43" i="26" s="1"/>
  <c r="AL43" i="26"/>
  <c r="AI42" i="26"/>
  <c r="AL42" i="26" s="1"/>
  <c r="AF19" i="26"/>
  <c r="AF57" i="26"/>
  <c r="X57" i="26"/>
  <c r="AL64" i="26"/>
  <c r="AI63" i="26"/>
  <c r="AL63" i="26" s="1"/>
  <c r="AX66" i="26"/>
  <c r="AG66" i="26"/>
  <c r="AV52" i="26"/>
  <c r="AX52" i="26"/>
  <c r="AA16" i="26"/>
  <c r="AA15" i="26" s="1"/>
  <c r="AA14" i="26" s="1"/>
  <c r="AA13" i="26" s="1"/>
  <c r="AC49" i="26"/>
  <c r="AI17" i="25"/>
  <c r="AL18" i="25"/>
  <c r="AM18" i="25" s="1"/>
  <c r="AR18" i="25"/>
  <c r="AO17" i="25"/>
  <c r="X18" i="25"/>
  <c r="R15" i="25"/>
  <c r="AY21" i="25"/>
  <c r="W17" i="25"/>
  <c r="T16" i="25"/>
  <c r="AC18" i="25"/>
  <c r="AD18" i="25" s="1"/>
  <c r="Z17" i="25"/>
  <c r="AS19" i="25"/>
  <c r="AU19" i="25"/>
  <c r="AV19" i="25" s="1"/>
  <c r="AG20" i="25"/>
  <c r="AX20" i="25"/>
  <c r="AF19" i="25"/>
  <c r="AS19" i="23"/>
  <c r="AU19" i="23"/>
  <c r="AV19" i="23" s="1"/>
  <c r="Z17" i="23"/>
  <c r="AC18" i="23"/>
  <c r="AD18" i="23" s="1"/>
  <c r="W17" i="23"/>
  <c r="T16" i="23"/>
  <c r="T15" i="23" s="1"/>
  <c r="T14" i="23" s="1"/>
  <c r="T13" i="23" s="1"/>
  <c r="AL16" i="23"/>
  <c r="R17" i="23"/>
  <c r="AM17" i="23" s="1"/>
  <c r="AO17" i="23"/>
  <c r="AR18" i="23"/>
  <c r="AF19" i="23"/>
  <c r="AF18" i="23"/>
  <c r="X18" i="23"/>
  <c r="AL18" i="22"/>
  <c r="AM19" i="22"/>
  <c r="AU19" i="22"/>
  <c r="AV19" i="22" s="1"/>
  <c r="W18" i="22"/>
  <c r="AC17" i="22"/>
  <c r="AD17" i="22" s="1"/>
  <c r="Z16" i="22"/>
  <c r="Z15" i="22" s="1"/>
  <c r="Z14" i="22" s="1"/>
  <c r="Z13" i="22" s="1"/>
  <c r="AR17" i="22"/>
  <c r="AO16" i="22"/>
  <c r="AO15" i="22" s="1"/>
  <c r="AO14" i="22" s="1"/>
  <c r="AO13" i="22" s="1"/>
  <c r="X19" i="22"/>
  <c r="AF19" i="22"/>
  <c r="AG19" i="22" s="1"/>
  <c r="AY21" i="22"/>
  <c r="AG20" i="22"/>
  <c r="AX20" i="22"/>
  <c r="AY21" i="21"/>
  <c r="AC18" i="21"/>
  <c r="AD18" i="21" s="1"/>
  <c r="Z17" i="21"/>
  <c r="AY40" i="21"/>
  <c r="AG20" i="21"/>
  <c r="AX20" i="21"/>
  <c r="W18" i="21"/>
  <c r="T17" i="21"/>
  <c r="AL18" i="21"/>
  <c r="AI17" i="21"/>
  <c r="R17" i="21"/>
  <c r="AO17" i="21"/>
  <c r="AR18" i="21"/>
  <c r="AS18" i="21" s="1"/>
  <c r="AF19" i="21"/>
  <c r="X19" i="21"/>
  <c r="AU19" i="21"/>
  <c r="AV19" i="21" s="1"/>
  <c r="AM19" i="21"/>
  <c r="AY41" i="21"/>
  <c r="AX18" i="20"/>
  <c r="AY18" i="20" s="1"/>
  <c r="AG18" i="20"/>
  <c r="AX19" i="20"/>
  <c r="AG19" i="20"/>
  <c r="W17" i="20"/>
  <c r="T16" i="20"/>
  <c r="AY28" i="20"/>
  <c r="R16" i="20"/>
  <c r="AM18" i="20"/>
  <c r="AS18" i="20"/>
  <c r="AI15" i="20"/>
  <c r="AI14" i="20" s="1"/>
  <c r="AI13" i="20" s="1"/>
  <c r="AL16" i="20"/>
  <c r="AY20" i="20"/>
  <c r="AR16" i="20"/>
  <c r="AO15" i="20"/>
  <c r="AO14" i="20" s="1"/>
  <c r="AO13" i="20" s="1"/>
  <c r="AX27" i="20"/>
  <c r="AG27" i="20"/>
  <c r="AC17" i="20"/>
  <c r="AD17" i="20" s="1"/>
  <c r="Z16" i="20"/>
  <c r="AM17" i="20"/>
  <c r="AU17" i="20"/>
  <c r="AV17" i="20" s="1"/>
  <c r="AF26" i="20"/>
  <c r="X26" i="20"/>
  <c r="AS17" i="20"/>
  <c r="AD18" i="20"/>
  <c r="R17" i="19"/>
  <c r="AY47" i="19"/>
  <c r="AY46" i="19"/>
  <c r="AY53" i="19"/>
  <c r="AR17" i="19"/>
  <c r="AS17" i="19" s="1"/>
  <c r="AO16" i="19"/>
  <c r="X19" i="19"/>
  <c r="AF19" i="19"/>
  <c r="AM19" i="19"/>
  <c r="AU19" i="19"/>
  <c r="AV19" i="19" s="1"/>
  <c r="Z16" i="19"/>
  <c r="AC17" i="19"/>
  <c r="AD17" i="19" s="1"/>
  <c r="AY52" i="19"/>
  <c r="AY21" i="19"/>
  <c r="AX35" i="19"/>
  <c r="AY36" i="19"/>
  <c r="AG20" i="19"/>
  <c r="AX20" i="19"/>
  <c r="W18" i="19"/>
  <c r="T17" i="19"/>
  <c r="AI17" i="19"/>
  <c r="AL18" i="19"/>
  <c r="AD18" i="19"/>
  <c r="AO17" i="18"/>
  <c r="AR18" i="18"/>
  <c r="AS18" i="18" s="1"/>
  <c r="AX42" i="18"/>
  <c r="AG42" i="18"/>
  <c r="AI17" i="18"/>
  <c r="AL18" i="18"/>
  <c r="AX50" i="18"/>
  <c r="AG50" i="18"/>
  <c r="X19" i="18"/>
  <c r="AF19" i="18"/>
  <c r="AY21" i="18"/>
  <c r="Z17" i="18"/>
  <c r="AC18" i="18"/>
  <c r="AD18" i="18" s="1"/>
  <c r="AG20" i="18"/>
  <c r="AX20" i="18"/>
  <c r="T17" i="18"/>
  <c r="W18" i="18"/>
  <c r="AM19" i="18"/>
  <c r="AU19" i="18"/>
  <c r="AV19" i="18" s="1"/>
  <c r="R16" i="18"/>
  <c r="AY33" i="11"/>
  <c r="R17" i="11"/>
  <c r="AV52" i="11"/>
  <c r="AX52" i="11"/>
  <c r="AO17" i="11"/>
  <c r="AR18" i="11"/>
  <c r="AS18" i="11" s="1"/>
  <c r="AI17" i="11"/>
  <c r="AL18" i="11"/>
  <c r="AY53" i="11"/>
  <c r="AY21" i="11"/>
  <c r="AX20" i="11"/>
  <c r="AG20" i="11"/>
  <c r="AF19" i="11"/>
  <c r="AG19" i="11" s="1"/>
  <c r="X19" i="11"/>
  <c r="AC17" i="11"/>
  <c r="Z16" i="11"/>
  <c r="AU19" i="11"/>
  <c r="AV19" i="11" s="1"/>
  <c r="AM19" i="11"/>
  <c r="T17" i="11"/>
  <c r="W18" i="11"/>
  <c r="Z17" i="17"/>
  <c r="AC18" i="17"/>
  <c r="AD18" i="17" s="1"/>
  <c r="R17" i="17"/>
  <c r="AU19" i="17"/>
  <c r="AV19" i="17" s="1"/>
  <c r="AM19" i="17"/>
  <c r="AF19" i="17"/>
  <c r="X19" i="17"/>
  <c r="AX20" i="17"/>
  <c r="AG20" i="17"/>
  <c r="AL18" i="17"/>
  <c r="AI17" i="17"/>
  <c r="AY36" i="17"/>
  <c r="W18" i="17"/>
  <c r="T17" i="17"/>
  <c r="AX35" i="17"/>
  <c r="AY21" i="17"/>
  <c r="AR17" i="17"/>
  <c r="AS17" i="17" s="1"/>
  <c r="AO16" i="17"/>
  <c r="T17" i="10"/>
  <c r="W18" i="10"/>
  <c r="AY20" i="10"/>
  <c r="R17" i="10"/>
  <c r="AS17" i="10" s="1"/>
  <c r="AI17" i="10"/>
  <c r="AL18" i="10"/>
  <c r="AG19" i="10"/>
  <c r="AX19" i="10"/>
  <c r="AU39" i="10"/>
  <c r="AV39" i="10" s="1"/>
  <c r="AM39" i="10"/>
  <c r="AG39" i="10"/>
  <c r="AC17" i="10"/>
  <c r="Z16" i="10"/>
  <c r="AY33" i="10"/>
  <c r="AY41" i="10"/>
  <c r="AG32" i="10"/>
  <c r="AX32" i="10"/>
  <c r="AG40" i="10"/>
  <c r="AX40" i="10"/>
  <c r="AR16" i="10"/>
  <c r="AO15" i="10"/>
  <c r="AO14" i="10" s="1"/>
  <c r="AO13" i="10" s="1"/>
  <c r="AY27" i="10"/>
  <c r="AF19" i="16"/>
  <c r="X19" i="16"/>
  <c r="AG20" i="16"/>
  <c r="AX20" i="16"/>
  <c r="AU19" i="16"/>
  <c r="AV19" i="16" s="1"/>
  <c r="AM19" i="16"/>
  <c r="R15" i="16"/>
  <c r="AC17" i="16"/>
  <c r="AD17" i="16" s="1"/>
  <c r="Z16" i="16"/>
  <c r="AL18" i="16"/>
  <c r="AI17" i="16"/>
  <c r="W18" i="16"/>
  <c r="T17" i="16"/>
  <c r="AR17" i="16"/>
  <c r="AS17" i="16" s="1"/>
  <c r="AO16" i="16"/>
  <c r="AY21" i="16"/>
  <c r="AY51" i="9"/>
  <c r="X40" i="9"/>
  <c r="W34" i="9"/>
  <c r="AU18" i="9"/>
  <c r="AV18" i="9" s="1"/>
  <c r="AM18" i="9"/>
  <c r="R16" i="9"/>
  <c r="AS16" i="9" s="1"/>
  <c r="AS15" i="9" s="1"/>
  <c r="AS14" i="9" s="1"/>
  <c r="AS13" i="9" s="1"/>
  <c r="AX43" i="9"/>
  <c r="AG43" i="9"/>
  <c r="AY44" i="9"/>
  <c r="T17" i="9"/>
  <c r="W18" i="9"/>
  <c r="X19" i="9"/>
  <c r="AF19" i="9"/>
  <c r="AY52" i="9"/>
  <c r="AV34" i="9"/>
  <c r="AU33" i="9"/>
  <c r="AV33" i="9" s="1"/>
  <c r="Z15" i="9"/>
  <c r="Z14" i="9" s="1"/>
  <c r="Z13" i="9" s="1"/>
  <c r="AC16" i="9"/>
  <c r="AR15" i="9"/>
  <c r="AR14" i="9" s="1"/>
  <c r="AR13" i="9" s="1"/>
  <c r="AI16" i="9"/>
  <c r="AL17" i="9"/>
  <c r="AY42" i="15"/>
  <c r="AR17" i="15"/>
  <c r="AO16" i="15"/>
  <c r="AX35" i="15"/>
  <c r="AG35" i="15"/>
  <c r="AX41" i="15"/>
  <c r="AG41" i="15"/>
  <c r="AY36" i="15"/>
  <c r="AY49" i="15"/>
  <c r="W18" i="15"/>
  <c r="T17" i="15"/>
  <c r="AL17" i="15"/>
  <c r="AI16" i="15"/>
  <c r="AC18" i="15"/>
  <c r="AD18" i="15" s="1"/>
  <c r="Z17" i="15"/>
  <c r="R17" i="15"/>
  <c r="AG20" i="15"/>
  <c r="AX20" i="15"/>
  <c r="AY21" i="15"/>
  <c r="X19" i="15"/>
  <c r="AF19" i="15"/>
  <c r="AM18" i="15"/>
  <c r="AU18" i="15"/>
  <c r="AV18" i="15" s="1"/>
  <c r="AY21" i="8"/>
  <c r="AM18" i="8"/>
  <c r="AG20" i="8"/>
  <c r="AX20" i="8"/>
  <c r="AR18" i="8"/>
  <c r="AS18" i="8" s="1"/>
  <c r="AO17" i="8"/>
  <c r="AI16" i="8"/>
  <c r="AL17" i="8"/>
  <c r="R17" i="8"/>
  <c r="AC18" i="8"/>
  <c r="AD18" i="8" s="1"/>
  <c r="Z17" i="8"/>
  <c r="AF19" i="8"/>
  <c r="X18" i="8"/>
  <c r="AF18" i="8"/>
  <c r="W17" i="8"/>
  <c r="T16" i="8"/>
  <c r="AY21" i="14"/>
  <c r="R17" i="14"/>
  <c r="AX44" i="14"/>
  <c r="AG44" i="14"/>
  <c r="AD18" i="14"/>
  <c r="X19" i="14"/>
  <c r="AF19" i="14"/>
  <c r="AX33" i="14"/>
  <c r="AY34" i="14"/>
  <c r="AO16" i="14"/>
  <c r="AR17" i="14"/>
  <c r="AU18" i="14"/>
  <c r="AV18" i="14" s="1"/>
  <c r="AM18" i="14"/>
  <c r="AC17" i="14"/>
  <c r="Z16" i="14"/>
  <c r="T17" i="14"/>
  <c r="W18" i="14"/>
  <c r="AY45" i="14"/>
  <c r="AI16" i="14"/>
  <c r="AL17" i="14"/>
  <c r="AG20" i="14"/>
  <c r="AX20" i="14"/>
  <c r="AY21" i="7"/>
  <c r="X19" i="7"/>
  <c r="AF19" i="7"/>
  <c r="AS17" i="7"/>
  <c r="Z15" i="7"/>
  <c r="Z14" i="7" s="1"/>
  <c r="Z13" i="7" s="1"/>
  <c r="AU18" i="7"/>
  <c r="AV18" i="7" s="1"/>
  <c r="AM18" i="7"/>
  <c r="T17" i="7"/>
  <c r="W18" i="7"/>
  <c r="AR16" i="7"/>
  <c r="AO15" i="7"/>
  <c r="AO14" i="7" s="1"/>
  <c r="AO13" i="7" s="1"/>
  <c r="AI16" i="7"/>
  <c r="AL17" i="7"/>
  <c r="AG20" i="7"/>
  <c r="AX20" i="7"/>
  <c r="AA17" i="7"/>
  <c r="AC18" i="7"/>
  <c r="AD18" i="7" s="1"/>
  <c r="AY45" i="7"/>
  <c r="AX44" i="7"/>
  <c r="AG44" i="7"/>
  <c r="R16" i="7"/>
  <c r="AX33" i="7"/>
  <c r="AG33" i="7"/>
  <c r="AP17" i="13"/>
  <c r="AR18" i="13"/>
  <c r="AS18" i="13" s="1"/>
  <c r="R17" i="13"/>
  <c r="AD17" i="13" s="1"/>
  <c r="AF18" i="13"/>
  <c r="AG18" i="13" s="1"/>
  <c r="X18" i="13"/>
  <c r="AY34" i="13"/>
  <c r="AX33" i="13"/>
  <c r="AL19" i="13"/>
  <c r="AI18" i="13"/>
  <c r="AV47" i="13"/>
  <c r="AU44" i="13"/>
  <c r="AX47" i="13"/>
  <c r="W17" i="13"/>
  <c r="T16" i="13"/>
  <c r="Z15" i="13"/>
  <c r="Z14" i="13" s="1"/>
  <c r="Z13" i="13" s="1"/>
  <c r="AC16" i="13"/>
  <c r="AY49" i="13"/>
  <c r="AC18" i="6"/>
  <c r="AD18" i="6" s="1"/>
  <c r="Z17" i="6"/>
  <c r="AY21" i="6"/>
  <c r="AG20" i="6"/>
  <c r="AX20" i="6"/>
  <c r="AY35" i="6"/>
  <c r="R16" i="6"/>
  <c r="AL18" i="6"/>
  <c r="AI17" i="6"/>
  <c r="W18" i="6"/>
  <c r="T17" i="6"/>
  <c r="AR18" i="6"/>
  <c r="AS18" i="6" s="1"/>
  <c r="AO17" i="6"/>
  <c r="AM19" i="6"/>
  <c r="AU19" i="6"/>
  <c r="AV19" i="6" s="1"/>
  <c r="X19" i="6"/>
  <c r="AF19" i="6"/>
  <c r="AY36" i="6"/>
  <c r="AY47" i="6"/>
  <c r="AY35" i="12"/>
  <c r="AL18" i="12"/>
  <c r="AI17" i="12"/>
  <c r="AY46" i="12"/>
  <c r="R17" i="12"/>
  <c r="AY21" i="12"/>
  <c r="AU19" i="12"/>
  <c r="AV19" i="12" s="1"/>
  <c r="AM19" i="12"/>
  <c r="AY36" i="12"/>
  <c r="W18" i="12"/>
  <c r="T17" i="12"/>
  <c r="AR18" i="12"/>
  <c r="AS18" i="12" s="1"/>
  <c r="AO17" i="12"/>
  <c r="AC18" i="12"/>
  <c r="AD18" i="12" s="1"/>
  <c r="Z17" i="12"/>
  <c r="AY55" i="12"/>
  <c r="AF19" i="12"/>
  <c r="X19" i="12"/>
  <c r="AX20" i="12"/>
  <c r="AG20" i="12"/>
  <c r="AY47" i="12"/>
  <c r="AM18" i="5"/>
  <c r="W16" i="5"/>
  <c r="T15" i="5"/>
  <c r="AX20" i="5"/>
  <c r="AG20" i="5"/>
  <c r="AL16" i="5"/>
  <c r="AI15" i="5"/>
  <c r="AY45" i="5"/>
  <c r="AX18" i="5"/>
  <c r="AY18" i="5" s="1"/>
  <c r="AG18" i="5"/>
  <c r="AX26" i="5"/>
  <c r="AY27" i="5"/>
  <c r="AR15" i="5"/>
  <c r="AO14" i="5"/>
  <c r="AO13" i="5" s="1"/>
  <c r="AV18" i="5"/>
  <c r="AF17" i="5"/>
  <c r="AY33" i="5"/>
  <c r="AU17" i="5"/>
  <c r="Z15" i="5"/>
  <c r="AC16" i="5"/>
  <c r="R17" i="5"/>
  <c r="AD17" i="5" s="1"/>
  <c r="AS18" i="5"/>
  <c r="AY21" i="5"/>
  <c r="AY44" i="5"/>
  <c r="X18" i="5"/>
  <c r="AG32" i="5"/>
  <c r="AX32" i="5"/>
  <c r="AF178" i="4"/>
  <c r="AX178" i="4" s="1"/>
  <c r="AS217" i="4"/>
  <c r="AC909" i="4"/>
  <c r="AD909" i="4" s="1"/>
  <c r="Z908" i="4"/>
  <c r="AC908" i="4" s="1"/>
  <c r="AF603" i="4"/>
  <c r="AF931" i="4"/>
  <c r="AX837" i="4"/>
  <c r="AF940" i="4"/>
  <c r="AG940" i="4" s="1"/>
  <c r="AF819" i="4"/>
  <c r="AU603" i="4"/>
  <c r="AV603" i="4" s="1"/>
  <c r="AX956" i="4"/>
  <c r="BB358" i="4"/>
  <c r="BC358" i="4"/>
  <c r="BB325" i="4"/>
  <c r="BC325" i="4"/>
  <c r="AY30" i="24"/>
  <c r="BC541" i="4"/>
  <c r="BB541" i="4"/>
  <c r="BB795" i="4"/>
  <c r="BC795" i="4"/>
  <c r="BB373" i="4"/>
  <c r="BC373" i="4"/>
  <c r="BA510" i="4"/>
  <c r="AY510" i="4"/>
  <c r="AM602" i="4"/>
  <c r="W758" i="4"/>
  <c r="T757" i="4"/>
  <c r="W757" i="4" s="1"/>
  <c r="BB913" i="4"/>
  <c r="BC913" i="4"/>
  <c r="W217" i="4"/>
  <c r="T216" i="4"/>
  <c r="T551" i="4"/>
  <c r="W551" i="4" s="1"/>
  <c r="W552" i="4"/>
  <c r="AG178" i="4"/>
  <c r="Z176" i="4"/>
  <c r="AC177" i="4"/>
  <c r="AD177" i="4" s="1"/>
  <c r="BB381" i="4"/>
  <c r="BC381" i="4"/>
  <c r="BC121" i="4"/>
  <c r="BB121" i="4"/>
  <c r="AY957" i="4"/>
  <c r="BA957" i="4"/>
  <c r="U612" i="4"/>
  <c r="W613" i="4"/>
  <c r="AJ938" i="4"/>
  <c r="AL939" i="4"/>
  <c r="AL893" i="4"/>
  <c r="AI892" i="4"/>
  <c r="AL892" i="4" s="1"/>
  <c r="AG697" i="4"/>
  <c r="AU750" i="4"/>
  <c r="AI473" i="4"/>
  <c r="AL473" i="4" s="1"/>
  <c r="AL474" i="4"/>
  <c r="AY380" i="4"/>
  <c r="BA380" i="4"/>
  <c r="R929" i="4"/>
  <c r="X835" i="4"/>
  <c r="AL552" i="4"/>
  <c r="AI551" i="4"/>
  <c r="AL551" i="4" s="1"/>
  <c r="BB897" i="4"/>
  <c r="BC897" i="4"/>
  <c r="AY364" i="4"/>
  <c r="BA364" i="4"/>
  <c r="AC650" i="4"/>
  <c r="AD650" i="4" s="1"/>
  <c r="Z649" i="4"/>
  <c r="BB136" i="4"/>
  <c r="BC136" i="4"/>
  <c r="AG595" i="4"/>
  <c r="AX595" i="4"/>
  <c r="BC620" i="4"/>
  <c r="BB620" i="4"/>
  <c r="R551" i="4"/>
  <c r="AL217" i="4"/>
  <c r="AI216" i="4"/>
  <c r="AL165" i="4"/>
  <c r="AM165" i="4" s="1"/>
  <c r="AJ141" i="4"/>
  <c r="AG673" i="4"/>
  <c r="BC682" i="4"/>
  <c r="BB682" i="4"/>
  <c r="R834" i="4"/>
  <c r="R922" i="4"/>
  <c r="X923" i="4"/>
  <c r="AU433" i="4"/>
  <c r="AV433" i="4" s="1"/>
  <c r="AM433" i="4"/>
  <c r="AM58" i="4"/>
  <c r="AU58" i="4"/>
  <c r="AV58" i="4" s="1"/>
  <c r="AC257" i="4"/>
  <c r="AD257" i="4" s="1"/>
  <c r="Z256" i="4"/>
  <c r="BB398" i="4"/>
  <c r="BC398" i="4"/>
  <c r="AL432" i="4"/>
  <c r="AI431" i="4"/>
  <c r="W737" i="4"/>
  <c r="T736" i="4"/>
  <c r="W736" i="4" s="1"/>
  <c r="BB172" i="4"/>
  <c r="BC172" i="4"/>
  <c r="AR300" i="4"/>
  <c r="AS300" i="4" s="1"/>
  <c r="AO299" i="4"/>
  <c r="BB492" i="4"/>
  <c r="BC492" i="4"/>
  <c r="BB527" i="4"/>
  <c r="BC527" i="4"/>
  <c r="AX490" i="4"/>
  <c r="AY491" i="4"/>
  <c r="BA491" i="4"/>
  <c r="AO908" i="4"/>
  <c r="AR909" i="4"/>
  <c r="AS909" i="4" s="1"/>
  <c r="R431" i="4"/>
  <c r="AF744" i="4"/>
  <c r="X744" i="4"/>
  <c r="AY555" i="4"/>
  <c r="BA555" i="4"/>
  <c r="AY675" i="4"/>
  <c r="BA675" i="4"/>
  <c r="AL57" i="4"/>
  <c r="AI56" i="4"/>
  <c r="BC17" i="4"/>
  <c r="AY761" i="4"/>
  <c r="BA761" i="4"/>
  <c r="AY156" i="4"/>
  <c r="AX155" i="4"/>
  <c r="BA156" i="4"/>
  <c r="AG409" i="4"/>
  <c r="AX409" i="4"/>
  <c r="AB593" i="4"/>
  <c r="AC602" i="4"/>
  <c r="AD602" i="4" s="1"/>
  <c r="AF738" i="4"/>
  <c r="X738" i="4"/>
  <c r="AY787" i="4"/>
  <c r="BA787" i="4"/>
  <c r="AY16" i="4"/>
  <c r="AG251" i="4"/>
  <c r="AX251" i="4"/>
  <c r="AL593" i="4"/>
  <c r="AI592" i="4"/>
  <c r="AU169" i="4"/>
  <c r="AM169" i="4"/>
  <c r="BB253" i="4"/>
  <c r="BC253" i="4"/>
  <c r="AS697" i="4"/>
  <c r="AF743" i="4"/>
  <c r="BB880" i="4"/>
  <c r="BC880" i="4"/>
  <c r="AP98" i="4"/>
  <c r="AR99" i="4"/>
  <c r="AS99" i="4" s="1"/>
  <c r="AF141" i="4"/>
  <c r="AG141" i="4" s="1"/>
  <c r="X141" i="4"/>
  <c r="AY714" i="4"/>
  <c r="BA714" i="4"/>
  <c r="AO55" i="4"/>
  <c r="AR56" i="4"/>
  <c r="BB440" i="4"/>
  <c r="BC440" i="4"/>
  <c r="AY418" i="4"/>
  <c r="BA418" i="4"/>
  <c r="AL98" i="4"/>
  <c r="AI97" i="4"/>
  <c r="AL97" i="4" s="1"/>
  <c r="BB333" i="4"/>
  <c r="BC333" i="4"/>
  <c r="BB365" i="4"/>
  <c r="BC365" i="4"/>
  <c r="X475" i="4"/>
  <c r="AY318" i="4"/>
  <c r="BA318" i="4"/>
  <c r="AY233" i="4"/>
  <c r="AX232" i="4"/>
  <c r="BA233" i="4"/>
  <c r="BB288" i="4"/>
  <c r="BC288" i="4"/>
  <c r="AJ649" i="4"/>
  <c r="AJ648" i="4" s="1"/>
  <c r="AL650" i="4"/>
  <c r="AO952" i="4"/>
  <c r="AR952" i="4" s="1"/>
  <c r="AR953" i="4"/>
  <c r="AS953" i="4" s="1"/>
  <c r="AY502" i="4"/>
  <c r="BA502" i="4"/>
  <c r="AV177" i="4"/>
  <c r="AP929" i="4"/>
  <c r="AR930" i="4"/>
  <c r="AX24" i="4"/>
  <c r="AY25" i="4"/>
  <c r="BA25" i="4"/>
  <c r="BB729" i="4"/>
  <c r="BC729" i="4"/>
  <c r="BB852" i="4"/>
  <c r="BC852" i="4"/>
  <c r="BC414" i="4"/>
  <c r="BB414" i="4"/>
  <c r="X258" i="4"/>
  <c r="AF258" i="4"/>
  <c r="X602" i="4"/>
  <c r="AC893" i="4"/>
  <c r="Z892" i="4"/>
  <c r="AC892" i="4" s="1"/>
  <c r="BA303" i="4"/>
  <c r="AY303" i="4"/>
  <c r="AY252" i="4"/>
  <c r="BA252" i="4"/>
  <c r="AU516" i="4"/>
  <c r="AV516" i="4" s="1"/>
  <c r="AM516" i="4"/>
  <c r="BB450" i="4"/>
  <c r="BC450" i="4"/>
  <c r="AY179" i="4"/>
  <c r="BA179" i="4"/>
  <c r="BA260" i="4"/>
  <c r="AY260" i="4"/>
  <c r="AY533" i="4"/>
  <c r="BA533" i="4"/>
  <c r="X614" i="4"/>
  <c r="AF614" i="4"/>
  <c r="BC842" i="4"/>
  <c r="BB842" i="4"/>
  <c r="AU940" i="4"/>
  <c r="AV940" i="4" s="1"/>
  <c r="AM940" i="4"/>
  <c r="X818" i="4"/>
  <c r="AU894" i="4"/>
  <c r="AV894" i="4" s="1"/>
  <c r="AM894" i="4"/>
  <c r="AF953" i="4"/>
  <c r="X953" i="4"/>
  <c r="W432" i="4"/>
  <c r="T431" i="4"/>
  <c r="W56" i="4"/>
  <c r="T55" i="4"/>
  <c r="AX517" i="4"/>
  <c r="AG517" i="4"/>
  <c r="AU751" i="4"/>
  <c r="AV751" i="4" s="1"/>
  <c r="AM751" i="4"/>
  <c r="BB81" i="4"/>
  <c r="BC81" i="4"/>
  <c r="AY820" i="4"/>
  <c r="BA820" i="4"/>
  <c r="AG18" i="4"/>
  <c r="AX18" i="4"/>
  <c r="R216" i="4"/>
  <c r="AM475" i="4"/>
  <c r="AR216" i="4"/>
  <c r="AO215" i="4"/>
  <c r="AR215" i="4" s="1"/>
  <c r="AY933" i="4"/>
  <c r="BA933" i="4"/>
  <c r="BC245" i="4"/>
  <c r="BB245" i="4"/>
  <c r="BB444" i="4"/>
  <c r="BC444" i="4"/>
  <c r="AY971" i="4"/>
  <c r="BA971" i="4"/>
  <c r="BC76" i="4"/>
  <c r="BB76" i="4"/>
  <c r="BB635" i="4"/>
  <c r="BC635" i="4"/>
  <c r="AM836" i="4"/>
  <c r="AU836" i="4"/>
  <c r="AV836" i="4" s="1"/>
  <c r="AY220" i="4"/>
  <c r="BA220" i="4"/>
  <c r="X395" i="4"/>
  <c r="AU553" i="4"/>
  <c r="AV553" i="4" s="1"/>
  <c r="AM553" i="4"/>
  <c r="AI953" i="4"/>
  <c r="AL954" i="4"/>
  <c r="BB207" i="4"/>
  <c r="BC207" i="4"/>
  <c r="AS712" i="4"/>
  <c r="AR515" i="4"/>
  <c r="AS515" i="4" s="1"/>
  <c r="AO514" i="4"/>
  <c r="AU924" i="4"/>
  <c r="AV924" i="4" s="1"/>
  <c r="R56" i="4"/>
  <c r="BC617" i="4"/>
  <c r="BB617" i="4"/>
  <c r="BB275" i="4"/>
  <c r="BC275" i="4"/>
  <c r="BC839" i="4"/>
  <c r="BB839" i="4"/>
  <c r="AX932" i="4"/>
  <c r="BB287" i="4"/>
  <c r="BC287" i="4"/>
  <c r="BB927" i="4"/>
  <c r="BC927" i="4"/>
  <c r="AY244" i="4"/>
  <c r="BA244" i="4"/>
  <c r="BA295" i="4"/>
  <c r="AY295" i="4"/>
  <c r="AY31" i="4"/>
  <c r="BA31" i="4"/>
  <c r="BB482" i="4"/>
  <c r="BC482" i="4"/>
  <c r="AX684" i="4"/>
  <c r="AY942" i="4"/>
  <c r="AX941" i="4"/>
  <c r="BA942" i="4"/>
  <c r="R139" i="4"/>
  <c r="BB436" i="4"/>
  <c r="BC436" i="4"/>
  <c r="R256" i="4"/>
  <c r="X939" i="4"/>
  <c r="AY509" i="4"/>
  <c r="BA509" i="4"/>
  <c r="AU738" i="4"/>
  <c r="AV738" i="4" s="1"/>
  <c r="AM738" i="4"/>
  <c r="AA929" i="4"/>
  <c r="AC930" i="4"/>
  <c r="AD930" i="4" s="1"/>
  <c r="AL257" i="4"/>
  <c r="AI256" i="4"/>
  <c r="AP817" i="4"/>
  <c r="AR818" i="4"/>
  <c r="AC923" i="4"/>
  <c r="Z922" i="4"/>
  <c r="AY135" i="4"/>
  <c r="BA135" i="4"/>
  <c r="BB342" i="4"/>
  <c r="BC342" i="4"/>
  <c r="AY540" i="4"/>
  <c r="BA540" i="4"/>
  <c r="AM922" i="4"/>
  <c r="AY341" i="4"/>
  <c r="BA341" i="4"/>
  <c r="AF712" i="4"/>
  <c r="X712" i="4"/>
  <c r="AY102" i="4"/>
  <c r="BA102" i="4"/>
  <c r="AX323" i="4"/>
  <c r="AU14" i="4"/>
  <c r="AL613" i="4"/>
  <c r="AI612" i="4"/>
  <c r="BB856" i="4"/>
  <c r="BC856" i="4"/>
  <c r="AG340" i="4"/>
  <c r="AX340" i="4"/>
  <c r="AU175" i="4"/>
  <c r="BC701" i="4"/>
  <c r="BB701" i="4"/>
  <c r="R908" i="4"/>
  <c r="AM377" i="4"/>
  <c r="AC56" i="4"/>
  <c r="Z55" i="4"/>
  <c r="AX101" i="4"/>
  <c r="AG101" i="4"/>
  <c r="R743" i="4"/>
  <c r="X743" i="4" s="1"/>
  <c r="AD744" i="4"/>
  <c r="AG970" i="4"/>
  <c r="AX970" i="4"/>
  <c r="AL758" i="4"/>
  <c r="AI757" i="4"/>
  <c r="AL757" i="4" s="1"/>
  <c r="BA665" i="4"/>
  <c r="BB666" i="4"/>
  <c r="BB665" i="4" s="1"/>
  <c r="BC666" i="4"/>
  <c r="BC665" i="4" s="1"/>
  <c r="AC475" i="4"/>
  <c r="AD475" i="4" s="1"/>
  <c r="Z474" i="4"/>
  <c r="AU744" i="4"/>
  <c r="AV744" i="4" s="1"/>
  <c r="AM744" i="4"/>
  <c r="AX219" i="4"/>
  <c r="AG219" i="4"/>
  <c r="BB367" i="4"/>
  <c r="BC367" i="4"/>
  <c r="AG652" i="4"/>
  <c r="AX652" i="4"/>
  <c r="BB597" i="4"/>
  <c r="BC597" i="4"/>
  <c r="BB869" i="4"/>
  <c r="BC869" i="4"/>
  <c r="R696" i="4"/>
  <c r="X696" i="4" s="1"/>
  <c r="BB860" i="4"/>
  <c r="BC860" i="4"/>
  <c r="BB629" i="4"/>
  <c r="BC629" i="4"/>
  <c r="T473" i="4"/>
  <c r="W473" i="4" s="1"/>
  <c r="W474" i="4"/>
  <c r="AS360" i="4"/>
  <c r="AR354" i="4"/>
  <c r="AU360" i="4"/>
  <c r="AL968" i="4"/>
  <c r="AI967" i="4"/>
  <c r="AF696" i="4"/>
  <c r="AM476" i="4"/>
  <c r="AU476" i="4"/>
  <c r="AV476" i="4" s="1"/>
  <c r="BB224" i="4"/>
  <c r="BC224" i="4"/>
  <c r="BA778" i="4"/>
  <c r="AY778" i="4"/>
  <c r="AG760" i="4"/>
  <c r="AX760" i="4"/>
  <c r="AY616" i="4"/>
  <c r="BA616" i="4"/>
  <c r="AL711" i="4"/>
  <c r="T816" i="4"/>
  <c r="W816" i="4" s="1"/>
  <c r="W817" i="4"/>
  <c r="BA588" i="4"/>
  <c r="AY588" i="4"/>
  <c r="AR140" i="4"/>
  <c r="AS140" i="4" s="1"/>
  <c r="AO139" i="4"/>
  <c r="BB715" i="4"/>
  <c r="BC715" i="4"/>
  <c r="W98" i="4"/>
  <c r="T97" i="4"/>
  <c r="W97" i="4" s="1"/>
  <c r="BC659" i="4"/>
  <c r="BB659" i="4"/>
  <c r="AY912" i="4"/>
  <c r="BA912" i="4"/>
  <c r="AJ834" i="4"/>
  <c r="AL835" i="4"/>
  <c r="AF14" i="4"/>
  <c r="AM955" i="4"/>
  <c r="AU955" i="4"/>
  <c r="X930" i="4"/>
  <c r="BB534" i="4"/>
  <c r="BC534" i="4"/>
  <c r="AG819" i="4"/>
  <c r="AY193" i="4"/>
  <c r="BA193" i="4"/>
  <c r="BB162" i="4"/>
  <c r="BC162" i="4"/>
  <c r="BB726" i="4"/>
  <c r="BC726" i="4"/>
  <c r="AY60" i="4"/>
  <c r="BA60" i="4"/>
  <c r="AY462" i="4"/>
  <c r="BA462" i="4"/>
  <c r="AX142" i="4"/>
  <c r="AG142" i="4"/>
  <c r="BB239" i="4"/>
  <c r="BC239" i="4"/>
  <c r="R893" i="4"/>
  <c r="AX911" i="4"/>
  <c r="AG911" i="4"/>
  <c r="AY786" i="4"/>
  <c r="BA786" i="4"/>
  <c r="AX58" i="4"/>
  <c r="AG58" i="4"/>
  <c r="AF516" i="4"/>
  <c r="X516" i="4"/>
  <c r="BB958" i="4"/>
  <c r="BC958" i="4"/>
  <c r="AC939" i="4"/>
  <c r="AD939" i="4" s="1"/>
  <c r="Z938" i="4"/>
  <c r="AV171" i="4"/>
  <c r="AX171" i="4"/>
  <c r="AF759" i="4"/>
  <c r="X759" i="4"/>
  <c r="BB654" i="4"/>
  <c r="BC654" i="4"/>
  <c r="T175" i="4"/>
  <c r="W175" i="4" s="1"/>
  <c r="W176" i="4"/>
  <c r="BB962" i="4"/>
  <c r="BC962" i="4"/>
  <c r="R513" i="4"/>
  <c r="AU301" i="4"/>
  <c r="AV301" i="4" s="1"/>
  <c r="AM301" i="4"/>
  <c r="BB479" i="4"/>
  <c r="BC479" i="4"/>
  <c r="AG539" i="4"/>
  <c r="AX539" i="4"/>
  <c r="BB719" i="4"/>
  <c r="BC719" i="4"/>
  <c r="AY896" i="4"/>
  <c r="BA896" i="4"/>
  <c r="AX532" i="4"/>
  <c r="AG532" i="4"/>
  <c r="AY604" i="4"/>
  <c r="BA604" i="4"/>
  <c r="BB779" i="4"/>
  <c r="BC779" i="4"/>
  <c r="AM969" i="4"/>
  <c r="AU969" i="4"/>
  <c r="AV969" i="4" s="1"/>
  <c r="AF695" i="4"/>
  <c r="Z750" i="4"/>
  <c r="AC750" i="4" s="1"/>
  <c r="AC751" i="4"/>
  <c r="AD751" i="4" s="1"/>
  <c r="BB123" i="4"/>
  <c r="BC123" i="4"/>
  <c r="BB279" i="4"/>
  <c r="BC279" i="4"/>
  <c r="AX379" i="4"/>
  <c r="BB762" i="4"/>
  <c r="BC762" i="4"/>
  <c r="BB95" i="4"/>
  <c r="BC95" i="4"/>
  <c r="X969" i="4"/>
  <c r="AF969" i="4"/>
  <c r="AY331" i="4"/>
  <c r="BA331" i="4"/>
  <c r="AM930" i="4"/>
  <c r="AF218" i="4"/>
  <c r="X218" i="4"/>
  <c r="X553" i="4"/>
  <c r="AU776" i="4"/>
  <c r="AV777" i="4"/>
  <c r="AX777" i="4"/>
  <c r="R176" i="4"/>
  <c r="BB495" i="4"/>
  <c r="BC495" i="4"/>
  <c r="BB94" i="4"/>
  <c r="BC94" i="4"/>
  <c r="AY740" i="4"/>
  <c r="BA740" i="4"/>
  <c r="AU712" i="4"/>
  <c r="AV712" i="4" s="1"/>
  <c r="AM712" i="4"/>
  <c r="AX15" i="4"/>
  <c r="R966" i="4"/>
  <c r="AX363" i="4"/>
  <c r="AY746" i="4"/>
  <c r="BA746" i="4"/>
  <c r="R98" i="4"/>
  <c r="AL672" i="4"/>
  <c r="AI649" i="4"/>
  <c r="BB61" i="4"/>
  <c r="BC61" i="4"/>
  <c r="AC140" i="4"/>
  <c r="AD140" i="4" s="1"/>
  <c r="Z139" i="4"/>
  <c r="AY556" i="4"/>
  <c r="BA556" i="4"/>
  <c r="AL908" i="4"/>
  <c r="AI907" i="4"/>
  <c r="AL907" i="4" s="1"/>
  <c r="AG203" i="4"/>
  <c r="AX203" i="4"/>
  <c r="R711" i="4"/>
  <c r="AY874" i="4"/>
  <c r="BA874" i="4"/>
  <c r="AY371" i="4"/>
  <c r="BA371" i="4"/>
  <c r="AY605" i="4"/>
  <c r="BA605" i="4"/>
  <c r="W893" i="4"/>
  <c r="T892" i="4"/>
  <c r="W892" i="4" s="1"/>
  <c r="R474" i="4"/>
  <c r="AR835" i="4"/>
  <c r="AS835" i="4" s="1"/>
  <c r="AO834" i="4"/>
  <c r="X99" i="4"/>
  <c r="AY478" i="4"/>
  <c r="BA478" i="4"/>
  <c r="R612" i="4"/>
  <c r="BB451" i="4"/>
  <c r="BC451" i="4"/>
  <c r="AY501" i="4"/>
  <c r="BA501" i="4"/>
  <c r="BB543" i="4"/>
  <c r="BC543" i="4"/>
  <c r="R648" i="4"/>
  <c r="BB838" i="4"/>
  <c r="BC838" i="4"/>
  <c r="BB934" i="4"/>
  <c r="BC934" i="4"/>
  <c r="AS176" i="4"/>
  <c r="AY324" i="4"/>
  <c r="BA324" i="4"/>
  <c r="R593" i="4"/>
  <c r="AY875" i="4"/>
  <c r="BA875" i="4"/>
  <c r="AC377" i="4"/>
  <c r="AD377" i="4" s="1"/>
  <c r="Z376" i="4"/>
  <c r="AD697" i="4"/>
  <c r="AF751" i="4"/>
  <c r="X751" i="4"/>
  <c r="BB181" i="4"/>
  <c r="BC181" i="4"/>
  <c r="AY404" i="4"/>
  <c r="BA404" i="4"/>
  <c r="T833" i="4"/>
  <c r="W833" i="4" s="1"/>
  <c r="W834" i="4"/>
  <c r="AF301" i="4"/>
  <c r="X301" i="4"/>
  <c r="BC281" i="4"/>
  <c r="BB281" i="4"/>
  <c r="AD711" i="4"/>
  <c r="AS967" i="4"/>
  <c r="BC549" i="4"/>
  <c r="BB549" i="4"/>
  <c r="BB86" i="4"/>
  <c r="BC86" i="4"/>
  <c r="AU339" i="4"/>
  <c r="AV339" i="4" s="1"/>
  <c r="AM339" i="4"/>
  <c r="W376" i="4"/>
  <c r="T375" i="4"/>
  <c r="W375" i="4" s="1"/>
  <c r="X929" i="4"/>
  <c r="AX302" i="4"/>
  <c r="AG302" i="4"/>
  <c r="BB703" i="4"/>
  <c r="BC703" i="4"/>
  <c r="AU910" i="4"/>
  <c r="AV910" i="4" s="1"/>
  <c r="AG954" i="4"/>
  <c r="AY754" i="4"/>
  <c r="BA754" i="4"/>
  <c r="BB355" i="4"/>
  <c r="BC355" i="4"/>
  <c r="W338" i="4"/>
  <c r="T337" i="4"/>
  <c r="AR377" i="4"/>
  <c r="AS377" i="4" s="1"/>
  <c r="AO376" i="4"/>
  <c r="AM698" i="4"/>
  <c r="AU698" i="4"/>
  <c r="W909" i="4"/>
  <c r="T908" i="4"/>
  <c r="BB972" i="4"/>
  <c r="BC972" i="4"/>
  <c r="AX294" i="4"/>
  <c r="AG294" i="4"/>
  <c r="BB20" i="4"/>
  <c r="BC20" i="4"/>
  <c r="AC395" i="4"/>
  <c r="AD395" i="4" s="1"/>
  <c r="Z394" i="4"/>
  <c r="AC216" i="4"/>
  <c r="AD216" i="4" s="1"/>
  <c r="Z215" i="4"/>
  <c r="AC215" i="4" s="1"/>
  <c r="BC557" i="4"/>
  <c r="BB557" i="4"/>
  <c r="AX587" i="4"/>
  <c r="AG587" i="4"/>
  <c r="BB127" i="4"/>
  <c r="BC127" i="4"/>
  <c r="AR395" i="4"/>
  <c r="AO394" i="4"/>
  <c r="AY596" i="4"/>
  <c r="BA596" i="4"/>
  <c r="BB943" i="4"/>
  <c r="BC943" i="4"/>
  <c r="AY85" i="4"/>
  <c r="BA85" i="4"/>
  <c r="AU218" i="4"/>
  <c r="AV218" i="4" s="1"/>
  <c r="AM218" i="4"/>
  <c r="BB131" i="4"/>
  <c r="BC131" i="4"/>
  <c r="AF651" i="4"/>
  <c r="AG651" i="4" s="1"/>
  <c r="X651" i="4"/>
  <c r="BB974" i="4"/>
  <c r="BC974" i="4"/>
  <c r="AX416" i="4"/>
  <c r="AG416" i="4"/>
  <c r="BB212" i="4"/>
  <c r="BC212" i="4"/>
  <c r="BB405" i="4"/>
  <c r="BC405" i="4"/>
  <c r="AF752" i="4"/>
  <c r="AR475" i="4"/>
  <c r="AS475" i="4" s="1"/>
  <c r="AO474" i="4"/>
  <c r="BA640" i="4"/>
  <c r="W299" i="4"/>
  <c r="T298" i="4"/>
  <c r="W298" i="4" s="1"/>
  <c r="AY821" i="4"/>
  <c r="BA821" i="4"/>
  <c r="Z337" i="4"/>
  <c r="AC338" i="4"/>
  <c r="AD338" i="4" s="1"/>
  <c r="AX417" i="4"/>
  <c r="AS711" i="4"/>
  <c r="BB876" i="4"/>
  <c r="BC876" i="4"/>
  <c r="AU100" i="4"/>
  <c r="AV100" i="4" s="1"/>
  <c r="AS894" i="4"/>
  <c r="BA143" i="4"/>
  <c r="AY143" i="4"/>
  <c r="BB456" i="4"/>
  <c r="BC456" i="4"/>
  <c r="AY837" i="4"/>
  <c r="BA837" i="4"/>
  <c r="BB199" i="4"/>
  <c r="BC199" i="4"/>
  <c r="AY274" i="4"/>
  <c r="BA274" i="4"/>
  <c r="AX396" i="4"/>
  <c r="AS613" i="4"/>
  <c r="AY861" i="4"/>
  <c r="BA861" i="4"/>
  <c r="AD757" i="4"/>
  <c r="BB221" i="4"/>
  <c r="BC221" i="4"/>
  <c r="AU378" i="4"/>
  <c r="AV378" i="4" s="1"/>
  <c r="BB643" i="4"/>
  <c r="BC643" i="4"/>
  <c r="AC515" i="4"/>
  <c r="AD515" i="4" s="1"/>
  <c r="Z514" i="4"/>
  <c r="BB598" i="4"/>
  <c r="BC598" i="4"/>
  <c r="U514" i="4"/>
  <c r="W515" i="4"/>
  <c r="AY43" i="4"/>
  <c r="BA43" i="4"/>
  <c r="AY332" i="4"/>
  <c r="BA332" i="4"/>
  <c r="AO431" i="4"/>
  <c r="AR432" i="4"/>
  <c r="AS432" i="4" s="1"/>
  <c r="BB117" i="4"/>
  <c r="BC117" i="4"/>
  <c r="AG449" i="4"/>
  <c r="AX449" i="4"/>
  <c r="AY926" i="4"/>
  <c r="BA926" i="4"/>
  <c r="AI138" i="4"/>
  <c r="AF177" i="4"/>
  <c r="X177" i="4"/>
  <c r="AX259" i="4"/>
  <c r="AG259" i="4"/>
  <c r="AX603" i="4"/>
  <c r="AG603" i="4"/>
  <c r="BB794" i="4"/>
  <c r="BC794" i="4"/>
  <c r="R376" i="4"/>
  <c r="AG925" i="4"/>
  <c r="AX925" i="4"/>
  <c r="AM99" i="4"/>
  <c r="AU99" i="4"/>
  <c r="AV99" i="4" s="1"/>
  <c r="R816" i="4"/>
  <c r="AY75" i="4"/>
  <c r="BA75" i="4"/>
  <c r="R337" i="4"/>
  <c r="AY868" i="4"/>
  <c r="BA868" i="4"/>
  <c r="AY30" i="4"/>
  <c r="BA30" i="4"/>
  <c r="BB898" i="4"/>
  <c r="BC898" i="4"/>
  <c r="W968" i="4"/>
  <c r="T967" i="4"/>
  <c r="AY470" i="4"/>
  <c r="BA470" i="4"/>
  <c r="Z591" i="4"/>
  <c r="AF952" i="4"/>
  <c r="BB831" i="4"/>
  <c r="BC831" i="4"/>
  <c r="AF894" i="4"/>
  <c r="X894" i="4"/>
  <c r="AY59" i="4"/>
  <c r="BA59" i="4"/>
  <c r="BB227" i="4"/>
  <c r="BC227" i="4"/>
  <c r="AF354" i="4"/>
  <c r="X354" i="4"/>
  <c r="W353" i="4"/>
  <c r="BB855" i="4"/>
  <c r="BC855" i="4"/>
  <c r="AC432" i="4"/>
  <c r="AD432" i="4" s="1"/>
  <c r="Z431" i="4"/>
  <c r="AY851" i="4"/>
  <c r="BA851" i="4"/>
  <c r="AG434" i="4"/>
  <c r="AX434" i="4"/>
  <c r="AS743" i="4"/>
  <c r="R298" i="4"/>
  <c r="AY180" i="4"/>
  <c r="BA180" i="4"/>
  <c r="AX739" i="4"/>
  <c r="AG739" i="4"/>
  <c r="AM258" i="4"/>
  <c r="AU258" i="4"/>
  <c r="AV258" i="4" s="1"/>
  <c r="AG931" i="4"/>
  <c r="W711" i="4"/>
  <c r="T710" i="4"/>
  <c r="W710" i="4" s="1"/>
  <c r="AY956" i="4"/>
  <c r="BA956" i="4"/>
  <c r="AR612" i="4"/>
  <c r="AO611" i="4"/>
  <c r="AR611" i="4" s="1"/>
  <c r="BB623" i="4"/>
  <c r="BC623" i="4"/>
  <c r="AX243" i="4"/>
  <c r="AG243" i="4"/>
  <c r="BA16" i="4"/>
  <c r="BB16" i="4" s="1"/>
  <c r="R15" i="4"/>
  <c r="AS16" i="4"/>
  <c r="X16" i="4"/>
  <c r="AD16" i="4"/>
  <c r="AM16" i="4"/>
  <c r="BB571" i="4"/>
  <c r="BC571" i="4"/>
  <c r="AU743" i="4"/>
  <c r="AV743" i="4" s="1"/>
  <c r="AM743" i="4"/>
  <c r="BB157" i="4"/>
  <c r="BC157" i="4"/>
  <c r="AY570" i="4"/>
  <c r="BA570" i="4"/>
  <c r="AY128" i="4"/>
  <c r="BA128" i="4"/>
  <c r="AG672" i="4"/>
  <c r="AO695" i="4"/>
  <c r="AR695" i="4" s="1"/>
  <c r="AR696" i="4"/>
  <c r="AS696" i="4" s="1"/>
  <c r="W140" i="4"/>
  <c r="T139" i="4"/>
  <c r="AY854" i="4"/>
  <c r="BA854" i="4"/>
  <c r="AJ299" i="4"/>
  <c r="AL300" i="4"/>
  <c r="AY435" i="4"/>
  <c r="BA435" i="4"/>
  <c r="BC637" i="4"/>
  <c r="BB637" i="4"/>
  <c r="BB822" i="4"/>
  <c r="BC822" i="4"/>
  <c r="BC35" i="4"/>
  <c r="BB35" i="4"/>
  <c r="BB234" i="4"/>
  <c r="BC234" i="4"/>
  <c r="AU651" i="4"/>
  <c r="AV651" i="4" s="1"/>
  <c r="AM651" i="4"/>
  <c r="AX192" i="4"/>
  <c r="BC945" i="4"/>
  <c r="BB945" i="4"/>
  <c r="BB463" i="4"/>
  <c r="BC463" i="4"/>
  <c r="BB582" i="4"/>
  <c r="BC582" i="4"/>
  <c r="AS931" i="4"/>
  <c r="AU931" i="4"/>
  <c r="AV931" i="4" s="1"/>
  <c r="AF100" i="4"/>
  <c r="X100" i="4"/>
  <c r="BB26" i="4"/>
  <c r="BC26" i="4"/>
  <c r="BB187" i="4"/>
  <c r="BC187" i="4"/>
  <c r="AA817" i="4"/>
  <c r="AC818" i="4"/>
  <c r="AD818" i="4" s="1"/>
  <c r="BC173" i="4"/>
  <c r="BB173" i="4"/>
  <c r="AY211" i="4"/>
  <c r="BA211" i="4"/>
  <c r="BB50" i="4"/>
  <c r="BC50" i="4"/>
  <c r="AR923" i="4"/>
  <c r="AS923" i="4" s="1"/>
  <c r="AO922" i="4"/>
  <c r="AR922" i="4" s="1"/>
  <c r="AS922" i="4" s="1"/>
  <c r="AC300" i="4"/>
  <c r="AD300" i="4" s="1"/>
  <c r="Z299" i="4"/>
  <c r="AX745" i="4"/>
  <c r="AG745" i="4"/>
  <c r="BB796" i="4"/>
  <c r="BC796" i="4"/>
  <c r="W257" i="4"/>
  <c r="T256" i="4"/>
  <c r="W593" i="4"/>
  <c r="T592" i="4"/>
  <c r="AY700" i="4"/>
  <c r="BA700" i="4"/>
  <c r="AX836" i="4"/>
  <c r="AG836" i="4"/>
  <c r="AD894" i="4"/>
  <c r="AL515" i="4"/>
  <c r="AI514" i="4"/>
  <c r="AF378" i="4"/>
  <c r="AV615" i="4"/>
  <c r="AX615" i="4"/>
  <c r="AX317" i="4"/>
  <c r="AG317" i="4"/>
  <c r="AR338" i="4"/>
  <c r="AS338" i="4" s="1"/>
  <c r="AO337" i="4"/>
  <c r="AU673" i="4"/>
  <c r="AV673" i="4" s="1"/>
  <c r="AM673" i="4"/>
  <c r="BB345" i="4"/>
  <c r="BC345" i="4"/>
  <c r="AU909" i="4"/>
  <c r="AV909" i="4" s="1"/>
  <c r="AM909" i="4"/>
  <c r="AS736" i="4"/>
  <c r="BB845" i="4"/>
  <c r="BC845" i="4"/>
  <c r="AR256" i="4"/>
  <c r="AS256" i="4" s="1"/>
  <c r="AO255" i="4"/>
  <c r="AR255" i="4" s="1"/>
  <c r="AL393" i="4"/>
  <c r="AF433" i="4"/>
  <c r="X433" i="4"/>
  <c r="AF57" i="4"/>
  <c r="X57" i="4"/>
  <c r="AR552" i="4"/>
  <c r="AS552" i="4" s="1"/>
  <c r="AO551" i="4"/>
  <c r="AR551" i="4" s="1"/>
  <c r="AS551" i="4" s="1"/>
  <c r="AV699" i="4"/>
  <c r="AX699" i="4"/>
  <c r="AY19" i="4"/>
  <c r="BA19" i="4"/>
  <c r="Z834" i="4"/>
  <c r="AC835" i="4"/>
  <c r="AD835" i="4" s="1"/>
  <c r="AG867" i="4"/>
  <c r="AX867" i="4"/>
  <c r="AY397" i="4"/>
  <c r="BA397" i="4"/>
  <c r="AX554" i="4"/>
  <c r="AG554" i="4"/>
  <c r="BB290" i="4"/>
  <c r="BC290" i="4"/>
  <c r="AF750" i="4"/>
  <c r="BB728" i="4"/>
  <c r="BC728" i="4"/>
  <c r="W394" i="4"/>
  <c r="T393" i="4"/>
  <c r="Z710" i="4"/>
  <c r="AC710" i="4" s="1"/>
  <c r="AY461" i="4"/>
  <c r="BA461" i="4"/>
  <c r="AY674" i="4"/>
  <c r="BA674" i="4"/>
  <c r="AV16" i="4"/>
  <c r="BB87" i="4"/>
  <c r="BC87" i="4"/>
  <c r="AL338" i="4"/>
  <c r="AI337" i="4"/>
  <c r="AF377" i="4"/>
  <c r="X377" i="4"/>
  <c r="BB690" i="4"/>
  <c r="BC690" i="4"/>
  <c r="BA518" i="4"/>
  <c r="AY518" i="4"/>
  <c r="AX713" i="4"/>
  <c r="AG713" i="4"/>
  <c r="AY204" i="4"/>
  <c r="BA204" i="4"/>
  <c r="AD613" i="4"/>
  <c r="BB722" i="4"/>
  <c r="BC722" i="4"/>
  <c r="AY850" i="4"/>
  <c r="BA850" i="4"/>
  <c r="Z966" i="4"/>
  <c r="AC966" i="4" s="1"/>
  <c r="AD966" i="4" s="1"/>
  <c r="AC967" i="4"/>
  <c r="AD967" i="4" s="1"/>
  <c r="AG895" i="4"/>
  <c r="AX895" i="4"/>
  <c r="AF339" i="4"/>
  <c r="X339" i="4"/>
  <c r="AY653" i="4"/>
  <c r="BA653" i="4"/>
  <c r="AL697" i="4"/>
  <c r="AI696" i="4"/>
  <c r="X910" i="4"/>
  <c r="AF910" i="4"/>
  <c r="AC553" i="4"/>
  <c r="AD553" i="4" s="1"/>
  <c r="Z552" i="4"/>
  <c r="AY372" i="4"/>
  <c r="BA372" i="4"/>
  <c r="AD217" i="4"/>
  <c r="AY410" i="4"/>
  <c r="BA410" i="4"/>
  <c r="AX753" i="4"/>
  <c r="AG753" i="4"/>
  <c r="AQ593" i="4"/>
  <c r="AR602" i="4"/>
  <c r="AS602" i="4" s="1"/>
  <c r="U649" i="4"/>
  <c r="W650" i="4"/>
  <c r="R952" i="4"/>
  <c r="X952" i="4" s="1"/>
  <c r="AY42" i="4"/>
  <c r="BA42" i="4"/>
  <c r="AS177" i="4"/>
  <c r="AA98" i="4"/>
  <c r="AC99" i="4"/>
  <c r="AD99" i="4" s="1"/>
  <c r="AX477" i="4"/>
  <c r="AY685" i="4"/>
  <c r="BA685" i="4"/>
  <c r="W938" i="4"/>
  <c r="T937" i="4"/>
  <c r="W937" i="4" s="1"/>
  <c r="AL737" i="4"/>
  <c r="AI736" i="4"/>
  <c r="AL736" i="4" s="1"/>
  <c r="AY74" i="4"/>
  <c r="BA74" i="4"/>
  <c r="X300" i="4"/>
  <c r="AS819" i="4"/>
  <c r="AU819" i="4"/>
  <c r="AV819" i="4" s="1"/>
  <c r="AD924" i="4"/>
  <c r="AF924" i="4"/>
  <c r="AO710" i="4"/>
  <c r="AR710" i="4" s="1"/>
  <c r="AR938" i="4"/>
  <c r="AS938" i="4" s="1"/>
  <c r="AO937" i="4"/>
  <c r="AR937" i="4" s="1"/>
  <c r="AS937" i="4" s="1"/>
  <c r="AF476" i="4"/>
  <c r="AG476" i="4" s="1"/>
  <c r="AO892" i="4"/>
  <c r="AR892" i="4" s="1"/>
  <c r="AR893" i="4"/>
  <c r="AS893" i="4" s="1"/>
  <c r="AM923" i="4"/>
  <c r="AY547" i="4"/>
  <c r="BA547" i="4"/>
  <c r="BB44" i="4"/>
  <c r="BC44" i="4"/>
  <c r="R750" i="4"/>
  <c r="X750" i="4" s="1"/>
  <c r="AX594" i="4"/>
  <c r="AG594" i="4"/>
  <c r="AM614" i="4"/>
  <c r="AU614" i="4"/>
  <c r="AV614" i="4" s="1"/>
  <c r="AR650" i="4"/>
  <c r="AS650" i="4" s="1"/>
  <c r="AO649" i="4"/>
  <c r="BB747" i="4"/>
  <c r="BC747" i="4"/>
  <c r="AM817" i="4"/>
  <c r="AU176" i="4"/>
  <c r="AV176" i="4" s="1"/>
  <c r="AM176" i="4"/>
  <c r="R394" i="4"/>
  <c r="BB915" i="4"/>
  <c r="BC915" i="4"/>
  <c r="AL376" i="4"/>
  <c r="AI375" i="4"/>
  <c r="AL375" i="4" s="1"/>
  <c r="AD57" i="4"/>
  <c r="AU759" i="4"/>
  <c r="AV759" i="4" s="1"/>
  <c r="AM759" i="4"/>
  <c r="AV17" i="5" l="1"/>
  <c r="AS17" i="14"/>
  <c r="AD17" i="11"/>
  <c r="AG17" i="24"/>
  <c r="AX17" i="24"/>
  <c r="AY17" i="24" s="1"/>
  <c r="AX19" i="28"/>
  <c r="AU32" i="31"/>
  <c r="AV32" i="31" s="1"/>
  <c r="AD16" i="34"/>
  <c r="AD15" i="34" s="1"/>
  <c r="AD14" i="34" s="1"/>
  <c r="AD13" i="34" s="1"/>
  <c r="AU16" i="34"/>
  <c r="AM16" i="34"/>
  <c r="AM15" i="34" s="1"/>
  <c r="AM14" i="34" s="1"/>
  <c r="AM13" i="34" s="1"/>
  <c r="AL15" i="34"/>
  <c r="AL14" i="34" s="1"/>
  <c r="AL13" i="34" s="1"/>
  <c r="R15" i="34"/>
  <c r="AY18" i="34"/>
  <c r="AX17" i="34"/>
  <c r="AG17" i="34"/>
  <c r="AF16" i="34"/>
  <c r="X16" i="34"/>
  <c r="X15" i="34" s="1"/>
  <c r="X14" i="34" s="1"/>
  <c r="X13" i="34" s="1"/>
  <c r="W15" i="34"/>
  <c r="W14" i="34" s="1"/>
  <c r="W13" i="34" s="1"/>
  <c r="AU18" i="33"/>
  <c r="AV18" i="33" s="1"/>
  <c r="AX19" i="33"/>
  <c r="AG19" i="33"/>
  <c r="AM17" i="33"/>
  <c r="X17" i="33"/>
  <c r="AJ15" i="33"/>
  <c r="AJ14" i="33" s="1"/>
  <c r="AJ13" i="33" s="1"/>
  <c r="AL16" i="33"/>
  <c r="U15" i="33"/>
  <c r="U14" i="33" s="1"/>
  <c r="U13" i="33" s="1"/>
  <c r="W16" i="33"/>
  <c r="AC17" i="33"/>
  <c r="AD17" i="33" s="1"/>
  <c r="Z16" i="33"/>
  <c r="AR17" i="33"/>
  <c r="AS17" i="33" s="1"/>
  <c r="AO16" i="33"/>
  <c r="R14" i="33"/>
  <c r="AF18" i="33"/>
  <c r="AA15" i="32"/>
  <c r="AA14" i="32" s="1"/>
  <c r="AA13" i="32" s="1"/>
  <c r="AC16" i="32"/>
  <c r="AX18" i="32"/>
  <c r="AY19" i="32"/>
  <c r="R15" i="32"/>
  <c r="AU16" i="32"/>
  <c r="AL15" i="32"/>
  <c r="AL14" i="32" s="1"/>
  <c r="AL13" i="32" s="1"/>
  <c r="AM16" i="32"/>
  <c r="AM15" i="32" s="1"/>
  <c r="AM14" i="32" s="1"/>
  <c r="AM13" i="32" s="1"/>
  <c r="AF17" i="32"/>
  <c r="AG17" i="32" s="1"/>
  <c r="AF16" i="32"/>
  <c r="X16" i="32"/>
  <c r="X15" i="32" s="1"/>
  <c r="X14" i="32" s="1"/>
  <c r="X13" i="32" s="1"/>
  <c r="W15" i="32"/>
  <c r="W14" i="32" s="1"/>
  <c r="W13" i="32" s="1"/>
  <c r="AM38" i="31"/>
  <c r="AU38" i="31"/>
  <c r="AV38" i="31" s="1"/>
  <c r="AI16" i="31"/>
  <c r="AL17" i="31"/>
  <c r="AF31" i="31"/>
  <c r="X31" i="31"/>
  <c r="AO16" i="31"/>
  <c r="T16" i="31"/>
  <c r="W17" i="31"/>
  <c r="AY34" i="31"/>
  <c r="AU39" i="31"/>
  <c r="AV39" i="31" s="1"/>
  <c r="AM39" i="31"/>
  <c r="AM18" i="31"/>
  <c r="AU18" i="31"/>
  <c r="AV18" i="31" s="1"/>
  <c r="AX40" i="31"/>
  <c r="AG40" i="31"/>
  <c r="X32" i="31"/>
  <c r="AF32" i="31"/>
  <c r="AF18" i="31"/>
  <c r="X18" i="31"/>
  <c r="AY41" i="31"/>
  <c r="AS31" i="31"/>
  <c r="X38" i="31"/>
  <c r="AF38" i="31"/>
  <c r="Z15" i="31"/>
  <c r="Z14" i="31" s="1"/>
  <c r="Z13" i="31" s="1"/>
  <c r="AC16" i="31"/>
  <c r="AG33" i="31"/>
  <c r="AX33" i="31"/>
  <c r="R16" i="31"/>
  <c r="AD31" i="31"/>
  <c r="AX19" i="31"/>
  <c r="AG19" i="31"/>
  <c r="AY20" i="31"/>
  <c r="AV31" i="31"/>
  <c r="X39" i="31"/>
  <c r="AF39" i="31"/>
  <c r="W17" i="30"/>
  <c r="T16" i="30"/>
  <c r="AG19" i="30"/>
  <c r="AX19" i="30"/>
  <c r="AA15" i="30"/>
  <c r="AA14" i="30" s="1"/>
  <c r="AA13" i="30" s="1"/>
  <c r="AC16" i="30"/>
  <c r="X18" i="30"/>
  <c r="AF18" i="30"/>
  <c r="AP15" i="30"/>
  <c r="AP14" i="30" s="1"/>
  <c r="AP13" i="30" s="1"/>
  <c r="AR16" i="30"/>
  <c r="AY20" i="30"/>
  <c r="AI16" i="30"/>
  <c r="AL17" i="30"/>
  <c r="R15" i="30"/>
  <c r="AM18" i="30"/>
  <c r="AU18" i="30"/>
  <c r="AV18" i="30" s="1"/>
  <c r="AX19" i="29"/>
  <c r="AL16" i="29"/>
  <c r="AI15" i="29"/>
  <c r="AI14" i="29" s="1"/>
  <c r="AI13" i="29" s="1"/>
  <c r="AF18" i="29"/>
  <c r="Z16" i="29"/>
  <c r="AC17" i="29"/>
  <c r="AD17" i="29" s="1"/>
  <c r="AU18" i="29"/>
  <c r="AV18" i="29" s="1"/>
  <c r="AY50" i="29"/>
  <c r="AF17" i="29"/>
  <c r="X17" i="29"/>
  <c r="AY43" i="29"/>
  <c r="W16" i="29"/>
  <c r="T15" i="29"/>
  <c r="T14" i="29" s="1"/>
  <c r="T13" i="29" s="1"/>
  <c r="AO16" i="29"/>
  <c r="AR17" i="29"/>
  <c r="AS17" i="29" s="1"/>
  <c r="R16" i="29"/>
  <c r="AU17" i="29"/>
  <c r="AV17" i="29" s="1"/>
  <c r="AM17" i="29"/>
  <c r="R16" i="28"/>
  <c r="AI15" i="28"/>
  <c r="AI14" i="28" s="1"/>
  <c r="AI13" i="28" s="1"/>
  <c r="AL16" i="28"/>
  <c r="AU18" i="28"/>
  <c r="AV18" i="28" s="1"/>
  <c r="AO16" i="28"/>
  <c r="AR17" i="28"/>
  <c r="AS17" i="28" s="1"/>
  <c r="W16" i="28"/>
  <c r="T15" i="28"/>
  <c r="T14" i="28" s="1"/>
  <c r="T13" i="28" s="1"/>
  <c r="AC17" i="28"/>
  <c r="AD17" i="28" s="1"/>
  <c r="Z16" i="28"/>
  <c r="AF18" i="28"/>
  <c r="AY20" i="28"/>
  <c r="X17" i="28"/>
  <c r="AU17" i="28"/>
  <c r="AV17" i="28" s="1"/>
  <c r="AM17" i="28"/>
  <c r="AY19" i="28"/>
  <c r="R16" i="27"/>
  <c r="X17" i="27"/>
  <c r="AD18" i="27"/>
  <c r="AF18" i="27"/>
  <c r="AR17" i="27"/>
  <c r="AO16" i="27"/>
  <c r="AG19" i="27"/>
  <c r="AX19" i="27"/>
  <c r="AY20" i="27"/>
  <c r="AS18" i="27"/>
  <c r="AU18" i="27"/>
  <c r="AV18" i="27" s="1"/>
  <c r="AL15" i="27"/>
  <c r="AL14" i="27" s="1"/>
  <c r="AL13" i="27" s="1"/>
  <c r="AM16" i="27"/>
  <c r="AM15" i="27" s="1"/>
  <c r="AM14" i="27" s="1"/>
  <c r="AM13" i="27" s="1"/>
  <c r="AM17" i="27"/>
  <c r="AC17" i="27"/>
  <c r="Z16" i="27"/>
  <c r="AD56" i="4"/>
  <c r="AF798" i="4"/>
  <c r="AX800" i="4"/>
  <c r="AG800" i="4"/>
  <c r="AY801" i="4"/>
  <c r="BA801" i="4"/>
  <c r="AU798" i="4"/>
  <c r="BB802" i="4"/>
  <c r="BC802" i="4"/>
  <c r="BB803" i="4"/>
  <c r="BC803" i="4"/>
  <c r="AF799" i="4"/>
  <c r="X799" i="4"/>
  <c r="R798" i="4"/>
  <c r="X798" i="4" s="1"/>
  <c r="T16" i="26"/>
  <c r="AD49" i="26"/>
  <c r="AF49" i="26"/>
  <c r="AY52" i="26"/>
  <c r="AM63" i="26"/>
  <c r="AU63" i="26"/>
  <c r="AV63" i="26" s="1"/>
  <c r="AX19" i="26"/>
  <c r="AG19" i="26"/>
  <c r="AF18" i="26"/>
  <c r="AY20" i="26"/>
  <c r="X63" i="26"/>
  <c r="AF63" i="26"/>
  <c r="AU49" i="26"/>
  <c r="AV49" i="26" s="1"/>
  <c r="AM49" i="26"/>
  <c r="Z15" i="26"/>
  <c r="Z14" i="26" s="1"/>
  <c r="Z13" i="26" s="1"/>
  <c r="AG65" i="26"/>
  <c r="AX65" i="26"/>
  <c r="X42" i="26"/>
  <c r="AF42" i="26"/>
  <c r="AU64" i="26"/>
  <c r="AV64" i="26" s="1"/>
  <c r="AM64" i="26"/>
  <c r="AM42" i="26"/>
  <c r="AU42" i="26"/>
  <c r="AV42" i="26" s="1"/>
  <c r="AR17" i="26"/>
  <c r="AS17" i="26" s="1"/>
  <c r="AO16" i="26"/>
  <c r="AF64" i="26"/>
  <c r="X64" i="26"/>
  <c r="AI16" i="26"/>
  <c r="AY45" i="26"/>
  <c r="AF43" i="26"/>
  <c r="X43" i="26"/>
  <c r="AU18" i="26"/>
  <c r="AV18" i="26" s="1"/>
  <c r="AU43" i="26"/>
  <c r="AV43" i="26" s="1"/>
  <c r="AM43" i="26"/>
  <c r="AG44" i="26"/>
  <c r="AX44" i="26"/>
  <c r="AB16" i="26"/>
  <c r="AB15" i="26" s="1"/>
  <c r="AB14" i="26" s="1"/>
  <c r="AB13" i="26" s="1"/>
  <c r="AC17" i="26"/>
  <c r="AD17" i="26" s="1"/>
  <c r="R15" i="26"/>
  <c r="AG56" i="26"/>
  <c r="AX56" i="26"/>
  <c r="AY56" i="26" s="1"/>
  <c r="X17" i="26"/>
  <c r="AV51" i="26"/>
  <c r="AX51" i="26"/>
  <c r="AY58" i="26"/>
  <c r="AY83" i="26"/>
  <c r="AU17" i="26"/>
  <c r="AV17" i="26" s="1"/>
  <c r="AM17" i="26"/>
  <c r="AG50" i="26"/>
  <c r="AY66" i="26"/>
  <c r="AG57" i="26"/>
  <c r="AX57" i="26"/>
  <c r="W16" i="26"/>
  <c r="T15" i="26"/>
  <c r="T14" i="26" s="1"/>
  <c r="T13" i="26" s="1"/>
  <c r="AV82" i="26"/>
  <c r="AU81" i="26"/>
  <c r="AX82" i="26"/>
  <c r="AU50" i="26"/>
  <c r="AV50" i="26" s="1"/>
  <c r="AM50" i="26"/>
  <c r="AS56" i="26"/>
  <c r="AL17" i="25"/>
  <c r="AM17" i="25" s="1"/>
  <c r="AI16" i="25"/>
  <c r="AG19" i="25"/>
  <c r="AX19" i="25"/>
  <c r="X17" i="25"/>
  <c r="AO16" i="25"/>
  <c r="AR17" i="25"/>
  <c r="AY20" i="25"/>
  <c r="AC17" i="25"/>
  <c r="AD17" i="25" s="1"/>
  <c r="Z16" i="25"/>
  <c r="AS18" i="25"/>
  <c r="AU18" i="25"/>
  <c r="AV18" i="25" s="1"/>
  <c r="AF18" i="25"/>
  <c r="W16" i="25"/>
  <c r="T15" i="25"/>
  <c r="T14" i="25" s="1"/>
  <c r="T13" i="25" s="1"/>
  <c r="R14" i="25"/>
  <c r="AG18" i="23"/>
  <c r="AX19" i="23"/>
  <c r="AG19" i="23"/>
  <c r="R16" i="23"/>
  <c r="R15" i="23" s="1"/>
  <c r="R14" i="23" s="1"/>
  <c r="R13" i="23" s="1"/>
  <c r="AL15" i="23"/>
  <c r="AC17" i="23"/>
  <c r="AF17" i="23" s="1"/>
  <c r="Z16" i="23"/>
  <c r="Z15" i="23" s="1"/>
  <c r="Z14" i="23" s="1"/>
  <c r="Z13" i="23" s="1"/>
  <c r="AS18" i="23"/>
  <c r="AU18" i="23"/>
  <c r="AV18" i="23" s="1"/>
  <c r="AO16" i="23"/>
  <c r="AO15" i="23" s="1"/>
  <c r="AO14" i="23" s="1"/>
  <c r="AO13" i="23" s="1"/>
  <c r="AR17" i="23"/>
  <c r="X17" i="23"/>
  <c r="AS17" i="22"/>
  <c r="AR16" i="22"/>
  <c r="AF18" i="22"/>
  <c r="X18" i="22"/>
  <c r="AY20" i="22"/>
  <c r="AX19" i="22"/>
  <c r="AL17" i="22"/>
  <c r="AI16" i="22"/>
  <c r="AI15" i="22" s="1"/>
  <c r="AI14" i="22" s="1"/>
  <c r="AI13" i="22" s="1"/>
  <c r="W17" i="22"/>
  <c r="T16" i="22"/>
  <c r="T15" i="22" s="1"/>
  <c r="T14" i="22" s="1"/>
  <c r="T13" i="22" s="1"/>
  <c r="AU18" i="22"/>
  <c r="AV18" i="22" s="1"/>
  <c r="AM18" i="22"/>
  <c r="AF18" i="21"/>
  <c r="X18" i="21"/>
  <c r="AR17" i="21"/>
  <c r="AS17" i="21" s="1"/>
  <c r="AO16" i="21"/>
  <c r="W17" i="21"/>
  <c r="T16" i="21"/>
  <c r="AC17" i="21"/>
  <c r="AD17" i="21" s="1"/>
  <c r="Z16" i="21"/>
  <c r="AG19" i="21"/>
  <c r="AX19" i="21"/>
  <c r="AI16" i="21"/>
  <c r="AL17" i="21"/>
  <c r="AY20" i="21"/>
  <c r="R16" i="21"/>
  <c r="AU18" i="21"/>
  <c r="AV18" i="21" s="1"/>
  <c r="AM18" i="21"/>
  <c r="AY27" i="20"/>
  <c r="W16" i="20"/>
  <c r="T15" i="20"/>
  <c r="T14" i="20" s="1"/>
  <c r="T13" i="20" s="1"/>
  <c r="Z15" i="20"/>
  <c r="Z14" i="20" s="1"/>
  <c r="Z13" i="20" s="1"/>
  <c r="AC16" i="20"/>
  <c r="AU16" i="20"/>
  <c r="AL15" i="20"/>
  <c r="AL14" i="20" s="1"/>
  <c r="AL13" i="20" s="1"/>
  <c r="AM16" i="20"/>
  <c r="AM15" i="20" s="1"/>
  <c r="AM14" i="20" s="1"/>
  <c r="AM13" i="20" s="1"/>
  <c r="R15" i="20"/>
  <c r="X17" i="20"/>
  <c r="AF17" i="20"/>
  <c r="AG26" i="20"/>
  <c r="AX26" i="20"/>
  <c r="AS16" i="20"/>
  <c r="AS15" i="20" s="1"/>
  <c r="AS14" i="20" s="1"/>
  <c r="AS13" i="20" s="1"/>
  <c r="AR15" i="20"/>
  <c r="AR14" i="20" s="1"/>
  <c r="AR13" i="20" s="1"/>
  <c r="AY19" i="20"/>
  <c r="T16" i="19"/>
  <c r="W17" i="19"/>
  <c r="AF18" i="19"/>
  <c r="X18" i="19"/>
  <c r="AX19" i="19"/>
  <c r="AG19" i="19"/>
  <c r="R16" i="19"/>
  <c r="AU18" i="19"/>
  <c r="AV18" i="19" s="1"/>
  <c r="AM18" i="19"/>
  <c r="AY20" i="19"/>
  <c r="AY35" i="19"/>
  <c r="AC16" i="19"/>
  <c r="Z15" i="19"/>
  <c r="Z14" i="19" s="1"/>
  <c r="Z13" i="19" s="1"/>
  <c r="AL17" i="19"/>
  <c r="AI16" i="19"/>
  <c r="AO15" i="19"/>
  <c r="AO14" i="19" s="1"/>
  <c r="AO13" i="19" s="1"/>
  <c r="AR16" i="19"/>
  <c r="AY20" i="18"/>
  <c r="AY50" i="18"/>
  <c r="AY42" i="18"/>
  <c r="R15" i="18"/>
  <c r="AF18" i="18"/>
  <c r="X18" i="18"/>
  <c r="AX19" i="18"/>
  <c r="AG19" i="18"/>
  <c r="AU18" i="18"/>
  <c r="AV18" i="18" s="1"/>
  <c r="AM18" i="18"/>
  <c r="W17" i="18"/>
  <c r="T16" i="18"/>
  <c r="AC17" i="18"/>
  <c r="AD17" i="18" s="1"/>
  <c r="Z16" i="18"/>
  <c r="AI16" i="18"/>
  <c r="AL17" i="18"/>
  <c r="AO16" i="18"/>
  <c r="AR17" i="18"/>
  <c r="AS17" i="18" s="1"/>
  <c r="AY20" i="11"/>
  <c r="AX19" i="11"/>
  <c r="AO16" i="11"/>
  <c r="AR17" i="11"/>
  <c r="AS17" i="11" s="1"/>
  <c r="R16" i="11"/>
  <c r="AF18" i="11"/>
  <c r="AG18" i="11" s="1"/>
  <c r="X18" i="11"/>
  <c r="AU18" i="11"/>
  <c r="AV18" i="11" s="1"/>
  <c r="AM18" i="11"/>
  <c r="AY52" i="11"/>
  <c r="W17" i="11"/>
  <c r="T16" i="11"/>
  <c r="AL17" i="11"/>
  <c r="AI16" i="11"/>
  <c r="AC16" i="11"/>
  <c r="Z15" i="11"/>
  <c r="Z14" i="11" s="1"/>
  <c r="Z13" i="11" s="1"/>
  <c r="AF18" i="17"/>
  <c r="X18" i="17"/>
  <c r="AU18" i="17"/>
  <c r="AV18" i="17" s="1"/>
  <c r="AM18" i="17"/>
  <c r="AG19" i="17"/>
  <c r="AX19" i="17"/>
  <c r="AR16" i="17"/>
  <c r="AO15" i="17"/>
  <c r="AO14" i="17" s="1"/>
  <c r="AO13" i="17" s="1"/>
  <c r="AY35" i="17"/>
  <c r="AY20" i="17"/>
  <c r="T16" i="17"/>
  <c r="W17" i="17"/>
  <c r="AI16" i="17"/>
  <c r="AL17" i="17"/>
  <c r="R16" i="17"/>
  <c r="AC17" i="17"/>
  <c r="AD17" i="17" s="1"/>
  <c r="Z16" i="17"/>
  <c r="AX39" i="10"/>
  <c r="AY39" i="10" s="1"/>
  <c r="AY40" i="10"/>
  <c r="AD17" i="10"/>
  <c r="AL17" i="10"/>
  <c r="AI16" i="10"/>
  <c r="AR15" i="10"/>
  <c r="AR14" i="10" s="1"/>
  <c r="AR13" i="10" s="1"/>
  <c r="AY32" i="10"/>
  <c r="AY19" i="10"/>
  <c r="R16" i="10"/>
  <c r="AS16" i="10" s="1"/>
  <c r="AS15" i="10" s="1"/>
  <c r="AS14" i="10" s="1"/>
  <c r="AS13" i="10" s="1"/>
  <c r="AF18" i="10"/>
  <c r="X18" i="10"/>
  <c r="AC16" i="10"/>
  <c r="Z15" i="10"/>
  <c r="Z14" i="10" s="1"/>
  <c r="Z13" i="10" s="1"/>
  <c r="AU18" i="10"/>
  <c r="AV18" i="10" s="1"/>
  <c r="AM18" i="10"/>
  <c r="W17" i="10"/>
  <c r="T16" i="10"/>
  <c r="R14" i="16"/>
  <c r="AY20" i="16"/>
  <c r="W17" i="16"/>
  <c r="T16" i="16"/>
  <c r="AL17" i="16"/>
  <c r="AI16" i="16"/>
  <c r="X18" i="16"/>
  <c r="AF18" i="16"/>
  <c r="AU18" i="16"/>
  <c r="AV18" i="16" s="1"/>
  <c r="AM18" i="16"/>
  <c r="AR16" i="16"/>
  <c r="AO15" i="16"/>
  <c r="AO14" i="16" s="1"/>
  <c r="AO13" i="16" s="1"/>
  <c r="Z15" i="16"/>
  <c r="Z14" i="16" s="1"/>
  <c r="Z13" i="16" s="1"/>
  <c r="AC16" i="16"/>
  <c r="AX19" i="16"/>
  <c r="AG19" i="16"/>
  <c r="R15" i="9"/>
  <c r="X34" i="9"/>
  <c r="AF34" i="9"/>
  <c r="W33" i="9"/>
  <c r="AU17" i="9"/>
  <c r="AV17" i="9" s="1"/>
  <c r="AM17" i="9"/>
  <c r="AD16" i="9"/>
  <c r="AD15" i="9" s="1"/>
  <c r="AD14" i="9" s="1"/>
  <c r="AD13" i="9" s="1"/>
  <c r="AC15" i="9"/>
  <c r="AC14" i="9" s="1"/>
  <c r="AC13" i="9" s="1"/>
  <c r="AF18" i="9"/>
  <c r="X18" i="9"/>
  <c r="AL16" i="9"/>
  <c r="AI15" i="9"/>
  <c r="AI14" i="9" s="1"/>
  <c r="AI13" i="9" s="1"/>
  <c r="T16" i="9"/>
  <c r="W17" i="9"/>
  <c r="AY43" i="9"/>
  <c r="AX19" i="9"/>
  <c r="AG19" i="9"/>
  <c r="AC17" i="15"/>
  <c r="AD17" i="15" s="1"/>
  <c r="Z16" i="15"/>
  <c r="AL16" i="15"/>
  <c r="AI15" i="15"/>
  <c r="AI14" i="15" s="1"/>
  <c r="AI13" i="15" s="1"/>
  <c r="W17" i="15"/>
  <c r="T16" i="15"/>
  <c r="AO15" i="15"/>
  <c r="AO14" i="15" s="1"/>
  <c r="AO13" i="15" s="1"/>
  <c r="AR16" i="15"/>
  <c r="R16" i="15"/>
  <c r="AU17" i="15"/>
  <c r="AV17" i="15" s="1"/>
  <c r="AM17" i="15"/>
  <c r="X18" i="15"/>
  <c r="AF18" i="15"/>
  <c r="AS17" i="15"/>
  <c r="AX19" i="15"/>
  <c r="AG19" i="15"/>
  <c r="AY20" i="15"/>
  <c r="AY41" i="15"/>
  <c r="AY35" i="15"/>
  <c r="W16" i="8"/>
  <c r="T15" i="8"/>
  <c r="T14" i="8" s="1"/>
  <c r="T13" i="8" s="1"/>
  <c r="AG19" i="8"/>
  <c r="AX19" i="8"/>
  <c r="AM17" i="8"/>
  <c r="AY20" i="8"/>
  <c r="X17" i="8"/>
  <c r="AC17" i="8"/>
  <c r="AD17" i="8" s="1"/>
  <c r="Z16" i="8"/>
  <c r="AL16" i="8"/>
  <c r="AI15" i="8"/>
  <c r="AI14" i="8" s="1"/>
  <c r="AI13" i="8" s="1"/>
  <c r="AG18" i="8"/>
  <c r="AO16" i="8"/>
  <c r="AR17" i="8"/>
  <c r="AS17" i="8" s="1"/>
  <c r="AU18" i="8"/>
  <c r="AV18" i="8" s="1"/>
  <c r="R16" i="8"/>
  <c r="AD17" i="14"/>
  <c r="AL16" i="14"/>
  <c r="AI15" i="14"/>
  <c r="AI14" i="14" s="1"/>
  <c r="AI13" i="14" s="1"/>
  <c r="Z15" i="14"/>
  <c r="Z14" i="14" s="1"/>
  <c r="Z13" i="14" s="1"/>
  <c r="AC16" i="14"/>
  <c r="W17" i="14"/>
  <c r="T16" i="14"/>
  <c r="AR16" i="14"/>
  <c r="AO15" i="14"/>
  <c r="AO14" i="14" s="1"/>
  <c r="AO13" i="14" s="1"/>
  <c r="AX19" i="14"/>
  <c r="AG19" i="14"/>
  <c r="AY44" i="14"/>
  <c r="AF18" i="14"/>
  <c r="X18" i="14"/>
  <c r="AY33" i="14"/>
  <c r="AY20" i="14"/>
  <c r="AU17" i="14"/>
  <c r="AV17" i="14" s="1"/>
  <c r="AM17" i="14"/>
  <c r="R16" i="14"/>
  <c r="AA16" i="7"/>
  <c r="AC17" i="7"/>
  <c r="AD17" i="7" s="1"/>
  <c r="AL16" i="7"/>
  <c r="AI15" i="7"/>
  <c r="AI14" i="7" s="1"/>
  <c r="AI13" i="7" s="1"/>
  <c r="W17" i="7"/>
  <c r="T16" i="7"/>
  <c r="AX19" i="7"/>
  <c r="AG19" i="7"/>
  <c r="AY33" i="7"/>
  <c r="AY20" i="7"/>
  <c r="AY44" i="7"/>
  <c r="AR15" i="7"/>
  <c r="AR14" i="7" s="1"/>
  <c r="AR13" i="7" s="1"/>
  <c r="AS16" i="7"/>
  <c r="AS15" i="7" s="1"/>
  <c r="AS14" i="7" s="1"/>
  <c r="AS13" i="7" s="1"/>
  <c r="R15" i="7"/>
  <c r="AU17" i="7"/>
  <c r="AV17" i="7" s="1"/>
  <c r="AM17" i="7"/>
  <c r="AF18" i="7"/>
  <c r="X18" i="7"/>
  <c r="AP16" i="13"/>
  <c r="AR17" i="13"/>
  <c r="AV44" i="13"/>
  <c r="AU43" i="13"/>
  <c r="AV43" i="13" s="1"/>
  <c r="AX44" i="13"/>
  <c r="R16" i="13"/>
  <c r="AS17" i="13"/>
  <c r="W16" i="13"/>
  <c r="T15" i="13"/>
  <c r="T14" i="13" s="1"/>
  <c r="T13" i="13" s="1"/>
  <c r="X17" i="13"/>
  <c r="AF17" i="13"/>
  <c r="AG17" i="13" s="1"/>
  <c r="AI17" i="13"/>
  <c r="AL18" i="13"/>
  <c r="AY33" i="13"/>
  <c r="AC15" i="13"/>
  <c r="AC14" i="13" s="1"/>
  <c r="AC13" i="13" s="1"/>
  <c r="AY47" i="13"/>
  <c r="AM19" i="13"/>
  <c r="AU19" i="13"/>
  <c r="AV19" i="13" s="1"/>
  <c r="AM18" i="6"/>
  <c r="AU18" i="6"/>
  <c r="AV18" i="6" s="1"/>
  <c r="W17" i="6"/>
  <c r="T16" i="6"/>
  <c r="X18" i="6"/>
  <c r="AF18" i="6"/>
  <c r="R15" i="6"/>
  <c r="AY20" i="6"/>
  <c r="AC17" i="6"/>
  <c r="AD17" i="6" s="1"/>
  <c r="Z16" i="6"/>
  <c r="AX19" i="6"/>
  <c r="AG19" i="6"/>
  <c r="AR17" i="6"/>
  <c r="AS17" i="6" s="1"/>
  <c r="AO16" i="6"/>
  <c r="AL17" i="6"/>
  <c r="AI16" i="6"/>
  <c r="AX19" i="12"/>
  <c r="AG19" i="12"/>
  <c r="R16" i="12"/>
  <c r="AC17" i="12"/>
  <c r="AD17" i="12" s="1"/>
  <c r="Z16" i="12"/>
  <c r="AC16" i="12" s="1"/>
  <c r="AD16" i="12" s="1"/>
  <c r="W17" i="12"/>
  <c r="T16" i="12"/>
  <c r="W16" i="12" s="1"/>
  <c r="AY20" i="12"/>
  <c r="AF18" i="12"/>
  <c r="X18" i="12"/>
  <c r="AL17" i="12"/>
  <c r="AI16" i="12"/>
  <c r="AL16" i="12" s="1"/>
  <c r="AR17" i="12"/>
  <c r="AS17" i="12" s="1"/>
  <c r="AO16" i="12"/>
  <c r="AR16" i="12" s="1"/>
  <c r="AS16" i="12" s="1"/>
  <c r="AU18" i="12"/>
  <c r="AV18" i="12" s="1"/>
  <c r="AM18" i="12"/>
  <c r="T14" i="5"/>
  <c r="T13" i="5" s="1"/>
  <c r="W15" i="5"/>
  <c r="AY32" i="5"/>
  <c r="AY26" i="5"/>
  <c r="AU16" i="5"/>
  <c r="AF16" i="5"/>
  <c r="AI14" i="5"/>
  <c r="AI13" i="5" s="1"/>
  <c r="AL15" i="5"/>
  <c r="R16" i="5"/>
  <c r="X16" i="5" s="1"/>
  <c r="AS17" i="5"/>
  <c r="AM17" i="5"/>
  <c r="X17" i="5"/>
  <c r="AR14" i="5"/>
  <c r="AR13" i="5" s="1"/>
  <c r="AC15" i="5"/>
  <c r="Z14" i="5"/>
  <c r="Z13" i="5" s="1"/>
  <c r="AG17" i="5"/>
  <c r="AX17" i="5"/>
  <c r="AY17" i="5" s="1"/>
  <c r="AY20" i="5"/>
  <c r="T15" i="12"/>
  <c r="T14" i="12" s="1"/>
  <c r="T13" i="12" s="1"/>
  <c r="BC16" i="4"/>
  <c r="AF930" i="4"/>
  <c r="AF602" i="4"/>
  <c r="AS612" i="4"/>
  <c r="AF939" i="4"/>
  <c r="AG939" i="4" s="1"/>
  <c r="AU923" i="4"/>
  <c r="AV923" i="4" s="1"/>
  <c r="AC16" i="24"/>
  <c r="W16" i="23"/>
  <c r="BB547" i="4"/>
  <c r="BC547" i="4"/>
  <c r="AQ592" i="4"/>
  <c r="AR593" i="4"/>
  <c r="AS593" i="4" s="1"/>
  <c r="AU338" i="4"/>
  <c r="AV338" i="4" s="1"/>
  <c r="AM338" i="4"/>
  <c r="X650" i="4"/>
  <c r="AF650" i="4"/>
  <c r="AX339" i="4"/>
  <c r="AG339" i="4"/>
  <c r="BB397" i="4"/>
  <c r="BC397" i="4"/>
  <c r="AG433" i="4"/>
  <c r="AX433" i="4"/>
  <c r="AY594" i="4"/>
  <c r="BA594" i="4"/>
  <c r="AG924" i="4"/>
  <c r="AX924" i="4"/>
  <c r="BB685" i="4"/>
  <c r="BC685" i="4"/>
  <c r="AA97" i="4"/>
  <c r="AC98" i="4"/>
  <c r="AD98" i="4" s="1"/>
  <c r="U648" i="4"/>
  <c r="W649" i="4"/>
  <c r="AY753" i="4"/>
  <c r="BA753" i="4"/>
  <c r="BB372" i="4"/>
  <c r="BC372" i="4"/>
  <c r="BB653" i="4"/>
  <c r="BC653" i="4"/>
  <c r="AY895" i="4"/>
  <c r="BA895" i="4"/>
  <c r="AY713" i="4"/>
  <c r="BA713" i="4"/>
  <c r="AG377" i="4"/>
  <c r="X394" i="4"/>
  <c r="AG57" i="4"/>
  <c r="AF257" i="4"/>
  <c r="X257" i="4"/>
  <c r="AA816" i="4"/>
  <c r="AC817" i="4"/>
  <c r="AD817" i="4" s="1"/>
  <c r="AU300" i="4"/>
  <c r="AV300" i="4" s="1"/>
  <c r="AM300" i="4"/>
  <c r="W139" i="4"/>
  <c r="T138" i="4"/>
  <c r="W138" i="4" s="1"/>
  <c r="BA15" i="4"/>
  <c r="BB15" i="4" s="1"/>
  <c r="R14" i="4"/>
  <c r="AV14" i="4" s="1"/>
  <c r="AS15" i="4"/>
  <c r="AM15" i="4"/>
  <c r="X15" i="4"/>
  <c r="AD15" i="4"/>
  <c r="AY243" i="4"/>
  <c r="BA243" i="4"/>
  <c r="AF711" i="4"/>
  <c r="X711" i="4"/>
  <c r="AF968" i="4"/>
  <c r="X968" i="4"/>
  <c r="BB926" i="4"/>
  <c r="BC926" i="4"/>
  <c r="AF515" i="4"/>
  <c r="X515" i="4"/>
  <c r="AC514" i="4"/>
  <c r="AD514" i="4" s="1"/>
  <c r="Z513" i="4"/>
  <c r="AC513" i="4" s="1"/>
  <c r="AD513" i="4" s="1"/>
  <c r="AY417" i="4"/>
  <c r="BA417" i="4"/>
  <c r="AF300" i="4"/>
  <c r="AM737" i="4"/>
  <c r="AU737" i="4"/>
  <c r="AV737" i="4" s="1"/>
  <c r="AD952" i="4"/>
  <c r="BB410" i="4"/>
  <c r="BC410" i="4"/>
  <c r="BB204" i="4"/>
  <c r="BC204" i="4"/>
  <c r="AL337" i="4"/>
  <c r="AI336" i="4"/>
  <c r="AY867" i="4"/>
  <c r="BA867" i="4"/>
  <c r="BB19" i="4"/>
  <c r="BC19" i="4"/>
  <c r="AY615" i="4"/>
  <c r="BA615" i="4"/>
  <c r="W592" i="4"/>
  <c r="T591" i="4"/>
  <c r="AC299" i="4"/>
  <c r="AD299" i="4" s="1"/>
  <c r="Z298" i="4"/>
  <c r="AC298" i="4" s="1"/>
  <c r="AD298" i="4" s="1"/>
  <c r="AJ298" i="4"/>
  <c r="AL298" i="4" s="1"/>
  <c r="AL299" i="4"/>
  <c r="AF140" i="4"/>
  <c r="AG140" i="4" s="1"/>
  <c r="X140" i="4"/>
  <c r="BB956" i="4"/>
  <c r="BC956" i="4"/>
  <c r="AY434" i="4"/>
  <c r="BA434" i="4"/>
  <c r="AC431" i="4"/>
  <c r="AD431" i="4" s="1"/>
  <c r="Z430" i="4"/>
  <c r="AC430" i="4" s="1"/>
  <c r="X353" i="4"/>
  <c r="AF353" i="4"/>
  <c r="AG894" i="4"/>
  <c r="AX894" i="4"/>
  <c r="AG952" i="4"/>
  <c r="BB470" i="4"/>
  <c r="BC470" i="4"/>
  <c r="BB868" i="4"/>
  <c r="BC868" i="4"/>
  <c r="R336" i="4"/>
  <c r="AY925" i="4"/>
  <c r="BA925" i="4"/>
  <c r="AY603" i="4"/>
  <c r="BA603" i="4"/>
  <c r="AG177" i="4"/>
  <c r="AX177" i="4"/>
  <c r="U513" i="4"/>
  <c r="W514" i="4"/>
  <c r="BB861" i="4"/>
  <c r="BC861" i="4"/>
  <c r="BB274" i="4"/>
  <c r="BC274" i="4"/>
  <c r="BB837" i="4"/>
  <c r="BC837" i="4"/>
  <c r="X298" i="4"/>
  <c r="AF298" i="4"/>
  <c r="AO473" i="4"/>
  <c r="AR473" i="4" s="1"/>
  <c r="AR474" i="4"/>
  <c r="AS474" i="4" s="1"/>
  <c r="AY416" i="4"/>
  <c r="BA416" i="4"/>
  <c r="AS395" i="4"/>
  <c r="AU395" i="4"/>
  <c r="AV395" i="4" s="1"/>
  <c r="AY587" i="4"/>
  <c r="BA587" i="4"/>
  <c r="X338" i="4"/>
  <c r="AF338" i="4"/>
  <c r="BB324" i="4"/>
  <c r="BC324" i="4"/>
  <c r="BB501" i="4"/>
  <c r="BC501" i="4"/>
  <c r="AF892" i="4"/>
  <c r="BB371" i="4"/>
  <c r="BC371" i="4"/>
  <c r="AY363" i="4"/>
  <c r="BA363" i="4"/>
  <c r="AG15" i="4"/>
  <c r="BB740" i="4"/>
  <c r="BC740" i="4"/>
  <c r="BB604" i="4"/>
  <c r="BC604" i="4"/>
  <c r="BB896" i="4"/>
  <c r="BC896" i="4"/>
  <c r="AY539" i="4"/>
  <c r="BA539" i="4"/>
  <c r="AX759" i="4"/>
  <c r="AG759" i="4"/>
  <c r="AY58" i="4"/>
  <c r="BA58" i="4"/>
  <c r="AY911" i="4"/>
  <c r="BA911" i="4"/>
  <c r="BB462" i="4"/>
  <c r="BC462" i="4"/>
  <c r="BB193" i="4"/>
  <c r="BC193" i="4"/>
  <c r="AV955" i="4"/>
  <c r="AX955" i="4"/>
  <c r="AU835" i="4"/>
  <c r="AV835" i="4" s="1"/>
  <c r="AM835" i="4"/>
  <c r="X98" i="4"/>
  <c r="X816" i="4"/>
  <c r="BB778" i="4"/>
  <c r="BC778" i="4"/>
  <c r="AM968" i="4"/>
  <c r="AU968" i="4"/>
  <c r="AV968" i="4" s="1"/>
  <c r="AR353" i="4"/>
  <c r="AS353" i="4" s="1"/>
  <c r="AS354" i="4"/>
  <c r="AU354" i="4"/>
  <c r="AX354" i="4" s="1"/>
  <c r="AY970" i="4"/>
  <c r="BA970" i="4"/>
  <c r="AC55" i="4"/>
  <c r="AD923" i="4"/>
  <c r="AF923" i="4"/>
  <c r="AU257" i="4"/>
  <c r="AV257" i="4" s="1"/>
  <c r="AM257" i="4"/>
  <c r="AX940" i="4"/>
  <c r="AY941" i="4"/>
  <c r="BA941" i="4"/>
  <c r="AI952" i="4"/>
  <c r="AL952" i="4" s="1"/>
  <c r="AL953" i="4"/>
  <c r="AY18" i="4"/>
  <c r="BA18" i="4"/>
  <c r="AX614" i="4"/>
  <c r="AG614" i="4"/>
  <c r="BB252" i="4"/>
  <c r="BC252" i="4"/>
  <c r="AX258" i="4"/>
  <c r="AG258" i="4"/>
  <c r="BB25" i="4"/>
  <c r="BC25" i="4"/>
  <c r="AS930" i="4"/>
  <c r="AU930" i="4"/>
  <c r="AV930" i="4" s="1"/>
  <c r="AY232" i="4"/>
  <c r="BA232" i="4"/>
  <c r="BB318" i="4"/>
  <c r="BC318" i="4"/>
  <c r="BB714" i="4"/>
  <c r="BC714" i="4"/>
  <c r="AL592" i="4"/>
  <c r="AG738" i="4"/>
  <c r="AX738" i="4"/>
  <c r="BB761" i="4"/>
  <c r="BC761" i="4"/>
  <c r="AU57" i="4"/>
  <c r="AV57" i="4" s="1"/>
  <c r="AM57" i="4"/>
  <c r="AY490" i="4"/>
  <c r="BA490" i="4"/>
  <c r="AU432" i="4"/>
  <c r="AV432" i="4" s="1"/>
  <c r="AM432" i="4"/>
  <c r="AU217" i="4"/>
  <c r="AV217" i="4" s="1"/>
  <c r="AM217" i="4"/>
  <c r="BB364" i="4"/>
  <c r="BC364" i="4"/>
  <c r="AM551" i="4"/>
  <c r="AU551" i="4"/>
  <c r="AV551" i="4" s="1"/>
  <c r="AM929" i="4"/>
  <c r="AV750" i="4"/>
  <c r="AU893" i="4"/>
  <c r="AV893" i="4" s="1"/>
  <c r="AM893" i="4"/>
  <c r="U611" i="4"/>
  <c r="W612" i="4"/>
  <c r="Z175" i="4"/>
  <c r="AC175" i="4" s="1"/>
  <c r="AC176" i="4"/>
  <c r="AD176" i="4" s="1"/>
  <c r="X552" i="4"/>
  <c r="X757" i="4"/>
  <c r="AF757" i="4"/>
  <c r="AS750" i="4"/>
  <c r="BB42" i="4"/>
  <c r="BC42" i="4"/>
  <c r="Z551" i="4"/>
  <c r="AC551" i="4" s="1"/>
  <c r="AD551" i="4" s="1"/>
  <c r="AC552" i="4"/>
  <c r="AD552" i="4" s="1"/>
  <c r="BB518" i="4"/>
  <c r="BC518" i="4"/>
  <c r="BB674" i="4"/>
  <c r="BC674" i="4"/>
  <c r="AG750" i="4"/>
  <c r="AX750" i="4"/>
  <c r="AY750" i="4" s="1"/>
  <c r="AY554" i="4"/>
  <c r="BA554" i="4"/>
  <c r="AY317" i="4"/>
  <c r="BA317" i="4"/>
  <c r="AL514" i="4"/>
  <c r="AI513" i="4"/>
  <c r="AL513" i="4" s="1"/>
  <c r="AY836" i="4"/>
  <c r="BA836" i="4"/>
  <c r="X593" i="4"/>
  <c r="AG100" i="4"/>
  <c r="AX100" i="4"/>
  <c r="BB435" i="4"/>
  <c r="BC435" i="4"/>
  <c r="BB854" i="4"/>
  <c r="BC854" i="4"/>
  <c r="BB128" i="4"/>
  <c r="BC128" i="4"/>
  <c r="AX931" i="4"/>
  <c r="AY739" i="4"/>
  <c r="BA739" i="4"/>
  <c r="BB59" i="4"/>
  <c r="BC59" i="4"/>
  <c r="BB75" i="4"/>
  <c r="BC75" i="4"/>
  <c r="AY449" i="4"/>
  <c r="BA449" i="4"/>
  <c r="BB43" i="4"/>
  <c r="BC43" i="4"/>
  <c r="BB143" i="4"/>
  <c r="BC143" i="4"/>
  <c r="AC337" i="4"/>
  <c r="AD337" i="4" s="1"/>
  <c r="Z336" i="4"/>
  <c r="X299" i="4"/>
  <c r="BB85" i="4"/>
  <c r="BC85" i="4"/>
  <c r="BB596" i="4"/>
  <c r="BC596" i="4"/>
  <c r="AC394" i="4"/>
  <c r="AD394" i="4" s="1"/>
  <c r="Z393" i="4"/>
  <c r="W908" i="4"/>
  <c r="T907" i="4"/>
  <c r="W907" i="4" s="1"/>
  <c r="AR376" i="4"/>
  <c r="AS376" i="4" s="1"/>
  <c r="AO375" i="4"/>
  <c r="AR375" i="4" s="1"/>
  <c r="X376" i="4"/>
  <c r="AX301" i="4"/>
  <c r="AG301" i="4"/>
  <c r="AC376" i="4"/>
  <c r="AD376" i="4" s="1"/>
  <c r="Z375" i="4"/>
  <c r="AC375" i="4" s="1"/>
  <c r="R611" i="4"/>
  <c r="AF99" i="4"/>
  <c r="R473" i="4"/>
  <c r="AM473" i="4" s="1"/>
  <c r="AF893" i="4"/>
  <c r="X893" i="4"/>
  <c r="R710" i="4"/>
  <c r="AS710" i="4" s="1"/>
  <c r="AC139" i="4"/>
  <c r="AD139" i="4" s="1"/>
  <c r="Z138" i="4"/>
  <c r="AC138" i="4" s="1"/>
  <c r="AI648" i="4"/>
  <c r="AL649" i="4"/>
  <c r="AY15" i="4"/>
  <c r="R175" i="4"/>
  <c r="AV175" i="4" s="1"/>
  <c r="AU775" i="4"/>
  <c r="AV776" i="4"/>
  <c r="AX776" i="4"/>
  <c r="AG218" i="4"/>
  <c r="AX218" i="4"/>
  <c r="AX969" i="4"/>
  <c r="AG969" i="4"/>
  <c r="AD750" i="4"/>
  <c r="AY171" i="4"/>
  <c r="BA171" i="4"/>
  <c r="BB786" i="4"/>
  <c r="BC786" i="4"/>
  <c r="AJ833" i="4"/>
  <c r="AL833" i="4" s="1"/>
  <c r="AL834" i="4"/>
  <c r="AI710" i="4"/>
  <c r="AL710" i="4" s="1"/>
  <c r="AY760" i="4"/>
  <c r="BA760" i="4"/>
  <c r="R695" i="4"/>
  <c r="AO591" i="4"/>
  <c r="AY652" i="4"/>
  <c r="AX651" i="4"/>
  <c r="BA652" i="4"/>
  <c r="Z473" i="4"/>
  <c r="AC473" i="4" s="1"/>
  <c r="AD473" i="4" s="1"/>
  <c r="AC474" i="4"/>
  <c r="AD474" i="4" s="1"/>
  <c r="R907" i="4"/>
  <c r="AM907" i="4" s="1"/>
  <c r="AY340" i="4"/>
  <c r="BA340" i="4"/>
  <c r="AL612" i="4"/>
  <c r="AI611" i="4"/>
  <c r="AL611" i="4" s="1"/>
  <c r="BB540" i="4"/>
  <c r="BC540" i="4"/>
  <c r="BB135" i="4"/>
  <c r="BC135" i="4"/>
  <c r="AS818" i="4"/>
  <c r="AU818" i="4"/>
  <c r="AV818" i="4" s="1"/>
  <c r="BB509" i="4"/>
  <c r="BC509" i="4"/>
  <c r="R138" i="4"/>
  <c r="AY932" i="4"/>
  <c r="BA932" i="4"/>
  <c r="R55" i="4"/>
  <c r="BB220" i="4"/>
  <c r="BC220" i="4"/>
  <c r="BB971" i="4"/>
  <c r="BC971" i="4"/>
  <c r="R215" i="4"/>
  <c r="AS215" i="4" s="1"/>
  <c r="AY517" i="4"/>
  <c r="BA517" i="4"/>
  <c r="W431" i="4"/>
  <c r="T430" i="4"/>
  <c r="W430" i="4" s="1"/>
  <c r="BB260" i="4"/>
  <c r="BC260" i="4"/>
  <c r="AD893" i="4"/>
  <c r="AP907" i="4"/>
  <c r="AR929" i="4"/>
  <c r="AM98" i="4"/>
  <c r="AP97" i="4"/>
  <c r="AR98" i="4"/>
  <c r="AS98" i="4" s="1"/>
  <c r="AX743" i="4"/>
  <c r="AY743" i="4" s="1"/>
  <c r="AG743" i="4"/>
  <c r="AD908" i="4"/>
  <c r="AU593" i="4"/>
  <c r="AV593" i="4" s="1"/>
  <c r="AM593" i="4"/>
  <c r="BB787" i="4"/>
  <c r="BC787" i="4"/>
  <c r="BB156" i="4"/>
  <c r="BC156" i="4"/>
  <c r="BB675" i="4"/>
  <c r="BC675" i="4"/>
  <c r="AR299" i="4"/>
  <c r="AS299" i="4" s="1"/>
  <c r="AO298" i="4"/>
  <c r="AR298" i="4" s="1"/>
  <c r="AS298" i="4" s="1"/>
  <c r="X736" i="4"/>
  <c r="AF736" i="4"/>
  <c r="AD612" i="4"/>
  <c r="AJ140" i="4"/>
  <c r="AL141" i="4"/>
  <c r="AU552" i="4"/>
  <c r="AV552" i="4" s="1"/>
  <c r="AM552" i="4"/>
  <c r="AU474" i="4"/>
  <c r="AV474" i="4" s="1"/>
  <c r="AM474" i="4"/>
  <c r="AM939" i="4"/>
  <c r="AU939" i="4"/>
  <c r="AV939" i="4" s="1"/>
  <c r="BB957" i="4"/>
  <c r="BC957" i="4"/>
  <c r="AF551" i="4"/>
  <c r="X551" i="4"/>
  <c r="BA639" i="4"/>
  <c r="X758" i="4"/>
  <c r="AF758" i="4"/>
  <c r="BB510" i="4"/>
  <c r="BC510" i="4"/>
  <c r="R393" i="4"/>
  <c r="AM393" i="4" s="1"/>
  <c r="BB74" i="4"/>
  <c r="BC74" i="4"/>
  <c r="AY477" i="4"/>
  <c r="AX476" i="4"/>
  <c r="BA477" i="4"/>
  <c r="AI695" i="4"/>
  <c r="AL695" i="4" s="1"/>
  <c r="AL696" i="4"/>
  <c r="AM376" i="4"/>
  <c r="AU376" i="4"/>
  <c r="AV376" i="4" s="1"/>
  <c r="AO648" i="4"/>
  <c r="AR649" i="4"/>
  <c r="AS649" i="4" s="1"/>
  <c r="X938" i="4"/>
  <c r="AU697" i="4"/>
  <c r="AM697" i="4"/>
  <c r="AR337" i="4"/>
  <c r="AS337" i="4" s="1"/>
  <c r="AO336" i="4"/>
  <c r="AG378" i="4"/>
  <c r="AX378" i="4"/>
  <c r="AU515" i="4"/>
  <c r="AV515" i="4" s="1"/>
  <c r="AM515" i="4"/>
  <c r="BB700" i="4"/>
  <c r="BC700" i="4"/>
  <c r="W256" i="4"/>
  <c r="T255" i="4"/>
  <c r="W255" i="4" s="1"/>
  <c r="BB211" i="4"/>
  <c r="BC211" i="4"/>
  <c r="AY192" i="4"/>
  <c r="BA192" i="4"/>
  <c r="AS695" i="4"/>
  <c r="AS611" i="4"/>
  <c r="X710" i="4"/>
  <c r="AF710" i="4"/>
  <c r="BB180" i="4"/>
  <c r="BC180" i="4"/>
  <c r="BB851" i="4"/>
  <c r="BC851" i="4"/>
  <c r="AG354" i="4"/>
  <c r="T966" i="4"/>
  <c r="W966" i="4" s="1"/>
  <c r="W967" i="4"/>
  <c r="BB30" i="4"/>
  <c r="BC30" i="4"/>
  <c r="BA259" i="4"/>
  <c r="AY259" i="4"/>
  <c r="AR431" i="4"/>
  <c r="AS431" i="4" s="1"/>
  <c r="AO430" i="4"/>
  <c r="AR430" i="4" s="1"/>
  <c r="BB821" i="4"/>
  <c r="BC821" i="4"/>
  <c r="BB640" i="4"/>
  <c r="BC640" i="4"/>
  <c r="AG752" i="4"/>
  <c r="AX752" i="4"/>
  <c r="AY294" i="4"/>
  <c r="BA294" i="4"/>
  <c r="AF909" i="4"/>
  <c r="X909" i="4"/>
  <c r="X834" i="4"/>
  <c r="BB404" i="4"/>
  <c r="BC404" i="4"/>
  <c r="BB605" i="4"/>
  <c r="BC605" i="4"/>
  <c r="BB874" i="4"/>
  <c r="BC874" i="4"/>
  <c r="AM908" i="4"/>
  <c r="AM672" i="4"/>
  <c r="AU672" i="4"/>
  <c r="BB746" i="4"/>
  <c r="BC746" i="4"/>
  <c r="AS966" i="4"/>
  <c r="AY379" i="4"/>
  <c r="BA379" i="4"/>
  <c r="AX516" i="4"/>
  <c r="AG516" i="4"/>
  <c r="R892" i="4"/>
  <c r="AS892" i="4" s="1"/>
  <c r="BB60" i="4"/>
  <c r="BC60" i="4"/>
  <c r="AG14" i="4"/>
  <c r="AX14" i="4"/>
  <c r="BB588" i="4"/>
  <c r="BC588" i="4"/>
  <c r="AM711" i="4"/>
  <c r="AU711" i="4"/>
  <c r="AV711" i="4" s="1"/>
  <c r="AG696" i="4"/>
  <c r="AF474" i="4"/>
  <c r="AG474" i="4" s="1"/>
  <c r="X474" i="4"/>
  <c r="AY219" i="4"/>
  <c r="BA219" i="4"/>
  <c r="AM757" i="4"/>
  <c r="AU757" i="4"/>
  <c r="AV757" i="4" s="1"/>
  <c r="AU613" i="4"/>
  <c r="AV613" i="4" s="1"/>
  <c r="AM613" i="4"/>
  <c r="AY323" i="4"/>
  <c r="BA323" i="4"/>
  <c r="AX712" i="4"/>
  <c r="AG712" i="4"/>
  <c r="AU922" i="4"/>
  <c r="AV922" i="4" s="1"/>
  <c r="AP816" i="4"/>
  <c r="AR817" i="4"/>
  <c r="AA907" i="4"/>
  <c r="AC929" i="4"/>
  <c r="R255" i="4"/>
  <c r="AY684" i="4"/>
  <c r="BA684" i="4"/>
  <c r="BB295" i="4"/>
  <c r="BC295" i="4"/>
  <c r="AR514" i="4"/>
  <c r="AS514" i="4" s="1"/>
  <c r="AO513" i="4"/>
  <c r="AR513" i="4" s="1"/>
  <c r="AS513" i="4" s="1"/>
  <c r="AS216" i="4"/>
  <c r="BB820" i="4"/>
  <c r="BC820" i="4"/>
  <c r="W55" i="4"/>
  <c r="AF432" i="4"/>
  <c r="X432" i="4"/>
  <c r="BB533" i="4"/>
  <c r="BC533" i="4"/>
  <c r="BB179" i="4"/>
  <c r="BC179" i="4"/>
  <c r="AG602" i="4"/>
  <c r="AY24" i="4"/>
  <c r="BA24" i="4"/>
  <c r="AS952" i="4"/>
  <c r="AF475" i="4"/>
  <c r="AG475" i="4" s="1"/>
  <c r="BB418" i="4"/>
  <c r="BC418" i="4"/>
  <c r="AS56" i="4"/>
  <c r="AY251" i="4"/>
  <c r="BA251" i="4"/>
  <c r="AB592" i="4"/>
  <c r="AC593" i="4"/>
  <c r="AD593" i="4" s="1"/>
  <c r="AY155" i="4"/>
  <c r="BA155" i="4"/>
  <c r="AG744" i="4"/>
  <c r="AX744" i="4"/>
  <c r="BB491" i="4"/>
  <c r="BC491" i="4"/>
  <c r="X737" i="4"/>
  <c r="AF737" i="4"/>
  <c r="AY595" i="4"/>
  <c r="BA595" i="4"/>
  <c r="Z648" i="4"/>
  <c r="AC649" i="4"/>
  <c r="AD649" i="4" s="1"/>
  <c r="AU473" i="4"/>
  <c r="AV473" i="4" s="1"/>
  <c r="AJ937" i="4"/>
  <c r="AL937" i="4" s="1"/>
  <c r="AL938" i="4"/>
  <c r="AY178" i="4"/>
  <c r="BA178" i="4"/>
  <c r="W216" i="4"/>
  <c r="T215" i="4"/>
  <c r="W215" i="4" s="1"/>
  <c r="AU602" i="4"/>
  <c r="AV602" i="4" s="1"/>
  <c r="AU375" i="4"/>
  <c r="X937" i="4"/>
  <c r="W393" i="4"/>
  <c r="T392" i="4"/>
  <c r="AY699" i="4"/>
  <c r="BA699" i="4"/>
  <c r="AM736" i="4"/>
  <c r="AU736" i="4"/>
  <c r="AV736" i="4" s="1"/>
  <c r="AG910" i="4"/>
  <c r="AX910" i="4"/>
  <c r="BB850" i="4"/>
  <c r="BC850" i="4"/>
  <c r="BB461" i="4"/>
  <c r="BC461" i="4"/>
  <c r="Z833" i="4"/>
  <c r="AC833" i="4" s="1"/>
  <c r="AC834" i="4"/>
  <c r="AD834" i="4" s="1"/>
  <c r="AY745" i="4"/>
  <c r="BA745" i="4"/>
  <c r="BB570" i="4"/>
  <c r="BC570" i="4"/>
  <c r="R375" i="4"/>
  <c r="AM375" i="4" s="1"/>
  <c r="BB332" i="4"/>
  <c r="BC332" i="4"/>
  <c r="AY396" i="4"/>
  <c r="BA396" i="4"/>
  <c r="AR394" i="4"/>
  <c r="AO393" i="4"/>
  <c r="AV698" i="4"/>
  <c r="AX698" i="4"/>
  <c r="T336" i="4"/>
  <c r="W337" i="4"/>
  <c r="BB754" i="4"/>
  <c r="BC754" i="4"/>
  <c r="AY302" i="4"/>
  <c r="BA302" i="4"/>
  <c r="AG751" i="4"/>
  <c r="AX751" i="4"/>
  <c r="BB875" i="4"/>
  <c r="BC875" i="4"/>
  <c r="R592" i="4"/>
  <c r="BB478" i="4"/>
  <c r="BC478" i="4"/>
  <c r="AO833" i="4"/>
  <c r="AR833" i="4" s="1"/>
  <c r="AR834" i="4"/>
  <c r="AS834" i="4" s="1"/>
  <c r="AY203" i="4"/>
  <c r="BA203" i="4"/>
  <c r="BB556" i="4"/>
  <c r="BC556" i="4"/>
  <c r="R97" i="4"/>
  <c r="AM97" i="4" s="1"/>
  <c r="AY777" i="4"/>
  <c r="BA777" i="4"/>
  <c r="AF553" i="4"/>
  <c r="BB331" i="4"/>
  <c r="BC331" i="4"/>
  <c r="AV15" i="4"/>
  <c r="AG695" i="4"/>
  <c r="AY532" i="4"/>
  <c r="BA532" i="4"/>
  <c r="AF176" i="4"/>
  <c r="X176" i="4"/>
  <c r="AC938" i="4"/>
  <c r="AD938" i="4" s="1"/>
  <c r="Z937" i="4"/>
  <c r="AC937" i="4" s="1"/>
  <c r="AD937" i="4" s="1"/>
  <c r="AY142" i="4"/>
  <c r="BA142" i="4"/>
  <c r="AX819" i="4"/>
  <c r="AG930" i="4"/>
  <c r="AX930" i="4"/>
  <c r="BB912" i="4"/>
  <c r="BC912" i="4"/>
  <c r="AR139" i="4"/>
  <c r="AS139" i="4" s="1"/>
  <c r="AO138" i="4"/>
  <c r="AR138" i="4" s="1"/>
  <c r="AS138" i="4" s="1"/>
  <c r="AF817" i="4"/>
  <c r="X817" i="4"/>
  <c r="BB616" i="4"/>
  <c r="BC616" i="4"/>
  <c r="AL967" i="4"/>
  <c r="AI966" i="4"/>
  <c r="AL966" i="4" s="1"/>
  <c r="AV360" i="4"/>
  <c r="AX360" i="4"/>
  <c r="AF473" i="4"/>
  <c r="AG473" i="4" s="1"/>
  <c r="X473" i="4"/>
  <c r="AU758" i="4"/>
  <c r="AV758" i="4" s="1"/>
  <c r="AM758" i="4"/>
  <c r="BA743" i="4"/>
  <c r="BB743" i="4" s="1"/>
  <c r="AD743" i="4"/>
  <c r="AY101" i="4"/>
  <c r="BA101" i="4"/>
  <c r="AU377" i="4"/>
  <c r="AV377" i="4" s="1"/>
  <c r="AM816" i="4"/>
  <c r="BB102" i="4"/>
  <c r="BC102" i="4"/>
  <c r="BB341" i="4"/>
  <c r="BC341" i="4"/>
  <c r="AC922" i="4"/>
  <c r="Z907" i="4"/>
  <c r="AL256" i="4"/>
  <c r="AI255" i="4"/>
  <c r="AL255" i="4" s="1"/>
  <c r="BB942" i="4"/>
  <c r="BC942" i="4"/>
  <c r="BB31" i="4"/>
  <c r="BC31" i="4"/>
  <c r="BB244" i="4"/>
  <c r="BC244" i="4"/>
  <c r="AU954" i="4"/>
  <c r="AM954" i="4"/>
  <c r="AF395" i="4"/>
  <c r="BB933" i="4"/>
  <c r="BC933" i="4"/>
  <c r="AU475" i="4"/>
  <c r="AV475" i="4" s="1"/>
  <c r="AF56" i="4"/>
  <c r="X56" i="4"/>
  <c r="AM394" i="4"/>
  <c r="AG953" i="4"/>
  <c r="AF818" i="4"/>
  <c r="BB303" i="4"/>
  <c r="BC303" i="4"/>
  <c r="BB502" i="4"/>
  <c r="BC502" i="4"/>
  <c r="AM650" i="4"/>
  <c r="AU650" i="4"/>
  <c r="AV650" i="4" s="1"/>
  <c r="BB233" i="4"/>
  <c r="BC233" i="4"/>
  <c r="AR55" i="4"/>
  <c r="AS55" i="4" s="1"/>
  <c r="AV169" i="4"/>
  <c r="AX169" i="4"/>
  <c r="AU166" i="4"/>
  <c r="AY409" i="4"/>
  <c r="BA409" i="4"/>
  <c r="AL56" i="4"/>
  <c r="AI55" i="4"/>
  <c r="BB555" i="4"/>
  <c r="BC555" i="4"/>
  <c r="R430" i="4"/>
  <c r="AR908" i="4"/>
  <c r="AS908" i="4" s="1"/>
  <c r="AO907" i="4"/>
  <c r="AR907" i="4" s="1"/>
  <c r="AS907" i="4" s="1"/>
  <c r="AI430" i="4"/>
  <c r="AL431" i="4"/>
  <c r="AC256" i="4"/>
  <c r="AD256" i="4" s="1"/>
  <c r="Z255" i="4"/>
  <c r="AC255" i="4" s="1"/>
  <c r="AD255" i="4" s="1"/>
  <c r="X922" i="4"/>
  <c r="R833" i="4"/>
  <c r="AX673" i="4"/>
  <c r="AI215" i="4"/>
  <c r="AL215" i="4" s="1"/>
  <c r="AL216" i="4"/>
  <c r="AF835" i="4"/>
  <c r="BB380" i="4"/>
  <c r="BC380" i="4"/>
  <c r="AM750" i="4"/>
  <c r="AM892" i="4"/>
  <c r="AU892" i="4"/>
  <c r="AV892" i="4" s="1"/>
  <c r="AF613" i="4"/>
  <c r="X613" i="4"/>
  <c r="AD696" i="4"/>
  <c r="AF217" i="4"/>
  <c r="X217" i="4"/>
  <c r="AO13" i="4" l="1"/>
  <c r="AF17" i="8"/>
  <c r="AR15" i="22"/>
  <c r="AS16" i="22"/>
  <c r="AM16" i="23"/>
  <c r="AC15" i="24"/>
  <c r="AD16" i="24"/>
  <c r="R14" i="34"/>
  <c r="AY17" i="34"/>
  <c r="AU15" i="34"/>
  <c r="AU14" i="34" s="1"/>
  <c r="AU13" i="34" s="1"/>
  <c r="AV16" i="34"/>
  <c r="AV15" i="34" s="1"/>
  <c r="AV14" i="34" s="1"/>
  <c r="AV13" i="34" s="1"/>
  <c r="AF15" i="34"/>
  <c r="AF14" i="34" s="1"/>
  <c r="AF13" i="34" s="1"/>
  <c r="AX16" i="34"/>
  <c r="AG16" i="34"/>
  <c r="AG15" i="34" s="1"/>
  <c r="AG14" i="34" s="1"/>
  <c r="AG13" i="34" s="1"/>
  <c r="AU17" i="33"/>
  <c r="AV17" i="33" s="1"/>
  <c r="R13" i="33"/>
  <c r="AM16" i="33"/>
  <c r="AM15" i="33" s="1"/>
  <c r="AM14" i="33" s="1"/>
  <c r="AM13" i="33" s="1"/>
  <c r="AL15" i="33"/>
  <c r="AL14" i="33" s="1"/>
  <c r="AL13" i="33" s="1"/>
  <c r="AG18" i="33"/>
  <c r="AX18" i="33"/>
  <c r="AR16" i="33"/>
  <c r="AO15" i="33"/>
  <c r="AO14" i="33" s="1"/>
  <c r="AO13" i="33" s="1"/>
  <c r="AC16" i="33"/>
  <c r="Z15" i="33"/>
  <c r="Z14" i="33" s="1"/>
  <c r="Z13" i="33" s="1"/>
  <c r="AF17" i="33"/>
  <c r="X16" i="33"/>
  <c r="X15" i="33" s="1"/>
  <c r="X14" i="33" s="1"/>
  <c r="X13" i="33" s="1"/>
  <c r="AF16" i="33"/>
  <c r="W15" i="33"/>
  <c r="W14" i="33" s="1"/>
  <c r="W13" i="33" s="1"/>
  <c r="AY19" i="33"/>
  <c r="AD16" i="32"/>
  <c r="AD15" i="32" s="1"/>
  <c r="AD14" i="32" s="1"/>
  <c r="AD13" i="32" s="1"/>
  <c r="AC15" i="32"/>
  <c r="AC14" i="32" s="1"/>
  <c r="AC13" i="32" s="1"/>
  <c r="AG16" i="32"/>
  <c r="AG15" i="32" s="1"/>
  <c r="AG14" i="32" s="1"/>
  <c r="AG13" i="32" s="1"/>
  <c r="AF15" i="32"/>
  <c r="AF14" i="32" s="1"/>
  <c r="AF13" i="32" s="1"/>
  <c r="AU15" i="32"/>
  <c r="AU14" i="32" s="1"/>
  <c r="AU13" i="32" s="1"/>
  <c r="AV16" i="32"/>
  <c r="AV15" i="32" s="1"/>
  <c r="AV14" i="32" s="1"/>
  <c r="AV13" i="32" s="1"/>
  <c r="R14" i="32"/>
  <c r="AX17" i="32"/>
  <c r="AY18" i="32"/>
  <c r="AD16" i="31"/>
  <c r="AD15" i="31" s="1"/>
  <c r="AD14" i="31" s="1"/>
  <c r="AD13" i="31" s="1"/>
  <c r="AC15" i="31"/>
  <c r="AC14" i="31" s="1"/>
  <c r="AC13" i="31" s="1"/>
  <c r="AG18" i="31"/>
  <c r="AX18" i="31"/>
  <c r="AY40" i="31"/>
  <c r="W16" i="31"/>
  <c r="T15" i="31"/>
  <c r="T14" i="31" s="1"/>
  <c r="T13" i="31" s="1"/>
  <c r="AM17" i="31"/>
  <c r="AU17" i="31"/>
  <c r="AV17" i="31" s="1"/>
  <c r="AG39" i="31"/>
  <c r="AX39" i="31"/>
  <c r="R15" i="31"/>
  <c r="AX32" i="31"/>
  <c r="AG32" i="31"/>
  <c r="AI15" i="31"/>
  <c r="AI14" i="31" s="1"/>
  <c r="AI13" i="31" s="1"/>
  <c r="AL16" i="31"/>
  <c r="AY33" i="31"/>
  <c r="AX38" i="31"/>
  <c r="AG38" i="31"/>
  <c r="AY19" i="31"/>
  <c r="X17" i="31"/>
  <c r="AF17" i="31"/>
  <c r="AR16" i="31"/>
  <c r="AO15" i="31"/>
  <c r="AO14" i="31" s="1"/>
  <c r="AO13" i="31" s="1"/>
  <c r="AG31" i="31"/>
  <c r="AX31" i="31"/>
  <c r="AM17" i="30"/>
  <c r="AU17" i="30"/>
  <c r="AV17" i="30" s="1"/>
  <c r="AS16" i="30"/>
  <c r="AS15" i="30" s="1"/>
  <c r="AS14" i="30" s="1"/>
  <c r="AS13" i="30" s="1"/>
  <c r="AR15" i="30"/>
  <c r="AR14" i="30" s="1"/>
  <c r="AR13" i="30" s="1"/>
  <c r="AD16" i="30"/>
  <c r="AD15" i="30" s="1"/>
  <c r="AD14" i="30" s="1"/>
  <c r="AD13" i="30" s="1"/>
  <c r="AC15" i="30"/>
  <c r="AC14" i="30" s="1"/>
  <c r="AC13" i="30" s="1"/>
  <c r="AI15" i="30"/>
  <c r="AI14" i="30" s="1"/>
  <c r="AI13" i="30" s="1"/>
  <c r="AL16" i="30"/>
  <c r="R14" i="30"/>
  <c r="AX18" i="30"/>
  <c r="AG18" i="30"/>
  <c r="AY19" i="30"/>
  <c r="W16" i="30"/>
  <c r="T15" i="30"/>
  <c r="T14" i="30" s="1"/>
  <c r="T13" i="30" s="1"/>
  <c r="X17" i="30"/>
  <c r="AF17" i="30"/>
  <c r="AO15" i="29"/>
  <c r="AO14" i="29" s="1"/>
  <c r="AO13" i="29" s="1"/>
  <c r="AR16" i="29"/>
  <c r="AU16" i="29" s="1"/>
  <c r="AG18" i="29"/>
  <c r="AX18" i="29"/>
  <c r="R15" i="29"/>
  <c r="X16" i="29"/>
  <c r="X15" i="29" s="1"/>
  <c r="X14" i="29" s="1"/>
  <c r="X13" i="29" s="1"/>
  <c r="W15" i="29"/>
  <c r="W14" i="29" s="1"/>
  <c r="W13" i="29" s="1"/>
  <c r="AG17" i="29"/>
  <c r="AX17" i="29"/>
  <c r="AL15" i="29"/>
  <c r="AL14" i="29" s="1"/>
  <c r="AL13" i="29" s="1"/>
  <c r="AM16" i="29"/>
  <c r="AM15" i="29" s="1"/>
  <c r="AM14" i="29" s="1"/>
  <c r="AM13" i="29" s="1"/>
  <c r="AC16" i="29"/>
  <c r="Z15" i="29"/>
  <c r="Z14" i="29" s="1"/>
  <c r="Z13" i="29" s="1"/>
  <c r="AY19" i="29"/>
  <c r="AF17" i="28"/>
  <c r="AC16" i="28"/>
  <c r="Z15" i="28"/>
  <c r="Z14" i="28" s="1"/>
  <c r="Z13" i="28" s="1"/>
  <c r="AR16" i="28"/>
  <c r="AU16" i="28" s="1"/>
  <c r="AO15" i="28"/>
  <c r="AO14" i="28" s="1"/>
  <c r="AO13" i="28" s="1"/>
  <c r="R15" i="28"/>
  <c r="AX18" i="28"/>
  <c r="AG18" i="28"/>
  <c r="W15" i="28"/>
  <c r="W14" i="28" s="1"/>
  <c r="W13" i="28" s="1"/>
  <c r="X16" i="28"/>
  <c r="X15" i="28" s="1"/>
  <c r="X14" i="28" s="1"/>
  <c r="X13" i="28" s="1"/>
  <c r="AF16" i="28"/>
  <c r="AM16" i="28"/>
  <c r="AM15" i="28" s="1"/>
  <c r="AM14" i="28" s="1"/>
  <c r="AM13" i="28" s="1"/>
  <c r="AL15" i="28"/>
  <c r="AL14" i="28" s="1"/>
  <c r="AL13" i="28" s="1"/>
  <c r="AO15" i="27"/>
  <c r="AO14" i="27" s="1"/>
  <c r="AO13" i="27" s="1"/>
  <c r="AR16" i="27"/>
  <c r="AS17" i="27"/>
  <c r="AU17" i="27"/>
  <c r="AV17" i="27" s="1"/>
  <c r="Z15" i="27"/>
  <c r="Z14" i="27" s="1"/>
  <c r="Z13" i="27" s="1"/>
  <c r="AC16" i="27"/>
  <c r="AY19" i="27"/>
  <c r="AX18" i="27"/>
  <c r="AG18" i="27"/>
  <c r="AD17" i="27"/>
  <c r="AF17" i="27"/>
  <c r="R15" i="27"/>
  <c r="X16" i="27"/>
  <c r="X15" i="27" s="1"/>
  <c r="X14" i="27" s="1"/>
  <c r="X13" i="27" s="1"/>
  <c r="AD798" i="4"/>
  <c r="BB801" i="4"/>
  <c r="BC801" i="4"/>
  <c r="AS798" i="4"/>
  <c r="AG799" i="4"/>
  <c r="AX799" i="4"/>
  <c r="AX798" i="4"/>
  <c r="AY798" i="4" s="1"/>
  <c r="AG798" i="4"/>
  <c r="AM798" i="4"/>
  <c r="AV798" i="4"/>
  <c r="AY800" i="4"/>
  <c r="BA800" i="4"/>
  <c r="AD833" i="4"/>
  <c r="AD138" i="4"/>
  <c r="AF937" i="4"/>
  <c r="AG937" i="4" s="1"/>
  <c r="AV81" i="26"/>
  <c r="AX81" i="26"/>
  <c r="AY57" i="26"/>
  <c r="AX50" i="26"/>
  <c r="AG64" i="26"/>
  <c r="AX64" i="26"/>
  <c r="AC16" i="26"/>
  <c r="AF16" i="26" s="1"/>
  <c r="AF17" i="26"/>
  <c r="R14" i="26"/>
  <c r="AY44" i="26"/>
  <c r="AR16" i="26"/>
  <c r="AO15" i="26"/>
  <c r="AO14" i="26" s="1"/>
  <c r="AO13" i="26" s="1"/>
  <c r="AX42" i="26"/>
  <c r="AG42" i="26"/>
  <c r="AY65" i="26"/>
  <c r="AY19" i="26"/>
  <c r="AY51" i="26"/>
  <c r="AL16" i="26"/>
  <c r="AI15" i="26"/>
  <c r="AI14" i="26" s="1"/>
  <c r="AI13" i="26" s="1"/>
  <c r="AG49" i="26"/>
  <c r="AX49" i="26"/>
  <c r="AY82" i="26"/>
  <c r="X16" i="26"/>
  <c r="X15" i="26" s="1"/>
  <c r="X14" i="26" s="1"/>
  <c r="X13" i="26" s="1"/>
  <c r="W15" i="26"/>
  <c r="W14" i="26" s="1"/>
  <c r="W13" i="26" s="1"/>
  <c r="AG43" i="26"/>
  <c r="AX43" i="26"/>
  <c r="AX63" i="26"/>
  <c r="AG63" i="26"/>
  <c r="AX18" i="26"/>
  <c r="AG18" i="26"/>
  <c r="AI15" i="25"/>
  <c r="AI14" i="25" s="1"/>
  <c r="AI13" i="25" s="1"/>
  <c r="AL16" i="25"/>
  <c r="AF17" i="25"/>
  <c r="AG17" i="25" s="1"/>
  <c r="X16" i="25"/>
  <c r="X15" i="25" s="1"/>
  <c r="X14" i="25" s="1"/>
  <c r="X13" i="25" s="1"/>
  <c r="W15" i="25"/>
  <c r="W14" i="25" s="1"/>
  <c r="W13" i="25" s="1"/>
  <c r="AX18" i="25"/>
  <c r="AG18" i="25"/>
  <c r="AC16" i="25"/>
  <c r="AF16" i="25" s="1"/>
  <c r="Z15" i="25"/>
  <c r="Z14" i="25" s="1"/>
  <c r="Z13" i="25" s="1"/>
  <c r="AS17" i="25"/>
  <c r="AU17" i="25"/>
  <c r="AV17" i="25" s="1"/>
  <c r="AY19" i="25"/>
  <c r="R13" i="25"/>
  <c r="AR16" i="25"/>
  <c r="AO15" i="25"/>
  <c r="AO14" i="25" s="1"/>
  <c r="AO13" i="25" s="1"/>
  <c r="AL14" i="23"/>
  <c r="AM15" i="23"/>
  <c r="W15" i="23"/>
  <c r="X16" i="23"/>
  <c r="AG17" i="23"/>
  <c r="AY19" i="23"/>
  <c r="AD17" i="23"/>
  <c r="AC16" i="23"/>
  <c r="AD16" i="23" s="1"/>
  <c r="AX18" i="23"/>
  <c r="AR16" i="23"/>
  <c r="AS16" i="23" s="1"/>
  <c r="AS17" i="23"/>
  <c r="AU17" i="23"/>
  <c r="AX17" i="23" s="1"/>
  <c r="AF17" i="22"/>
  <c r="X17" i="22"/>
  <c r="AU17" i="22"/>
  <c r="AV17" i="22" s="1"/>
  <c r="AM17" i="22"/>
  <c r="AX18" i="22"/>
  <c r="AG18" i="22"/>
  <c r="AY19" i="22"/>
  <c r="AM17" i="21"/>
  <c r="AU17" i="21"/>
  <c r="AV17" i="21" s="1"/>
  <c r="AR16" i="21"/>
  <c r="AO15" i="21"/>
  <c r="AO14" i="21" s="1"/>
  <c r="AO13" i="21" s="1"/>
  <c r="AL16" i="21"/>
  <c r="AI15" i="21"/>
  <c r="AI14" i="21" s="1"/>
  <c r="AI13" i="21" s="1"/>
  <c r="R15" i="21"/>
  <c r="AY19" i="21"/>
  <c r="AC16" i="21"/>
  <c r="Z15" i="21"/>
  <c r="Z14" i="21" s="1"/>
  <c r="Z13" i="21" s="1"/>
  <c r="W16" i="21"/>
  <c r="T15" i="21"/>
  <c r="T14" i="21" s="1"/>
  <c r="T13" i="21" s="1"/>
  <c r="X17" i="21"/>
  <c r="AF17" i="21"/>
  <c r="AG18" i="21"/>
  <c r="AX18" i="21"/>
  <c r="AY26" i="20"/>
  <c r="R14" i="20"/>
  <c r="AU15" i="20"/>
  <c r="AU14" i="20" s="1"/>
  <c r="AU13" i="20" s="1"/>
  <c r="AV16" i="20"/>
  <c r="AV15" i="20" s="1"/>
  <c r="AV14" i="20" s="1"/>
  <c r="AV13" i="20" s="1"/>
  <c r="AF16" i="20"/>
  <c r="W15" i="20"/>
  <c r="W14" i="20" s="1"/>
  <c r="W13" i="20" s="1"/>
  <c r="X16" i="20"/>
  <c r="X15" i="20" s="1"/>
  <c r="X14" i="20" s="1"/>
  <c r="X13" i="20" s="1"/>
  <c r="AX17" i="20"/>
  <c r="AG17" i="20"/>
  <c r="AD16" i="20"/>
  <c r="AD15" i="20" s="1"/>
  <c r="AD14" i="20" s="1"/>
  <c r="AD13" i="20" s="1"/>
  <c r="AC15" i="20"/>
  <c r="AC14" i="20" s="1"/>
  <c r="AC13" i="20" s="1"/>
  <c r="AU17" i="19"/>
  <c r="AV17" i="19" s="1"/>
  <c r="AM17" i="19"/>
  <c r="AS16" i="19"/>
  <c r="AS15" i="19" s="1"/>
  <c r="AS14" i="19" s="1"/>
  <c r="AS13" i="19" s="1"/>
  <c r="AR15" i="19"/>
  <c r="AR14" i="19" s="1"/>
  <c r="AR13" i="19" s="1"/>
  <c r="AX18" i="19"/>
  <c r="AG18" i="19"/>
  <c r="AC15" i="19"/>
  <c r="AC14" i="19" s="1"/>
  <c r="AC13" i="19" s="1"/>
  <c r="AD16" i="19"/>
  <c r="AD15" i="19" s="1"/>
  <c r="AD14" i="19" s="1"/>
  <c r="AD13" i="19" s="1"/>
  <c r="AF17" i="19"/>
  <c r="X17" i="19"/>
  <c r="R15" i="19"/>
  <c r="AL16" i="19"/>
  <c r="AI15" i="19"/>
  <c r="AI14" i="19" s="1"/>
  <c r="AI13" i="19" s="1"/>
  <c r="AY19" i="19"/>
  <c r="W16" i="19"/>
  <c r="T15" i="19"/>
  <c r="T14" i="19" s="1"/>
  <c r="T13" i="19" s="1"/>
  <c r="AR16" i="18"/>
  <c r="AO15" i="18"/>
  <c r="AO14" i="18" s="1"/>
  <c r="AO13" i="18" s="1"/>
  <c r="AG18" i="18"/>
  <c r="AX18" i="18"/>
  <c r="AU17" i="18"/>
  <c r="AV17" i="18" s="1"/>
  <c r="AM17" i="18"/>
  <c r="W16" i="18"/>
  <c r="T15" i="18"/>
  <c r="T14" i="18" s="1"/>
  <c r="T13" i="18" s="1"/>
  <c r="AL16" i="18"/>
  <c r="AI15" i="18"/>
  <c r="AI14" i="18" s="1"/>
  <c r="AI13" i="18" s="1"/>
  <c r="AF17" i="18"/>
  <c r="X17" i="18"/>
  <c r="AY19" i="18"/>
  <c r="AC16" i="18"/>
  <c r="Z15" i="18"/>
  <c r="Z14" i="18" s="1"/>
  <c r="Z13" i="18" s="1"/>
  <c r="R14" i="18"/>
  <c r="AI15" i="11"/>
  <c r="AI14" i="11" s="1"/>
  <c r="AI13" i="11" s="1"/>
  <c r="AL16" i="11"/>
  <c r="R15" i="11"/>
  <c r="AR16" i="11"/>
  <c r="AO15" i="11"/>
  <c r="AO14" i="11" s="1"/>
  <c r="AO13" i="11" s="1"/>
  <c r="AD16" i="11"/>
  <c r="AD15" i="11" s="1"/>
  <c r="AD14" i="11" s="1"/>
  <c r="AD13" i="11" s="1"/>
  <c r="AC15" i="11"/>
  <c r="AC14" i="11" s="1"/>
  <c r="AC13" i="11" s="1"/>
  <c r="AU17" i="11"/>
  <c r="AV17" i="11" s="1"/>
  <c r="AM17" i="11"/>
  <c r="W16" i="11"/>
  <c r="T15" i="11"/>
  <c r="T14" i="11" s="1"/>
  <c r="T13" i="11" s="1"/>
  <c r="AY19" i="11"/>
  <c r="AX18" i="11"/>
  <c r="AF17" i="11"/>
  <c r="AG17" i="11" s="1"/>
  <c r="X17" i="11"/>
  <c r="AM17" i="17"/>
  <c r="AU17" i="17"/>
  <c r="AV17" i="17" s="1"/>
  <c r="AY19" i="17"/>
  <c r="R15" i="17"/>
  <c r="AI15" i="17"/>
  <c r="AI14" i="17" s="1"/>
  <c r="AI13" i="17" s="1"/>
  <c r="AL16" i="17"/>
  <c r="AS16" i="17"/>
  <c r="AS15" i="17" s="1"/>
  <c r="AS14" i="17" s="1"/>
  <c r="AS13" i="17" s="1"/>
  <c r="AR15" i="17"/>
  <c r="AR14" i="17" s="1"/>
  <c r="AR13" i="17" s="1"/>
  <c r="AG18" i="17"/>
  <c r="AX18" i="17"/>
  <c r="X17" i="17"/>
  <c r="AF17" i="17"/>
  <c r="AC16" i="17"/>
  <c r="Z15" i="17"/>
  <c r="Z14" i="17" s="1"/>
  <c r="Z13" i="17" s="1"/>
  <c r="W16" i="17"/>
  <c r="T15" i="17"/>
  <c r="T14" i="17" s="1"/>
  <c r="T13" i="17" s="1"/>
  <c r="W16" i="10"/>
  <c r="T15" i="10"/>
  <c r="T14" i="10" s="1"/>
  <c r="T13" i="10" s="1"/>
  <c r="AU17" i="10"/>
  <c r="AV17" i="10" s="1"/>
  <c r="AM17" i="10"/>
  <c r="AF17" i="10"/>
  <c r="X17" i="10"/>
  <c r="AD16" i="10"/>
  <c r="AD15" i="10" s="1"/>
  <c r="AD14" i="10" s="1"/>
  <c r="AD13" i="10" s="1"/>
  <c r="AC15" i="10"/>
  <c r="AC14" i="10" s="1"/>
  <c r="AC13" i="10" s="1"/>
  <c r="AG18" i="10"/>
  <c r="AX18" i="10"/>
  <c r="R15" i="10"/>
  <c r="AI15" i="10"/>
  <c r="AI14" i="10" s="1"/>
  <c r="AI13" i="10" s="1"/>
  <c r="AL16" i="10"/>
  <c r="AY19" i="16"/>
  <c r="AS16" i="16"/>
  <c r="AS15" i="16" s="1"/>
  <c r="AS14" i="16" s="1"/>
  <c r="AS13" i="16" s="1"/>
  <c r="AR15" i="16"/>
  <c r="AR14" i="16" s="1"/>
  <c r="AR13" i="16" s="1"/>
  <c r="X17" i="16"/>
  <c r="AF17" i="16"/>
  <c r="AD16" i="16"/>
  <c r="AD15" i="16" s="1"/>
  <c r="AD14" i="16" s="1"/>
  <c r="AD13" i="16" s="1"/>
  <c r="AC15" i="16"/>
  <c r="AC14" i="16" s="1"/>
  <c r="AC13" i="16" s="1"/>
  <c r="AL16" i="16"/>
  <c r="AI15" i="16"/>
  <c r="AI14" i="16" s="1"/>
  <c r="AI13" i="16" s="1"/>
  <c r="AM17" i="16"/>
  <c r="AU17" i="16"/>
  <c r="AV17" i="16" s="1"/>
  <c r="AG18" i="16"/>
  <c r="AX18" i="16"/>
  <c r="W16" i="16"/>
  <c r="T15" i="16"/>
  <c r="T14" i="16" s="1"/>
  <c r="T13" i="16" s="1"/>
  <c r="R13" i="16"/>
  <c r="AY19" i="9"/>
  <c r="AU16" i="9"/>
  <c r="AM16" i="9"/>
  <c r="AM15" i="9" s="1"/>
  <c r="AM14" i="9" s="1"/>
  <c r="AM13" i="9" s="1"/>
  <c r="AL15" i="9"/>
  <c r="AL14" i="9" s="1"/>
  <c r="AL13" i="9" s="1"/>
  <c r="R14" i="9"/>
  <c r="AF17" i="9"/>
  <c r="X17" i="9"/>
  <c r="X33" i="9"/>
  <c r="AF33" i="9"/>
  <c r="W16" i="9"/>
  <c r="T15" i="9"/>
  <c r="T14" i="9" s="1"/>
  <c r="T13" i="9" s="1"/>
  <c r="AX18" i="9"/>
  <c r="AG18" i="9"/>
  <c r="AX34" i="9"/>
  <c r="AG34" i="9"/>
  <c r="R15" i="15"/>
  <c r="AU16" i="15"/>
  <c r="AM16" i="15"/>
  <c r="AM15" i="15" s="1"/>
  <c r="AM14" i="15" s="1"/>
  <c r="AM13" i="15" s="1"/>
  <c r="AL15" i="15"/>
  <c r="AL14" i="15" s="1"/>
  <c r="AL13" i="15" s="1"/>
  <c r="AR15" i="15"/>
  <c r="AR14" i="15" s="1"/>
  <c r="AR13" i="15" s="1"/>
  <c r="AS16" i="15"/>
  <c r="AS15" i="15" s="1"/>
  <c r="AS14" i="15" s="1"/>
  <c r="AS13" i="15" s="1"/>
  <c r="W16" i="15"/>
  <c r="T15" i="15"/>
  <c r="T14" i="15" s="1"/>
  <c r="T13" i="15" s="1"/>
  <c r="AC16" i="15"/>
  <c r="Z15" i="15"/>
  <c r="Z14" i="15" s="1"/>
  <c r="Z13" i="15" s="1"/>
  <c r="AY19" i="15"/>
  <c r="AX18" i="15"/>
  <c r="AG18" i="15"/>
  <c r="AF17" i="15"/>
  <c r="X17" i="15"/>
  <c r="AC16" i="8"/>
  <c r="Z15" i="8"/>
  <c r="Z14" i="8" s="1"/>
  <c r="Z13" i="8" s="1"/>
  <c r="AY19" i="8"/>
  <c r="AX18" i="8"/>
  <c r="R15" i="8"/>
  <c r="AR16" i="8"/>
  <c r="AO15" i="8"/>
  <c r="AO14" i="8" s="1"/>
  <c r="AO13" i="8" s="1"/>
  <c r="AU16" i="8"/>
  <c r="AL15" i="8"/>
  <c r="AL14" i="8" s="1"/>
  <c r="AL13" i="8" s="1"/>
  <c r="AM16" i="8"/>
  <c r="AM15" i="8" s="1"/>
  <c r="AM14" i="8" s="1"/>
  <c r="AM13" i="8" s="1"/>
  <c r="AG17" i="8"/>
  <c r="AU17" i="8"/>
  <c r="AV17" i="8" s="1"/>
  <c r="AF16" i="8"/>
  <c r="X16" i="8"/>
  <c r="X15" i="8" s="1"/>
  <c r="X14" i="8" s="1"/>
  <c r="X13" i="8" s="1"/>
  <c r="W15" i="8"/>
  <c r="W14" i="8" s="1"/>
  <c r="W13" i="8" s="1"/>
  <c r="R15" i="14"/>
  <c r="AD16" i="14"/>
  <c r="AD15" i="14" s="1"/>
  <c r="AD14" i="14" s="1"/>
  <c r="AD13" i="14" s="1"/>
  <c r="AC15" i="14"/>
  <c r="AC14" i="14" s="1"/>
  <c r="AC13" i="14" s="1"/>
  <c r="AG18" i="14"/>
  <c r="AX18" i="14"/>
  <c r="W16" i="14"/>
  <c r="T15" i="14"/>
  <c r="T14" i="14" s="1"/>
  <c r="T13" i="14" s="1"/>
  <c r="AR15" i="14"/>
  <c r="AR14" i="14" s="1"/>
  <c r="AR13" i="14" s="1"/>
  <c r="AS16" i="14"/>
  <c r="AS15" i="14" s="1"/>
  <c r="AS14" i="14" s="1"/>
  <c r="AS13" i="14" s="1"/>
  <c r="AY19" i="14"/>
  <c r="AF17" i="14"/>
  <c r="X17" i="14"/>
  <c r="AL15" i="14"/>
  <c r="AL14" i="14" s="1"/>
  <c r="AL13" i="14" s="1"/>
  <c r="AU16" i="14"/>
  <c r="AM16" i="14"/>
  <c r="AM15" i="14" s="1"/>
  <c r="AM14" i="14" s="1"/>
  <c r="AM13" i="14" s="1"/>
  <c r="AY19" i="7"/>
  <c r="AL15" i="7"/>
  <c r="AL14" i="7" s="1"/>
  <c r="AL13" i="7" s="1"/>
  <c r="AU16" i="7"/>
  <c r="AM16" i="7"/>
  <c r="AM15" i="7" s="1"/>
  <c r="AM14" i="7" s="1"/>
  <c r="AM13" i="7" s="1"/>
  <c r="AG18" i="7"/>
  <c r="AX18" i="7"/>
  <c r="W16" i="7"/>
  <c r="T15" i="7"/>
  <c r="T14" i="7" s="1"/>
  <c r="T13" i="7" s="1"/>
  <c r="R14" i="7"/>
  <c r="AF17" i="7"/>
  <c r="X17" i="7"/>
  <c r="AA15" i="7"/>
  <c r="AA14" i="7" s="1"/>
  <c r="AA13" i="7" s="1"/>
  <c r="AC16" i="7"/>
  <c r="AP15" i="13"/>
  <c r="AP14" i="13" s="1"/>
  <c r="AP13" i="13" s="1"/>
  <c r="AR16" i="13"/>
  <c r="AR15" i="13" s="1"/>
  <c r="AR14" i="13" s="1"/>
  <c r="AR13" i="13" s="1"/>
  <c r="AI16" i="13"/>
  <c r="AL17" i="13"/>
  <c r="AX43" i="13"/>
  <c r="AY44" i="13"/>
  <c r="X16" i="13"/>
  <c r="X15" i="13" s="1"/>
  <c r="X14" i="13" s="1"/>
  <c r="X13" i="13" s="1"/>
  <c r="AF16" i="13"/>
  <c r="W15" i="13"/>
  <c r="W14" i="13" s="1"/>
  <c r="W13" i="13" s="1"/>
  <c r="R15" i="13"/>
  <c r="AD16" i="13"/>
  <c r="AD15" i="13" s="1"/>
  <c r="AD14" i="13" s="1"/>
  <c r="AD13" i="13" s="1"/>
  <c r="AU18" i="13"/>
  <c r="AV18" i="13" s="1"/>
  <c r="AM18" i="13"/>
  <c r="R14" i="6"/>
  <c r="W16" i="6"/>
  <c r="T15" i="6"/>
  <c r="T14" i="6" s="1"/>
  <c r="T13" i="6" s="1"/>
  <c r="AL16" i="6"/>
  <c r="AI15" i="6"/>
  <c r="AI14" i="6" s="1"/>
  <c r="AI13" i="6" s="1"/>
  <c r="Z15" i="6"/>
  <c r="Z14" i="6" s="1"/>
  <c r="Z13" i="6" s="1"/>
  <c r="AC16" i="6"/>
  <c r="AF17" i="6"/>
  <c r="X17" i="6"/>
  <c r="AU17" i="6"/>
  <c r="AV17" i="6" s="1"/>
  <c r="AM17" i="6"/>
  <c r="AY19" i="6"/>
  <c r="AX18" i="6"/>
  <c r="AG18" i="6"/>
  <c r="AR16" i="6"/>
  <c r="AO15" i="6"/>
  <c r="AO14" i="6" s="1"/>
  <c r="AO13" i="6" s="1"/>
  <c r="Z15" i="12"/>
  <c r="Z14" i="12" s="1"/>
  <c r="Z13" i="12" s="1"/>
  <c r="AM17" i="12"/>
  <c r="AU17" i="12"/>
  <c r="AV17" i="12" s="1"/>
  <c r="X17" i="12"/>
  <c r="AF17" i="12"/>
  <c r="AG18" i="12"/>
  <c r="AX18" i="12"/>
  <c r="AM16" i="12"/>
  <c r="AU16" i="12"/>
  <c r="AV16" i="12" s="1"/>
  <c r="X16" i="12"/>
  <c r="AF16" i="12"/>
  <c r="AY19" i="12"/>
  <c r="AD16" i="5"/>
  <c r="AV16" i="5"/>
  <c r="AC14" i="5"/>
  <c r="AC13" i="5" s="1"/>
  <c r="AG16" i="5"/>
  <c r="AX16" i="5"/>
  <c r="W14" i="5"/>
  <c r="W13" i="5" s="1"/>
  <c r="AF15" i="5"/>
  <c r="R15" i="5"/>
  <c r="AM15" i="5" s="1"/>
  <c r="AM14" i="5" s="1"/>
  <c r="AM13" i="5" s="1"/>
  <c r="AS16" i="5"/>
  <c r="AL14" i="5"/>
  <c r="AL13" i="5" s="1"/>
  <c r="AU15" i="5"/>
  <c r="AM16" i="5"/>
  <c r="AO15" i="12"/>
  <c r="AO14" i="12" s="1"/>
  <c r="AO13" i="12" s="1"/>
  <c r="X15" i="12"/>
  <c r="X14" i="12" s="1"/>
  <c r="X13" i="12" s="1"/>
  <c r="W15" i="12"/>
  <c r="W14" i="12" s="1"/>
  <c r="W13" i="12" s="1"/>
  <c r="AD15" i="12"/>
  <c r="AD14" i="12" s="1"/>
  <c r="AD13" i="12" s="1"/>
  <c r="AC15" i="12"/>
  <c r="AC14" i="12" s="1"/>
  <c r="AC13" i="12" s="1"/>
  <c r="AI15" i="12"/>
  <c r="AI14" i="12" s="1"/>
  <c r="AI13" i="12" s="1"/>
  <c r="R15" i="12"/>
  <c r="BC743" i="4"/>
  <c r="X97" i="4"/>
  <c r="AD215" i="4"/>
  <c r="AF299" i="4"/>
  <c r="AF552" i="4"/>
  <c r="AG552" i="4" s="1"/>
  <c r="X175" i="4"/>
  <c r="AD175" i="4"/>
  <c r="AX57" i="4"/>
  <c r="AC907" i="4"/>
  <c r="AD907" i="4" s="1"/>
  <c r="AS833" i="4"/>
  <c r="AF833" i="4"/>
  <c r="BC15" i="4"/>
  <c r="AR16" i="24"/>
  <c r="AF16" i="23"/>
  <c r="AF16" i="22"/>
  <c r="AL16" i="22"/>
  <c r="AC16" i="22"/>
  <c r="W16" i="22"/>
  <c r="AX613" i="4"/>
  <c r="AG613" i="4"/>
  <c r="AG818" i="4"/>
  <c r="AX818" i="4"/>
  <c r="BB142" i="4"/>
  <c r="BC142" i="4"/>
  <c r="BB409" i="4"/>
  <c r="BC409" i="4"/>
  <c r="AX835" i="4"/>
  <c r="AG835" i="4"/>
  <c r="AM431" i="4"/>
  <c r="AU431" i="4"/>
  <c r="AV431" i="4" s="1"/>
  <c r="AU967" i="4"/>
  <c r="AV967" i="4" s="1"/>
  <c r="AM967" i="4"/>
  <c r="AG817" i="4"/>
  <c r="AX553" i="4"/>
  <c r="AG553" i="4"/>
  <c r="BB203" i="4"/>
  <c r="BC203" i="4"/>
  <c r="T335" i="4"/>
  <c r="W335" i="4" s="1"/>
  <c r="W336" i="4"/>
  <c r="AV375" i="4"/>
  <c r="AU937" i="4"/>
  <c r="AV937" i="4" s="1"/>
  <c r="AM937" i="4"/>
  <c r="T13" i="4"/>
  <c r="AS430" i="4"/>
  <c r="AM216" i="4"/>
  <c r="AU216" i="4"/>
  <c r="AV216" i="4" s="1"/>
  <c r="AL430" i="4"/>
  <c r="AI392" i="4"/>
  <c r="AL392" i="4" s="1"/>
  <c r="AL55" i="4"/>
  <c r="AI13" i="4"/>
  <c r="AV166" i="4"/>
  <c r="AU165" i="4"/>
  <c r="AV165" i="4" s="1"/>
  <c r="AX166" i="4"/>
  <c r="AV954" i="4"/>
  <c r="AX954" i="4"/>
  <c r="AU256" i="4"/>
  <c r="AV256" i="4" s="1"/>
  <c r="AM256" i="4"/>
  <c r="AY360" i="4"/>
  <c r="BA360" i="4"/>
  <c r="AY819" i="4"/>
  <c r="BA819" i="4"/>
  <c r="BB532" i="4"/>
  <c r="BC532" i="4"/>
  <c r="BB777" i="4"/>
  <c r="BC777" i="4"/>
  <c r="X833" i="4"/>
  <c r="AY698" i="4"/>
  <c r="BA698" i="4"/>
  <c r="AS394" i="4"/>
  <c r="AU394" i="4"/>
  <c r="AV394" i="4" s="1"/>
  <c r="AY910" i="4"/>
  <c r="BA910" i="4"/>
  <c r="BB699" i="4"/>
  <c r="BC699" i="4"/>
  <c r="BB178" i="4"/>
  <c r="BC178" i="4"/>
  <c r="BB595" i="4"/>
  <c r="BC595" i="4"/>
  <c r="AX737" i="4"/>
  <c r="AG737" i="4"/>
  <c r="AY744" i="4"/>
  <c r="BA744" i="4"/>
  <c r="AX602" i="4"/>
  <c r="X55" i="4"/>
  <c r="AF55" i="4"/>
  <c r="BB684" i="4"/>
  <c r="BC684" i="4"/>
  <c r="AP647" i="4"/>
  <c r="AR816" i="4"/>
  <c r="BB323" i="4"/>
  <c r="BC323" i="4"/>
  <c r="AF834" i="4"/>
  <c r="AV697" i="4"/>
  <c r="AX697" i="4"/>
  <c r="AO647" i="4"/>
  <c r="AR648" i="4"/>
  <c r="AS648" i="4" s="1"/>
  <c r="AU695" i="4"/>
  <c r="AM695" i="4"/>
  <c r="AG551" i="4"/>
  <c r="AX551" i="4"/>
  <c r="AX736" i="4"/>
  <c r="AG736" i="4"/>
  <c r="AU98" i="4"/>
  <c r="AV98" i="4" s="1"/>
  <c r="BB517" i="4"/>
  <c r="BC517" i="4"/>
  <c r="BB340" i="4"/>
  <c r="BC340" i="4"/>
  <c r="AY651" i="4"/>
  <c r="BA651" i="4"/>
  <c r="X695" i="4"/>
  <c r="AD695" i="4"/>
  <c r="AM710" i="4"/>
  <c r="AU710" i="4"/>
  <c r="AV710" i="4" s="1"/>
  <c r="AY776" i="4"/>
  <c r="BA776" i="4"/>
  <c r="AS175" i="4"/>
  <c r="AM175" i="4"/>
  <c r="AI647" i="4"/>
  <c r="AL648" i="4"/>
  <c r="AS375" i="4"/>
  <c r="AC393" i="4"/>
  <c r="AD393" i="4" s="1"/>
  <c r="Z392" i="4"/>
  <c r="AC392" i="4" s="1"/>
  <c r="Z335" i="4"/>
  <c r="AC335" i="4" s="1"/>
  <c r="AC336" i="4"/>
  <c r="AD336" i="4" s="1"/>
  <c r="AY931" i="4"/>
  <c r="BA931" i="4"/>
  <c r="BA750" i="4"/>
  <c r="AF612" i="4"/>
  <c r="X612" i="4"/>
  <c r="BB490" i="4"/>
  <c r="BC490" i="4"/>
  <c r="BB18" i="4"/>
  <c r="BC18" i="4"/>
  <c r="AX939" i="4"/>
  <c r="AY940" i="4"/>
  <c r="BA940" i="4"/>
  <c r="BB970" i="4"/>
  <c r="BC970" i="4"/>
  <c r="AF98" i="4"/>
  <c r="AF175" i="4"/>
  <c r="BB363" i="4"/>
  <c r="BC363" i="4"/>
  <c r="AX892" i="4"/>
  <c r="AY892" i="4" s="1"/>
  <c r="AG892" i="4"/>
  <c r="AS473" i="4"/>
  <c r="AY894" i="4"/>
  <c r="BA894" i="4"/>
  <c r="AD430" i="4"/>
  <c r="BB615" i="4"/>
  <c r="BC615" i="4"/>
  <c r="AI335" i="4"/>
  <c r="AL335" i="4" s="1"/>
  <c r="AL336" i="4"/>
  <c r="BB417" i="4"/>
  <c r="BC417" i="4"/>
  <c r="BB243" i="4"/>
  <c r="BC243" i="4"/>
  <c r="AX257" i="4"/>
  <c r="AG257" i="4"/>
  <c r="AF394" i="4"/>
  <c r="AA13" i="4"/>
  <c r="AC97" i="4"/>
  <c r="AG833" i="4"/>
  <c r="BB396" i="4"/>
  <c r="BC396" i="4"/>
  <c r="AB591" i="4"/>
  <c r="AC592" i="4"/>
  <c r="AD592" i="4" s="1"/>
  <c r="BB24" i="4"/>
  <c r="BC24" i="4"/>
  <c r="AD929" i="4"/>
  <c r="AF929" i="4"/>
  <c r="AY14" i="4"/>
  <c r="AY516" i="4"/>
  <c r="BA516" i="4"/>
  <c r="AV672" i="4"/>
  <c r="AX672" i="4"/>
  <c r="AY752" i="4"/>
  <c r="BA752" i="4"/>
  <c r="AF967" i="4"/>
  <c r="X967" i="4"/>
  <c r="AG710" i="4"/>
  <c r="BB192" i="4"/>
  <c r="BC192" i="4"/>
  <c r="X255" i="4"/>
  <c r="AF255" i="4"/>
  <c r="AO335" i="4"/>
  <c r="AR335" i="4" s="1"/>
  <c r="AR336" i="4"/>
  <c r="AS336" i="4" s="1"/>
  <c r="AF938" i="4"/>
  <c r="AG938" i="4" s="1"/>
  <c r="BB477" i="4"/>
  <c r="BC477" i="4"/>
  <c r="BB639" i="4"/>
  <c r="BC639" i="4"/>
  <c r="AU141" i="4"/>
  <c r="AV141" i="4" s="1"/>
  <c r="AM141" i="4"/>
  <c r="AS929" i="4"/>
  <c r="AU929" i="4"/>
  <c r="AV929" i="4" s="1"/>
  <c r="BB932" i="4"/>
  <c r="BC932" i="4"/>
  <c r="AU834" i="4"/>
  <c r="AV834" i="4" s="1"/>
  <c r="AM834" i="4"/>
  <c r="BB171" i="4"/>
  <c r="BC171" i="4"/>
  <c r="AY969" i="4"/>
  <c r="BA969" i="4"/>
  <c r="AG893" i="4"/>
  <c r="AX893" i="4"/>
  <c r="AX99" i="4"/>
  <c r="AG99" i="4"/>
  <c r="AD375" i="4"/>
  <c r="AY301" i="4"/>
  <c r="BA301" i="4"/>
  <c r="AM513" i="4"/>
  <c r="AU513" i="4"/>
  <c r="AV513" i="4" s="1"/>
  <c r="AS255" i="4"/>
  <c r="AX552" i="4"/>
  <c r="U591" i="4"/>
  <c r="W611" i="4"/>
  <c r="AI591" i="4"/>
  <c r="AL591" i="4" s="1"/>
  <c r="BB232" i="4"/>
  <c r="BC232" i="4"/>
  <c r="AY258" i="4"/>
  <c r="BA258" i="4"/>
  <c r="BB911" i="4"/>
  <c r="BC911" i="4"/>
  <c r="BB539" i="4"/>
  <c r="BC539" i="4"/>
  <c r="X892" i="4"/>
  <c r="R647" i="4"/>
  <c r="AF375" i="4"/>
  <c r="BB587" i="4"/>
  <c r="BC587" i="4"/>
  <c r="BB416" i="4"/>
  <c r="BC416" i="4"/>
  <c r="AG298" i="4"/>
  <c r="X514" i="4"/>
  <c r="AF514" i="4"/>
  <c r="BB603" i="4"/>
  <c r="BC603" i="4"/>
  <c r="AM337" i="4"/>
  <c r="AU337" i="4"/>
  <c r="AV337" i="4" s="1"/>
  <c r="AG515" i="4"/>
  <c r="AX515" i="4"/>
  <c r="AX968" i="4"/>
  <c r="AG968" i="4"/>
  <c r="X138" i="4"/>
  <c r="AF138" i="4"/>
  <c r="AG138" i="4" s="1"/>
  <c r="AY57" i="4"/>
  <c r="BA57" i="4"/>
  <c r="AX377" i="4"/>
  <c r="BB895" i="4"/>
  <c r="BC895" i="4"/>
  <c r="AF649" i="4"/>
  <c r="X649" i="4"/>
  <c r="BB594" i="4"/>
  <c r="BC594" i="4"/>
  <c r="AQ591" i="4"/>
  <c r="AQ12" i="4" s="1"/>
  <c r="AQ11" i="4" s="1"/>
  <c r="AR592" i="4"/>
  <c r="AS592" i="4" s="1"/>
  <c r="AU215" i="4"/>
  <c r="AV215" i="4" s="1"/>
  <c r="AM215" i="4"/>
  <c r="AY169" i="4"/>
  <c r="BA169" i="4"/>
  <c r="AX395" i="4"/>
  <c r="AG395" i="4"/>
  <c r="AD922" i="4"/>
  <c r="AF922" i="4"/>
  <c r="AY930" i="4"/>
  <c r="BA930" i="4"/>
  <c r="R591" i="4"/>
  <c r="AY751" i="4"/>
  <c r="BA751" i="4"/>
  <c r="X337" i="4"/>
  <c r="AF337" i="4"/>
  <c r="BB745" i="4"/>
  <c r="BC745" i="4"/>
  <c r="AF215" i="4"/>
  <c r="X215" i="4"/>
  <c r="AM938" i="4"/>
  <c r="AU938" i="4"/>
  <c r="AV938" i="4" s="1"/>
  <c r="BB155" i="4"/>
  <c r="BC155" i="4"/>
  <c r="BB251" i="4"/>
  <c r="BC251" i="4"/>
  <c r="AG432" i="4"/>
  <c r="AX432" i="4"/>
  <c r="BB379" i="4"/>
  <c r="BC379" i="4"/>
  <c r="AX909" i="4"/>
  <c r="AG909" i="4"/>
  <c r="BB259" i="4"/>
  <c r="BC259" i="4"/>
  <c r="AF966" i="4"/>
  <c r="X966" i="4"/>
  <c r="AF256" i="4"/>
  <c r="X256" i="4"/>
  <c r="AX475" i="4"/>
  <c r="AY476" i="4"/>
  <c r="BA476" i="4"/>
  <c r="AJ139" i="4"/>
  <c r="AL140" i="4"/>
  <c r="AP13" i="4"/>
  <c r="AR97" i="4"/>
  <c r="AF430" i="4"/>
  <c r="X430" i="4"/>
  <c r="AM611" i="4"/>
  <c r="AU611" i="4"/>
  <c r="AV611" i="4" s="1"/>
  <c r="BC760" i="4"/>
  <c r="BB760" i="4"/>
  <c r="AU833" i="4"/>
  <c r="AV833" i="4" s="1"/>
  <c r="AM833" i="4"/>
  <c r="AY218" i="4"/>
  <c r="BA218" i="4"/>
  <c r="AV775" i="4"/>
  <c r="AX775" i="4"/>
  <c r="AF376" i="4"/>
  <c r="X907" i="4"/>
  <c r="AF907" i="4"/>
  <c r="AG299" i="4"/>
  <c r="BB449" i="4"/>
  <c r="BC449" i="4"/>
  <c r="BB739" i="4"/>
  <c r="BC739" i="4"/>
  <c r="AF593" i="4"/>
  <c r="AM514" i="4"/>
  <c r="AU514" i="4"/>
  <c r="AV514" i="4" s="1"/>
  <c r="BB554" i="4"/>
  <c r="BC554" i="4"/>
  <c r="AD710" i="4"/>
  <c r="AX757" i="4"/>
  <c r="AG757" i="4"/>
  <c r="AM592" i="4"/>
  <c r="AD892" i="4"/>
  <c r="AY614" i="4"/>
  <c r="BA614" i="4"/>
  <c r="AU953" i="4"/>
  <c r="AM953" i="4"/>
  <c r="BB941" i="4"/>
  <c r="BC941" i="4"/>
  <c r="Z13" i="4"/>
  <c r="AV354" i="4"/>
  <c r="AU353" i="4"/>
  <c r="AV353" i="4" s="1"/>
  <c r="AY759" i="4"/>
  <c r="BA759" i="4"/>
  <c r="X375" i="4"/>
  <c r="W513" i="4"/>
  <c r="U392" i="4"/>
  <c r="AG353" i="4"/>
  <c r="BB434" i="4"/>
  <c r="BC434" i="4"/>
  <c r="AM299" i="4"/>
  <c r="AU299" i="4"/>
  <c r="AV299" i="4" s="1"/>
  <c r="W591" i="4"/>
  <c r="BB867" i="4"/>
  <c r="BC867" i="4"/>
  <c r="X139" i="4"/>
  <c r="AF139" i="4"/>
  <c r="AG139" i="4" s="1"/>
  <c r="AA647" i="4"/>
  <c r="AC816" i="4"/>
  <c r="U647" i="4"/>
  <c r="W648" i="4"/>
  <c r="AY339" i="4"/>
  <c r="BA339" i="4"/>
  <c r="AU56" i="4"/>
  <c r="AV56" i="4" s="1"/>
  <c r="AM56" i="4"/>
  <c r="AG217" i="4"/>
  <c r="AX217" i="4"/>
  <c r="AY673" i="4"/>
  <c r="BA673" i="4"/>
  <c r="AG56" i="4"/>
  <c r="AM966" i="4"/>
  <c r="AU966" i="4"/>
  <c r="AV966" i="4" s="1"/>
  <c r="BB302" i="4"/>
  <c r="BC302" i="4"/>
  <c r="AM255" i="4"/>
  <c r="AU255" i="4"/>
  <c r="AV255" i="4" s="1"/>
  <c r="BB101" i="4"/>
  <c r="BC101" i="4"/>
  <c r="AG176" i="4"/>
  <c r="AX176" i="4"/>
  <c r="AR393" i="4"/>
  <c r="AO392" i="4"/>
  <c r="AR392" i="4" s="1"/>
  <c r="X393" i="4"/>
  <c r="X216" i="4"/>
  <c r="AF216" i="4"/>
  <c r="Z647" i="4"/>
  <c r="AC648" i="4"/>
  <c r="AD648" i="4" s="1"/>
  <c r="AS817" i="4"/>
  <c r="AU817" i="4"/>
  <c r="AV817" i="4" s="1"/>
  <c r="AY712" i="4"/>
  <c r="BA712" i="4"/>
  <c r="BB219" i="4"/>
  <c r="BC219" i="4"/>
  <c r="AU908" i="4"/>
  <c r="AV908" i="4" s="1"/>
  <c r="BB294" i="4"/>
  <c r="BC294" i="4"/>
  <c r="AY354" i="4"/>
  <c r="BA354" i="4"/>
  <c r="AY378" i="4"/>
  <c r="BA378" i="4"/>
  <c r="AU696" i="4"/>
  <c r="AM696" i="4"/>
  <c r="R392" i="4"/>
  <c r="AG758" i="4"/>
  <c r="AX758" i="4"/>
  <c r="X431" i="4"/>
  <c r="AF431" i="4"/>
  <c r="AU612" i="4"/>
  <c r="AV612" i="4" s="1"/>
  <c r="AM612" i="4"/>
  <c r="BB652" i="4"/>
  <c r="BC652" i="4"/>
  <c r="AU649" i="4"/>
  <c r="AV649" i="4" s="1"/>
  <c r="AM649" i="4"/>
  <c r="AU907" i="4"/>
  <c r="AV907" i="4" s="1"/>
  <c r="AD611" i="4"/>
  <c r="T647" i="4"/>
  <c r="X908" i="4"/>
  <c r="AF908" i="4"/>
  <c r="AY100" i="4"/>
  <c r="BA100" i="4"/>
  <c r="BB836" i="4"/>
  <c r="BC836" i="4"/>
  <c r="BB317" i="4"/>
  <c r="BC317" i="4"/>
  <c r="AY738" i="4"/>
  <c r="BA738" i="4"/>
  <c r="AJ647" i="4"/>
  <c r="AU952" i="4"/>
  <c r="AM952" i="4"/>
  <c r="AX923" i="4"/>
  <c r="AG923" i="4"/>
  <c r="AD55" i="4"/>
  <c r="AY955" i="4"/>
  <c r="BA955" i="4"/>
  <c r="BB58" i="4"/>
  <c r="BC58" i="4"/>
  <c r="AG338" i="4"/>
  <c r="AX338" i="4"/>
  <c r="AY177" i="4"/>
  <c r="BA177" i="4"/>
  <c r="BB925" i="4"/>
  <c r="BC925" i="4"/>
  <c r="R335" i="4"/>
  <c r="AM298" i="4"/>
  <c r="AU298" i="4"/>
  <c r="AV298" i="4" s="1"/>
  <c r="X592" i="4"/>
  <c r="AF592" i="4"/>
  <c r="AG300" i="4"/>
  <c r="AX300" i="4"/>
  <c r="AG711" i="4"/>
  <c r="AX711" i="4"/>
  <c r="R13" i="4"/>
  <c r="BA14" i="4"/>
  <c r="BB14" i="4" s="1"/>
  <c r="AD14" i="4"/>
  <c r="AM14" i="4"/>
  <c r="X14" i="4"/>
  <c r="AS14" i="4"/>
  <c r="BB713" i="4"/>
  <c r="BC713" i="4"/>
  <c r="BB753" i="4"/>
  <c r="BC753" i="4"/>
  <c r="AY924" i="4"/>
  <c r="BA924" i="4"/>
  <c r="AY433" i="4"/>
  <c r="BA433" i="4"/>
  <c r="AX650" i="4"/>
  <c r="AG650" i="4"/>
  <c r="AR591" i="4" l="1"/>
  <c r="W15" i="22"/>
  <c r="X16" i="22"/>
  <c r="AR14" i="22"/>
  <c r="AS15" i="22"/>
  <c r="AC15" i="22"/>
  <c r="AD16" i="22"/>
  <c r="AL15" i="22"/>
  <c r="AM16" i="22"/>
  <c r="AF15" i="22"/>
  <c r="AG16" i="22"/>
  <c r="AR15" i="24"/>
  <c r="AS16" i="24"/>
  <c r="AC14" i="24"/>
  <c r="AD15" i="24"/>
  <c r="AY16" i="34"/>
  <c r="AY15" i="34" s="1"/>
  <c r="AY14" i="34" s="1"/>
  <c r="AY13" i="34" s="1"/>
  <c r="AX15" i="34"/>
  <c r="R13" i="34"/>
  <c r="AY18" i="33"/>
  <c r="AG16" i="33"/>
  <c r="AG15" i="33" s="1"/>
  <c r="AG14" i="33" s="1"/>
  <c r="AG13" i="33" s="1"/>
  <c r="AF15" i="33"/>
  <c r="AF14" i="33" s="1"/>
  <c r="AF13" i="33" s="1"/>
  <c r="AD16" i="33"/>
  <c r="AD15" i="33" s="1"/>
  <c r="AD14" i="33" s="1"/>
  <c r="AD13" i="33" s="1"/>
  <c r="AC15" i="33"/>
  <c r="AC14" i="33" s="1"/>
  <c r="AC13" i="33" s="1"/>
  <c r="AX17" i="33"/>
  <c r="AG17" i="33"/>
  <c r="AS16" i="33"/>
  <c r="AS15" i="33" s="1"/>
  <c r="AS14" i="33" s="1"/>
  <c r="AS13" i="33" s="1"/>
  <c r="AR15" i="33"/>
  <c r="AR14" i="33" s="1"/>
  <c r="AR13" i="33" s="1"/>
  <c r="AU16" i="33"/>
  <c r="AX16" i="33" s="1"/>
  <c r="AY17" i="32"/>
  <c r="AX16" i="32"/>
  <c r="R13" i="32"/>
  <c r="AY38" i="31"/>
  <c r="AY32" i="31"/>
  <c r="R14" i="31"/>
  <c r="AS16" i="31"/>
  <c r="AS15" i="31" s="1"/>
  <c r="AS14" i="31" s="1"/>
  <c r="AS13" i="31" s="1"/>
  <c r="AR15" i="31"/>
  <c r="AR14" i="31" s="1"/>
  <c r="AR13" i="31" s="1"/>
  <c r="AY39" i="31"/>
  <c r="AY18" i="31"/>
  <c r="AY31" i="31"/>
  <c r="AX17" i="31"/>
  <c r="AG17" i="31"/>
  <c r="AU16" i="31"/>
  <c r="AM16" i="31"/>
  <c r="AM15" i="31" s="1"/>
  <c r="AM14" i="31" s="1"/>
  <c r="AM13" i="31" s="1"/>
  <c r="AL15" i="31"/>
  <c r="AL14" i="31" s="1"/>
  <c r="AL13" i="31" s="1"/>
  <c r="W15" i="31"/>
  <c r="W14" i="31" s="1"/>
  <c r="W13" i="31" s="1"/>
  <c r="AF16" i="31"/>
  <c r="X16" i="31"/>
  <c r="X15" i="31" s="1"/>
  <c r="X14" i="31" s="1"/>
  <c r="X13" i="31" s="1"/>
  <c r="R13" i="30"/>
  <c r="AU16" i="30"/>
  <c r="AL15" i="30"/>
  <c r="AL14" i="30" s="1"/>
  <c r="AL13" i="30" s="1"/>
  <c r="AM16" i="30"/>
  <c r="AM15" i="30" s="1"/>
  <c r="AM14" i="30" s="1"/>
  <c r="AM13" i="30" s="1"/>
  <c r="AF16" i="30"/>
  <c r="W15" i="30"/>
  <c r="W14" i="30" s="1"/>
  <c r="W13" i="30" s="1"/>
  <c r="X16" i="30"/>
  <c r="X15" i="30" s="1"/>
  <c r="X14" i="30" s="1"/>
  <c r="X13" i="30" s="1"/>
  <c r="AY18" i="30"/>
  <c r="AX17" i="30"/>
  <c r="AG17" i="30"/>
  <c r="AC15" i="29"/>
  <c r="AC14" i="29" s="1"/>
  <c r="AC13" i="29" s="1"/>
  <c r="AD16" i="29"/>
  <c r="AD15" i="29" s="1"/>
  <c r="AD14" i="29" s="1"/>
  <c r="AD13" i="29" s="1"/>
  <c r="AY17" i="29"/>
  <c r="AF16" i="29"/>
  <c r="AY18" i="29"/>
  <c r="AV16" i="29"/>
  <c r="AV15" i="29" s="1"/>
  <c r="AV14" i="29" s="1"/>
  <c r="AV13" i="29" s="1"/>
  <c r="AU15" i="29"/>
  <c r="AU14" i="29" s="1"/>
  <c r="AU13" i="29" s="1"/>
  <c r="AS16" i="29"/>
  <c r="AS15" i="29" s="1"/>
  <c r="AS14" i="29" s="1"/>
  <c r="AS13" i="29" s="1"/>
  <c r="AR15" i="29"/>
  <c r="AR14" i="29" s="1"/>
  <c r="AR13" i="29" s="1"/>
  <c r="R14" i="29"/>
  <c r="AU15" i="28"/>
  <c r="AU14" i="28" s="1"/>
  <c r="AU13" i="28" s="1"/>
  <c r="AV16" i="28"/>
  <c r="AV15" i="28" s="1"/>
  <c r="AV14" i="28" s="1"/>
  <c r="AV13" i="28" s="1"/>
  <c r="AX17" i="28"/>
  <c r="AG17" i="28"/>
  <c r="AS16" i="28"/>
  <c r="AS15" i="28" s="1"/>
  <c r="AS14" i="28" s="1"/>
  <c r="AS13" i="28" s="1"/>
  <c r="AR15" i="28"/>
  <c r="AR14" i="28" s="1"/>
  <c r="AR13" i="28" s="1"/>
  <c r="AD16" i="28"/>
  <c r="AD15" i="28" s="1"/>
  <c r="AD14" i="28" s="1"/>
  <c r="AD13" i="28" s="1"/>
  <c r="AC15" i="28"/>
  <c r="AC14" i="28" s="1"/>
  <c r="AC13" i="28" s="1"/>
  <c r="AX16" i="28"/>
  <c r="AG16" i="28"/>
  <c r="AG15" i="28" s="1"/>
  <c r="AG14" i="28" s="1"/>
  <c r="AG13" i="28" s="1"/>
  <c r="AF15" i="28"/>
  <c r="AF14" i="28" s="1"/>
  <c r="AF13" i="28" s="1"/>
  <c r="AY18" i="28"/>
  <c r="R14" i="28"/>
  <c r="R14" i="27"/>
  <c r="AD16" i="27"/>
  <c r="AD15" i="27" s="1"/>
  <c r="AD14" i="27" s="1"/>
  <c r="AD13" i="27" s="1"/>
  <c r="AC15" i="27"/>
  <c r="AC14" i="27" s="1"/>
  <c r="AC13" i="27" s="1"/>
  <c r="AF16" i="27"/>
  <c r="AS16" i="27"/>
  <c r="AS15" i="27" s="1"/>
  <c r="AS14" i="27" s="1"/>
  <c r="AS13" i="27" s="1"/>
  <c r="AR15" i="27"/>
  <c r="AR14" i="27" s="1"/>
  <c r="AR13" i="27" s="1"/>
  <c r="AU16" i="27"/>
  <c r="AY18" i="27"/>
  <c r="AG17" i="27"/>
  <c r="AX17" i="27"/>
  <c r="BB800" i="4"/>
  <c r="BC800" i="4"/>
  <c r="BA798" i="4"/>
  <c r="AY799" i="4"/>
  <c r="BA799" i="4"/>
  <c r="AS392" i="4"/>
  <c r="BA892" i="4"/>
  <c r="BC14" i="4"/>
  <c r="AG16" i="26"/>
  <c r="AG15" i="26" s="1"/>
  <c r="AG14" i="26" s="1"/>
  <c r="AG13" i="26" s="1"/>
  <c r="AF15" i="26"/>
  <c r="AF14" i="26" s="1"/>
  <c r="AF13" i="26" s="1"/>
  <c r="AM16" i="26"/>
  <c r="AM15" i="26" s="1"/>
  <c r="AM14" i="26" s="1"/>
  <c r="AM13" i="26" s="1"/>
  <c r="AL15" i="26"/>
  <c r="AL14" i="26" s="1"/>
  <c r="AL13" i="26" s="1"/>
  <c r="AU16" i="26"/>
  <c r="AX16" i="26" s="1"/>
  <c r="AY42" i="26"/>
  <c r="AX17" i="26"/>
  <c r="AG17" i="26"/>
  <c r="AY64" i="26"/>
  <c r="AY18" i="26"/>
  <c r="AY63" i="26"/>
  <c r="AY49" i="26"/>
  <c r="AY81" i="26"/>
  <c r="AY43" i="26"/>
  <c r="AS16" i="26"/>
  <c r="AS15" i="26" s="1"/>
  <c r="AS14" i="26" s="1"/>
  <c r="AS13" i="26" s="1"/>
  <c r="AR15" i="26"/>
  <c r="AR14" i="26" s="1"/>
  <c r="AR13" i="26" s="1"/>
  <c r="AY50" i="26"/>
  <c r="R13" i="26"/>
  <c r="AD16" i="26"/>
  <c r="AD15" i="26" s="1"/>
  <c r="AD14" i="26" s="1"/>
  <c r="AD13" i="26" s="1"/>
  <c r="AC15" i="26"/>
  <c r="AC14" i="26" s="1"/>
  <c r="AC13" i="26" s="1"/>
  <c r="AM16" i="25"/>
  <c r="AM15" i="25" s="1"/>
  <c r="AM14" i="25" s="1"/>
  <c r="AM13" i="25" s="1"/>
  <c r="AL15" i="25"/>
  <c r="AL14" i="25" s="1"/>
  <c r="AL13" i="25" s="1"/>
  <c r="AF15" i="25"/>
  <c r="AF14" i="25" s="1"/>
  <c r="AF13" i="25" s="1"/>
  <c r="AG16" i="25"/>
  <c r="AG15" i="25" s="1"/>
  <c r="AG14" i="25" s="1"/>
  <c r="AG13" i="25" s="1"/>
  <c r="AY18" i="25"/>
  <c r="AR15" i="25"/>
  <c r="AR14" i="25" s="1"/>
  <c r="AR13" i="25" s="1"/>
  <c r="AS16" i="25"/>
  <c r="AS15" i="25" s="1"/>
  <c r="AS14" i="25" s="1"/>
  <c r="AS13" i="25" s="1"/>
  <c r="AU16" i="25"/>
  <c r="AX16" i="25" s="1"/>
  <c r="AD16" i="25"/>
  <c r="AD15" i="25" s="1"/>
  <c r="AD14" i="25" s="1"/>
  <c r="AD13" i="25" s="1"/>
  <c r="AC15" i="25"/>
  <c r="AC14" i="25" s="1"/>
  <c r="AC13" i="25" s="1"/>
  <c r="AX17" i="25"/>
  <c r="AF15" i="23"/>
  <c r="AG16" i="23"/>
  <c r="W14" i="23"/>
  <c r="X15" i="23"/>
  <c r="AL13" i="23"/>
  <c r="AM13" i="23" s="1"/>
  <c r="AM14" i="23"/>
  <c r="AV17" i="23"/>
  <c r="AU16" i="23"/>
  <c r="AV16" i="23" s="1"/>
  <c r="AY18" i="23"/>
  <c r="AR15" i="23"/>
  <c r="AC15" i="23"/>
  <c r="AY17" i="23"/>
  <c r="AY18" i="22"/>
  <c r="AG17" i="22"/>
  <c r="AX17" i="22"/>
  <c r="AF16" i="21"/>
  <c r="X16" i="21"/>
  <c r="X15" i="21" s="1"/>
  <c r="X14" i="21" s="1"/>
  <c r="X13" i="21" s="1"/>
  <c r="W15" i="21"/>
  <c r="W14" i="21" s="1"/>
  <c r="W13" i="21" s="1"/>
  <c r="AX17" i="21"/>
  <c r="AG17" i="21"/>
  <c r="AS16" i="21"/>
  <c r="AS15" i="21" s="1"/>
  <c r="AS14" i="21" s="1"/>
  <c r="AS13" i="21" s="1"/>
  <c r="AR15" i="21"/>
  <c r="AR14" i="21" s="1"/>
  <c r="AR13" i="21" s="1"/>
  <c r="AD16" i="21"/>
  <c r="AD15" i="21" s="1"/>
  <c r="AD14" i="21" s="1"/>
  <c r="AD13" i="21" s="1"/>
  <c r="AC15" i="21"/>
  <c r="AC14" i="21" s="1"/>
  <c r="AC13" i="21" s="1"/>
  <c r="AY18" i="21"/>
  <c r="R14" i="21"/>
  <c r="AU16" i="21"/>
  <c r="AM16" i="21"/>
  <c r="AM15" i="21" s="1"/>
  <c r="AM14" i="21" s="1"/>
  <c r="AM13" i="21" s="1"/>
  <c r="AL15" i="21"/>
  <c r="AL14" i="21" s="1"/>
  <c r="AL13" i="21" s="1"/>
  <c r="AX16" i="20"/>
  <c r="AG16" i="20"/>
  <c r="AG15" i="20" s="1"/>
  <c r="AG14" i="20" s="1"/>
  <c r="AG13" i="20" s="1"/>
  <c r="AF15" i="20"/>
  <c r="AF14" i="20" s="1"/>
  <c r="AF13" i="20" s="1"/>
  <c r="AY17" i="20"/>
  <c r="R13" i="20"/>
  <c r="AX17" i="19"/>
  <c r="AG17" i="19"/>
  <c r="AM16" i="19"/>
  <c r="AM15" i="19" s="1"/>
  <c r="AM14" i="19" s="1"/>
  <c r="AM13" i="19" s="1"/>
  <c r="AU16" i="19"/>
  <c r="AL15" i="19"/>
  <c r="AL14" i="19" s="1"/>
  <c r="AL13" i="19" s="1"/>
  <c r="AF16" i="19"/>
  <c r="X16" i="19"/>
  <c r="X15" i="19" s="1"/>
  <c r="X14" i="19" s="1"/>
  <c r="X13" i="19" s="1"/>
  <c r="W15" i="19"/>
  <c r="W14" i="19" s="1"/>
  <c r="W13" i="19" s="1"/>
  <c r="R14" i="19"/>
  <c r="AY18" i="19"/>
  <c r="AS16" i="18"/>
  <c r="AS15" i="18" s="1"/>
  <c r="AS14" i="18" s="1"/>
  <c r="AS13" i="18" s="1"/>
  <c r="AR15" i="18"/>
  <c r="AR14" i="18" s="1"/>
  <c r="AR13" i="18" s="1"/>
  <c r="AY18" i="18"/>
  <c r="R13" i="18"/>
  <c r="AL15" i="18"/>
  <c r="AL14" i="18" s="1"/>
  <c r="AL13" i="18" s="1"/>
  <c r="AU16" i="18"/>
  <c r="AM16" i="18"/>
  <c r="AM15" i="18" s="1"/>
  <c r="AM14" i="18" s="1"/>
  <c r="AM13" i="18" s="1"/>
  <c r="AD16" i="18"/>
  <c r="AD15" i="18" s="1"/>
  <c r="AD14" i="18" s="1"/>
  <c r="AD13" i="18" s="1"/>
  <c r="AC15" i="18"/>
  <c r="AC14" i="18" s="1"/>
  <c r="AC13" i="18" s="1"/>
  <c r="AX17" i="18"/>
  <c r="AG17" i="18"/>
  <c r="X16" i="18"/>
  <c r="X15" i="18" s="1"/>
  <c r="X14" i="18" s="1"/>
  <c r="X13" i="18" s="1"/>
  <c r="W15" i="18"/>
  <c r="W14" i="18" s="1"/>
  <c r="W13" i="18" s="1"/>
  <c r="AF16" i="18"/>
  <c r="X16" i="11"/>
  <c r="X15" i="11" s="1"/>
  <c r="X14" i="11" s="1"/>
  <c r="X13" i="11" s="1"/>
  <c r="W15" i="11"/>
  <c r="W14" i="11" s="1"/>
  <c r="W13" i="11" s="1"/>
  <c r="AF16" i="11"/>
  <c r="AR15" i="11"/>
  <c r="AR14" i="11" s="1"/>
  <c r="AR13" i="11" s="1"/>
  <c r="AS16" i="11"/>
  <c r="AS15" i="11" s="1"/>
  <c r="AS14" i="11" s="1"/>
  <c r="AS13" i="11" s="1"/>
  <c r="AX17" i="11"/>
  <c r="AY18" i="11"/>
  <c r="R14" i="11"/>
  <c r="AM16" i="11"/>
  <c r="AM15" i="11" s="1"/>
  <c r="AM14" i="11" s="1"/>
  <c r="AM13" i="11" s="1"/>
  <c r="AU16" i="11"/>
  <c r="AL15" i="11"/>
  <c r="AL14" i="11" s="1"/>
  <c r="AL13" i="11" s="1"/>
  <c r="AD16" i="17"/>
  <c r="AD15" i="17" s="1"/>
  <c r="AD14" i="17" s="1"/>
  <c r="AD13" i="17" s="1"/>
  <c r="AC15" i="17"/>
  <c r="AC14" i="17" s="1"/>
  <c r="AC13" i="17" s="1"/>
  <c r="R14" i="17"/>
  <c r="AY18" i="17"/>
  <c r="AU16" i="17"/>
  <c r="AM16" i="17"/>
  <c r="AM15" i="17" s="1"/>
  <c r="AM14" i="17" s="1"/>
  <c r="AM13" i="17" s="1"/>
  <c r="AL15" i="17"/>
  <c r="AL14" i="17" s="1"/>
  <c r="AL13" i="17" s="1"/>
  <c r="W15" i="17"/>
  <c r="W14" i="17" s="1"/>
  <c r="W13" i="17" s="1"/>
  <c r="AF16" i="17"/>
  <c r="X16" i="17"/>
  <c r="X15" i="17" s="1"/>
  <c r="X14" i="17" s="1"/>
  <c r="X13" i="17" s="1"/>
  <c r="AX17" i="17"/>
  <c r="AG17" i="17"/>
  <c r="AM16" i="10"/>
  <c r="AM15" i="10" s="1"/>
  <c r="AM14" i="10" s="1"/>
  <c r="AM13" i="10" s="1"/>
  <c r="AU16" i="10"/>
  <c r="AL15" i="10"/>
  <c r="AL14" i="10" s="1"/>
  <c r="AL13" i="10" s="1"/>
  <c r="R14" i="10"/>
  <c r="AY18" i="10"/>
  <c r="AG17" i="10"/>
  <c r="AX17" i="10"/>
  <c r="X16" i="10"/>
  <c r="X15" i="10" s="1"/>
  <c r="X14" i="10" s="1"/>
  <c r="X13" i="10" s="1"/>
  <c r="W15" i="10"/>
  <c r="W14" i="10" s="1"/>
  <c r="W13" i="10" s="1"/>
  <c r="AF16" i="10"/>
  <c r="AF16" i="16"/>
  <c r="W15" i="16"/>
  <c r="W14" i="16" s="1"/>
  <c r="W13" i="16" s="1"/>
  <c r="X16" i="16"/>
  <c r="X15" i="16" s="1"/>
  <c r="X14" i="16" s="1"/>
  <c r="X13" i="16" s="1"/>
  <c r="AY18" i="16"/>
  <c r="AX17" i="16"/>
  <c r="AG17" i="16"/>
  <c r="AU16" i="16"/>
  <c r="AM16" i="16"/>
  <c r="AM15" i="16" s="1"/>
  <c r="AM14" i="16" s="1"/>
  <c r="AM13" i="16" s="1"/>
  <c r="AL15" i="16"/>
  <c r="AL14" i="16" s="1"/>
  <c r="AL13" i="16" s="1"/>
  <c r="AY34" i="9"/>
  <c r="W15" i="9"/>
  <c r="W14" i="9" s="1"/>
  <c r="W13" i="9" s="1"/>
  <c r="AF16" i="9"/>
  <c r="X16" i="9"/>
  <c r="X15" i="9" s="1"/>
  <c r="X14" i="9" s="1"/>
  <c r="X13" i="9" s="1"/>
  <c r="AG17" i="9"/>
  <c r="AX17" i="9"/>
  <c r="AX33" i="9"/>
  <c r="AG33" i="9"/>
  <c r="R13" i="9"/>
  <c r="AY18" i="9"/>
  <c r="AV16" i="9"/>
  <c r="AV15" i="9" s="1"/>
  <c r="AV14" i="9" s="1"/>
  <c r="AV13" i="9" s="1"/>
  <c r="AU15" i="9"/>
  <c r="AU14" i="9" s="1"/>
  <c r="AU13" i="9" s="1"/>
  <c r="AV16" i="15"/>
  <c r="AV15" i="15" s="1"/>
  <c r="AV14" i="15" s="1"/>
  <c r="AV13" i="15" s="1"/>
  <c r="AU15" i="15"/>
  <c r="AU14" i="15" s="1"/>
  <c r="AU13" i="15" s="1"/>
  <c r="AX17" i="15"/>
  <c r="AG17" i="15"/>
  <c r="AF16" i="15"/>
  <c r="X16" i="15"/>
  <c r="X15" i="15" s="1"/>
  <c r="X14" i="15" s="1"/>
  <c r="X13" i="15" s="1"/>
  <c r="W15" i="15"/>
  <c r="W14" i="15" s="1"/>
  <c r="W13" i="15" s="1"/>
  <c r="R14" i="15"/>
  <c r="AY18" i="15"/>
  <c r="AD16" i="15"/>
  <c r="AD15" i="15" s="1"/>
  <c r="AD14" i="15" s="1"/>
  <c r="AD13" i="15" s="1"/>
  <c r="AC15" i="15"/>
  <c r="AC14" i="15" s="1"/>
  <c r="AC13" i="15" s="1"/>
  <c r="AX17" i="8"/>
  <c r="AX16" i="8"/>
  <c r="AG16" i="8"/>
  <c r="AG15" i="8" s="1"/>
  <c r="AG14" i="8" s="1"/>
  <c r="AG13" i="8" s="1"/>
  <c r="AF15" i="8"/>
  <c r="AF14" i="8" s="1"/>
  <c r="AF13" i="8" s="1"/>
  <c r="AS16" i="8"/>
  <c r="AS15" i="8" s="1"/>
  <c r="AS14" i="8" s="1"/>
  <c r="AS13" i="8" s="1"/>
  <c r="AR15" i="8"/>
  <c r="AR14" i="8" s="1"/>
  <c r="AR13" i="8" s="1"/>
  <c r="AY18" i="8"/>
  <c r="AU15" i="8"/>
  <c r="AU14" i="8" s="1"/>
  <c r="AU13" i="8" s="1"/>
  <c r="AV16" i="8"/>
  <c r="AV15" i="8" s="1"/>
  <c r="AV14" i="8" s="1"/>
  <c r="AV13" i="8" s="1"/>
  <c r="R14" i="8"/>
  <c r="AD16" i="8"/>
  <c r="AD15" i="8" s="1"/>
  <c r="AD14" i="8" s="1"/>
  <c r="AD13" i="8" s="1"/>
  <c r="AC15" i="8"/>
  <c r="AC14" i="8" s="1"/>
  <c r="AC13" i="8" s="1"/>
  <c r="AX17" i="14"/>
  <c r="AG17" i="14"/>
  <c r="AV16" i="14"/>
  <c r="AV15" i="14" s="1"/>
  <c r="AV14" i="14" s="1"/>
  <c r="AV13" i="14" s="1"/>
  <c r="AU15" i="14"/>
  <c r="AU14" i="14" s="1"/>
  <c r="AU13" i="14" s="1"/>
  <c r="AY18" i="14"/>
  <c r="X16" i="14"/>
  <c r="X15" i="14" s="1"/>
  <c r="X14" i="14" s="1"/>
  <c r="X13" i="14" s="1"/>
  <c r="AF16" i="14"/>
  <c r="W15" i="14"/>
  <c r="W14" i="14" s="1"/>
  <c r="W13" i="14" s="1"/>
  <c r="R14" i="14"/>
  <c r="R13" i="7"/>
  <c r="AX17" i="7"/>
  <c r="AG17" i="7"/>
  <c r="AD16" i="7"/>
  <c r="AD15" i="7" s="1"/>
  <c r="AD14" i="7" s="1"/>
  <c r="AD13" i="7" s="1"/>
  <c r="AC15" i="7"/>
  <c r="AC14" i="7" s="1"/>
  <c r="AC13" i="7" s="1"/>
  <c r="X16" i="7"/>
  <c r="X15" i="7" s="1"/>
  <c r="X14" i="7" s="1"/>
  <c r="X13" i="7" s="1"/>
  <c r="AF16" i="7"/>
  <c r="W15" i="7"/>
  <c r="W14" i="7" s="1"/>
  <c r="W13" i="7" s="1"/>
  <c r="AV16" i="7"/>
  <c r="AV15" i="7" s="1"/>
  <c r="AV14" i="7" s="1"/>
  <c r="AV13" i="7" s="1"/>
  <c r="AU15" i="7"/>
  <c r="AU14" i="7" s="1"/>
  <c r="AU13" i="7" s="1"/>
  <c r="AY18" i="7"/>
  <c r="AS16" i="13"/>
  <c r="AS15" i="13" s="1"/>
  <c r="AS14" i="13" s="1"/>
  <c r="AS13" i="13" s="1"/>
  <c r="AU17" i="13"/>
  <c r="AV17" i="13" s="1"/>
  <c r="AM17" i="13"/>
  <c r="AG16" i="13"/>
  <c r="AG15" i="13" s="1"/>
  <c r="AG14" i="13" s="1"/>
  <c r="AG13" i="13" s="1"/>
  <c r="AF15" i="13"/>
  <c r="AF14" i="13" s="1"/>
  <c r="AF13" i="13" s="1"/>
  <c r="AY43" i="13"/>
  <c r="AX19" i="13"/>
  <c r="AL16" i="13"/>
  <c r="AI15" i="13"/>
  <c r="AI14" i="13" s="1"/>
  <c r="AI13" i="13" s="1"/>
  <c r="R14" i="13"/>
  <c r="AD16" i="6"/>
  <c r="AD15" i="6" s="1"/>
  <c r="AD14" i="6" s="1"/>
  <c r="AD13" i="6" s="1"/>
  <c r="AC15" i="6"/>
  <c r="AC14" i="6" s="1"/>
  <c r="AC13" i="6" s="1"/>
  <c r="R13" i="6"/>
  <c r="AY18" i="6"/>
  <c r="AF16" i="6"/>
  <c r="W15" i="6"/>
  <c r="W14" i="6" s="1"/>
  <c r="W13" i="6" s="1"/>
  <c r="X16" i="6"/>
  <c r="X15" i="6" s="1"/>
  <c r="X14" i="6" s="1"/>
  <c r="X13" i="6" s="1"/>
  <c r="AR15" i="6"/>
  <c r="AR14" i="6" s="1"/>
  <c r="AR13" i="6" s="1"/>
  <c r="AS16" i="6"/>
  <c r="AS15" i="6" s="1"/>
  <c r="AS14" i="6" s="1"/>
  <c r="AS13" i="6" s="1"/>
  <c r="AX17" i="6"/>
  <c r="AG17" i="6"/>
  <c r="AU16" i="6"/>
  <c r="AL15" i="6"/>
  <c r="AL14" i="6" s="1"/>
  <c r="AL13" i="6" s="1"/>
  <c r="AM16" i="6"/>
  <c r="AM15" i="6" s="1"/>
  <c r="AM14" i="6" s="1"/>
  <c r="AM13" i="6" s="1"/>
  <c r="AY18" i="12"/>
  <c r="AX16" i="12"/>
  <c r="AG16" i="12"/>
  <c r="AX17" i="12"/>
  <c r="AG17" i="12"/>
  <c r="AX15" i="5"/>
  <c r="AY16" i="5"/>
  <c r="AG15" i="5"/>
  <c r="AG14" i="5" s="1"/>
  <c r="AG13" i="5" s="1"/>
  <c r="AF14" i="5"/>
  <c r="AF13" i="5" s="1"/>
  <c r="AV15" i="5"/>
  <c r="AV14" i="5" s="1"/>
  <c r="AV13" i="5" s="1"/>
  <c r="AU14" i="5"/>
  <c r="AU13" i="5" s="1"/>
  <c r="R14" i="5"/>
  <c r="R13" i="5" s="1"/>
  <c r="AS15" i="5"/>
  <c r="AS14" i="5" s="1"/>
  <c r="AS13" i="5" s="1"/>
  <c r="X15" i="5"/>
  <c r="X14" i="5" s="1"/>
  <c r="X13" i="5" s="1"/>
  <c r="AD15" i="5"/>
  <c r="AD14" i="5" s="1"/>
  <c r="AD13" i="5" s="1"/>
  <c r="R14" i="12"/>
  <c r="AM15" i="12"/>
  <c r="AM14" i="12" s="1"/>
  <c r="AM13" i="12" s="1"/>
  <c r="AL15" i="12"/>
  <c r="AL14" i="12" s="1"/>
  <c r="AL13" i="12" s="1"/>
  <c r="AF15" i="12"/>
  <c r="AF14" i="12" s="1"/>
  <c r="AF13" i="12" s="1"/>
  <c r="AG15" i="12"/>
  <c r="AG14" i="12" s="1"/>
  <c r="AG13" i="12" s="1"/>
  <c r="AS15" i="12"/>
  <c r="AS14" i="12" s="1"/>
  <c r="AS13" i="12" s="1"/>
  <c r="AR15" i="12"/>
  <c r="AR14" i="12" s="1"/>
  <c r="AR13" i="12" s="1"/>
  <c r="AC647" i="4"/>
  <c r="AD647" i="4" s="1"/>
  <c r="AF393" i="4"/>
  <c r="AX710" i="4"/>
  <c r="AY710" i="4" s="1"/>
  <c r="AA12" i="4"/>
  <c r="AA11" i="4" s="1"/>
  <c r="AU592" i="4"/>
  <c r="AV592" i="4" s="1"/>
  <c r="AP12" i="4"/>
  <c r="AP11" i="4" s="1"/>
  <c r="W16" i="24"/>
  <c r="AL16" i="24"/>
  <c r="AX16" i="23"/>
  <c r="AU16" i="22"/>
  <c r="AY338" i="4"/>
  <c r="BA338" i="4"/>
  <c r="BB738" i="4"/>
  <c r="BC738" i="4"/>
  <c r="AY711" i="4"/>
  <c r="BA711" i="4"/>
  <c r="AY758" i="4"/>
  <c r="BA758" i="4"/>
  <c r="BB712" i="4"/>
  <c r="BC712" i="4"/>
  <c r="AO12" i="4"/>
  <c r="AY217" i="4"/>
  <c r="BA217" i="4"/>
  <c r="AD816" i="4"/>
  <c r="AF816" i="4"/>
  <c r="AX353" i="4"/>
  <c r="AC13" i="4"/>
  <c r="AD13" i="4" s="1"/>
  <c r="Z12" i="4"/>
  <c r="AV953" i="4"/>
  <c r="AX953" i="4"/>
  <c r="AX907" i="4"/>
  <c r="AG907" i="4"/>
  <c r="BB433" i="4"/>
  <c r="BC433" i="4"/>
  <c r="BB177" i="4"/>
  <c r="BC177" i="4"/>
  <c r="AV952" i="4"/>
  <c r="AX952" i="4"/>
  <c r="BB100" i="4"/>
  <c r="BC100" i="4"/>
  <c r="W647" i="4"/>
  <c r="BB354" i="4"/>
  <c r="BC354" i="4"/>
  <c r="AG393" i="4"/>
  <c r="AR13" i="4"/>
  <c r="AS13" i="4" s="1"/>
  <c r="U12" i="4"/>
  <c r="U11" i="4" s="1"/>
  <c r="BB614" i="4"/>
  <c r="BC614" i="4"/>
  <c r="AG593" i="4"/>
  <c r="AX593" i="4"/>
  <c r="BB218" i="4"/>
  <c r="BC218" i="4"/>
  <c r="AG430" i="4"/>
  <c r="AJ138" i="4"/>
  <c r="AL139" i="4"/>
  <c r="W392" i="4"/>
  <c r="BB930" i="4"/>
  <c r="BC930" i="4"/>
  <c r="AY968" i="4"/>
  <c r="BA968" i="4"/>
  <c r="AX255" i="4"/>
  <c r="AG255" i="4"/>
  <c r="BB752" i="4"/>
  <c r="BC752" i="4"/>
  <c r="BB516" i="4"/>
  <c r="BC516" i="4"/>
  <c r="AX833" i="4"/>
  <c r="AX394" i="4"/>
  <c r="AG394" i="4"/>
  <c r="AU335" i="4"/>
  <c r="AV335" i="4" s="1"/>
  <c r="AM335" i="4"/>
  <c r="BB894" i="4"/>
  <c r="BC894" i="4"/>
  <c r="AX98" i="4"/>
  <c r="AG98" i="4"/>
  <c r="BB776" i="4"/>
  <c r="BC776" i="4"/>
  <c r="BB651" i="4"/>
  <c r="BC651" i="4"/>
  <c r="AY736" i="4"/>
  <c r="BA736" i="4"/>
  <c r="AV695" i="4"/>
  <c r="AX695" i="4"/>
  <c r="AS816" i="4"/>
  <c r="AU816" i="4"/>
  <c r="AV816" i="4" s="1"/>
  <c r="AG55" i="4"/>
  <c r="BB360" i="4"/>
  <c r="BC360" i="4"/>
  <c r="AY954" i="4"/>
  <c r="BA954" i="4"/>
  <c r="AU430" i="4"/>
  <c r="AV430" i="4" s="1"/>
  <c r="AM430" i="4"/>
  <c r="T12" i="4"/>
  <c r="W13" i="4"/>
  <c r="AF336" i="4"/>
  <c r="X336" i="4"/>
  <c r="AY818" i="4"/>
  <c r="BA818" i="4"/>
  <c r="AY176" i="4"/>
  <c r="BA176" i="4"/>
  <c r="BB673" i="4"/>
  <c r="BC673" i="4"/>
  <c r="AF648" i="4"/>
  <c r="X648" i="4"/>
  <c r="X591" i="4"/>
  <c r="X513" i="4"/>
  <c r="AF513" i="4"/>
  <c r="AX376" i="4"/>
  <c r="AG376" i="4"/>
  <c r="AS97" i="4"/>
  <c r="AU97" i="4"/>
  <c r="AV97" i="4" s="1"/>
  <c r="BB476" i="4"/>
  <c r="BC476" i="4"/>
  <c r="AG256" i="4"/>
  <c r="AX256" i="4"/>
  <c r="AX337" i="4"/>
  <c r="AG337" i="4"/>
  <c r="AY395" i="4"/>
  <c r="BA395" i="4"/>
  <c r="AY515" i="4"/>
  <c r="BA515" i="4"/>
  <c r="BB969" i="4"/>
  <c r="BC969" i="4"/>
  <c r="AY939" i="4"/>
  <c r="AX938" i="4"/>
  <c r="BA939" i="4"/>
  <c r="AG612" i="4"/>
  <c r="AX612" i="4"/>
  <c r="AY551" i="4"/>
  <c r="BA551" i="4"/>
  <c r="AG834" i="4"/>
  <c r="AX834" i="4"/>
  <c r="BB910" i="4"/>
  <c r="BC910" i="4"/>
  <c r="AI12" i="4"/>
  <c r="AF335" i="4"/>
  <c r="X335" i="4"/>
  <c r="AY553" i="4"/>
  <c r="BA553" i="4"/>
  <c r="AY650" i="4"/>
  <c r="BA650" i="4"/>
  <c r="AY300" i="4"/>
  <c r="BA300" i="4"/>
  <c r="AX431" i="4"/>
  <c r="AG431" i="4"/>
  <c r="BB924" i="4"/>
  <c r="BC924" i="4"/>
  <c r="AY923" i="4"/>
  <c r="BA923" i="4"/>
  <c r="BB378" i="4"/>
  <c r="BC378" i="4"/>
  <c r="AS393" i="4"/>
  <c r="AU393" i="4"/>
  <c r="AV393" i="4" s="1"/>
  <c r="AY757" i="4"/>
  <c r="BA757" i="4"/>
  <c r="AX299" i="4"/>
  <c r="AY775" i="4"/>
  <c r="BA775" i="4"/>
  <c r="AS591" i="4"/>
  <c r="AY432" i="4"/>
  <c r="BA432" i="4"/>
  <c r="AX922" i="4"/>
  <c r="AG922" i="4"/>
  <c r="BC169" i="4"/>
  <c r="BB169" i="4"/>
  <c r="AY377" i="4"/>
  <c r="BA377" i="4"/>
  <c r="AX298" i="4"/>
  <c r="BB258" i="4"/>
  <c r="BC258" i="4"/>
  <c r="AM591" i="4"/>
  <c r="AU591" i="4"/>
  <c r="AV591" i="4" s="1"/>
  <c r="AY552" i="4"/>
  <c r="BA552" i="4"/>
  <c r="BB301" i="4"/>
  <c r="BC301" i="4"/>
  <c r="AY99" i="4"/>
  <c r="BA99" i="4"/>
  <c r="AY672" i="4"/>
  <c r="BA672" i="4"/>
  <c r="AX929" i="4"/>
  <c r="AG929" i="4"/>
  <c r="AD97" i="4"/>
  <c r="AF97" i="4"/>
  <c r="AY257" i="4"/>
  <c r="BA257" i="4"/>
  <c r="BB750" i="4"/>
  <c r="BC750" i="4"/>
  <c r="AD335" i="4"/>
  <c r="AU648" i="4"/>
  <c r="AM648" i="4"/>
  <c r="AR647" i="4"/>
  <c r="AS647" i="4" s="1"/>
  <c r="AY602" i="4"/>
  <c r="BA602" i="4"/>
  <c r="AY737" i="4"/>
  <c r="BA737" i="4"/>
  <c r="BB819" i="4"/>
  <c r="BC819" i="4"/>
  <c r="AX165" i="4"/>
  <c r="AY166" i="4"/>
  <c r="BA166" i="4"/>
  <c r="AM55" i="4"/>
  <c r="AU55" i="4"/>
  <c r="AV55" i="4" s="1"/>
  <c r="AX817" i="4"/>
  <c r="AV696" i="4"/>
  <c r="AX696" i="4"/>
  <c r="AX216" i="4"/>
  <c r="AG216" i="4"/>
  <c r="R12" i="4"/>
  <c r="BB955" i="4"/>
  <c r="BC955" i="4"/>
  <c r="AG908" i="4"/>
  <c r="AX908" i="4"/>
  <c r="AG592" i="4"/>
  <c r="AX56" i="4"/>
  <c r="BB339" i="4"/>
  <c r="BC339" i="4"/>
  <c r="BB759" i="4"/>
  <c r="BC759" i="4"/>
  <c r="AU140" i="4"/>
  <c r="AV140" i="4" s="1"/>
  <c r="AM140" i="4"/>
  <c r="AY475" i="4"/>
  <c r="AX474" i="4"/>
  <c r="BA475" i="4"/>
  <c r="AG966" i="4"/>
  <c r="AX966" i="4"/>
  <c r="AY909" i="4"/>
  <c r="BA909" i="4"/>
  <c r="AX215" i="4"/>
  <c r="AG215" i="4"/>
  <c r="BB751" i="4"/>
  <c r="BC751" i="4"/>
  <c r="AG649" i="4"/>
  <c r="AX649" i="4"/>
  <c r="BB57" i="4"/>
  <c r="BC57" i="4"/>
  <c r="AX514" i="4"/>
  <c r="AG514" i="4"/>
  <c r="AX375" i="4"/>
  <c r="AG375" i="4"/>
  <c r="X611" i="4"/>
  <c r="AF611" i="4"/>
  <c r="AY893" i="4"/>
  <c r="BA893" i="4"/>
  <c r="AS335" i="4"/>
  <c r="AX967" i="4"/>
  <c r="AG967" i="4"/>
  <c r="AB12" i="4"/>
  <c r="AB11" i="4" s="1"/>
  <c r="AC591" i="4"/>
  <c r="AD591" i="4" s="1"/>
  <c r="AU336" i="4"/>
  <c r="AV336" i="4" s="1"/>
  <c r="AM336" i="4"/>
  <c r="AG175" i="4"/>
  <c r="AX175" i="4"/>
  <c r="BB940" i="4"/>
  <c r="BC940" i="4"/>
  <c r="BB931" i="4"/>
  <c r="BC931" i="4"/>
  <c r="AD392" i="4"/>
  <c r="AL647" i="4"/>
  <c r="AM647" i="4" s="1"/>
  <c r="AY697" i="4"/>
  <c r="BA697" i="4"/>
  <c r="BB744" i="4"/>
  <c r="BC744" i="4"/>
  <c r="BB698" i="4"/>
  <c r="BC698" i="4"/>
  <c r="AM392" i="4"/>
  <c r="AU392" i="4"/>
  <c r="AV392" i="4" s="1"/>
  <c r="AY835" i="4"/>
  <c r="BA835" i="4"/>
  <c r="AY613" i="4"/>
  <c r="BA613" i="4"/>
  <c r="AU15" i="22" l="1"/>
  <c r="AV16" i="22"/>
  <c r="AF14" i="22"/>
  <c r="AG15" i="22"/>
  <c r="AC14" i="22"/>
  <c r="AD15" i="22"/>
  <c r="W14" i="22"/>
  <c r="X15" i="22"/>
  <c r="AL14" i="22"/>
  <c r="AM15" i="22"/>
  <c r="AR13" i="22"/>
  <c r="AS13" i="22" s="1"/>
  <c r="AS14" i="22"/>
  <c r="AL15" i="24"/>
  <c r="AM16" i="24"/>
  <c r="W15" i="24"/>
  <c r="X16" i="24"/>
  <c r="AC13" i="24"/>
  <c r="AD13" i="24" s="1"/>
  <c r="AD14" i="24"/>
  <c r="AR14" i="24"/>
  <c r="AS15" i="24"/>
  <c r="AX14" i="34"/>
  <c r="AY16" i="33"/>
  <c r="AY15" i="33" s="1"/>
  <c r="AY14" i="33" s="1"/>
  <c r="AY13" i="33" s="1"/>
  <c r="AX15" i="33"/>
  <c r="AU15" i="33"/>
  <c r="AU14" i="33" s="1"/>
  <c r="AU13" i="33" s="1"/>
  <c r="AV16" i="33"/>
  <c r="AV15" i="33" s="1"/>
  <c r="AV14" i="33" s="1"/>
  <c r="AV13" i="33" s="1"/>
  <c r="AY17" i="33"/>
  <c r="AY16" i="32"/>
  <c r="AY15" i="32" s="1"/>
  <c r="AY14" i="32" s="1"/>
  <c r="AY13" i="32" s="1"/>
  <c r="AX15" i="32"/>
  <c r="AG16" i="31"/>
  <c r="AG15" i="31" s="1"/>
  <c r="AG14" i="31" s="1"/>
  <c r="AG13" i="31" s="1"/>
  <c r="AX16" i="31"/>
  <c r="AF15" i="31"/>
  <c r="AF14" i="31" s="1"/>
  <c r="AF13" i="31" s="1"/>
  <c r="AV16" i="31"/>
  <c r="AV15" i="31" s="1"/>
  <c r="AV14" i="31" s="1"/>
  <c r="AV13" i="31" s="1"/>
  <c r="AU15" i="31"/>
  <c r="AU14" i="31" s="1"/>
  <c r="AU13" i="31" s="1"/>
  <c r="AY17" i="31"/>
  <c r="R13" i="31"/>
  <c r="AY17" i="30"/>
  <c r="AU15" i="30"/>
  <c r="AU14" i="30" s="1"/>
  <c r="AU13" i="30" s="1"/>
  <c r="AV16" i="30"/>
  <c r="AV15" i="30" s="1"/>
  <c r="AV14" i="30" s="1"/>
  <c r="AV13" i="30" s="1"/>
  <c r="AG16" i="30"/>
  <c r="AG15" i="30" s="1"/>
  <c r="AG14" i="30" s="1"/>
  <c r="AG13" i="30" s="1"/>
  <c r="AF15" i="30"/>
  <c r="AF14" i="30" s="1"/>
  <c r="AF13" i="30" s="1"/>
  <c r="AX16" i="30"/>
  <c r="AG16" i="29"/>
  <c r="AG15" i="29" s="1"/>
  <c r="AG14" i="29" s="1"/>
  <c r="AG13" i="29" s="1"/>
  <c r="AX16" i="29"/>
  <c r="AF15" i="29"/>
  <c r="AF14" i="29" s="1"/>
  <c r="AF13" i="29" s="1"/>
  <c r="R13" i="29"/>
  <c r="AY17" i="28"/>
  <c r="R13" i="28"/>
  <c r="AY16" i="28"/>
  <c r="AY15" i="28" s="1"/>
  <c r="AY14" i="28" s="1"/>
  <c r="AY13" i="28" s="1"/>
  <c r="AX15" i="28"/>
  <c r="AY17" i="27"/>
  <c r="AV16" i="27"/>
  <c r="AV15" i="27" s="1"/>
  <c r="AV14" i="27" s="1"/>
  <c r="AV13" i="27" s="1"/>
  <c r="AU15" i="27"/>
  <c r="AU14" i="27" s="1"/>
  <c r="AU13" i="27" s="1"/>
  <c r="R13" i="27"/>
  <c r="AG16" i="27"/>
  <c r="AG15" i="27" s="1"/>
  <c r="AG14" i="27" s="1"/>
  <c r="AG13" i="27" s="1"/>
  <c r="AX16" i="27"/>
  <c r="AF15" i="27"/>
  <c r="AF14" i="27" s="1"/>
  <c r="AF13" i="27" s="1"/>
  <c r="AX592" i="4"/>
  <c r="AY592" i="4" s="1"/>
  <c r="BB798" i="4"/>
  <c r="BC798" i="4"/>
  <c r="BB799" i="4"/>
  <c r="BC799" i="4"/>
  <c r="BB892" i="4"/>
  <c r="BC892" i="4"/>
  <c r="AY16" i="26"/>
  <c r="AY15" i="26" s="1"/>
  <c r="AY14" i="26" s="1"/>
  <c r="AY13" i="26" s="1"/>
  <c r="AX15" i="26"/>
  <c r="AV16" i="26"/>
  <c r="AV15" i="26" s="1"/>
  <c r="AV14" i="26" s="1"/>
  <c r="AV13" i="26" s="1"/>
  <c r="AU15" i="26"/>
  <c r="AU14" i="26" s="1"/>
  <c r="AU13" i="26" s="1"/>
  <c r="AY17" i="26"/>
  <c r="AY16" i="25"/>
  <c r="AY15" i="25" s="1"/>
  <c r="AY14" i="25" s="1"/>
  <c r="AY13" i="25" s="1"/>
  <c r="AX15" i="25"/>
  <c r="AY17" i="25"/>
  <c r="AV16" i="25"/>
  <c r="AV15" i="25" s="1"/>
  <c r="AV14" i="25" s="1"/>
  <c r="AV13" i="25" s="1"/>
  <c r="AU15" i="25"/>
  <c r="AU14" i="25" s="1"/>
  <c r="AU13" i="25" s="1"/>
  <c r="AX15" i="23"/>
  <c r="AY15" i="23" s="1"/>
  <c r="AY16" i="23"/>
  <c r="AC14" i="23"/>
  <c r="AD15" i="23"/>
  <c r="AR14" i="23"/>
  <c r="AS15" i="23"/>
  <c r="AF14" i="23"/>
  <c r="AG15" i="23"/>
  <c r="W13" i="23"/>
  <c r="X13" i="23" s="1"/>
  <c r="X14" i="23"/>
  <c r="AU15" i="23"/>
  <c r="AY17" i="22"/>
  <c r="AY17" i="21"/>
  <c r="R13" i="21"/>
  <c r="AV16" i="21"/>
  <c r="AV15" i="21" s="1"/>
  <c r="AV14" i="21" s="1"/>
  <c r="AV13" i="21" s="1"/>
  <c r="AU15" i="21"/>
  <c r="AU14" i="21" s="1"/>
  <c r="AU13" i="21" s="1"/>
  <c r="AX16" i="21"/>
  <c r="AF15" i="21"/>
  <c r="AF14" i="21" s="1"/>
  <c r="AF13" i="21" s="1"/>
  <c r="AG16" i="21"/>
  <c r="AG15" i="21" s="1"/>
  <c r="AG14" i="21" s="1"/>
  <c r="AG13" i="21" s="1"/>
  <c r="AY16" i="20"/>
  <c r="AY15" i="20" s="1"/>
  <c r="AY14" i="20" s="1"/>
  <c r="AY13" i="20" s="1"/>
  <c r="AX15" i="20"/>
  <c r="AV16" i="19"/>
  <c r="AV15" i="19" s="1"/>
  <c r="AV14" i="19" s="1"/>
  <c r="AV13" i="19" s="1"/>
  <c r="AU15" i="19"/>
  <c r="AU14" i="19" s="1"/>
  <c r="AU13" i="19" s="1"/>
  <c r="AG16" i="19"/>
  <c r="AG15" i="19" s="1"/>
  <c r="AG14" i="19" s="1"/>
  <c r="AG13" i="19" s="1"/>
  <c r="AF15" i="19"/>
  <c r="AF14" i="19" s="1"/>
  <c r="AF13" i="19" s="1"/>
  <c r="AX16" i="19"/>
  <c r="R13" i="19"/>
  <c r="AY17" i="19"/>
  <c r="AG16" i="18"/>
  <c r="AG15" i="18" s="1"/>
  <c r="AG14" i="18" s="1"/>
  <c r="AG13" i="18" s="1"/>
  <c r="AX16" i="18"/>
  <c r="AF15" i="18"/>
  <c r="AF14" i="18" s="1"/>
  <c r="AF13" i="18" s="1"/>
  <c r="AY17" i="18"/>
  <c r="AV16" i="18"/>
  <c r="AV15" i="18" s="1"/>
  <c r="AV14" i="18" s="1"/>
  <c r="AV13" i="18" s="1"/>
  <c r="AU15" i="18"/>
  <c r="AU14" i="18" s="1"/>
  <c r="AU13" i="18" s="1"/>
  <c r="AX16" i="11"/>
  <c r="AY17" i="11"/>
  <c r="AV16" i="11"/>
  <c r="AV15" i="11" s="1"/>
  <c r="AV14" i="11" s="1"/>
  <c r="AV13" i="11" s="1"/>
  <c r="AU15" i="11"/>
  <c r="AU14" i="11" s="1"/>
  <c r="AU13" i="11" s="1"/>
  <c r="R13" i="11"/>
  <c r="AF15" i="11"/>
  <c r="AF14" i="11" s="1"/>
  <c r="AF13" i="11" s="1"/>
  <c r="AG16" i="11"/>
  <c r="AG15" i="11" s="1"/>
  <c r="AG14" i="11" s="1"/>
  <c r="AG13" i="11" s="1"/>
  <c r="AY17" i="17"/>
  <c r="AX16" i="17"/>
  <c r="AF15" i="17"/>
  <c r="AF14" i="17" s="1"/>
  <c r="AF13" i="17" s="1"/>
  <c r="AG16" i="17"/>
  <c r="AG15" i="17" s="1"/>
  <c r="AG14" i="17" s="1"/>
  <c r="AG13" i="17" s="1"/>
  <c r="AV16" i="17"/>
  <c r="AV15" i="17" s="1"/>
  <c r="AV14" i="17" s="1"/>
  <c r="AV13" i="17" s="1"/>
  <c r="AU15" i="17"/>
  <c r="AU14" i="17" s="1"/>
  <c r="AU13" i="17" s="1"/>
  <c r="R13" i="17"/>
  <c r="AY17" i="10"/>
  <c r="R13" i="10"/>
  <c r="AV16" i="10"/>
  <c r="AV15" i="10" s="1"/>
  <c r="AV14" i="10" s="1"/>
  <c r="AV13" i="10" s="1"/>
  <c r="AU15" i="10"/>
  <c r="AU14" i="10" s="1"/>
  <c r="AU13" i="10" s="1"/>
  <c r="AX16" i="10"/>
  <c r="AF15" i="10"/>
  <c r="AF14" i="10" s="1"/>
  <c r="AF13" i="10" s="1"/>
  <c r="AG16" i="10"/>
  <c r="AG15" i="10" s="1"/>
  <c r="AG14" i="10" s="1"/>
  <c r="AG13" i="10" s="1"/>
  <c r="AU15" i="16"/>
  <c r="AU14" i="16" s="1"/>
  <c r="AU13" i="16" s="1"/>
  <c r="AV16" i="16"/>
  <c r="AV15" i="16" s="1"/>
  <c r="AV14" i="16" s="1"/>
  <c r="AV13" i="16" s="1"/>
  <c r="AY17" i="16"/>
  <c r="AG16" i="16"/>
  <c r="AG15" i="16" s="1"/>
  <c r="AG14" i="16" s="1"/>
  <c r="AG13" i="16" s="1"/>
  <c r="AF15" i="16"/>
  <c r="AF14" i="16" s="1"/>
  <c r="AF13" i="16" s="1"/>
  <c r="AX16" i="16"/>
  <c r="AG16" i="9"/>
  <c r="AG15" i="9" s="1"/>
  <c r="AG14" i="9" s="1"/>
  <c r="AG13" i="9" s="1"/>
  <c r="AX16" i="9"/>
  <c r="AF15" i="9"/>
  <c r="AF14" i="9" s="1"/>
  <c r="AF13" i="9" s="1"/>
  <c r="AY17" i="9"/>
  <c r="AY33" i="9"/>
  <c r="AY17" i="15"/>
  <c r="AG16" i="15"/>
  <c r="AG15" i="15" s="1"/>
  <c r="AG14" i="15" s="1"/>
  <c r="AG13" i="15" s="1"/>
  <c r="AF15" i="15"/>
  <c r="AF14" i="15" s="1"/>
  <c r="AF13" i="15" s="1"/>
  <c r="AX16" i="15"/>
  <c r="R13" i="15"/>
  <c r="R13" i="8"/>
  <c r="AY17" i="8"/>
  <c r="AY16" i="8"/>
  <c r="AY15" i="8" s="1"/>
  <c r="AY14" i="8" s="1"/>
  <c r="AY13" i="8" s="1"/>
  <c r="AX15" i="8"/>
  <c r="R13" i="14"/>
  <c r="AG16" i="14"/>
  <c r="AG15" i="14" s="1"/>
  <c r="AG14" i="14" s="1"/>
  <c r="AG13" i="14" s="1"/>
  <c r="AX16" i="14"/>
  <c r="AF15" i="14"/>
  <c r="AF14" i="14" s="1"/>
  <c r="AF13" i="14" s="1"/>
  <c r="AY17" i="14"/>
  <c r="AY17" i="7"/>
  <c r="AG16" i="7"/>
  <c r="AG15" i="7" s="1"/>
  <c r="AG14" i="7" s="1"/>
  <c r="AG13" i="7" s="1"/>
  <c r="AX16" i="7"/>
  <c r="AF15" i="7"/>
  <c r="AF14" i="7" s="1"/>
  <c r="AF13" i="7" s="1"/>
  <c r="AL15" i="13"/>
  <c r="AL14" i="13" s="1"/>
  <c r="AL13" i="13" s="1"/>
  <c r="AM16" i="13"/>
  <c r="AM15" i="13" s="1"/>
  <c r="AM14" i="13" s="1"/>
  <c r="AM13" i="13" s="1"/>
  <c r="AU16" i="13"/>
  <c r="AY19" i="13"/>
  <c r="AX18" i="13"/>
  <c r="R13" i="13"/>
  <c r="AY17" i="6"/>
  <c r="AG16" i="6"/>
  <c r="AG15" i="6" s="1"/>
  <c r="AG14" i="6" s="1"/>
  <c r="AG13" i="6" s="1"/>
  <c r="AF15" i="6"/>
  <c r="AF14" i="6" s="1"/>
  <c r="AF13" i="6" s="1"/>
  <c r="AX16" i="6"/>
  <c r="AV16" i="6"/>
  <c r="AV15" i="6" s="1"/>
  <c r="AV14" i="6" s="1"/>
  <c r="AV13" i="6" s="1"/>
  <c r="AU15" i="6"/>
  <c r="AU14" i="6" s="1"/>
  <c r="AU13" i="6" s="1"/>
  <c r="AY17" i="12"/>
  <c r="AY16" i="12"/>
  <c r="AY15" i="12" s="1"/>
  <c r="AY14" i="12" s="1"/>
  <c r="AY13" i="12" s="1"/>
  <c r="AX14" i="5"/>
  <c r="AX13" i="5" s="1"/>
  <c r="AY15" i="5"/>
  <c r="AY14" i="5" s="1"/>
  <c r="AY13" i="5" s="1"/>
  <c r="AX15" i="12"/>
  <c r="AU15" i="12"/>
  <c r="AU14" i="12" s="1"/>
  <c r="AU13" i="12" s="1"/>
  <c r="AV15" i="12"/>
  <c r="AV14" i="12" s="1"/>
  <c r="AV13" i="12" s="1"/>
  <c r="R13" i="12"/>
  <c r="BA710" i="4"/>
  <c r="AU16" i="24"/>
  <c r="AF16" i="24"/>
  <c r="AX16" i="22"/>
  <c r="AX15" i="22" s="1"/>
  <c r="AY967" i="4"/>
  <c r="BA967" i="4"/>
  <c r="BB697" i="4"/>
  <c r="BC697" i="4"/>
  <c r="AY175" i="4"/>
  <c r="BA175" i="4"/>
  <c r="AY514" i="4"/>
  <c r="BA514" i="4"/>
  <c r="AY215" i="4"/>
  <c r="BA215" i="4"/>
  <c r="BB909" i="4"/>
  <c r="BC909" i="4"/>
  <c r="BB475" i="4"/>
  <c r="BC475" i="4"/>
  <c r="R11" i="4"/>
  <c r="BB432" i="4"/>
  <c r="BC432" i="4"/>
  <c r="BB300" i="4"/>
  <c r="BC300" i="4"/>
  <c r="BB553" i="4"/>
  <c r="BC553" i="4"/>
  <c r="AY834" i="4"/>
  <c r="BA834" i="4"/>
  <c r="AY612" i="4"/>
  <c r="BA612" i="4"/>
  <c r="AG648" i="4"/>
  <c r="AX648" i="4"/>
  <c r="AG336" i="4"/>
  <c r="AX336" i="4"/>
  <c r="AY593" i="4"/>
  <c r="BA593" i="4"/>
  <c r="BB835" i="4"/>
  <c r="BC835" i="4"/>
  <c r="AY375" i="4"/>
  <c r="BA375" i="4"/>
  <c r="AY474" i="4"/>
  <c r="AX473" i="4"/>
  <c r="BA474" i="4"/>
  <c r="AY56" i="4"/>
  <c r="BA56" i="4"/>
  <c r="AY696" i="4"/>
  <c r="BA696" i="4"/>
  <c r="BB602" i="4"/>
  <c r="BC602" i="4"/>
  <c r="AV648" i="4"/>
  <c r="AU647" i="4"/>
  <c r="AV647" i="4" s="1"/>
  <c r="AG97" i="4"/>
  <c r="AX97" i="4"/>
  <c r="BB672" i="4"/>
  <c r="BC672" i="4"/>
  <c r="AY298" i="4"/>
  <c r="BA298" i="4"/>
  <c r="AY299" i="4"/>
  <c r="BA299" i="4"/>
  <c r="BB395" i="4"/>
  <c r="BC395" i="4"/>
  <c r="AF591" i="4"/>
  <c r="BB818" i="4"/>
  <c r="BC818" i="4"/>
  <c r="X13" i="4"/>
  <c r="AF13" i="4"/>
  <c r="AG13" i="4" s="1"/>
  <c r="BB954" i="4"/>
  <c r="BC954" i="4"/>
  <c r="AX55" i="4"/>
  <c r="AY695" i="4"/>
  <c r="BA695" i="4"/>
  <c r="AY833" i="4"/>
  <c r="BA833" i="4"/>
  <c r="AY255" i="4"/>
  <c r="BA255" i="4"/>
  <c r="AM139" i="4"/>
  <c r="AU139" i="4"/>
  <c r="AV139" i="4" s="1"/>
  <c r="AY952" i="4"/>
  <c r="BA952" i="4"/>
  <c r="Z11" i="4"/>
  <c r="AC11" i="4" s="1"/>
  <c r="AD11" i="4" s="1"/>
  <c r="AC12" i="4"/>
  <c r="AD12" i="4" s="1"/>
  <c r="BB711" i="4"/>
  <c r="BC711" i="4"/>
  <c r="BB338" i="4"/>
  <c r="BC338" i="4"/>
  <c r="AY649" i="4"/>
  <c r="BA649" i="4"/>
  <c r="AY966" i="4"/>
  <c r="BA966" i="4"/>
  <c r="BB166" i="4"/>
  <c r="BC166" i="4"/>
  <c r="BB377" i="4"/>
  <c r="BC377" i="4"/>
  <c r="BB757" i="4"/>
  <c r="BC757" i="4"/>
  <c r="BB923" i="4"/>
  <c r="BC923" i="4"/>
  <c r="BB650" i="4"/>
  <c r="BC650" i="4"/>
  <c r="BB551" i="4"/>
  <c r="BC551" i="4"/>
  <c r="BB939" i="4"/>
  <c r="BC939" i="4"/>
  <c r="AY337" i="4"/>
  <c r="BA337" i="4"/>
  <c r="AY376" i="4"/>
  <c r="BA376" i="4"/>
  <c r="T11" i="4"/>
  <c r="W11" i="4" s="1"/>
  <c r="W12" i="4"/>
  <c r="AY98" i="4"/>
  <c r="BA98" i="4"/>
  <c r="AJ13" i="4"/>
  <c r="AL138" i="4"/>
  <c r="AX393" i="4"/>
  <c r="AF647" i="4"/>
  <c r="AG647" i="4" s="1"/>
  <c r="X647" i="4"/>
  <c r="AY907" i="4"/>
  <c r="BA907" i="4"/>
  <c r="BB217" i="4"/>
  <c r="BC217" i="4"/>
  <c r="BB613" i="4"/>
  <c r="BC613" i="4"/>
  <c r="AY817" i="4"/>
  <c r="BA817" i="4"/>
  <c r="BB257" i="4"/>
  <c r="BC257" i="4"/>
  <c r="BB99" i="4"/>
  <c r="BC99" i="4"/>
  <c r="BB552" i="4"/>
  <c r="BC552" i="4"/>
  <c r="AY922" i="4"/>
  <c r="BA922" i="4"/>
  <c r="BB775" i="4"/>
  <c r="BC775" i="4"/>
  <c r="AY431" i="4"/>
  <c r="BA431" i="4"/>
  <c r="AG335" i="4"/>
  <c r="AX335" i="4"/>
  <c r="AY938" i="4"/>
  <c r="AX937" i="4"/>
  <c r="BA938" i="4"/>
  <c r="BB515" i="4"/>
  <c r="BC515" i="4"/>
  <c r="AY256" i="4"/>
  <c r="BA256" i="4"/>
  <c r="AX513" i="4"/>
  <c r="AG513" i="4"/>
  <c r="BB176" i="4"/>
  <c r="BC176" i="4"/>
  <c r="BB736" i="4"/>
  <c r="BC736" i="4"/>
  <c r="BB710" i="4"/>
  <c r="BC710" i="4"/>
  <c r="AY953" i="4"/>
  <c r="BA953" i="4"/>
  <c r="AY353" i="4"/>
  <c r="BA353" i="4"/>
  <c r="BB758" i="4"/>
  <c r="BC758" i="4"/>
  <c r="AX611" i="4"/>
  <c r="AG611" i="4"/>
  <c r="BB737" i="4"/>
  <c r="BC737" i="4"/>
  <c r="BB893" i="4"/>
  <c r="BC893" i="4"/>
  <c r="AY908" i="4"/>
  <c r="BA908" i="4"/>
  <c r="AY216" i="4"/>
  <c r="BA216" i="4"/>
  <c r="AY165" i="4"/>
  <c r="BA165" i="4"/>
  <c r="AX141" i="4"/>
  <c r="AY929" i="4"/>
  <c r="BA929" i="4"/>
  <c r="AI11" i="4"/>
  <c r="AY394" i="4"/>
  <c r="BA394" i="4"/>
  <c r="BB968" i="4"/>
  <c r="BC968" i="4"/>
  <c r="X392" i="4"/>
  <c r="AF392" i="4"/>
  <c r="AG392" i="4" s="1"/>
  <c r="AX430" i="4"/>
  <c r="AG816" i="4"/>
  <c r="AX816" i="4"/>
  <c r="AO11" i="4"/>
  <c r="AR11" i="4" s="1"/>
  <c r="AS11" i="4" s="1"/>
  <c r="AR12" i="4"/>
  <c r="AS12" i="4" s="1"/>
  <c r="BA592" i="4" l="1"/>
  <c r="BC592" i="4" s="1"/>
  <c r="W13" i="22"/>
  <c r="X13" i="22" s="1"/>
  <c r="X14" i="22"/>
  <c r="AF13" i="22"/>
  <c r="AG13" i="22" s="1"/>
  <c r="AG14" i="22"/>
  <c r="AL13" i="22"/>
  <c r="AM13" i="22" s="1"/>
  <c r="AM14" i="22"/>
  <c r="AC13" i="22"/>
  <c r="AD13" i="22" s="1"/>
  <c r="AD14" i="22"/>
  <c r="AU14" i="22"/>
  <c r="AV15" i="22"/>
  <c r="AU15" i="24"/>
  <c r="AV16" i="24"/>
  <c r="AL14" i="24"/>
  <c r="AM15" i="24"/>
  <c r="AF15" i="24"/>
  <c r="AG16" i="24"/>
  <c r="AR13" i="24"/>
  <c r="AS13" i="24" s="1"/>
  <c r="AS14" i="24"/>
  <c r="W14" i="24"/>
  <c r="X15" i="24"/>
  <c r="AX13" i="34"/>
  <c r="AX14" i="33"/>
  <c r="AX14" i="32"/>
  <c r="AY16" i="31"/>
  <c r="AY15" i="31" s="1"/>
  <c r="AY14" i="31" s="1"/>
  <c r="AY13" i="31" s="1"/>
  <c r="AX15" i="31"/>
  <c r="AY16" i="30"/>
  <c r="AY15" i="30" s="1"/>
  <c r="AY14" i="30" s="1"/>
  <c r="AY13" i="30" s="1"/>
  <c r="AX15" i="30"/>
  <c r="AX15" i="29"/>
  <c r="AY16" i="29"/>
  <c r="AY15" i="29" s="1"/>
  <c r="AY14" i="29" s="1"/>
  <c r="AY13" i="29" s="1"/>
  <c r="AX14" i="28"/>
  <c r="AX15" i="27"/>
  <c r="AY16" i="27"/>
  <c r="AY15" i="27" s="1"/>
  <c r="AY14" i="27" s="1"/>
  <c r="AY13" i="27" s="1"/>
  <c r="AX14" i="26"/>
  <c r="AX14" i="25"/>
  <c r="AU14" i="23"/>
  <c r="AV15" i="23"/>
  <c r="AF13" i="23"/>
  <c r="AG13" i="23" s="1"/>
  <c r="AG14" i="23"/>
  <c r="AC13" i="23"/>
  <c r="AD13" i="23" s="1"/>
  <c r="AD14" i="23"/>
  <c r="AR13" i="23"/>
  <c r="AS13" i="23" s="1"/>
  <c r="AS14" i="23"/>
  <c r="AX14" i="23"/>
  <c r="AY14" i="23" s="1"/>
  <c r="AX14" i="22"/>
  <c r="AY16" i="21"/>
  <c r="AY15" i="21" s="1"/>
  <c r="AY14" i="21" s="1"/>
  <c r="AY13" i="21" s="1"/>
  <c r="AX15" i="21"/>
  <c r="AX14" i="20"/>
  <c r="AY16" i="19"/>
  <c r="AY15" i="19" s="1"/>
  <c r="AY14" i="19" s="1"/>
  <c r="AY13" i="19" s="1"/>
  <c r="AX15" i="19"/>
  <c r="AY16" i="18"/>
  <c r="AY15" i="18" s="1"/>
  <c r="AY14" i="18" s="1"/>
  <c r="AY13" i="18" s="1"/>
  <c r="AX15" i="18"/>
  <c r="AY16" i="11"/>
  <c r="AY15" i="11" s="1"/>
  <c r="AY14" i="11" s="1"/>
  <c r="AY13" i="11" s="1"/>
  <c r="AX15" i="11"/>
  <c r="AY16" i="17"/>
  <c r="AY15" i="17" s="1"/>
  <c r="AY14" i="17" s="1"/>
  <c r="AY13" i="17" s="1"/>
  <c r="AX15" i="17"/>
  <c r="AY16" i="10"/>
  <c r="AY15" i="10" s="1"/>
  <c r="AY14" i="10" s="1"/>
  <c r="AY13" i="10" s="1"/>
  <c r="AX15" i="10"/>
  <c r="AY16" i="16"/>
  <c r="AY15" i="16" s="1"/>
  <c r="AY14" i="16" s="1"/>
  <c r="AY13" i="16" s="1"/>
  <c r="AX15" i="16"/>
  <c r="AX15" i="9"/>
  <c r="AY16" i="9"/>
  <c r="AY15" i="9" s="1"/>
  <c r="AY14" i="9" s="1"/>
  <c r="AY13" i="9" s="1"/>
  <c r="AY16" i="15"/>
  <c r="AY15" i="15" s="1"/>
  <c r="AY14" i="15" s="1"/>
  <c r="AY13" i="15" s="1"/>
  <c r="AX15" i="15"/>
  <c r="AX14" i="8"/>
  <c r="AY16" i="14"/>
  <c r="AY15" i="14" s="1"/>
  <c r="AY14" i="14" s="1"/>
  <c r="AY13" i="14" s="1"/>
  <c r="AX15" i="14"/>
  <c r="AY16" i="7"/>
  <c r="AY15" i="7" s="1"/>
  <c r="AY14" i="7" s="1"/>
  <c r="AY13" i="7" s="1"/>
  <c r="AX15" i="7"/>
  <c r="AY18" i="13"/>
  <c r="AX17" i="13"/>
  <c r="AV16" i="13"/>
  <c r="AV15" i="13" s="1"/>
  <c r="AV14" i="13" s="1"/>
  <c r="AV13" i="13" s="1"/>
  <c r="AU15" i="13"/>
  <c r="AU14" i="13" s="1"/>
  <c r="AU13" i="13" s="1"/>
  <c r="AY16" i="6"/>
  <c r="AY15" i="6" s="1"/>
  <c r="AY14" i="6" s="1"/>
  <c r="AY13" i="6" s="1"/>
  <c r="AX15" i="6"/>
  <c r="AX14" i="12"/>
  <c r="AX16" i="24"/>
  <c r="AY16" i="22"/>
  <c r="AY15" i="22" s="1"/>
  <c r="AY14" i="22" s="1"/>
  <c r="AY13" i="22" s="1"/>
  <c r="BB394" i="4"/>
  <c r="BC394" i="4"/>
  <c r="BB353" i="4"/>
  <c r="BC353" i="4"/>
  <c r="AY141" i="4"/>
  <c r="AX140" i="4"/>
  <c r="BA141" i="4"/>
  <c r="AY937" i="4"/>
  <c r="BA937" i="4"/>
  <c r="BB922" i="4"/>
  <c r="BC922" i="4"/>
  <c r="AX392" i="4"/>
  <c r="AY393" i="4"/>
  <c r="BA393" i="4"/>
  <c r="AF11" i="4"/>
  <c r="AG11" i="4" s="1"/>
  <c r="X11" i="4"/>
  <c r="AY430" i="4"/>
  <c r="BA430" i="4"/>
  <c r="BB165" i="4"/>
  <c r="BC165" i="4"/>
  <c r="BB908" i="4"/>
  <c r="BC908" i="4"/>
  <c r="BB953" i="4"/>
  <c r="BC953" i="4"/>
  <c r="AM138" i="4"/>
  <c r="AU138" i="4"/>
  <c r="AV138" i="4" s="1"/>
  <c r="BB98" i="4"/>
  <c r="BC98" i="4"/>
  <c r="BB376" i="4"/>
  <c r="BC376" i="4"/>
  <c r="BB649" i="4"/>
  <c r="BC649" i="4"/>
  <c r="BB952" i="4"/>
  <c r="BC952" i="4"/>
  <c r="BB255" i="4"/>
  <c r="BC255" i="4"/>
  <c r="BB695" i="4"/>
  <c r="BC695" i="4"/>
  <c r="BB299" i="4"/>
  <c r="BC299" i="4"/>
  <c r="BB696" i="4"/>
  <c r="BC696" i="4"/>
  <c r="BB474" i="4"/>
  <c r="BC474" i="4"/>
  <c r="BB514" i="4"/>
  <c r="BC514" i="4"/>
  <c r="BB929" i="4"/>
  <c r="BC929" i="4"/>
  <c r="AY611" i="4"/>
  <c r="BA611" i="4"/>
  <c r="AY513" i="4"/>
  <c r="BA513" i="4"/>
  <c r="AY335" i="4"/>
  <c r="BA335" i="4"/>
  <c r="BB592" i="4"/>
  <c r="AJ12" i="4"/>
  <c r="AL13" i="4"/>
  <c r="AX591" i="4"/>
  <c r="AG591" i="4"/>
  <c r="AY473" i="4"/>
  <c r="BA473" i="4"/>
  <c r="AY336" i="4"/>
  <c r="BA336" i="4"/>
  <c r="BB612" i="4"/>
  <c r="BC612" i="4"/>
  <c r="BB256" i="4"/>
  <c r="BC256" i="4"/>
  <c r="BB938" i="4"/>
  <c r="BC938" i="4"/>
  <c r="AF12" i="4"/>
  <c r="AG12" i="4" s="1"/>
  <c r="X12" i="4"/>
  <c r="BB337" i="4"/>
  <c r="BC337" i="4"/>
  <c r="BB966" i="4"/>
  <c r="BC966" i="4"/>
  <c r="BB833" i="4"/>
  <c r="BC833" i="4"/>
  <c r="AY55" i="4"/>
  <c r="BA55" i="4"/>
  <c r="BB298" i="4"/>
  <c r="BC298" i="4"/>
  <c r="AY97" i="4"/>
  <c r="BA97" i="4"/>
  <c r="BB56" i="4"/>
  <c r="BC56" i="4"/>
  <c r="BB215" i="4"/>
  <c r="BC215" i="4"/>
  <c r="BB175" i="4"/>
  <c r="BC175" i="4"/>
  <c r="BB967" i="4"/>
  <c r="BC967" i="4"/>
  <c r="AY816" i="4"/>
  <c r="BA816" i="4"/>
  <c r="BB216" i="4"/>
  <c r="BC216" i="4"/>
  <c r="BB431" i="4"/>
  <c r="BC431" i="4"/>
  <c r="BB817" i="4"/>
  <c r="BC817" i="4"/>
  <c r="BB907" i="4"/>
  <c r="BC907" i="4"/>
  <c r="BB375" i="4"/>
  <c r="BC375" i="4"/>
  <c r="BB593" i="4"/>
  <c r="BC593" i="4"/>
  <c r="AX647" i="4"/>
  <c r="AY648" i="4"/>
  <c r="BA648" i="4"/>
  <c r="BB834" i="4"/>
  <c r="BC834" i="4"/>
  <c r="AU13" i="22" l="1"/>
  <c r="AV13" i="22" s="1"/>
  <c r="AV14" i="22"/>
  <c r="W13" i="24"/>
  <c r="X13" i="24" s="1"/>
  <c r="X14" i="24"/>
  <c r="AF14" i="24"/>
  <c r="AG15" i="24"/>
  <c r="AU14" i="24"/>
  <c r="AV15" i="24"/>
  <c r="AX15" i="24"/>
  <c r="AY15" i="24" s="1"/>
  <c r="AY16" i="24"/>
  <c r="AL13" i="24"/>
  <c r="AM13" i="24" s="1"/>
  <c r="AM14" i="24"/>
  <c r="AX13" i="33"/>
  <c r="AX13" i="32"/>
  <c r="AX14" i="31"/>
  <c r="AX14" i="30"/>
  <c r="AX14" i="29"/>
  <c r="AX13" i="28"/>
  <c r="AX14" i="27"/>
  <c r="AX13" i="26"/>
  <c r="AX13" i="25"/>
  <c r="AU13" i="23"/>
  <c r="AV13" i="23" s="1"/>
  <c r="AV14" i="23"/>
  <c r="AX13" i="23"/>
  <c r="AX13" i="22"/>
  <c r="AX14" i="21"/>
  <c r="AX13" i="20"/>
  <c r="AX14" i="19"/>
  <c r="AX14" i="18"/>
  <c r="AX14" i="11"/>
  <c r="AX14" i="17"/>
  <c r="AX14" i="10"/>
  <c r="AX14" i="16"/>
  <c r="AX14" i="9"/>
  <c r="AX14" i="15"/>
  <c r="AX13" i="8"/>
  <c r="AX14" i="14"/>
  <c r="AX14" i="7"/>
  <c r="AX16" i="13"/>
  <c r="AY17" i="13"/>
  <c r="AX14" i="6"/>
  <c r="AX13" i="12"/>
  <c r="AM13" i="4"/>
  <c r="AU13" i="4"/>
  <c r="AV13" i="4" s="1"/>
  <c r="BB335" i="4"/>
  <c r="BC335" i="4"/>
  <c r="BB97" i="4"/>
  <c r="BC97" i="4"/>
  <c r="BB55" i="4"/>
  <c r="BC55" i="4"/>
  <c r="AJ11" i="4"/>
  <c r="AL11" i="4" s="1"/>
  <c r="AL12" i="4"/>
  <c r="AY392" i="4"/>
  <c r="BA392" i="4"/>
  <c r="AY647" i="4"/>
  <c r="BA647" i="4"/>
  <c r="BB648" i="4"/>
  <c r="BC648" i="4"/>
  <c r="BB336" i="4"/>
  <c r="BC336" i="4"/>
  <c r="BB513" i="4"/>
  <c r="BC513" i="4"/>
  <c r="BB141" i="4"/>
  <c r="BC141" i="4"/>
  <c r="BB816" i="4"/>
  <c r="BC816" i="4"/>
  <c r="AY591" i="4"/>
  <c r="BA591" i="4"/>
  <c r="BB430" i="4"/>
  <c r="BC430" i="4"/>
  <c r="BB393" i="4"/>
  <c r="BC393" i="4"/>
  <c r="AX139" i="4"/>
  <c r="AY140" i="4"/>
  <c r="BA140" i="4"/>
  <c r="BB473" i="4"/>
  <c r="BC473" i="4"/>
  <c r="BB611" i="4"/>
  <c r="BC611" i="4"/>
  <c r="BB937" i="4"/>
  <c r="BC937" i="4"/>
  <c r="AF13" i="24" l="1"/>
  <c r="AG13" i="24" s="1"/>
  <c r="AG14" i="24"/>
  <c r="AU13" i="24"/>
  <c r="AV13" i="24" s="1"/>
  <c r="AV14" i="24"/>
  <c r="AX14" i="24"/>
  <c r="AY14" i="24" s="1"/>
  <c r="AX13" i="31"/>
  <c r="AX13" i="30"/>
  <c r="AX13" i="29"/>
  <c r="AX13" i="27"/>
  <c r="AY13" i="23"/>
  <c r="AX13" i="21"/>
  <c r="AX13" i="19"/>
  <c r="AX13" i="18"/>
  <c r="AX13" i="11"/>
  <c r="AX13" i="17"/>
  <c r="AX13" i="10"/>
  <c r="AX13" i="16"/>
  <c r="AX13" i="9"/>
  <c r="AX13" i="15"/>
  <c r="AX13" i="14"/>
  <c r="AX13" i="7"/>
  <c r="AY16" i="13"/>
  <c r="AY15" i="13" s="1"/>
  <c r="AY14" i="13" s="1"/>
  <c r="AY13" i="13" s="1"/>
  <c r="AX15" i="13"/>
  <c r="AX13" i="6"/>
  <c r="BB392" i="4"/>
  <c r="BC392" i="4"/>
  <c r="AX138" i="4"/>
  <c r="AY139" i="4"/>
  <c r="BA139" i="4"/>
  <c r="BB591" i="4"/>
  <c r="BC591" i="4"/>
  <c r="BB647" i="4"/>
  <c r="BC647" i="4"/>
  <c r="AU12" i="4"/>
  <c r="AV12" i="4" s="1"/>
  <c r="AM12" i="4"/>
  <c r="BB140" i="4"/>
  <c r="BC140" i="4"/>
  <c r="AU11" i="4"/>
  <c r="AV11" i="4" s="1"/>
  <c r="AM11" i="4"/>
  <c r="AX13" i="24" l="1"/>
  <c r="AY13" i="24" s="1"/>
  <c r="AX14" i="13"/>
  <c r="AY138" i="4"/>
  <c r="BA138" i="4"/>
  <c r="AX13" i="4"/>
  <c r="BB139" i="4"/>
  <c r="BC139" i="4"/>
  <c r="AX13" i="13" l="1"/>
  <c r="BB138" i="4"/>
  <c r="BC138" i="4"/>
  <c r="AY13" i="4"/>
  <c r="AX12" i="4"/>
  <c r="BA13" i="4"/>
  <c r="AY12" i="4" l="1"/>
  <c r="AX11" i="4"/>
  <c r="BA12" i="4"/>
  <c r="BB13" i="4"/>
  <c r="BC13" i="4"/>
  <c r="AY11" i="4" l="1"/>
  <c r="BA11" i="4"/>
  <c r="BB12" i="4"/>
  <c r="BC12" i="4"/>
  <c r="BB11" i="4" l="1"/>
  <c r="BC11" i="4"/>
</calcChain>
</file>

<file path=xl/sharedStrings.xml><?xml version="1.0" encoding="utf-8"?>
<sst xmlns="http://schemas.openxmlformats.org/spreadsheetml/2006/main" count="4698" uniqueCount="181">
  <si>
    <t>(EK: 2-c)</t>
  </si>
  <si>
    <t>2015 YILI AYRINTILI FİNANSMAN PROGRAMI</t>
  </si>
  <si>
    <t>(GİDER TERTİPLER DÜZEYİNDE)</t>
  </si>
  <si>
    <r>
      <t xml:space="preserve">KURUM ADI : YILDIZ TEKNİK ÜNİVERSİTESİ </t>
    </r>
    <r>
      <rPr>
        <b/>
        <sz val="12"/>
        <color indexed="10"/>
        <rFont val="Verdana"/>
        <family val="2"/>
        <charset val="162"/>
      </rPr>
      <t>(BİRİM DÜZEYİNDE)</t>
    </r>
  </si>
  <si>
    <t>ÖDENEK CETVELİ</t>
  </si>
  <si>
    <t>KURUMSAL SNFLNDRM</t>
  </si>
  <si>
    <t>FONKSİYONEL SNFLNDRM</t>
  </si>
  <si>
    <t>FİNANS TİPİ</t>
  </si>
  <si>
    <t>EKO. SIN.</t>
  </si>
  <si>
    <t>AÇIKLAMA</t>
  </si>
  <si>
    <t>BÜTÇE TEKLİFİ</t>
  </si>
  <si>
    <t>BÜTÇE TAHMİNİ</t>
  </si>
  <si>
    <t>2015 YILI KESİNTİLİ BAŞLANGIÇ ÖDENEĞİ</t>
  </si>
  <si>
    <t>OCAK</t>
  </si>
  <si>
    <t>ŞUBAT</t>
  </si>
  <si>
    <t>MART</t>
  </si>
  <si>
    <t>1.3 AYLIK TOPLAM</t>
  </si>
  <si>
    <t>NİSAN</t>
  </si>
  <si>
    <t>MAYIS</t>
  </si>
  <si>
    <t>HAZİRAN</t>
  </si>
  <si>
    <t>2.3 AYLIK TOPLAM</t>
  </si>
  <si>
    <t>1.6 AYLIK TOPLAM</t>
  </si>
  <si>
    <t>TEMMUZ</t>
  </si>
  <si>
    <t>AĞUSTOS</t>
  </si>
  <si>
    <t>EYLÜL</t>
  </si>
  <si>
    <t>3.3 AYLIK TOPLAM</t>
  </si>
  <si>
    <t>EKİM</t>
  </si>
  <si>
    <t>KASIM</t>
  </si>
  <si>
    <t>ARALIK</t>
  </si>
  <si>
    <t>4.3 AYLIK TOPLAM</t>
  </si>
  <si>
    <t>2.6 AYLIK TOPLAM</t>
  </si>
  <si>
    <t>GENEL TOPLAM</t>
  </si>
  <si>
    <t>BLOKE TUTULAN ÖDENEKLER</t>
  </si>
  <si>
    <t>2015</t>
  </si>
  <si>
    <t>2016</t>
  </si>
  <si>
    <t>2017</t>
  </si>
  <si>
    <t>I</t>
  </si>
  <si>
    <t>II</t>
  </si>
  <si>
    <t>III</t>
  </si>
  <si>
    <t>IV</t>
  </si>
  <si>
    <t>MİKTAR</t>
  </si>
  <si>
    <t>ORAN (%)</t>
  </si>
  <si>
    <t>YÜKSEKÖĞRETİM KURUMLARI</t>
  </si>
  <si>
    <t>YILDIZ TEKNİK ÜNİVERSİTESİ</t>
  </si>
  <si>
    <t>04</t>
  </si>
  <si>
    <t>FEN BİLİMLERİ ENSTİTÜLERİ, FAKÜLTELERİ VE YÜKSEKOKULLARI</t>
  </si>
  <si>
    <t>00</t>
  </si>
  <si>
    <t>FEN BİLİMLERİ ENSTİTÜSÜ</t>
  </si>
  <si>
    <t>09</t>
  </si>
  <si>
    <t>EĞİTİM HİZMETLERİ</t>
  </si>
  <si>
    <t>Yükseköğretim Hizmetleri</t>
  </si>
  <si>
    <t>Üniversiteler ve Yükseköğretim Hizmeti Veren Kurumlar</t>
  </si>
  <si>
    <t>07</t>
  </si>
  <si>
    <t>İkili Öğretim Gelirleriyle Yürütülecek Hizmetler</t>
  </si>
  <si>
    <t>Özel Bütçeli İdareler</t>
  </si>
  <si>
    <t>03</t>
  </si>
  <si>
    <t>MAL VE HİZMET ALIM GİDERLERİ</t>
  </si>
  <si>
    <t>TÜKETİME YÖNELİK MAL VE MALZEME ALIMLARI</t>
  </si>
  <si>
    <t>HİZMET ALIMLARI</t>
  </si>
  <si>
    <t>MENKUL MAL, GAYRİMADDİ HAK ALIM, BAKIM VE ONARIM GİDERLERİ</t>
  </si>
  <si>
    <t>08</t>
  </si>
  <si>
    <t>Yaz Okulu Gelirleriyle Yürütülecek Hizmetler</t>
  </si>
  <si>
    <t>Tezsiz Yüksek Lisans Gelirleri ile Yürütülecek Hizmetler</t>
  </si>
  <si>
    <t>01</t>
  </si>
  <si>
    <t>PERSONEL GİDERLERİ</t>
  </si>
  <si>
    <t>MEMURLAR</t>
  </si>
  <si>
    <t>GEÇİCİ PERSONEL</t>
  </si>
  <si>
    <t>02</t>
  </si>
  <si>
    <t>SOSYAL GÜVENLİK KURUMUNA DEVLET PRİMİ GİDERLERİ</t>
  </si>
  <si>
    <t>YOLLUKLAR</t>
  </si>
  <si>
    <t>Doktora Eğitimi Veren Yükseköğretim Hizmetleri</t>
  </si>
  <si>
    <t>32</t>
  </si>
  <si>
    <t>FEN-EDEBİYAT FAKÜLTESİ</t>
  </si>
  <si>
    <t>SÖZLEŞMELİ PERSONEL</t>
  </si>
  <si>
    <t>14</t>
  </si>
  <si>
    <t>Uzaktan Öğretim Gelirleri ile Yürütülecek Hizmetler</t>
  </si>
  <si>
    <t>36</t>
  </si>
  <si>
    <t>KİMYA METALURJİ FAKÜLTESİ</t>
  </si>
  <si>
    <t>37</t>
  </si>
  <si>
    <t>GEMİ İNŞAATI VE DENİZCİLİK FAKÜLTESİ</t>
  </si>
  <si>
    <t>38</t>
  </si>
  <si>
    <t>İNŞAAT FAKÜLTESİ</t>
  </si>
  <si>
    <t>39</t>
  </si>
  <si>
    <t>ELEKTRİK-ELEKTRONİK FAKÜLTESİ</t>
  </si>
  <si>
    <t>MAKİNE FAKÜLTESİ</t>
  </si>
  <si>
    <t>YOLLUK</t>
  </si>
  <si>
    <t>MİMARLIK FAKÜLTESİ</t>
  </si>
  <si>
    <t>05</t>
  </si>
  <si>
    <t xml:space="preserve">FEN BİLİMLERİ MESLEK YÜKSEKOKULLARI, MERKEZLERİ VE BÖLÜMLERİ </t>
  </si>
  <si>
    <t>TEKNİK BİLİMLER MESLEK YÜKSEKOKULU</t>
  </si>
  <si>
    <t>25</t>
  </si>
  <si>
    <t>MİLLİ SARAYLAR VE TARİHİ YAPILAR MESLEK YÜKSEKOKULU</t>
  </si>
  <si>
    <t>06</t>
  </si>
  <si>
    <t>SOSYAL BİLİMLER ENSTİTÜLERİ, FAKÜLTELERİ VE YÜKSEKOKULLARI</t>
  </si>
  <si>
    <t>SOSYAL BİLİMLER ENSTİTÜSÜ</t>
  </si>
  <si>
    <t>Üniversiteler ve yükseköğretim hizmeti veren kurumlar</t>
  </si>
  <si>
    <t>2</t>
  </si>
  <si>
    <t>31</t>
  </si>
  <si>
    <t>EĞİTİM FAKÜLTESİ</t>
  </si>
  <si>
    <t>43</t>
  </si>
  <si>
    <t>İKTİSADİ VE İDARİ BİLİMLER FAKÜLTESİ</t>
  </si>
  <si>
    <t>56</t>
  </si>
  <si>
    <t>SANAT VE TASARIM FAKÜLTESİ</t>
  </si>
  <si>
    <t>83</t>
  </si>
  <si>
    <t>YABANCI DİLLER YÜKSEKOKULU</t>
  </si>
  <si>
    <t xml:space="preserve">SOSYAL BİLİMLER MESLEK YÜKSEKOKULLARI, MERKEZLERİ VE BÖLÜMLERİ </t>
  </si>
  <si>
    <t>59</t>
  </si>
  <si>
    <t>DİĞER MERKEZLER</t>
  </si>
  <si>
    <t>Eğitime İlişkin Araştırma ve Geliştirme Hizmetleri</t>
  </si>
  <si>
    <t>89</t>
  </si>
  <si>
    <t>DİĞER BÖLÜMLER</t>
  </si>
  <si>
    <t>1</t>
  </si>
  <si>
    <t>İDARİ BİRİMLER</t>
  </si>
  <si>
    <t>ÖZEL KALEM (REKTÖRLÜK)</t>
  </si>
  <si>
    <t>SERMAYE GİDERLERİ</t>
  </si>
  <si>
    <t>MAMUL MAL ALIMLARI</t>
  </si>
  <si>
    <t>MENKUL SERMAYE ÜRETİM GİDERLERİ</t>
  </si>
  <si>
    <t>GAYRİ MADDİ HAK ALIMLARI</t>
  </si>
  <si>
    <t>GAYRİMENKUL SERMAYE ÜRETİM GİDERLERİ</t>
  </si>
  <si>
    <t>DİĞER SERMAYE GİDERLERİ</t>
  </si>
  <si>
    <t>Bilimsel  ve Teknolojik Araştırma Hizmetleri</t>
  </si>
  <si>
    <t>Sınıflandırmaya Girmeyen Eğitim Hizmetleri</t>
  </si>
  <si>
    <t>TEMSİL VE TANITMA GİDERLERİ</t>
  </si>
  <si>
    <t>CARİ TRANSFERLER</t>
  </si>
  <si>
    <t>YURTDIŞINA YAPILAN TRANSFERLER</t>
  </si>
  <si>
    <t>İç Denetim Hizmetleri</t>
  </si>
  <si>
    <t>ÖZEL KALEM (GENEL SEKRETERLİK)</t>
  </si>
  <si>
    <t>GENEL KAMU HİZMETLERİ</t>
  </si>
  <si>
    <t>Genel Hizmetler</t>
  </si>
  <si>
    <t>Diğer Genel Hizmetler</t>
  </si>
  <si>
    <t>İDARİ VE MALİ İŞLER DAİRE BAŞKANLIĞI</t>
  </si>
  <si>
    <t>İŞÇİLER</t>
  </si>
  <si>
    <t>KAR AMACI GÜTMEYEN KURULUŞLARA YAPILAN TRANSFERLER</t>
  </si>
  <si>
    <t>Taşınmaz Mal Gelirleri ile Yürütülecek Hizmetler</t>
  </si>
  <si>
    <t>ÜRETİME YÖNELİK MAL VE MALZEME ALIMLARI</t>
  </si>
  <si>
    <t>GAYRİMENKUL MAL BAKIM VE ONARIM GİDERLERİ</t>
  </si>
  <si>
    <t>SAVUNMA HİZMETLERİ</t>
  </si>
  <si>
    <t>Sivil Savunma Hizmetleri</t>
  </si>
  <si>
    <t>KAMU DÜZENİ VE GÜVENLİK HİZMETLERİ</t>
  </si>
  <si>
    <t>Güvenlik Hizmetleri</t>
  </si>
  <si>
    <t>Kurumsal Güvenlik Hizmetleri</t>
  </si>
  <si>
    <t>DİNLENME, KÜLTÜR VE DİN HİZMETLERİ</t>
  </si>
  <si>
    <t>Kültür Hizmetleri</t>
  </si>
  <si>
    <t>Yüksek Öğretim Hizmetleri</t>
  </si>
  <si>
    <t>GÖREV GİDERLERİ</t>
  </si>
  <si>
    <t>MENKUL MALLARIN BÜYÜK ONARIM GİDERLERİ</t>
  </si>
  <si>
    <t>Tezsiz Yüksek Lisans Gelirleri İle Yürütülecek Hizmetler</t>
  </si>
  <si>
    <t>PERSONEL DAİRE BAŞKANLIĞI</t>
  </si>
  <si>
    <t>Genel Personel Hizmetleri</t>
  </si>
  <si>
    <t>GÖREV ZARARLARI</t>
  </si>
  <si>
    <t>KÜTÜPHANE VE DOKÜMANTASYON DAİRE BAŞKANLIĞI</t>
  </si>
  <si>
    <t>SAĞLIK, KÜLTÜR VE SPOR DAİRE BAŞKANLIĞI</t>
  </si>
  <si>
    <t>Eğitime Yardımcı Hizmetler</t>
  </si>
  <si>
    <t>Öğrencilerin Beslenmelerine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</si>
  <si>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</si>
  <si>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</si>
  <si>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</si>
  <si>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Öğrencilerin Diğer Giderleri</t>
  </si>
  <si>
    <t>MAMÜL MAL ALIMLARI</t>
  </si>
  <si>
    <t>BİLGİ İŞLEM DAİRE BAŞKANLIĞI</t>
  </si>
  <si>
    <t>YAPI İŞLERİ VE TEKNİK DAİRE BAŞKANLIĞI</t>
  </si>
  <si>
    <t>Dinlenme ve Spor Hizmetleri</t>
  </si>
  <si>
    <t>GAYRİMENKUL BÜYÜK ONARIM GİDERLERİ</t>
  </si>
  <si>
    <t>10</t>
  </si>
  <si>
    <t>ÖĞRENCİ İŞLERİ DAİRE BAŞKANLIĞI</t>
  </si>
  <si>
    <t>11</t>
  </si>
  <si>
    <t>STRATEJİ GELİŞTİRME DAİRE BAŞKANLIĞI</t>
  </si>
  <si>
    <t>Genel Hizmetleri</t>
  </si>
  <si>
    <t>Genel Planlama ve İstatistik Hizmetleri</t>
  </si>
  <si>
    <t>12</t>
  </si>
  <si>
    <t>HUKUK MÜŞAVİRLİĞİ</t>
  </si>
  <si>
    <t>İKİNCİ ÖĞRETİM</t>
  </si>
  <si>
    <t>TEDAVİ VE CENAZE GİDERLERİ</t>
  </si>
  <si>
    <t>2014</t>
  </si>
  <si>
    <t>(TL)</t>
  </si>
  <si>
    <t>HAZİNE YARDIMLARI</t>
  </si>
  <si>
    <t>SERMAYE TRANSFERLERİ</t>
  </si>
  <si>
    <t>YURTİÇİ SERMAYE TRANSFERLERİ</t>
  </si>
  <si>
    <t>BÜTÇE TAHMİN</t>
  </si>
  <si>
    <t>2013</t>
  </si>
  <si>
    <t xml:space="preserve">SOSYAL BİLİMLER ENSTİTÜLERİ, FAKÜLTELERİ VE YÜKSEKOKULLARI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</si>
</sst>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0"/>
      <name val="Arial"/>
      <charset val="162"/>
    </font>
    <font>
      <b/>
      <sz val="12"/>
      <name val="Verdana"/>
      <family val="2"/>
      <charset val="162"/>
    </font>
    <font>
      <b/>
      <sz val="12"/>
      <color indexed="12"/>
      <name val="Verdana"/>
      <family val="2"/>
      <charset val="162"/>
    </font>
    <font>
      <b/>
      <sz val="12"/>
      <color indexed="10"/>
      <name val="Verdana"/>
      <family val="2"/>
      <charset val="162"/>
    </font>
    <font>
      <b/>
      <sz val="10"/>
      <name val="Verdana"/>
      <family val="2"/>
      <charset val="162"/>
    </font>
    <font>
      <b/>
      <sz val="10"/>
      <color indexed="8"/>
      <name val="Verdana"/>
      <family val="2"/>
      <charset val="162"/>
    </font>
    <font>
      <b/>
      <sz val="10"/>
      <name val="Arial"/>
      <family val="2"/>
      <charset val="162"/>
    </font>
    <font>
      <sz val="10"/>
      <name val="Verdana"/>
      <family val="2"/>
      <charset val="162"/>
    </font>
    <font>
      <b/>
      <sz val="10"/>
      <color indexed="10"/>
      <name val="Verdana"/>
      <family val="2"/>
      <charset val="162"/>
    </font>
    <font>
      <b/>
      <sz val="10"/>
      <color indexed="12"/>
      <name val="Verdana"/>
      <family val="2"/>
      <charset val="162"/>
    </font>
    <font>
      <b/>
      <sz val="10"/>
      <color indexed="14"/>
      <name val="Verdana"/>
      <family val="2"/>
      <charset val="162"/>
    </font>
    <font>
      <b/>
      <sz val="10"/>
      <color rgb="FFFF0000"/>
      <name val="Verdana"/>
      <family val="2"/>
      <charset val="162"/>
    </font>
    <font>
      <b/>
      <sz val="10"/>
      <color rgb="FF0000FF"/>
      <name val="Verdana"/>
      <family val="2"/>
      <charset val="162"/>
    </font>
    <font>
      <b/>
      <sz val="11"/>
      <name val="Verdana"/>
      <family val="2"/>
      <charset val="162"/>
    </font>
    <font>
      <b/>
      <sz val="10"/>
      <color rgb="FFFF00FF"/>
      <name val="Verdana"/>
      <family val="2"/>
      <charset val="162"/>
    </font>
    <font>
      <b/>
      <sz val="10"/>
      <color indexed="48"/>
      <name val="Verdana"/>
      <family val="2"/>
      <charset val="162"/>
    </font>
  </fonts>
  <fills count="1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1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499">
    <xf numFmtId="0" fontId="0" fillId="0" borderId="0" xfId="0"/>
    <xf numFmtId="4" fontId="2" fillId="0" borderId="0" xfId="1" applyNumberFormat="1" applyFont="1" applyAlignment="1"/>
    <xf numFmtId="3" fontId="2" fillId="0" borderId="0" xfId="1" applyNumberFormat="1" applyFont="1" applyAlignment="1"/>
    <xf numFmtId="4" fontId="2" fillId="0" borderId="0" xfId="1" applyNumberFormat="1" applyFont="1"/>
    <xf numFmtId="0" fontId="2" fillId="0" borderId="0" xfId="1" applyFont="1"/>
    <xf numFmtId="4" fontId="2" fillId="0" borderId="0" xfId="1" applyNumberFormat="1" applyFont="1" applyFill="1" applyBorder="1"/>
    <xf numFmtId="0" fontId="2" fillId="0" borderId="0" xfId="1" applyFont="1" applyAlignment="1"/>
    <xf numFmtId="3" fontId="2" fillId="0" borderId="0" xfId="1" applyNumberFormat="1" applyFont="1"/>
    <xf numFmtId="0" fontId="4" fillId="0" borderId="0" xfId="1" applyFont="1" applyAlignment="1">
      <alignment horizontal="center"/>
    </xf>
    <xf numFmtId="3" fontId="2" fillId="0" borderId="0" xfId="1" applyNumberFormat="1" applyFont="1" applyFill="1" applyBorder="1"/>
    <xf numFmtId="0" fontId="5" fillId="0" borderId="0" xfId="1" applyFont="1" applyAlignment="1">
      <alignment horizontal="center"/>
    </xf>
    <xf numFmtId="3" fontId="5" fillId="0" borderId="0" xfId="1" applyNumberFormat="1" applyFont="1" applyAlignment="1">
      <alignment horizontal="center"/>
    </xf>
    <xf numFmtId="3" fontId="5" fillId="0" borderId="0" xfId="1" applyNumberFormat="1" applyFont="1"/>
    <xf numFmtId="3" fontId="5" fillId="0" borderId="0" xfId="1" applyNumberFormat="1" applyFont="1" applyFill="1" applyBorder="1"/>
    <xf numFmtId="0" fontId="5" fillId="0" borderId="0" xfId="1" applyFont="1"/>
    <xf numFmtId="0" fontId="7" fillId="0" borderId="0" xfId="1" applyFont="1" applyBorder="1" applyAlignment="1">
      <alignment horizontal="center" vertical="center" wrapText="1"/>
    </xf>
    <xf numFmtId="3" fontId="5" fillId="0" borderId="0" xfId="1" applyNumberFormat="1" applyFont="1" applyAlignment="1"/>
    <xf numFmtId="3" fontId="9" fillId="2" borderId="7" xfId="1" applyNumberFormat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horizontal="center" vertical="center" wrapText="1"/>
    </xf>
    <xf numFmtId="0" fontId="5" fillId="2" borderId="18" xfId="1" applyFont="1" applyFill="1" applyBorder="1" applyAlignment="1">
      <alignment horizontal="center" vertical="center" wrapText="1"/>
    </xf>
    <xf numFmtId="0" fontId="5" fillId="2" borderId="19" xfId="1" applyFont="1" applyFill="1" applyBorder="1" applyAlignment="1">
      <alignment horizontal="center" vertical="center" wrapText="1"/>
    </xf>
    <xf numFmtId="0" fontId="5" fillId="2" borderId="20" xfId="1" applyFont="1" applyFill="1" applyBorder="1" applyAlignment="1">
      <alignment horizontal="center" vertical="center" wrapText="1"/>
    </xf>
    <xf numFmtId="0" fontId="5" fillId="2" borderId="21" xfId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horizontal="center" vertical="center" wrapText="1"/>
    </xf>
    <xf numFmtId="3" fontId="5" fillId="0" borderId="0" xfId="1" applyNumberFormat="1" applyFont="1" applyAlignment="1">
      <alignment vertical="center"/>
    </xf>
    <xf numFmtId="3" fontId="5" fillId="3" borderId="26" xfId="1" applyNumberFormat="1" applyFont="1" applyFill="1" applyBorder="1" applyAlignment="1">
      <alignment horizontal="center" vertical="center"/>
    </xf>
    <xf numFmtId="3" fontId="5" fillId="3" borderId="27" xfId="1" applyNumberFormat="1" applyFont="1" applyFill="1" applyBorder="1" applyAlignment="1">
      <alignment horizontal="center" vertical="center"/>
    </xf>
    <xf numFmtId="3" fontId="5" fillId="3" borderId="28" xfId="1" applyNumberFormat="1" applyFont="1" applyFill="1" applyBorder="1" applyAlignment="1">
      <alignment horizontal="center" vertical="center"/>
    </xf>
    <xf numFmtId="3" fontId="5" fillId="3" borderId="29" xfId="1" applyNumberFormat="1" applyFont="1" applyFill="1" applyBorder="1" applyAlignment="1">
      <alignment horizontal="center" vertical="center"/>
    </xf>
    <xf numFmtId="3" fontId="5" fillId="3" borderId="24" xfId="1" applyNumberFormat="1" applyFont="1" applyFill="1" applyBorder="1" applyAlignment="1">
      <alignment horizontal="center" vertical="center"/>
    </xf>
    <xf numFmtId="3" fontId="5" fillId="3" borderId="25" xfId="1" applyNumberFormat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vertical="center"/>
    </xf>
    <xf numFmtId="0" fontId="5" fillId="0" borderId="0" xfId="1" applyFont="1" applyAlignment="1">
      <alignment vertical="center"/>
    </xf>
    <xf numFmtId="0" fontId="10" fillId="4" borderId="30" xfId="1" applyFont="1" applyFill="1" applyBorder="1" applyAlignment="1">
      <alignment horizontal="center" wrapText="1"/>
    </xf>
    <xf numFmtId="0" fontId="5" fillId="4" borderId="31" xfId="1" applyFont="1" applyFill="1" applyBorder="1" applyAlignment="1">
      <alignment horizontal="center" wrapText="1"/>
    </xf>
    <xf numFmtId="49" fontId="5" fillId="4" borderId="32" xfId="1" applyNumberFormat="1" applyFont="1" applyFill="1" applyBorder="1" applyAlignment="1">
      <alignment horizontal="center" wrapText="1"/>
    </xf>
    <xf numFmtId="49" fontId="5" fillId="4" borderId="30" xfId="1" applyNumberFormat="1" applyFont="1" applyFill="1" applyBorder="1" applyAlignment="1">
      <alignment horizontal="center" wrapText="1"/>
    </xf>
    <xf numFmtId="0" fontId="5" fillId="4" borderId="33" xfId="1" applyFont="1" applyFill="1" applyBorder="1" applyAlignment="1">
      <alignment horizontal="center" wrapText="1"/>
    </xf>
    <xf numFmtId="0" fontId="5" fillId="4" borderId="34" xfId="1" applyFont="1" applyFill="1" applyBorder="1" applyAlignment="1">
      <alignment horizontal="center" wrapText="1"/>
    </xf>
    <xf numFmtId="0" fontId="5" fillId="5" borderId="35" xfId="1" applyFont="1" applyFill="1" applyBorder="1" applyAlignment="1">
      <alignment horizontal="center" wrapText="1"/>
    </xf>
    <xf numFmtId="49" fontId="5" fillId="5" borderId="30" xfId="1" applyNumberFormat="1" applyFont="1" applyFill="1" applyBorder="1" applyAlignment="1">
      <alignment horizontal="center" wrapText="1"/>
    </xf>
    <xf numFmtId="0" fontId="5" fillId="5" borderId="32" xfId="1" applyFont="1" applyFill="1" applyBorder="1" applyAlignment="1">
      <alignment horizontal="center" wrapText="1"/>
    </xf>
    <xf numFmtId="0" fontId="5" fillId="5" borderId="36" xfId="1" applyFont="1" applyFill="1" applyBorder="1" applyAlignment="1">
      <alignment horizontal="center" wrapText="1"/>
    </xf>
    <xf numFmtId="49" fontId="5" fillId="5" borderId="32" xfId="1" applyNumberFormat="1" applyFont="1" applyFill="1" applyBorder="1" applyAlignment="1">
      <alignment horizontal="center" wrapText="1"/>
    </xf>
    <xf numFmtId="0" fontId="10" fillId="5" borderId="35" xfId="1" applyFont="1" applyFill="1" applyBorder="1" applyAlignment="1">
      <alignment wrapText="1"/>
    </xf>
    <xf numFmtId="3" fontId="10" fillId="5" borderId="37" xfId="1" applyNumberFormat="1" applyFont="1" applyFill="1" applyBorder="1" applyAlignment="1">
      <alignment horizontal="right" wrapText="1"/>
    </xf>
    <xf numFmtId="3" fontId="10" fillId="5" borderId="38" xfId="1" applyNumberFormat="1" applyFont="1" applyFill="1" applyBorder="1" applyAlignment="1">
      <alignment horizontal="right" wrapText="1"/>
    </xf>
    <xf numFmtId="3" fontId="10" fillId="5" borderId="39" xfId="1" applyNumberFormat="1" applyFont="1" applyFill="1" applyBorder="1" applyAlignment="1">
      <alignment horizontal="right" wrapText="1"/>
    </xf>
    <xf numFmtId="3" fontId="10" fillId="5" borderId="40" xfId="1" applyNumberFormat="1" applyFont="1" applyFill="1" applyBorder="1" applyAlignment="1">
      <alignment horizontal="right" wrapText="1"/>
    </xf>
    <xf numFmtId="3" fontId="5" fillId="5" borderId="0" xfId="1" applyNumberFormat="1" applyFont="1" applyFill="1"/>
    <xf numFmtId="0" fontId="5" fillId="5" borderId="0" xfId="1" applyFont="1" applyFill="1"/>
    <xf numFmtId="0" fontId="5" fillId="4" borderId="41" xfId="1" applyFont="1" applyFill="1" applyBorder="1" applyAlignment="1">
      <alignment horizontal="center" wrapText="1"/>
    </xf>
    <xf numFmtId="0" fontId="9" fillId="4" borderId="42" xfId="1" applyFont="1" applyFill="1" applyBorder="1" applyAlignment="1">
      <alignment horizontal="center" wrapText="1"/>
    </xf>
    <xf numFmtId="0" fontId="5" fillId="4" borderId="42" xfId="1" applyFont="1" applyFill="1" applyBorder="1" applyAlignment="1">
      <alignment horizontal="center" wrapText="1"/>
    </xf>
    <xf numFmtId="49" fontId="5" fillId="4" borderId="43" xfId="1" applyNumberFormat="1" applyFont="1" applyFill="1" applyBorder="1" applyAlignment="1">
      <alignment horizontal="center" wrapText="1"/>
    </xf>
    <xf numFmtId="49" fontId="5" fillId="4" borderId="41" xfId="1" applyNumberFormat="1" applyFont="1" applyFill="1" applyBorder="1" applyAlignment="1">
      <alignment horizontal="center" wrapText="1"/>
    </xf>
    <xf numFmtId="0" fontId="5" fillId="4" borderId="44" xfId="1" applyFont="1" applyFill="1" applyBorder="1" applyAlignment="1">
      <alignment horizontal="center" wrapText="1"/>
    </xf>
    <xf numFmtId="0" fontId="5" fillId="4" borderId="45" xfId="1" applyFont="1" applyFill="1" applyBorder="1" applyAlignment="1">
      <alignment horizontal="center" wrapText="1"/>
    </xf>
    <xf numFmtId="0" fontId="5" fillId="5" borderId="46" xfId="1" applyFont="1" applyFill="1" applyBorder="1" applyAlignment="1">
      <alignment horizontal="center" wrapText="1"/>
    </xf>
    <xf numFmtId="49" fontId="5" fillId="5" borderId="41" xfId="1" applyNumberFormat="1" applyFont="1" applyFill="1" applyBorder="1" applyAlignment="1">
      <alignment horizontal="center" wrapText="1"/>
    </xf>
    <xf numFmtId="0" fontId="5" fillId="5" borderId="43" xfId="1" applyFont="1" applyFill="1" applyBorder="1" applyAlignment="1">
      <alignment horizontal="center" wrapText="1"/>
    </xf>
    <xf numFmtId="0" fontId="5" fillId="5" borderId="47" xfId="1" applyFont="1" applyFill="1" applyBorder="1" applyAlignment="1">
      <alignment horizontal="center" wrapText="1"/>
    </xf>
    <xf numFmtId="49" fontId="5" fillId="5" borderId="43" xfId="1" applyNumberFormat="1" applyFont="1" applyFill="1" applyBorder="1" applyAlignment="1">
      <alignment horizontal="center" wrapText="1"/>
    </xf>
    <xf numFmtId="0" fontId="9" fillId="5" borderId="46" xfId="1" applyFont="1" applyFill="1" applyBorder="1" applyAlignment="1">
      <alignment wrapText="1"/>
    </xf>
    <xf numFmtId="3" fontId="9" fillId="5" borderId="48" xfId="1" applyNumberFormat="1" applyFont="1" applyFill="1" applyBorder="1" applyAlignment="1">
      <alignment horizontal="right" wrapText="1"/>
    </xf>
    <xf numFmtId="3" fontId="9" fillId="5" borderId="49" xfId="1" applyNumberFormat="1" applyFont="1" applyFill="1" applyBorder="1" applyAlignment="1">
      <alignment horizontal="right" wrapText="1"/>
    </xf>
    <xf numFmtId="3" fontId="9" fillId="5" borderId="50" xfId="1" applyNumberFormat="1" applyFont="1" applyFill="1" applyBorder="1" applyAlignment="1">
      <alignment horizontal="right" wrapText="1"/>
    </xf>
    <xf numFmtId="0" fontId="5" fillId="6" borderId="41" xfId="1" applyFont="1" applyFill="1" applyBorder="1" applyAlignment="1">
      <alignment horizontal="center" wrapText="1"/>
    </xf>
    <xf numFmtId="0" fontId="5" fillId="6" borderId="42" xfId="1" applyFont="1" applyFill="1" applyBorder="1" applyAlignment="1">
      <alignment horizontal="center" wrapText="1"/>
    </xf>
    <xf numFmtId="49" fontId="6" fillId="6" borderId="42" xfId="1" applyNumberFormat="1" applyFont="1" applyFill="1" applyBorder="1" applyAlignment="1">
      <alignment horizontal="center" wrapText="1"/>
    </xf>
    <xf numFmtId="49" fontId="5" fillId="6" borderId="43" xfId="1" applyNumberFormat="1" applyFont="1" applyFill="1" applyBorder="1" applyAlignment="1">
      <alignment horizontal="center" wrapText="1"/>
    </xf>
    <xf numFmtId="49" fontId="5" fillId="6" borderId="41" xfId="1" applyNumberFormat="1" applyFont="1" applyFill="1" applyBorder="1" applyAlignment="1">
      <alignment horizontal="center" wrapText="1"/>
    </xf>
    <xf numFmtId="0" fontId="5" fillId="6" borderId="44" xfId="1" applyFont="1" applyFill="1" applyBorder="1" applyAlignment="1">
      <alignment horizontal="center" wrapText="1"/>
    </xf>
    <xf numFmtId="0" fontId="5" fillId="6" borderId="45" xfId="1" applyFont="1" applyFill="1" applyBorder="1" applyAlignment="1">
      <alignment horizontal="center" wrapText="1"/>
    </xf>
    <xf numFmtId="0" fontId="5" fillId="6" borderId="46" xfId="1" applyFont="1" applyFill="1" applyBorder="1" applyAlignment="1">
      <alignment horizontal="center" wrapText="1"/>
    </xf>
    <xf numFmtId="0" fontId="5" fillId="6" borderId="43" xfId="1" applyFont="1" applyFill="1" applyBorder="1" applyAlignment="1">
      <alignment horizontal="center" wrapText="1"/>
    </xf>
    <xf numFmtId="0" fontId="5" fillId="6" borderId="47" xfId="1" applyFont="1" applyFill="1" applyBorder="1" applyAlignment="1">
      <alignment horizontal="center" wrapText="1"/>
    </xf>
    <xf numFmtId="0" fontId="6" fillId="6" borderId="46" xfId="1" applyFont="1" applyFill="1" applyBorder="1" applyAlignment="1">
      <alignment wrapText="1"/>
    </xf>
    <xf numFmtId="3" fontId="6" fillId="6" borderId="51" xfId="1" applyNumberFormat="1" applyFont="1" applyFill="1" applyBorder="1" applyAlignment="1">
      <alignment horizontal="right" wrapText="1"/>
    </xf>
    <xf numFmtId="3" fontId="6" fillId="6" borderId="52" xfId="1" applyNumberFormat="1" applyFont="1" applyFill="1" applyBorder="1" applyAlignment="1">
      <alignment horizontal="right" wrapText="1"/>
    </xf>
    <xf numFmtId="3" fontId="5" fillId="6" borderId="0" xfId="1" applyNumberFormat="1" applyFont="1" applyFill="1"/>
    <xf numFmtId="0" fontId="5" fillId="5" borderId="41" xfId="1" applyFont="1" applyFill="1" applyBorder="1" applyAlignment="1">
      <alignment horizontal="center" wrapText="1"/>
    </xf>
    <xf numFmtId="0" fontId="5" fillId="5" borderId="42" xfId="1" applyFont="1" applyFill="1" applyBorder="1" applyAlignment="1">
      <alignment horizontal="center" wrapText="1"/>
    </xf>
    <xf numFmtId="49" fontId="10" fillId="5" borderId="43" xfId="1" applyNumberFormat="1" applyFont="1" applyFill="1" applyBorder="1" applyAlignment="1">
      <alignment horizontal="center" wrapText="1"/>
    </xf>
    <xf numFmtId="49" fontId="5" fillId="7" borderId="41" xfId="1" applyNumberFormat="1" applyFont="1" applyFill="1" applyBorder="1" applyAlignment="1">
      <alignment horizontal="center" wrapText="1"/>
    </xf>
    <xf numFmtId="0" fontId="5" fillId="7" borderId="42" xfId="1" applyFont="1" applyFill="1" applyBorder="1" applyAlignment="1">
      <alignment horizontal="center" wrapText="1"/>
    </xf>
    <xf numFmtId="0" fontId="5" fillId="7" borderId="44" xfId="1" applyFont="1" applyFill="1" applyBorder="1" applyAlignment="1">
      <alignment horizontal="center" wrapText="1"/>
    </xf>
    <xf numFmtId="0" fontId="5" fillId="7" borderId="45" xfId="1" applyFont="1" applyFill="1" applyBorder="1" applyAlignment="1">
      <alignment horizontal="center" wrapText="1"/>
    </xf>
    <xf numFmtId="0" fontId="5" fillId="7" borderId="46" xfId="1" applyFont="1" applyFill="1" applyBorder="1" applyAlignment="1">
      <alignment horizontal="center" wrapText="1"/>
    </xf>
    <xf numFmtId="0" fontId="5" fillId="7" borderId="43" xfId="1" applyFont="1" applyFill="1" applyBorder="1" applyAlignment="1">
      <alignment horizontal="center" wrapText="1"/>
    </xf>
    <xf numFmtId="0" fontId="5" fillId="7" borderId="47" xfId="1" applyFont="1" applyFill="1" applyBorder="1" applyAlignment="1">
      <alignment horizontal="center" wrapText="1"/>
    </xf>
    <xf numFmtId="49" fontId="5" fillId="7" borderId="43" xfId="1" applyNumberFormat="1" applyFont="1" applyFill="1" applyBorder="1" applyAlignment="1">
      <alignment horizontal="center" wrapText="1"/>
    </xf>
    <xf numFmtId="0" fontId="10" fillId="7" borderId="46" xfId="1" applyFont="1" applyFill="1" applyBorder="1" applyAlignment="1">
      <alignment wrapText="1"/>
    </xf>
    <xf numFmtId="3" fontId="10" fillId="7" borderId="51" xfId="1" applyNumberFormat="1" applyFont="1" applyFill="1" applyBorder="1" applyAlignment="1">
      <alignment horizontal="right" wrapText="1"/>
    </xf>
    <xf numFmtId="3" fontId="10" fillId="7" borderId="52" xfId="1" applyNumberFormat="1" applyFont="1" applyFill="1" applyBorder="1" applyAlignment="1">
      <alignment horizontal="right" wrapText="1"/>
    </xf>
    <xf numFmtId="3" fontId="5" fillId="7" borderId="0" xfId="1" applyNumberFormat="1" applyFont="1" applyFill="1"/>
    <xf numFmtId="49" fontId="9" fillId="4" borderId="41" xfId="1" applyNumberFormat="1" applyFont="1" applyFill="1" applyBorder="1" applyAlignment="1">
      <alignment horizontal="center" wrapText="1"/>
    </xf>
    <xf numFmtId="3" fontId="9" fillId="5" borderId="51" xfId="1" applyNumberFormat="1" applyFont="1" applyFill="1" applyBorder="1" applyAlignment="1">
      <alignment horizontal="right" wrapText="1"/>
    </xf>
    <xf numFmtId="3" fontId="9" fillId="5" borderId="52" xfId="1" applyNumberFormat="1" applyFont="1" applyFill="1" applyBorder="1" applyAlignment="1">
      <alignment horizontal="right" wrapText="1"/>
    </xf>
    <xf numFmtId="0" fontId="6" fillId="4" borderId="42" xfId="1" applyFont="1" applyFill="1" applyBorder="1" applyAlignment="1">
      <alignment horizontal="center" wrapText="1"/>
    </xf>
    <xf numFmtId="0" fontId="6" fillId="5" borderId="46" xfId="1" applyFont="1" applyFill="1" applyBorder="1" applyAlignment="1">
      <alignment wrapText="1"/>
    </xf>
    <xf numFmtId="3" fontId="6" fillId="5" borderId="51" xfId="1" applyNumberFormat="1" applyFont="1" applyFill="1" applyBorder="1" applyAlignment="1">
      <alignment horizontal="right" wrapText="1"/>
    </xf>
    <xf numFmtId="3" fontId="6" fillId="5" borderId="52" xfId="1" applyNumberFormat="1" applyFont="1" applyFill="1" applyBorder="1" applyAlignment="1">
      <alignment horizontal="right" wrapText="1"/>
    </xf>
    <xf numFmtId="0" fontId="5" fillId="5" borderId="44" xfId="1" applyFont="1" applyFill="1" applyBorder="1" applyAlignment="1">
      <alignment horizontal="center" wrapText="1"/>
    </xf>
    <xf numFmtId="0" fontId="5" fillId="5" borderId="45" xfId="1" applyFont="1" applyFill="1" applyBorder="1" applyAlignment="1">
      <alignment horizontal="center" wrapText="1"/>
    </xf>
    <xf numFmtId="0" fontId="5" fillId="5" borderId="46" xfId="1" applyFont="1" applyFill="1" applyBorder="1" applyAlignment="1">
      <alignment wrapText="1"/>
    </xf>
    <xf numFmtId="3" fontId="5" fillId="5" borderId="51" xfId="1" applyNumberFormat="1" applyFont="1" applyFill="1" applyBorder="1" applyAlignment="1">
      <alignment horizontal="right" wrapText="1"/>
    </xf>
    <xf numFmtId="3" fontId="5" fillId="5" borderId="52" xfId="1" applyNumberFormat="1" applyFont="1" applyFill="1" applyBorder="1" applyAlignment="1">
      <alignment horizontal="right" wrapText="1"/>
    </xf>
    <xf numFmtId="0" fontId="6" fillId="5" borderId="44" xfId="1" applyFont="1" applyFill="1" applyBorder="1" applyAlignment="1">
      <alignment horizontal="center" wrapText="1"/>
    </xf>
    <xf numFmtId="49" fontId="6" fillId="8" borderId="45" xfId="1" applyNumberFormat="1" applyFont="1" applyFill="1" applyBorder="1" applyAlignment="1">
      <alignment horizontal="center" wrapText="1"/>
    </xf>
    <xf numFmtId="0" fontId="5" fillId="8" borderId="46" xfId="1" applyFont="1" applyFill="1" applyBorder="1" applyAlignment="1">
      <alignment horizontal="center" wrapText="1"/>
    </xf>
    <xf numFmtId="49" fontId="5" fillId="8" borderId="41" xfId="1" applyNumberFormat="1" applyFont="1" applyFill="1" applyBorder="1" applyAlignment="1">
      <alignment horizontal="center" wrapText="1"/>
    </xf>
    <xf numFmtId="0" fontId="5" fillId="8" borderId="43" xfId="1" applyFont="1" applyFill="1" applyBorder="1" applyAlignment="1">
      <alignment horizontal="center" wrapText="1"/>
    </xf>
    <xf numFmtId="0" fontId="5" fillId="8" borderId="47" xfId="1" applyFont="1" applyFill="1" applyBorder="1" applyAlignment="1">
      <alignment horizontal="center" wrapText="1"/>
    </xf>
    <xf numFmtId="49" fontId="5" fillId="8" borderId="43" xfId="1" applyNumberFormat="1" applyFont="1" applyFill="1" applyBorder="1" applyAlignment="1">
      <alignment horizontal="center" wrapText="1"/>
    </xf>
    <xf numFmtId="0" fontId="6" fillId="8" borderId="46" xfId="1" applyFont="1" applyFill="1" applyBorder="1" applyAlignment="1">
      <alignment wrapText="1"/>
    </xf>
    <xf numFmtId="3" fontId="6" fillId="8" borderId="51" xfId="1" applyNumberFormat="1" applyFont="1" applyFill="1" applyBorder="1" applyAlignment="1">
      <alignment horizontal="right" wrapText="1"/>
    </xf>
    <xf numFmtId="3" fontId="6" fillId="8" borderId="52" xfId="1" applyNumberFormat="1" applyFont="1" applyFill="1" applyBorder="1" applyAlignment="1">
      <alignment horizontal="right" wrapText="1"/>
    </xf>
    <xf numFmtId="3" fontId="6" fillId="8" borderId="49" xfId="1" applyNumberFormat="1" applyFont="1" applyFill="1" applyBorder="1" applyAlignment="1">
      <alignment horizontal="right" wrapText="1"/>
    </xf>
    <xf numFmtId="3" fontId="6" fillId="8" borderId="50" xfId="1" applyNumberFormat="1" applyFont="1" applyFill="1" applyBorder="1" applyAlignment="1">
      <alignment horizontal="right" wrapText="1"/>
    </xf>
    <xf numFmtId="3" fontId="5" fillId="8" borderId="0" xfId="1" applyNumberFormat="1" applyFont="1" applyFill="1"/>
    <xf numFmtId="3" fontId="10" fillId="8" borderId="52" xfId="1" applyNumberFormat="1" applyFont="1" applyFill="1" applyBorder="1" applyAlignment="1">
      <alignment horizontal="right" wrapText="1"/>
    </xf>
    <xf numFmtId="0" fontId="11" fillId="5" borderId="46" xfId="1" applyFont="1" applyFill="1" applyBorder="1" applyAlignment="1">
      <alignment horizontal="center" wrapText="1"/>
    </xf>
    <xf numFmtId="0" fontId="11" fillId="5" borderId="46" xfId="1" applyFont="1" applyFill="1" applyBorder="1" applyAlignment="1">
      <alignment wrapText="1"/>
    </xf>
    <xf numFmtId="3" fontId="11" fillId="5" borderId="51" xfId="1" applyNumberFormat="1" applyFont="1" applyFill="1" applyBorder="1" applyAlignment="1">
      <alignment horizontal="right" wrapText="1"/>
    </xf>
    <xf numFmtId="3" fontId="11" fillId="5" borderId="52" xfId="1" applyNumberFormat="1" applyFont="1" applyFill="1" applyBorder="1" applyAlignment="1">
      <alignment horizontal="right" wrapText="1"/>
    </xf>
    <xf numFmtId="3" fontId="11" fillId="5" borderId="49" xfId="1" applyNumberFormat="1" applyFont="1" applyFill="1" applyBorder="1" applyAlignment="1">
      <alignment horizontal="right" wrapText="1"/>
    </xf>
    <xf numFmtId="3" fontId="11" fillId="5" borderId="50" xfId="1" applyNumberFormat="1" applyFont="1" applyFill="1" applyBorder="1" applyAlignment="1">
      <alignment horizontal="right" wrapText="1"/>
    </xf>
    <xf numFmtId="3" fontId="10" fillId="5" borderId="52" xfId="1" applyNumberFormat="1" applyFont="1" applyFill="1" applyBorder="1" applyAlignment="1">
      <alignment horizontal="right" wrapText="1"/>
    </xf>
    <xf numFmtId="49" fontId="6" fillId="5" borderId="41" xfId="1" applyNumberFormat="1" applyFont="1" applyFill="1" applyBorder="1" applyAlignment="1">
      <alignment horizontal="center" wrapText="1"/>
    </xf>
    <xf numFmtId="3" fontId="6" fillId="5" borderId="49" xfId="1" applyNumberFormat="1" applyFont="1" applyFill="1" applyBorder="1" applyAlignment="1">
      <alignment horizontal="right" wrapText="1"/>
    </xf>
    <xf numFmtId="3" fontId="6" fillId="5" borderId="50" xfId="1" applyNumberFormat="1" applyFont="1" applyFill="1" applyBorder="1" applyAlignment="1">
      <alignment horizontal="right" wrapText="1"/>
    </xf>
    <xf numFmtId="0" fontId="10" fillId="5" borderId="43" xfId="1" applyFont="1" applyFill="1" applyBorder="1" applyAlignment="1">
      <alignment horizontal="center" wrapText="1"/>
    </xf>
    <xf numFmtId="0" fontId="10" fillId="5" borderId="46" xfId="1" applyFont="1" applyFill="1" applyBorder="1" applyAlignment="1">
      <alignment wrapText="1"/>
    </xf>
    <xf numFmtId="3" fontId="10" fillId="5" borderId="51" xfId="1" applyNumberFormat="1" applyFont="1" applyFill="1" applyBorder="1" applyAlignment="1">
      <alignment horizontal="right" wrapText="1"/>
    </xf>
    <xf numFmtId="3" fontId="10" fillId="5" borderId="49" xfId="1" applyNumberFormat="1" applyFont="1" applyFill="1" applyBorder="1" applyAlignment="1">
      <alignment horizontal="right" wrapText="1"/>
    </xf>
    <xf numFmtId="3" fontId="10" fillId="5" borderId="50" xfId="1" applyNumberFormat="1" applyFont="1" applyFill="1" applyBorder="1" applyAlignment="1">
      <alignment horizontal="right" wrapText="1"/>
    </xf>
    <xf numFmtId="49" fontId="6" fillId="9" borderId="45" xfId="1" applyNumberFormat="1" applyFont="1" applyFill="1" applyBorder="1" applyAlignment="1">
      <alignment horizontal="center" wrapText="1"/>
    </xf>
    <xf numFmtId="0" fontId="5" fillId="9" borderId="46" xfId="1" applyFont="1" applyFill="1" applyBorder="1" applyAlignment="1">
      <alignment horizontal="center" wrapText="1"/>
    </xf>
    <xf numFmtId="49" fontId="5" fillId="9" borderId="41" xfId="1" applyNumberFormat="1" applyFont="1" applyFill="1" applyBorder="1" applyAlignment="1">
      <alignment horizontal="center" wrapText="1"/>
    </xf>
    <xf numFmtId="0" fontId="5" fillId="9" borderId="43" xfId="1" applyFont="1" applyFill="1" applyBorder="1" applyAlignment="1">
      <alignment horizontal="center" wrapText="1"/>
    </xf>
    <xf numFmtId="0" fontId="5" fillId="9" borderId="47" xfId="1" applyFont="1" applyFill="1" applyBorder="1" applyAlignment="1">
      <alignment horizontal="center" wrapText="1"/>
    </xf>
    <xf numFmtId="49" fontId="5" fillId="9" borderId="43" xfId="1" applyNumberFormat="1" applyFont="1" applyFill="1" applyBorder="1" applyAlignment="1">
      <alignment horizontal="center" wrapText="1"/>
    </xf>
    <xf numFmtId="0" fontId="6" fillId="9" borderId="46" xfId="1" applyFont="1" applyFill="1" applyBorder="1" applyAlignment="1">
      <alignment wrapText="1"/>
    </xf>
    <xf numFmtId="3" fontId="6" fillId="9" borderId="51" xfId="1" applyNumberFormat="1" applyFont="1" applyFill="1" applyBorder="1" applyAlignment="1">
      <alignment horizontal="right" wrapText="1"/>
    </xf>
    <xf numFmtId="3" fontId="6" fillId="9" borderId="49" xfId="1" applyNumberFormat="1" applyFont="1" applyFill="1" applyBorder="1" applyAlignment="1">
      <alignment horizontal="right" wrapText="1"/>
    </xf>
    <xf numFmtId="3" fontId="6" fillId="9" borderId="52" xfId="1" applyNumberFormat="1" applyFont="1" applyFill="1" applyBorder="1" applyAlignment="1">
      <alignment horizontal="right" wrapText="1"/>
    </xf>
    <xf numFmtId="3" fontId="5" fillId="9" borderId="0" xfId="1" applyNumberFormat="1" applyFont="1" applyFill="1"/>
    <xf numFmtId="3" fontId="6" fillId="9" borderId="48" xfId="1" applyNumberFormat="1" applyFont="1" applyFill="1" applyBorder="1" applyAlignment="1">
      <alignment horizontal="right" wrapText="1"/>
    </xf>
    <xf numFmtId="0" fontId="12" fillId="5" borderId="0" xfId="1" applyFont="1" applyFill="1"/>
    <xf numFmtId="49" fontId="6" fillId="10" borderId="45" xfId="1" applyNumberFormat="1" applyFont="1" applyFill="1" applyBorder="1" applyAlignment="1">
      <alignment horizontal="center" wrapText="1"/>
    </xf>
    <xf numFmtId="0" fontId="5" fillId="10" borderId="46" xfId="1" applyFont="1" applyFill="1" applyBorder="1" applyAlignment="1">
      <alignment horizontal="center" wrapText="1"/>
    </xf>
    <xf numFmtId="49" fontId="5" fillId="10" borderId="41" xfId="1" applyNumberFormat="1" applyFont="1" applyFill="1" applyBorder="1" applyAlignment="1">
      <alignment horizontal="center" wrapText="1"/>
    </xf>
    <xf numFmtId="0" fontId="5" fillId="10" borderId="43" xfId="1" applyFont="1" applyFill="1" applyBorder="1" applyAlignment="1">
      <alignment horizontal="center" wrapText="1"/>
    </xf>
    <xf numFmtId="0" fontId="5" fillId="10" borderId="47" xfId="1" applyFont="1" applyFill="1" applyBorder="1" applyAlignment="1">
      <alignment horizontal="center" wrapText="1"/>
    </xf>
    <xf numFmtId="49" fontId="5" fillId="10" borderId="43" xfId="1" applyNumberFormat="1" applyFont="1" applyFill="1" applyBorder="1" applyAlignment="1">
      <alignment horizontal="center" wrapText="1"/>
    </xf>
    <xf numFmtId="0" fontId="6" fillId="10" borderId="46" xfId="1" applyFont="1" applyFill="1" applyBorder="1" applyAlignment="1">
      <alignment wrapText="1"/>
    </xf>
    <xf numFmtId="3" fontId="6" fillId="10" borderId="51" xfId="1" applyNumberFormat="1" applyFont="1" applyFill="1" applyBorder="1" applyAlignment="1">
      <alignment horizontal="right" wrapText="1"/>
    </xf>
    <xf numFmtId="3" fontId="6" fillId="10" borderId="52" xfId="1" applyNumberFormat="1" applyFont="1" applyFill="1" applyBorder="1" applyAlignment="1">
      <alignment horizontal="right" wrapText="1"/>
    </xf>
    <xf numFmtId="3" fontId="5" fillId="10" borderId="0" xfId="1" applyNumberFormat="1" applyFont="1" applyFill="1"/>
    <xf numFmtId="3" fontId="13" fillId="5" borderId="52" xfId="1" applyNumberFormat="1" applyFont="1" applyFill="1" applyBorder="1" applyAlignment="1">
      <alignment horizontal="right" wrapText="1"/>
    </xf>
    <xf numFmtId="49" fontId="6" fillId="7" borderId="45" xfId="1" applyNumberFormat="1" applyFont="1" applyFill="1" applyBorder="1" applyAlignment="1">
      <alignment horizontal="center" wrapText="1"/>
    </xf>
    <xf numFmtId="0" fontId="6" fillId="7" borderId="46" xfId="1" applyFont="1" applyFill="1" applyBorder="1" applyAlignment="1">
      <alignment wrapText="1"/>
    </xf>
    <xf numFmtId="3" fontId="6" fillId="7" borderId="51" xfId="1" applyNumberFormat="1" applyFont="1" applyFill="1" applyBorder="1" applyAlignment="1">
      <alignment horizontal="right" wrapText="1"/>
    </xf>
    <xf numFmtId="3" fontId="6" fillId="7" borderId="52" xfId="1" applyNumberFormat="1" applyFont="1" applyFill="1" applyBorder="1" applyAlignment="1">
      <alignment horizontal="right" wrapText="1"/>
    </xf>
    <xf numFmtId="3" fontId="6" fillId="7" borderId="49" xfId="1" applyNumberFormat="1" applyFont="1" applyFill="1" applyBorder="1" applyAlignment="1">
      <alignment horizontal="right" wrapText="1"/>
    </xf>
    <xf numFmtId="3" fontId="6" fillId="7" borderId="50" xfId="1" applyNumberFormat="1" applyFont="1" applyFill="1" applyBorder="1" applyAlignment="1">
      <alignment horizontal="right" wrapText="1"/>
    </xf>
    <xf numFmtId="49" fontId="10" fillId="7" borderId="43" xfId="1" applyNumberFormat="1" applyFont="1" applyFill="1" applyBorder="1" applyAlignment="1">
      <alignment horizontal="center" wrapText="1"/>
    </xf>
    <xf numFmtId="3" fontId="10" fillId="7" borderId="49" xfId="1" applyNumberFormat="1" applyFont="1" applyFill="1" applyBorder="1" applyAlignment="1">
      <alignment horizontal="right" wrapText="1"/>
    </xf>
    <xf numFmtId="3" fontId="10" fillId="7" borderId="50" xfId="1" applyNumberFormat="1" applyFont="1" applyFill="1" applyBorder="1" applyAlignment="1">
      <alignment horizontal="right" wrapText="1"/>
    </xf>
    <xf numFmtId="0" fontId="6" fillId="5" borderId="42" xfId="1" applyFont="1" applyFill="1" applyBorder="1" applyAlignment="1">
      <alignment horizontal="center" wrapText="1"/>
    </xf>
    <xf numFmtId="0" fontId="6" fillId="5" borderId="45" xfId="1" applyFont="1" applyFill="1" applyBorder="1" applyAlignment="1">
      <alignment horizontal="center" wrapText="1"/>
    </xf>
    <xf numFmtId="49" fontId="6" fillId="5" borderId="45" xfId="1" applyNumberFormat="1" applyFont="1" applyFill="1" applyBorder="1" applyAlignment="1">
      <alignment horizontal="center" wrapText="1"/>
    </xf>
    <xf numFmtId="3" fontId="6" fillId="9" borderId="50" xfId="1" applyNumberFormat="1" applyFont="1" applyFill="1" applyBorder="1" applyAlignment="1">
      <alignment horizontal="right" wrapText="1"/>
    </xf>
    <xf numFmtId="0" fontId="8" fillId="5" borderId="41" xfId="1" applyFont="1" applyFill="1" applyBorder="1" applyAlignment="1">
      <alignment horizontal="center" wrapText="1"/>
    </xf>
    <xf numFmtId="0" fontId="8" fillId="5" borderId="42" xfId="1" applyFont="1" applyFill="1" applyBorder="1" applyAlignment="1">
      <alignment horizontal="center" wrapText="1"/>
    </xf>
    <xf numFmtId="49" fontId="8" fillId="5" borderId="43" xfId="1" applyNumberFormat="1" applyFont="1" applyFill="1" applyBorder="1" applyAlignment="1">
      <alignment horizontal="center" wrapText="1"/>
    </xf>
    <xf numFmtId="49" fontId="8" fillId="5" borderId="41" xfId="1" applyNumberFormat="1" applyFont="1" applyFill="1" applyBorder="1" applyAlignment="1">
      <alignment horizontal="center" wrapText="1"/>
    </xf>
    <xf numFmtId="49" fontId="6" fillId="11" borderId="45" xfId="1" applyNumberFormat="1" applyFont="1" applyFill="1" applyBorder="1" applyAlignment="1">
      <alignment horizontal="center" wrapText="1"/>
    </xf>
    <xf numFmtId="0" fontId="8" fillId="11" borderId="46" xfId="1" applyFont="1" applyFill="1" applyBorder="1" applyAlignment="1">
      <alignment horizontal="center" wrapText="1"/>
    </xf>
    <xf numFmtId="49" fontId="8" fillId="11" borderId="41" xfId="1" applyNumberFormat="1" applyFont="1" applyFill="1" applyBorder="1" applyAlignment="1">
      <alignment horizontal="center" wrapText="1"/>
    </xf>
    <xf numFmtId="0" fontId="8" fillId="11" borderId="42" xfId="1" applyFont="1" applyFill="1" applyBorder="1" applyAlignment="1">
      <alignment horizontal="center" wrapText="1"/>
    </xf>
    <xf numFmtId="49" fontId="8" fillId="11" borderId="43" xfId="1" applyNumberFormat="1" applyFont="1" applyFill="1" applyBorder="1" applyAlignment="1">
      <alignment horizontal="center" wrapText="1"/>
    </xf>
    <xf numFmtId="0" fontId="6" fillId="11" borderId="46" xfId="1" applyFont="1" applyFill="1" applyBorder="1" applyAlignment="1">
      <alignment wrapText="1"/>
    </xf>
    <xf numFmtId="3" fontId="6" fillId="11" borderId="46" xfId="1" applyNumberFormat="1" applyFont="1" applyFill="1" applyBorder="1" applyAlignment="1">
      <alignment horizontal="right" wrapText="1"/>
    </xf>
    <xf numFmtId="3" fontId="5" fillId="11" borderId="0" xfId="1" applyNumberFormat="1" applyFont="1" applyFill="1"/>
    <xf numFmtId="3" fontId="6" fillId="11" borderId="51" xfId="1" applyNumberFormat="1" applyFont="1" applyFill="1" applyBorder="1" applyAlignment="1">
      <alignment horizontal="right" wrapText="1"/>
    </xf>
    <xf numFmtId="3" fontId="11" fillId="5" borderId="46" xfId="1" applyNumberFormat="1" applyFont="1" applyFill="1" applyBorder="1" applyAlignment="1">
      <alignment horizontal="right" wrapText="1"/>
    </xf>
    <xf numFmtId="0" fontId="8" fillId="5" borderId="44" xfId="1" applyFont="1" applyFill="1" applyBorder="1" applyAlignment="1">
      <alignment horizontal="center" wrapText="1"/>
    </xf>
    <xf numFmtId="0" fontId="8" fillId="5" borderId="45" xfId="1" applyFont="1" applyFill="1" applyBorder="1" applyAlignment="1">
      <alignment horizontal="center" wrapText="1"/>
    </xf>
    <xf numFmtId="0" fontId="8" fillId="5" borderId="46" xfId="1" applyFont="1" applyFill="1" applyBorder="1" applyAlignment="1">
      <alignment horizontal="center" wrapText="1"/>
    </xf>
    <xf numFmtId="3" fontId="6" fillId="5" borderId="46" xfId="1" applyNumberFormat="1" applyFont="1" applyFill="1" applyBorder="1" applyAlignment="1">
      <alignment horizontal="right" wrapText="1"/>
    </xf>
    <xf numFmtId="49" fontId="9" fillId="5" borderId="41" xfId="1" applyNumberFormat="1" applyFont="1" applyFill="1" applyBorder="1" applyAlignment="1">
      <alignment horizontal="center" wrapText="1"/>
    </xf>
    <xf numFmtId="0" fontId="5" fillId="0" borderId="0" xfId="1" applyFont="1" applyFill="1"/>
    <xf numFmtId="3" fontId="10" fillId="7" borderId="48" xfId="1" applyNumberFormat="1" applyFont="1" applyFill="1" applyBorder="1" applyAlignment="1">
      <alignment horizontal="right" wrapText="1"/>
    </xf>
    <xf numFmtId="3" fontId="6" fillId="11" borderId="46" xfId="1" applyNumberFormat="1" applyFont="1" applyFill="1" applyBorder="1" applyAlignment="1">
      <alignment wrapText="1"/>
    </xf>
    <xf numFmtId="3" fontId="11" fillId="5" borderId="46" xfId="1" applyNumberFormat="1" applyFont="1" applyFill="1" applyBorder="1" applyAlignment="1">
      <alignment wrapText="1"/>
    </xf>
    <xf numFmtId="3" fontId="6" fillId="5" borderId="46" xfId="1" applyNumberFormat="1" applyFont="1" applyFill="1" applyBorder="1" applyAlignment="1">
      <alignment wrapText="1"/>
    </xf>
    <xf numFmtId="49" fontId="6" fillId="11" borderId="53" xfId="1" applyNumberFormat="1" applyFont="1" applyFill="1" applyBorder="1" applyAlignment="1">
      <alignment horizontal="center" wrapText="1"/>
    </xf>
    <xf numFmtId="0" fontId="8" fillId="11" borderId="10" xfId="1" applyFont="1" applyFill="1" applyBorder="1" applyAlignment="1">
      <alignment horizontal="center" wrapText="1"/>
    </xf>
    <xf numFmtId="49" fontId="8" fillId="11" borderId="54" xfId="1" applyNumberFormat="1" applyFont="1" applyFill="1" applyBorder="1" applyAlignment="1">
      <alignment horizontal="center" wrapText="1"/>
    </xf>
    <xf numFmtId="0" fontId="8" fillId="11" borderId="55" xfId="1" applyFont="1" applyFill="1" applyBorder="1" applyAlignment="1">
      <alignment horizontal="center" wrapText="1"/>
    </xf>
    <xf numFmtId="49" fontId="8" fillId="11" borderId="56" xfId="1" applyNumberFormat="1" applyFont="1" applyFill="1" applyBorder="1" applyAlignment="1">
      <alignment horizontal="center" wrapText="1"/>
    </xf>
    <xf numFmtId="0" fontId="6" fillId="11" borderId="10" xfId="1" applyFont="1" applyFill="1" applyBorder="1" applyAlignment="1">
      <alignment wrapText="1"/>
    </xf>
    <xf numFmtId="3" fontId="6" fillId="11" borderId="57" xfId="1" applyNumberFormat="1" applyFont="1" applyFill="1" applyBorder="1" applyAlignment="1">
      <alignment horizontal="right" wrapText="1"/>
    </xf>
    <xf numFmtId="3" fontId="6" fillId="11" borderId="10" xfId="1" applyNumberFormat="1" applyFont="1" applyFill="1" applyBorder="1" applyAlignment="1">
      <alignment horizontal="right" wrapText="1"/>
    </xf>
    <xf numFmtId="0" fontId="5" fillId="5" borderId="54" xfId="1" applyFont="1" applyFill="1" applyBorder="1" applyAlignment="1">
      <alignment horizontal="center" wrapText="1"/>
    </xf>
    <xf numFmtId="0" fontId="5" fillId="5" borderId="55" xfId="1" applyFont="1" applyFill="1" applyBorder="1" applyAlignment="1">
      <alignment horizontal="center" wrapText="1"/>
    </xf>
    <xf numFmtId="49" fontId="10" fillId="7" borderId="56" xfId="1" applyNumberFormat="1" applyFont="1" applyFill="1" applyBorder="1" applyAlignment="1">
      <alignment horizontal="center" wrapText="1"/>
    </xf>
    <xf numFmtId="49" fontId="5" fillId="7" borderId="54" xfId="1" applyNumberFormat="1" applyFont="1" applyFill="1" applyBorder="1" applyAlignment="1">
      <alignment horizontal="center" wrapText="1"/>
    </xf>
    <xf numFmtId="0" fontId="5" fillId="7" borderId="55" xfId="1" applyFont="1" applyFill="1" applyBorder="1" applyAlignment="1">
      <alignment horizontal="center" wrapText="1"/>
    </xf>
    <xf numFmtId="0" fontId="5" fillId="7" borderId="58" xfId="1" applyFont="1" applyFill="1" applyBorder="1" applyAlignment="1">
      <alignment horizontal="center" wrapText="1"/>
    </xf>
    <xf numFmtId="0" fontId="5" fillId="7" borderId="53" xfId="1" applyFont="1" applyFill="1" applyBorder="1" applyAlignment="1">
      <alignment horizontal="center" wrapText="1"/>
    </xf>
    <xf numFmtId="0" fontId="5" fillId="7" borderId="10" xfId="1" applyFont="1" applyFill="1" applyBorder="1" applyAlignment="1">
      <alignment horizontal="center" wrapText="1"/>
    </xf>
    <xf numFmtId="0" fontId="5" fillId="7" borderId="56" xfId="1" applyFont="1" applyFill="1" applyBorder="1" applyAlignment="1">
      <alignment horizontal="center" wrapText="1"/>
    </xf>
    <xf numFmtId="0" fontId="5" fillId="7" borderId="59" xfId="1" applyFont="1" applyFill="1" applyBorder="1" applyAlignment="1">
      <alignment horizontal="center" wrapText="1"/>
    </xf>
    <xf numFmtId="49" fontId="5" fillId="7" borderId="56" xfId="1" applyNumberFormat="1" applyFont="1" applyFill="1" applyBorder="1" applyAlignment="1">
      <alignment horizontal="center" wrapText="1"/>
    </xf>
    <xf numFmtId="0" fontId="10" fillId="7" borderId="10" xfId="1" applyFont="1" applyFill="1" applyBorder="1" applyAlignment="1">
      <alignment wrapText="1"/>
    </xf>
    <xf numFmtId="3" fontId="10" fillId="7" borderId="57" xfId="1" applyNumberFormat="1" applyFont="1" applyFill="1" applyBorder="1" applyAlignment="1">
      <alignment horizontal="right" wrapText="1"/>
    </xf>
    <xf numFmtId="3" fontId="10" fillId="7" borderId="60" xfId="1" applyNumberFormat="1" applyFont="1" applyFill="1" applyBorder="1" applyAlignment="1">
      <alignment horizontal="right" wrapText="1"/>
    </xf>
    <xf numFmtId="0" fontId="5" fillId="9" borderId="0" xfId="1" applyFont="1" applyFill="1"/>
    <xf numFmtId="3" fontId="6" fillId="6" borderId="49" xfId="1" applyNumberFormat="1" applyFont="1" applyFill="1" applyBorder="1" applyAlignment="1">
      <alignment horizontal="right" wrapText="1"/>
    </xf>
    <xf numFmtId="3" fontId="6" fillId="6" borderId="50" xfId="1" applyNumberFormat="1" applyFont="1" applyFill="1" applyBorder="1" applyAlignment="1">
      <alignment horizontal="right" wrapText="1"/>
    </xf>
    <xf numFmtId="3" fontId="6" fillId="10" borderId="49" xfId="1" applyNumberFormat="1" applyFont="1" applyFill="1" applyBorder="1" applyAlignment="1">
      <alignment horizontal="right" wrapText="1"/>
    </xf>
    <xf numFmtId="3" fontId="6" fillId="10" borderId="50" xfId="1" applyNumberFormat="1" applyFont="1" applyFill="1" applyBorder="1" applyAlignment="1">
      <alignment horizontal="right" wrapText="1"/>
    </xf>
    <xf numFmtId="3" fontId="12" fillId="5" borderId="52" xfId="1" applyNumberFormat="1" applyFont="1" applyFill="1" applyBorder="1" applyAlignment="1">
      <alignment horizontal="right" wrapText="1"/>
    </xf>
    <xf numFmtId="3" fontId="5" fillId="5" borderId="49" xfId="1" applyNumberFormat="1" applyFont="1" applyFill="1" applyBorder="1" applyAlignment="1">
      <alignment horizontal="right" wrapText="1"/>
    </xf>
    <xf numFmtId="3" fontId="5" fillId="5" borderId="50" xfId="1" applyNumberFormat="1" applyFont="1" applyFill="1" applyBorder="1" applyAlignment="1">
      <alignment horizontal="right" wrapText="1"/>
    </xf>
    <xf numFmtId="49" fontId="5" fillId="7" borderId="45" xfId="1" applyNumberFormat="1" applyFont="1" applyFill="1" applyBorder="1" applyAlignment="1">
      <alignment horizontal="center" wrapText="1"/>
    </xf>
    <xf numFmtId="0" fontId="5" fillId="7" borderId="46" xfId="1" applyFont="1" applyFill="1" applyBorder="1" applyAlignment="1">
      <alignment wrapText="1"/>
    </xf>
    <xf numFmtId="3" fontId="5" fillId="7" borderId="51" xfId="1" applyNumberFormat="1" applyFont="1" applyFill="1" applyBorder="1" applyAlignment="1">
      <alignment horizontal="right" wrapText="1"/>
    </xf>
    <xf numFmtId="3" fontId="5" fillId="7" borderId="52" xfId="1" applyNumberFormat="1" applyFont="1" applyFill="1" applyBorder="1" applyAlignment="1">
      <alignment horizontal="right" wrapText="1"/>
    </xf>
    <xf numFmtId="3" fontId="5" fillId="7" borderId="49" xfId="1" applyNumberFormat="1" applyFont="1" applyFill="1" applyBorder="1" applyAlignment="1">
      <alignment horizontal="right" wrapText="1"/>
    </xf>
    <xf numFmtId="3" fontId="5" fillId="7" borderId="50" xfId="1" applyNumberFormat="1" applyFont="1" applyFill="1" applyBorder="1" applyAlignment="1">
      <alignment horizontal="right" wrapText="1"/>
    </xf>
    <xf numFmtId="49" fontId="5" fillId="5" borderId="45" xfId="1" applyNumberFormat="1" applyFont="1" applyFill="1" applyBorder="1" applyAlignment="1">
      <alignment horizontal="center" wrapText="1"/>
    </xf>
    <xf numFmtId="3" fontId="10" fillId="9" borderId="52" xfId="1" applyNumberFormat="1" applyFont="1" applyFill="1" applyBorder="1" applyAlignment="1">
      <alignment horizontal="right" wrapText="1"/>
    </xf>
    <xf numFmtId="3" fontId="10" fillId="9" borderId="51" xfId="1" applyNumberFormat="1" applyFont="1" applyFill="1" applyBorder="1" applyAlignment="1">
      <alignment horizontal="right" wrapText="1"/>
    </xf>
    <xf numFmtId="49" fontId="6" fillId="6" borderId="43" xfId="1" applyNumberFormat="1" applyFont="1" applyFill="1" applyBorder="1" applyAlignment="1">
      <alignment horizontal="center" wrapText="1"/>
    </xf>
    <xf numFmtId="49" fontId="6" fillId="6" borderId="41" xfId="1" applyNumberFormat="1" applyFont="1" applyFill="1" applyBorder="1" applyAlignment="1">
      <alignment horizontal="center" wrapText="1"/>
    </xf>
    <xf numFmtId="0" fontId="6" fillId="6" borderId="42" xfId="1" applyFont="1" applyFill="1" applyBorder="1" applyAlignment="1">
      <alignment horizontal="center" wrapText="1"/>
    </xf>
    <xf numFmtId="0" fontId="6" fillId="6" borderId="44" xfId="1" applyFont="1" applyFill="1" applyBorder="1" applyAlignment="1">
      <alignment horizontal="center" wrapText="1"/>
    </xf>
    <xf numFmtId="0" fontId="6" fillId="6" borderId="45" xfId="1" applyFont="1" applyFill="1" applyBorder="1" applyAlignment="1">
      <alignment horizontal="center" wrapText="1"/>
    </xf>
    <xf numFmtId="0" fontId="6" fillId="6" borderId="46" xfId="1" applyFont="1" applyFill="1" applyBorder="1" applyAlignment="1">
      <alignment horizontal="center" wrapText="1"/>
    </xf>
    <xf numFmtId="0" fontId="6" fillId="6" borderId="43" xfId="1" applyFont="1" applyFill="1" applyBorder="1" applyAlignment="1">
      <alignment horizontal="center" wrapText="1"/>
    </xf>
    <xf numFmtId="0" fontId="6" fillId="6" borderId="47" xfId="1" applyFont="1" applyFill="1" applyBorder="1" applyAlignment="1">
      <alignment horizontal="center" wrapText="1"/>
    </xf>
    <xf numFmtId="0" fontId="9" fillId="5" borderId="49" xfId="1" applyFont="1" applyFill="1" applyBorder="1" applyAlignment="1">
      <alignment wrapText="1"/>
    </xf>
    <xf numFmtId="0" fontId="9" fillId="5" borderId="50" xfId="1" applyFont="1" applyFill="1" applyBorder="1" applyAlignment="1">
      <alignment wrapText="1"/>
    </xf>
    <xf numFmtId="0" fontId="9" fillId="5" borderId="51" xfId="1" applyFont="1" applyFill="1" applyBorder="1" applyAlignment="1">
      <alignment wrapText="1"/>
    </xf>
    <xf numFmtId="0" fontId="6" fillId="5" borderId="49" xfId="1" applyFont="1" applyFill="1" applyBorder="1" applyAlignment="1">
      <alignment wrapText="1"/>
    </xf>
    <xf numFmtId="0" fontId="6" fillId="5" borderId="50" xfId="1" applyFont="1" applyFill="1" applyBorder="1" applyAlignment="1">
      <alignment wrapText="1"/>
    </xf>
    <xf numFmtId="49" fontId="5" fillId="5" borderId="56" xfId="1" applyNumberFormat="1" applyFont="1" applyFill="1" applyBorder="1" applyAlignment="1">
      <alignment horizontal="center" wrapText="1"/>
    </xf>
    <xf numFmtId="49" fontId="5" fillId="5" borderId="54" xfId="1" applyNumberFormat="1" applyFont="1" applyFill="1" applyBorder="1" applyAlignment="1">
      <alignment horizontal="center" wrapText="1"/>
    </xf>
    <xf numFmtId="0" fontId="6" fillId="5" borderId="58" xfId="1" applyFont="1" applyFill="1" applyBorder="1" applyAlignment="1">
      <alignment horizontal="center" wrapText="1"/>
    </xf>
    <xf numFmtId="49" fontId="6" fillId="9" borderId="53" xfId="1" applyNumberFormat="1" applyFont="1" applyFill="1" applyBorder="1" applyAlignment="1">
      <alignment horizontal="center" wrapText="1"/>
    </xf>
    <xf numFmtId="0" fontId="5" fillId="9" borderId="10" xfId="1" applyFont="1" applyFill="1" applyBorder="1" applyAlignment="1">
      <alignment horizontal="center" wrapText="1"/>
    </xf>
    <xf numFmtId="49" fontId="5" fillId="9" borderId="54" xfId="1" applyNumberFormat="1" applyFont="1" applyFill="1" applyBorder="1" applyAlignment="1">
      <alignment horizontal="center" wrapText="1"/>
    </xf>
    <xf numFmtId="0" fontId="5" fillId="9" borderId="56" xfId="1" applyFont="1" applyFill="1" applyBorder="1" applyAlignment="1">
      <alignment horizontal="center" wrapText="1"/>
    </xf>
    <xf numFmtId="0" fontId="5" fillId="9" borderId="59" xfId="1" applyFont="1" applyFill="1" applyBorder="1" applyAlignment="1">
      <alignment horizontal="center" wrapText="1"/>
    </xf>
    <xf numFmtId="49" fontId="5" fillId="9" borderId="56" xfId="1" applyNumberFormat="1" applyFont="1" applyFill="1" applyBorder="1" applyAlignment="1">
      <alignment horizontal="center" wrapText="1"/>
    </xf>
    <xf numFmtId="0" fontId="6" fillId="9" borderId="10" xfId="1" applyFont="1" applyFill="1" applyBorder="1" applyAlignment="1">
      <alignment wrapText="1"/>
    </xf>
    <xf numFmtId="3" fontId="6" fillId="9" borderId="57" xfId="1" applyNumberFormat="1" applyFont="1" applyFill="1" applyBorder="1" applyAlignment="1">
      <alignment horizontal="right" wrapText="1"/>
    </xf>
    <xf numFmtId="3" fontId="6" fillId="9" borderId="60" xfId="1" applyNumberFormat="1" applyFont="1" applyFill="1" applyBorder="1" applyAlignment="1">
      <alignment horizontal="right" wrapText="1"/>
    </xf>
    <xf numFmtId="0" fontId="5" fillId="5" borderId="61" xfId="1" applyFont="1" applyFill="1" applyBorder="1" applyAlignment="1">
      <alignment horizontal="center" wrapText="1"/>
    </xf>
    <xf numFmtId="0" fontId="5" fillId="5" borderId="62" xfId="1" applyFont="1" applyFill="1" applyBorder="1" applyAlignment="1">
      <alignment horizontal="center" wrapText="1"/>
    </xf>
    <xf numFmtId="49" fontId="5" fillId="5" borderId="63" xfId="1" applyNumberFormat="1" applyFont="1" applyFill="1" applyBorder="1" applyAlignment="1">
      <alignment horizontal="center" wrapText="1"/>
    </xf>
    <xf numFmtId="49" fontId="5" fillId="5" borderId="61" xfId="1" applyNumberFormat="1" applyFont="1" applyFill="1" applyBorder="1" applyAlignment="1">
      <alignment horizontal="center" wrapText="1"/>
    </xf>
    <xf numFmtId="0" fontId="5" fillId="5" borderId="64" xfId="1" applyFont="1" applyFill="1" applyBorder="1" applyAlignment="1">
      <alignment horizontal="center" wrapText="1"/>
    </xf>
    <xf numFmtId="0" fontId="6" fillId="11" borderId="49" xfId="1" applyFont="1" applyFill="1" applyBorder="1" applyAlignment="1">
      <alignment wrapText="1"/>
    </xf>
    <xf numFmtId="0" fontId="6" fillId="11" borderId="50" xfId="1" applyFont="1" applyFill="1" applyBorder="1" applyAlignment="1">
      <alignment wrapText="1"/>
    </xf>
    <xf numFmtId="3" fontId="6" fillId="11" borderId="52" xfId="1" applyNumberFormat="1" applyFont="1" applyFill="1" applyBorder="1" applyAlignment="1">
      <alignment horizontal="right" wrapText="1"/>
    </xf>
    <xf numFmtId="0" fontId="6" fillId="11" borderId="51" xfId="1" applyFont="1" applyFill="1" applyBorder="1" applyAlignment="1">
      <alignment wrapText="1"/>
    </xf>
    <xf numFmtId="0" fontId="5" fillId="5" borderId="65" xfId="1" applyFont="1" applyFill="1" applyBorder="1" applyAlignment="1">
      <alignment horizontal="center" wrapText="1"/>
    </xf>
    <xf numFmtId="0" fontId="5" fillId="5" borderId="66" xfId="1" applyFont="1" applyFill="1" applyBorder="1" applyAlignment="1">
      <alignment horizontal="center" wrapText="1"/>
    </xf>
    <xf numFmtId="49" fontId="5" fillId="5" borderId="67" xfId="1" applyNumberFormat="1" applyFont="1" applyFill="1" applyBorder="1" applyAlignment="1">
      <alignment horizontal="center" wrapText="1"/>
    </xf>
    <xf numFmtId="49" fontId="5" fillId="5" borderId="65" xfId="1" applyNumberFormat="1" applyFont="1" applyFill="1" applyBorder="1" applyAlignment="1">
      <alignment horizontal="center" wrapText="1"/>
    </xf>
    <xf numFmtId="0" fontId="5" fillId="5" borderId="68" xfId="1" applyFont="1" applyFill="1" applyBorder="1" applyAlignment="1">
      <alignment horizontal="center" wrapText="1"/>
    </xf>
    <xf numFmtId="0" fontId="11" fillId="5" borderId="49" xfId="1" applyFont="1" applyFill="1" applyBorder="1" applyAlignment="1">
      <alignment wrapText="1"/>
    </xf>
    <xf numFmtId="0" fontId="11" fillId="5" borderId="50" xfId="1" applyFont="1" applyFill="1" applyBorder="1" applyAlignment="1">
      <alignment wrapText="1"/>
    </xf>
    <xf numFmtId="0" fontId="11" fillId="5" borderId="51" xfId="1" applyFont="1" applyFill="1" applyBorder="1" applyAlignment="1">
      <alignment wrapText="1"/>
    </xf>
    <xf numFmtId="0" fontId="6" fillId="5" borderId="51" xfId="1" applyFont="1" applyFill="1" applyBorder="1" applyAlignment="1">
      <alignment wrapText="1"/>
    </xf>
    <xf numFmtId="0" fontId="5" fillId="5" borderId="69" xfId="1" applyFont="1" applyFill="1" applyBorder="1" applyAlignment="1">
      <alignment horizontal="center" wrapText="1"/>
    </xf>
    <xf numFmtId="0" fontId="5" fillId="5" borderId="70" xfId="1" applyFont="1" applyFill="1" applyBorder="1" applyAlignment="1">
      <alignment horizontal="center" wrapText="1"/>
    </xf>
    <xf numFmtId="49" fontId="5" fillId="5" borderId="71" xfId="1" applyNumberFormat="1" applyFont="1" applyFill="1" applyBorder="1" applyAlignment="1">
      <alignment horizontal="center" wrapText="1"/>
    </xf>
    <xf numFmtId="49" fontId="5" fillId="5" borderId="69" xfId="1" applyNumberFormat="1" applyFont="1" applyFill="1" applyBorder="1" applyAlignment="1">
      <alignment horizontal="center" wrapText="1"/>
    </xf>
    <xf numFmtId="0" fontId="5" fillId="5" borderId="72" xfId="1" applyFont="1" applyFill="1" applyBorder="1" applyAlignment="1">
      <alignment horizontal="center" wrapText="1"/>
    </xf>
    <xf numFmtId="0" fontId="5" fillId="5" borderId="73" xfId="1" applyFont="1" applyFill="1" applyBorder="1" applyAlignment="1">
      <alignment horizontal="center" wrapText="1"/>
    </xf>
    <xf numFmtId="0" fontId="5" fillId="5" borderId="74" xfId="1" applyFont="1" applyFill="1" applyBorder="1" applyAlignment="1">
      <alignment horizontal="center" wrapText="1"/>
    </xf>
    <xf numFmtId="0" fontId="10" fillId="5" borderId="71" xfId="1" applyFont="1" applyFill="1" applyBorder="1" applyAlignment="1">
      <alignment horizontal="center" wrapText="1"/>
    </xf>
    <xf numFmtId="0" fontId="5" fillId="5" borderId="75" xfId="1" applyFont="1" applyFill="1" applyBorder="1" applyAlignment="1">
      <alignment horizontal="center" wrapText="1"/>
    </xf>
    <xf numFmtId="0" fontId="10" fillId="5" borderId="74" xfId="1" applyFont="1" applyFill="1" applyBorder="1" applyAlignment="1">
      <alignment wrapText="1"/>
    </xf>
    <xf numFmtId="3" fontId="10" fillId="5" borderId="76" xfId="1" applyNumberFormat="1" applyFont="1" applyFill="1" applyBorder="1" applyAlignment="1">
      <alignment horizontal="right" wrapText="1"/>
    </xf>
    <xf numFmtId="3" fontId="10" fillId="5" borderId="77" xfId="1" applyNumberFormat="1" applyFont="1" applyFill="1" applyBorder="1" applyAlignment="1">
      <alignment horizontal="right" wrapText="1"/>
    </xf>
    <xf numFmtId="0" fontId="14" fillId="12" borderId="45" xfId="1" applyFont="1" applyFill="1" applyBorder="1" applyAlignment="1">
      <alignment horizontal="center" wrapText="1"/>
    </xf>
    <xf numFmtId="0" fontId="14" fillId="12" borderId="46" xfId="1" applyFont="1" applyFill="1" applyBorder="1" applyAlignment="1">
      <alignment horizontal="center" wrapText="1"/>
    </xf>
    <xf numFmtId="49" fontId="14" fillId="12" borderId="41" xfId="1" applyNumberFormat="1" applyFont="1" applyFill="1" applyBorder="1" applyAlignment="1">
      <alignment horizontal="center" wrapText="1"/>
    </xf>
    <xf numFmtId="0" fontId="14" fillId="12" borderId="43" xfId="1" applyFont="1" applyFill="1" applyBorder="1" applyAlignment="1">
      <alignment horizontal="center" wrapText="1"/>
    </xf>
    <xf numFmtId="0" fontId="14" fillId="12" borderId="47" xfId="1" applyFont="1" applyFill="1" applyBorder="1" applyAlignment="1">
      <alignment horizontal="center" wrapText="1"/>
    </xf>
    <xf numFmtId="49" fontId="14" fillId="12" borderId="43" xfId="1" applyNumberFormat="1" applyFont="1" applyFill="1" applyBorder="1" applyAlignment="1">
      <alignment horizontal="center" wrapText="1"/>
    </xf>
    <xf numFmtId="0" fontId="14" fillId="12" borderId="46" xfId="1" applyFont="1" applyFill="1" applyBorder="1" applyAlignment="1">
      <alignment wrapText="1"/>
    </xf>
    <xf numFmtId="3" fontId="14" fillId="12" borderId="51" xfId="1" applyNumberFormat="1" applyFont="1" applyFill="1" applyBorder="1" applyAlignment="1">
      <alignment horizontal="right" wrapText="1"/>
    </xf>
    <xf numFmtId="3" fontId="14" fillId="12" borderId="52" xfId="1" applyNumberFormat="1" applyFont="1" applyFill="1" applyBorder="1" applyAlignment="1">
      <alignment horizontal="right" wrapText="1"/>
    </xf>
    <xf numFmtId="0" fontId="15" fillId="5" borderId="46" xfId="1" applyFont="1" applyFill="1" applyBorder="1" applyAlignment="1">
      <alignment horizontal="center" wrapText="1"/>
    </xf>
    <xf numFmtId="49" fontId="15" fillId="5" borderId="41" xfId="1" applyNumberFormat="1" applyFont="1" applyFill="1" applyBorder="1" applyAlignment="1">
      <alignment horizontal="center" wrapText="1"/>
    </xf>
    <xf numFmtId="0" fontId="15" fillId="5" borderId="43" xfId="1" applyFont="1" applyFill="1" applyBorder="1" applyAlignment="1">
      <alignment horizontal="center" wrapText="1"/>
    </xf>
    <xf numFmtId="0" fontId="15" fillId="5" borderId="47" xfId="1" applyFont="1" applyFill="1" applyBorder="1" applyAlignment="1">
      <alignment horizontal="center" wrapText="1"/>
    </xf>
    <xf numFmtId="49" fontId="15" fillId="5" borderId="43" xfId="1" applyNumberFormat="1" applyFont="1" applyFill="1" applyBorder="1" applyAlignment="1">
      <alignment horizontal="center" wrapText="1"/>
    </xf>
    <xf numFmtId="0" fontId="15" fillId="5" borderId="46" xfId="1" applyFont="1" applyFill="1" applyBorder="1" applyAlignment="1">
      <alignment wrapText="1"/>
    </xf>
    <xf numFmtId="3" fontId="15" fillId="5" borderId="51" xfId="1" applyNumberFormat="1" applyFont="1" applyFill="1" applyBorder="1" applyAlignment="1">
      <alignment horizontal="right" wrapText="1"/>
    </xf>
    <xf numFmtId="3" fontId="15" fillId="5" borderId="52" xfId="1" applyNumberFormat="1" applyFont="1" applyFill="1" applyBorder="1" applyAlignment="1">
      <alignment horizontal="right" wrapText="1"/>
    </xf>
    <xf numFmtId="3" fontId="15" fillId="5" borderId="0" xfId="1" applyNumberFormat="1" applyFont="1" applyFill="1"/>
    <xf numFmtId="0" fontId="6" fillId="7" borderId="42" xfId="1" applyFont="1" applyFill="1" applyBorder="1" applyAlignment="1">
      <alignment horizontal="center" wrapText="1"/>
    </xf>
    <xf numFmtId="0" fontId="10" fillId="5" borderId="47" xfId="1" applyFont="1" applyFill="1" applyBorder="1" applyAlignment="1">
      <alignment horizontal="center" wrapText="1"/>
    </xf>
    <xf numFmtId="3" fontId="5" fillId="5" borderId="0" xfId="1" applyNumberFormat="1" applyFont="1" applyFill="1" applyAlignment="1">
      <alignment horizontal="right"/>
    </xf>
    <xf numFmtId="49" fontId="6" fillId="13" borderId="45" xfId="1" applyNumberFormat="1" applyFont="1" applyFill="1" applyBorder="1" applyAlignment="1">
      <alignment horizontal="center" wrapText="1"/>
    </xf>
    <xf numFmtId="0" fontId="5" fillId="13" borderId="46" xfId="1" applyFont="1" applyFill="1" applyBorder="1" applyAlignment="1">
      <alignment horizontal="center" wrapText="1"/>
    </xf>
    <xf numFmtId="49" fontId="5" fillId="13" borderId="41" xfId="1" applyNumberFormat="1" applyFont="1" applyFill="1" applyBorder="1" applyAlignment="1">
      <alignment horizontal="center" wrapText="1"/>
    </xf>
    <xf numFmtId="0" fontId="5" fillId="13" borderId="43" xfId="1" applyFont="1" applyFill="1" applyBorder="1" applyAlignment="1">
      <alignment horizontal="center" wrapText="1"/>
    </xf>
    <xf numFmtId="0" fontId="5" fillId="13" borderId="47" xfId="1" applyFont="1" applyFill="1" applyBorder="1" applyAlignment="1">
      <alignment horizontal="center" wrapText="1"/>
    </xf>
    <xf numFmtId="49" fontId="5" fillId="13" borderId="43" xfId="1" applyNumberFormat="1" applyFont="1" applyFill="1" applyBorder="1" applyAlignment="1">
      <alignment horizontal="center" wrapText="1"/>
    </xf>
    <xf numFmtId="0" fontId="6" fillId="13" borderId="46" xfId="1" applyFont="1" applyFill="1" applyBorder="1" applyAlignment="1">
      <alignment wrapText="1"/>
    </xf>
    <xf numFmtId="3" fontId="6" fillId="13" borderId="51" xfId="1" applyNumberFormat="1" applyFont="1" applyFill="1" applyBorder="1" applyAlignment="1">
      <alignment horizontal="right" wrapText="1"/>
    </xf>
    <xf numFmtId="3" fontId="6" fillId="13" borderId="52" xfId="1" applyNumberFormat="1" applyFont="1" applyFill="1" applyBorder="1" applyAlignment="1">
      <alignment horizontal="right" wrapText="1"/>
    </xf>
    <xf numFmtId="3" fontId="6" fillId="13" borderId="49" xfId="1" applyNumberFormat="1" applyFont="1" applyFill="1" applyBorder="1" applyAlignment="1">
      <alignment horizontal="right" wrapText="1"/>
    </xf>
    <xf numFmtId="3" fontId="6" fillId="13" borderId="50" xfId="1" applyNumberFormat="1" applyFont="1" applyFill="1" applyBorder="1" applyAlignment="1">
      <alignment horizontal="right" wrapText="1"/>
    </xf>
    <xf numFmtId="3" fontId="5" fillId="13" borderId="0" xfId="1" applyNumberFormat="1" applyFont="1" applyFill="1"/>
    <xf numFmtId="0" fontId="16" fillId="5" borderId="47" xfId="1" applyFont="1" applyFill="1" applyBorder="1" applyAlignment="1">
      <alignment horizontal="center" wrapText="1"/>
    </xf>
    <xf numFmtId="49" fontId="16" fillId="5" borderId="43" xfId="1" applyNumberFormat="1" applyFont="1" applyFill="1" applyBorder="1" applyAlignment="1">
      <alignment horizontal="center" wrapText="1"/>
    </xf>
    <xf numFmtId="0" fontId="9" fillId="5" borderId="41" xfId="1" applyFont="1" applyFill="1" applyBorder="1" applyAlignment="1">
      <alignment horizontal="center" wrapText="1"/>
    </xf>
    <xf numFmtId="49" fontId="6" fillId="5" borderId="43" xfId="1" applyNumberFormat="1" applyFont="1" applyFill="1" applyBorder="1" applyAlignment="1">
      <alignment horizontal="center" wrapText="1"/>
    </xf>
    <xf numFmtId="0" fontId="6" fillId="5" borderId="43" xfId="1" applyFont="1" applyFill="1" applyBorder="1" applyAlignment="1">
      <alignment horizontal="center" wrapText="1"/>
    </xf>
    <xf numFmtId="0" fontId="6" fillId="5" borderId="47" xfId="1" applyFont="1" applyFill="1" applyBorder="1" applyAlignment="1">
      <alignment horizontal="center" wrapText="1"/>
    </xf>
    <xf numFmtId="49" fontId="5" fillId="8" borderId="45" xfId="1" applyNumberFormat="1" applyFont="1" applyFill="1" applyBorder="1" applyAlignment="1">
      <alignment horizontal="center" wrapText="1"/>
    </xf>
    <xf numFmtId="49" fontId="6" fillId="8" borderId="43" xfId="1" applyNumberFormat="1" applyFont="1" applyFill="1" applyBorder="1" applyAlignment="1">
      <alignment horizontal="center" wrapText="1"/>
    </xf>
    <xf numFmtId="49" fontId="5" fillId="9" borderId="45" xfId="1" applyNumberFormat="1" applyFont="1" applyFill="1" applyBorder="1" applyAlignment="1">
      <alignment horizontal="center" wrapText="1"/>
    </xf>
    <xf numFmtId="49" fontId="6" fillId="9" borderId="43" xfId="1" applyNumberFormat="1" applyFont="1" applyFill="1" applyBorder="1" applyAlignment="1">
      <alignment horizontal="center" wrapText="1"/>
    </xf>
    <xf numFmtId="0" fontId="8" fillId="10" borderId="46" xfId="1" applyFont="1" applyFill="1" applyBorder="1" applyAlignment="1">
      <alignment horizontal="center" wrapText="1"/>
    </xf>
    <xf numFmtId="49" fontId="8" fillId="10" borderId="41" xfId="1" applyNumberFormat="1" applyFont="1" applyFill="1" applyBorder="1" applyAlignment="1">
      <alignment horizontal="center" wrapText="1"/>
    </xf>
    <xf numFmtId="0" fontId="8" fillId="10" borderId="42" xfId="1" applyFont="1" applyFill="1" applyBorder="1" applyAlignment="1">
      <alignment horizontal="center" wrapText="1"/>
    </xf>
    <xf numFmtId="49" fontId="8" fillId="10" borderId="43" xfId="1" applyNumberFormat="1" applyFont="1" applyFill="1" applyBorder="1" applyAlignment="1">
      <alignment horizontal="center" wrapText="1"/>
    </xf>
    <xf numFmtId="3" fontId="6" fillId="10" borderId="78" xfId="1" applyNumberFormat="1" applyFont="1" applyFill="1" applyBorder="1" applyAlignment="1">
      <alignment horizontal="right" wrapText="1"/>
    </xf>
    <xf numFmtId="3" fontId="11" fillId="5" borderId="78" xfId="1" applyNumberFormat="1" applyFont="1" applyFill="1" applyBorder="1" applyAlignment="1">
      <alignment horizontal="right" wrapText="1"/>
    </xf>
    <xf numFmtId="49" fontId="6" fillId="14" borderId="45" xfId="1" applyNumberFormat="1" applyFont="1" applyFill="1" applyBorder="1" applyAlignment="1">
      <alignment horizontal="center" wrapText="1"/>
    </xf>
    <xf numFmtId="0" fontId="5" fillId="14" borderId="46" xfId="1" applyFont="1" applyFill="1" applyBorder="1" applyAlignment="1">
      <alignment horizontal="center" wrapText="1"/>
    </xf>
    <xf numFmtId="49" fontId="5" fillId="14" borderId="41" xfId="1" applyNumberFormat="1" applyFont="1" applyFill="1" applyBorder="1" applyAlignment="1">
      <alignment horizontal="center" wrapText="1"/>
    </xf>
    <xf numFmtId="0" fontId="5" fillId="14" borderId="43" xfId="1" applyFont="1" applyFill="1" applyBorder="1" applyAlignment="1">
      <alignment horizontal="center" wrapText="1"/>
    </xf>
    <xf numFmtId="0" fontId="5" fillId="14" borderId="47" xfId="1" applyFont="1" applyFill="1" applyBorder="1" applyAlignment="1">
      <alignment horizontal="center" wrapText="1"/>
    </xf>
    <xf numFmtId="49" fontId="5" fillId="14" borderId="43" xfId="1" applyNumberFormat="1" applyFont="1" applyFill="1" applyBorder="1" applyAlignment="1">
      <alignment horizontal="center" wrapText="1"/>
    </xf>
    <xf numFmtId="0" fontId="6" fillId="14" borderId="46" xfId="1" applyFont="1" applyFill="1" applyBorder="1" applyAlignment="1">
      <alignment wrapText="1"/>
    </xf>
    <xf numFmtId="3" fontId="6" fillId="14" borderId="51" xfId="1" applyNumberFormat="1" applyFont="1" applyFill="1" applyBorder="1" applyAlignment="1">
      <alignment horizontal="right" wrapText="1"/>
    </xf>
    <xf numFmtId="3" fontId="6" fillId="14" borderId="52" xfId="1" applyNumberFormat="1" applyFont="1" applyFill="1" applyBorder="1" applyAlignment="1">
      <alignment horizontal="right" wrapText="1"/>
    </xf>
    <xf numFmtId="3" fontId="6" fillId="14" borderId="49" xfId="1" applyNumberFormat="1" applyFont="1" applyFill="1" applyBorder="1" applyAlignment="1">
      <alignment horizontal="right" wrapText="1"/>
    </xf>
    <xf numFmtId="3" fontId="6" fillId="14" borderId="50" xfId="1" applyNumberFormat="1" applyFont="1" applyFill="1" applyBorder="1" applyAlignment="1">
      <alignment horizontal="right" wrapText="1"/>
    </xf>
    <xf numFmtId="3" fontId="5" fillId="14" borderId="0" xfId="1" applyNumberFormat="1" applyFont="1" applyFill="1"/>
    <xf numFmtId="49" fontId="6" fillId="5" borderId="42" xfId="1" applyNumberFormat="1" applyFont="1" applyFill="1" applyBorder="1" applyAlignment="1">
      <alignment horizontal="center" wrapText="1"/>
    </xf>
    <xf numFmtId="3" fontId="6" fillId="5" borderId="46" xfId="1" applyNumberFormat="1" applyFont="1" applyFill="1" applyBorder="1" applyAlignment="1">
      <alignment horizontal="center" wrapText="1"/>
    </xf>
    <xf numFmtId="3" fontId="10" fillId="5" borderId="79" xfId="1" applyNumberFormat="1" applyFont="1" applyFill="1" applyBorder="1" applyAlignment="1">
      <alignment horizontal="right" wrapText="1"/>
    </xf>
    <xf numFmtId="3" fontId="10" fillId="5" borderId="80" xfId="1" applyNumberFormat="1" applyFont="1" applyFill="1" applyBorder="1" applyAlignment="1">
      <alignment horizontal="right" wrapText="1"/>
    </xf>
    <xf numFmtId="3" fontId="10" fillId="5" borderId="81" xfId="1" applyNumberFormat="1" applyFont="1" applyFill="1" applyBorder="1" applyAlignment="1">
      <alignment horizontal="right" wrapText="1"/>
    </xf>
    <xf numFmtId="3" fontId="10" fillId="4" borderId="46" xfId="1" applyNumberFormat="1" applyFont="1" applyFill="1" applyBorder="1" applyAlignment="1">
      <alignment horizontal="right" wrapText="1"/>
    </xf>
    <xf numFmtId="3" fontId="10" fillId="4" borderId="52" xfId="1" applyNumberFormat="1" applyFont="1" applyFill="1" applyBorder="1" applyAlignment="1">
      <alignment horizontal="right" wrapText="1"/>
    </xf>
    <xf numFmtId="3" fontId="10" fillId="4" borderId="49" xfId="1" applyNumberFormat="1" applyFont="1" applyFill="1" applyBorder="1" applyAlignment="1">
      <alignment horizontal="right" wrapText="1"/>
    </xf>
    <xf numFmtId="3" fontId="10" fillId="4" borderId="51" xfId="1" applyNumberFormat="1" applyFont="1" applyFill="1" applyBorder="1" applyAlignment="1">
      <alignment horizontal="right" wrapText="1"/>
    </xf>
    <xf numFmtId="0" fontId="10" fillId="4" borderId="46" xfId="1" applyFont="1" applyFill="1" applyBorder="1" applyAlignment="1">
      <alignment wrapText="1"/>
    </xf>
    <xf numFmtId="0" fontId="5" fillId="4" borderId="47" xfId="1" applyFont="1" applyFill="1" applyBorder="1" applyAlignment="1">
      <alignment horizontal="center" wrapText="1"/>
    </xf>
    <xf numFmtId="0" fontId="10" fillId="4" borderId="43" xfId="1" applyFont="1" applyFill="1" applyBorder="1" applyAlignment="1">
      <alignment horizontal="center" wrapText="1"/>
    </xf>
    <xf numFmtId="0" fontId="5" fillId="4" borderId="46" xfId="1" applyFont="1" applyFill="1" applyBorder="1" applyAlignment="1">
      <alignment horizontal="center" wrapText="1"/>
    </xf>
    <xf numFmtId="3" fontId="6" fillId="4" borderId="46" xfId="1" applyNumberFormat="1" applyFont="1" applyFill="1" applyBorder="1" applyAlignment="1">
      <alignment horizontal="right" wrapText="1"/>
    </xf>
    <xf numFmtId="3" fontId="6" fillId="4" borderId="52" xfId="1" applyNumberFormat="1" applyFont="1" applyFill="1" applyBorder="1" applyAlignment="1">
      <alignment horizontal="right" wrapText="1"/>
    </xf>
    <xf numFmtId="3" fontId="6" fillId="4" borderId="51" xfId="1" applyNumberFormat="1" applyFont="1" applyFill="1" applyBorder="1" applyAlignment="1">
      <alignment horizontal="right" wrapText="1"/>
    </xf>
    <xf numFmtId="0" fontId="6" fillId="4" borderId="46" xfId="1" applyFont="1" applyFill="1" applyBorder="1" applyAlignment="1">
      <alignment wrapText="1"/>
    </xf>
    <xf numFmtId="0" fontId="5" fillId="4" borderId="43" xfId="1" applyFont="1" applyFill="1" applyBorder="1" applyAlignment="1">
      <alignment horizontal="center" wrapText="1"/>
    </xf>
    <xf numFmtId="49" fontId="6" fillId="4" borderId="41" xfId="1" applyNumberFormat="1" applyFont="1" applyFill="1" applyBorder="1" applyAlignment="1">
      <alignment horizontal="center" wrapText="1"/>
    </xf>
    <xf numFmtId="4" fontId="4" fillId="0" borderId="0" xfId="1" applyNumberFormat="1" applyFont="1" applyAlignment="1">
      <alignment horizontal="center"/>
    </xf>
    <xf numFmtId="3" fontId="5" fillId="0" borderId="0" xfId="1" applyNumberFormat="1" applyFont="1" applyFill="1"/>
    <xf numFmtId="3" fontId="10" fillId="0" borderId="52" xfId="1" applyNumberFormat="1" applyFont="1" applyFill="1" applyBorder="1" applyAlignment="1">
      <alignment horizontal="right" wrapText="1"/>
    </xf>
    <xf numFmtId="3" fontId="10" fillId="0" borderId="49" xfId="1" applyNumberFormat="1" applyFont="1" applyFill="1" applyBorder="1" applyAlignment="1">
      <alignment horizontal="right" wrapText="1"/>
    </xf>
    <xf numFmtId="3" fontId="10" fillId="0" borderId="51" xfId="1" applyNumberFormat="1" applyFont="1" applyFill="1" applyBorder="1" applyAlignment="1">
      <alignment horizontal="right" wrapText="1"/>
    </xf>
    <xf numFmtId="3" fontId="6" fillId="0" borderId="51" xfId="1" applyNumberFormat="1" applyFont="1" applyFill="1" applyBorder="1" applyAlignment="1">
      <alignment horizontal="right" wrapText="1"/>
    </xf>
    <xf numFmtId="3" fontId="6" fillId="0" borderId="52" xfId="1" applyNumberFormat="1" applyFont="1" applyFill="1" applyBorder="1" applyAlignment="1">
      <alignment horizontal="right" wrapText="1"/>
    </xf>
    <xf numFmtId="3" fontId="6" fillId="0" borderId="46" xfId="1" applyNumberFormat="1" applyFont="1" applyFill="1" applyBorder="1" applyAlignment="1">
      <alignment horizontal="right" wrapText="1"/>
    </xf>
    <xf numFmtId="3" fontId="9" fillId="15" borderId="52" xfId="1" applyNumberFormat="1" applyFont="1" applyFill="1" applyBorder="1" applyAlignment="1">
      <alignment horizontal="right" wrapText="1"/>
    </xf>
    <xf numFmtId="3" fontId="9" fillId="0" borderId="51" xfId="1" applyNumberFormat="1" applyFont="1" applyFill="1" applyBorder="1" applyAlignment="1">
      <alignment horizontal="right" wrapText="1"/>
    </xf>
    <xf numFmtId="3" fontId="9" fillId="0" borderId="52" xfId="1" applyNumberFormat="1" applyFont="1" applyFill="1" applyBorder="1" applyAlignment="1">
      <alignment horizontal="right" wrapText="1"/>
    </xf>
    <xf numFmtId="0" fontId="6" fillId="0" borderId="46" xfId="1" applyFont="1" applyFill="1" applyBorder="1" applyAlignment="1">
      <alignment wrapText="1"/>
    </xf>
    <xf numFmtId="0" fontId="11" fillId="0" borderId="46" xfId="1" applyFont="1" applyFill="1" applyBorder="1" applyAlignment="1">
      <alignment wrapText="1"/>
    </xf>
    <xf numFmtId="3" fontId="11" fillId="0" borderId="51" xfId="1" applyNumberFormat="1" applyFont="1" applyFill="1" applyBorder="1" applyAlignment="1">
      <alignment horizontal="right" wrapText="1"/>
    </xf>
    <xf numFmtId="3" fontId="11" fillId="0" borderId="46" xfId="1" applyNumberFormat="1" applyFont="1" applyFill="1" applyBorder="1" applyAlignment="1">
      <alignment horizontal="right" wrapText="1"/>
    </xf>
    <xf numFmtId="3" fontId="11" fillId="0" borderId="52" xfId="1" applyNumberFormat="1" applyFont="1" applyFill="1" applyBorder="1" applyAlignment="1">
      <alignment horizontal="right" wrapText="1"/>
    </xf>
    <xf numFmtId="4" fontId="2" fillId="0" borderId="0" xfId="1" applyNumberFormat="1" applyFont="1" applyFill="1" applyAlignment="1"/>
    <xf numFmtId="4" fontId="2" fillId="0" borderId="0" xfId="1" applyNumberFormat="1" applyFont="1" applyFill="1"/>
    <xf numFmtId="3" fontId="2" fillId="0" borderId="0" xfId="1" applyNumberFormat="1" applyFont="1" applyFill="1" applyAlignment="1"/>
    <xf numFmtId="3" fontId="5" fillId="0" borderId="0" xfId="1" applyNumberFormat="1" applyFont="1" applyFill="1" applyAlignment="1">
      <alignment vertical="center"/>
    </xf>
    <xf numFmtId="3" fontId="10" fillId="0" borderId="38" xfId="1" applyNumberFormat="1" applyFont="1" applyFill="1" applyBorder="1" applyAlignment="1">
      <alignment horizontal="right" wrapText="1"/>
    </xf>
    <xf numFmtId="3" fontId="9" fillId="0" borderId="49" xfId="1" applyNumberFormat="1" applyFont="1" applyFill="1" applyBorder="1" applyAlignment="1">
      <alignment horizontal="right" wrapText="1"/>
    </xf>
    <xf numFmtId="3" fontId="5" fillId="0" borderId="52" xfId="1" applyNumberFormat="1" applyFont="1" applyFill="1" applyBorder="1" applyAlignment="1">
      <alignment horizontal="right" wrapText="1"/>
    </xf>
    <xf numFmtId="3" fontId="6" fillId="0" borderId="46" xfId="1" applyNumberFormat="1" applyFont="1" applyFill="1" applyBorder="1" applyAlignment="1">
      <alignment wrapText="1"/>
    </xf>
    <xf numFmtId="3" fontId="11" fillId="0" borderId="46" xfId="1" applyNumberFormat="1" applyFont="1" applyFill="1" applyBorder="1" applyAlignment="1">
      <alignment wrapText="1"/>
    </xf>
    <xf numFmtId="3" fontId="9" fillId="0" borderId="50" xfId="1" applyNumberFormat="1" applyFont="1" applyFill="1" applyBorder="1" applyAlignment="1">
      <alignment horizontal="right" wrapText="1"/>
    </xf>
    <xf numFmtId="3" fontId="6" fillId="0" borderId="10" xfId="1" applyNumberFormat="1" applyFont="1" applyFill="1" applyBorder="1" applyAlignment="1">
      <alignment horizontal="right" wrapText="1"/>
    </xf>
    <xf numFmtId="3" fontId="10" fillId="0" borderId="60" xfId="1" applyNumberFormat="1" applyFont="1" applyFill="1" applyBorder="1" applyAlignment="1">
      <alignment horizontal="right" wrapText="1"/>
    </xf>
    <xf numFmtId="3" fontId="6" fillId="0" borderId="60" xfId="1" applyNumberFormat="1" applyFont="1" applyFill="1" applyBorder="1" applyAlignment="1">
      <alignment horizontal="right" wrapText="1"/>
    </xf>
    <xf numFmtId="3" fontId="10" fillId="0" borderId="77" xfId="1" applyNumberFormat="1" applyFont="1" applyFill="1" applyBorder="1" applyAlignment="1">
      <alignment horizontal="right" wrapText="1"/>
    </xf>
    <xf numFmtId="3" fontId="14" fillId="0" borderId="52" xfId="1" applyNumberFormat="1" applyFont="1" applyFill="1" applyBorder="1" applyAlignment="1">
      <alignment horizontal="right" wrapText="1"/>
    </xf>
    <xf numFmtId="3" fontId="15" fillId="0" borderId="52" xfId="1" applyNumberFormat="1" applyFont="1" applyFill="1" applyBorder="1" applyAlignment="1">
      <alignment horizontal="right" wrapText="1"/>
    </xf>
    <xf numFmtId="3" fontId="6" fillId="0" borderId="78" xfId="1" applyNumberFormat="1" applyFont="1" applyFill="1" applyBorder="1" applyAlignment="1">
      <alignment horizontal="right" wrapText="1"/>
    </xf>
    <xf numFmtId="3" fontId="11" fillId="0" borderId="78" xfId="1" applyNumberFormat="1" applyFont="1" applyFill="1" applyBorder="1" applyAlignment="1">
      <alignment horizontal="right" wrapText="1"/>
    </xf>
    <xf numFmtId="3" fontId="15" fillId="0" borderId="0" xfId="1" applyNumberFormat="1" applyFont="1" applyFill="1"/>
    <xf numFmtId="3" fontId="5" fillId="0" borderId="0" xfId="1" applyNumberFormat="1" applyFont="1" applyFill="1" applyAlignment="1">
      <alignment horizontal="right"/>
    </xf>
    <xf numFmtId="3" fontId="10" fillId="5" borderId="60" xfId="1" applyNumberFormat="1" applyFont="1" applyFill="1" applyBorder="1" applyAlignment="1">
      <alignment horizontal="right" wrapText="1"/>
    </xf>
    <xf numFmtId="3" fontId="9" fillId="11" borderId="48" xfId="1" applyNumberFormat="1" applyFont="1" applyFill="1" applyBorder="1" applyAlignment="1">
      <alignment horizontal="right" wrapText="1"/>
    </xf>
    <xf numFmtId="3" fontId="11" fillId="0" borderId="85" xfId="1" applyNumberFormat="1" applyFont="1" applyFill="1" applyBorder="1" applyAlignment="1">
      <alignment horizontal="right" wrapText="1"/>
    </xf>
    <xf numFmtId="3" fontId="14" fillId="0" borderId="85" xfId="1" applyNumberFormat="1" applyFont="1" applyFill="1" applyBorder="1" applyAlignment="1">
      <alignment horizontal="right" wrapText="1"/>
    </xf>
    <xf numFmtId="3" fontId="13" fillId="5" borderId="51" xfId="1" applyNumberFormat="1" applyFont="1" applyFill="1" applyBorder="1" applyAlignment="1">
      <alignment horizontal="right" wrapText="1"/>
    </xf>
    <xf numFmtId="3" fontId="6" fillId="11" borderId="51" xfId="1" applyNumberFormat="1" applyFont="1" applyFill="1" applyBorder="1" applyAlignment="1">
      <alignment wrapText="1"/>
    </xf>
    <xf numFmtId="3" fontId="11" fillId="5" borderId="51" xfId="1" applyNumberFormat="1" applyFont="1" applyFill="1" applyBorder="1" applyAlignment="1">
      <alignment wrapText="1"/>
    </xf>
    <xf numFmtId="3" fontId="6" fillId="5" borderId="51" xfId="1" applyNumberFormat="1" applyFont="1" applyFill="1" applyBorder="1" applyAlignment="1">
      <alignment wrapText="1"/>
    </xf>
    <xf numFmtId="3" fontId="12" fillId="5" borderId="51" xfId="1" applyNumberFormat="1" applyFont="1" applyFill="1" applyBorder="1" applyAlignment="1">
      <alignment horizontal="right" wrapText="1"/>
    </xf>
    <xf numFmtId="3" fontId="10" fillId="5" borderId="86" xfId="1" applyNumberFormat="1" applyFont="1" applyFill="1" applyBorder="1" applyAlignment="1">
      <alignment horizontal="right" wrapText="1"/>
    </xf>
    <xf numFmtId="3" fontId="6" fillId="6" borderId="48" xfId="1" applyNumberFormat="1" applyFont="1" applyFill="1" applyBorder="1" applyAlignment="1">
      <alignment horizontal="right" wrapText="1"/>
    </xf>
    <xf numFmtId="3" fontId="6" fillId="5" borderId="48" xfId="1" applyNumberFormat="1" applyFont="1" applyFill="1" applyBorder="1" applyAlignment="1">
      <alignment horizontal="right" wrapText="1"/>
    </xf>
    <xf numFmtId="3" fontId="5" fillId="5" borderId="48" xfId="1" applyNumberFormat="1" applyFont="1" applyFill="1" applyBorder="1" applyAlignment="1">
      <alignment horizontal="right" wrapText="1"/>
    </xf>
    <xf numFmtId="3" fontId="6" fillId="8" borderId="48" xfId="1" applyNumberFormat="1" applyFont="1" applyFill="1" applyBorder="1" applyAlignment="1">
      <alignment horizontal="right" wrapText="1"/>
    </xf>
    <xf numFmtId="3" fontId="11" fillId="5" borderId="48" xfId="1" applyNumberFormat="1" applyFont="1" applyFill="1" applyBorder="1" applyAlignment="1">
      <alignment horizontal="right" wrapText="1"/>
    </xf>
    <xf numFmtId="3" fontId="10" fillId="5" borderId="48" xfId="1" applyNumberFormat="1" applyFont="1" applyFill="1" applyBorder="1" applyAlignment="1">
      <alignment horizontal="right" wrapText="1"/>
    </xf>
    <xf numFmtId="3" fontId="6" fillId="10" borderId="48" xfId="1" applyNumberFormat="1" applyFont="1" applyFill="1" applyBorder="1" applyAlignment="1">
      <alignment horizontal="right" wrapText="1"/>
    </xf>
    <xf numFmtId="3" fontId="6" fillId="7" borderId="48" xfId="1" applyNumberFormat="1" applyFont="1" applyFill="1" applyBorder="1" applyAlignment="1">
      <alignment horizontal="right" wrapText="1"/>
    </xf>
    <xf numFmtId="3" fontId="10" fillId="11" borderId="48" xfId="1" applyNumberFormat="1" applyFont="1" applyFill="1" applyBorder="1" applyAlignment="1">
      <alignment horizontal="right" wrapText="1"/>
    </xf>
    <xf numFmtId="3" fontId="6" fillId="11" borderId="48" xfId="1" applyNumberFormat="1" applyFont="1" applyFill="1" applyBorder="1" applyAlignment="1">
      <alignment horizontal="right" wrapText="1"/>
    </xf>
    <xf numFmtId="3" fontId="5" fillId="7" borderId="48" xfId="1" applyNumberFormat="1" applyFont="1" applyFill="1" applyBorder="1" applyAlignment="1">
      <alignment horizontal="right" wrapText="1"/>
    </xf>
    <xf numFmtId="3" fontId="10" fillId="9" borderId="48" xfId="1" applyNumberFormat="1" applyFont="1" applyFill="1" applyBorder="1" applyAlignment="1">
      <alignment horizontal="right" wrapText="1"/>
    </xf>
    <xf numFmtId="3" fontId="14" fillId="12" borderId="48" xfId="1" applyNumberFormat="1" applyFont="1" applyFill="1" applyBorder="1" applyAlignment="1">
      <alignment horizontal="right" wrapText="1"/>
    </xf>
    <xf numFmtId="3" fontId="6" fillId="13" borderId="48" xfId="1" applyNumberFormat="1" applyFont="1" applyFill="1" applyBorder="1" applyAlignment="1">
      <alignment horizontal="right" wrapText="1"/>
    </xf>
    <xf numFmtId="3" fontId="6" fillId="14" borderId="48" xfId="1" applyNumberFormat="1" applyFont="1" applyFill="1" applyBorder="1" applyAlignment="1">
      <alignment horizontal="right" wrapText="1"/>
    </xf>
    <xf numFmtId="3" fontId="10" fillId="5" borderId="87" xfId="1" applyNumberFormat="1" applyFont="1" applyFill="1" applyBorder="1" applyAlignment="1">
      <alignment horizontal="right" wrapText="1"/>
    </xf>
    <xf numFmtId="3" fontId="6" fillId="11" borderId="48" xfId="1" applyNumberFormat="1" applyFont="1" applyFill="1" applyBorder="1" applyAlignment="1">
      <alignment wrapText="1"/>
    </xf>
    <xf numFmtId="3" fontId="11" fillId="5" borderId="48" xfId="1" applyNumberFormat="1" applyFont="1" applyFill="1" applyBorder="1" applyAlignment="1">
      <alignment wrapText="1"/>
    </xf>
    <xf numFmtId="3" fontId="6" fillId="5" borderId="48" xfId="1" applyNumberFormat="1" applyFont="1" applyFill="1" applyBorder="1" applyAlignment="1">
      <alignment wrapText="1"/>
    </xf>
    <xf numFmtId="0" fontId="6" fillId="5" borderId="48" xfId="1" applyFont="1" applyFill="1" applyBorder="1" applyAlignment="1">
      <alignment wrapText="1"/>
    </xf>
    <xf numFmtId="0" fontId="6" fillId="11" borderId="48" xfId="1" applyFont="1" applyFill="1" applyBorder="1" applyAlignment="1">
      <alignment wrapText="1"/>
    </xf>
    <xf numFmtId="0" fontId="11" fillId="5" borderId="48" xfId="1" applyFont="1" applyFill="1" applyBorder="1" applyAlignment="1">
      <alignment wrapText="1"/>
    </xf>
    <xf numFmtId="3" fontId="15" fillId="5" borderId="48" xfId="1" applyNumberFormat="1" applyFont="1" applyFill="1" applyBorder="1" applyAlignment="1">
      <alignment horizontal="right" wrapText="1"/>
    </xf>
    <xf numFmtId="3" fontId="13" fillId="5" borderId="48" xfId="1" applyNumberFormat="1" applyFont="1" applyFill="1" applyBorder="1" applyAlignment="1">
      <alignment horizontal="right" wrapText="1"/>
    </xf>
    <xf numFmtId="3" fontId="10" fillId="5" borderId="48" xfId="1" applyNumberFormat="1" applyFont="1" applyFill="1" applyBorder="1" applyAlignment="1">
      <alignment horizontal="right"/>
    </xf>
    <xf numFmtId="3" fontId="12" fillId="5" borderId="48" xfId="1" applyNumberFormat="1" applyFont="1" applyFill="1" applyBorder="1" applyAlignment="1">
      <alignment horizontal="right" wrapText="1"/>
    </xf>
    <xf numFmtId="3" fontId="14" fillId="12" borderId="84" xfId="1" applyNumberFormat="1" applyFont="1" applyFill="1" applyBorder="1" applyAlignment="1">
      <alignment horizontal="right" wrapText="1"/>
    </xf>
    <xf numFmtId="4" fontId="6" fillId="9" borderId="48" xfId="1" applyNumberFormat="1" applyFont="1" applyFill="1" applyBorder="1" applyAlignment="1">
      <alignment horizontal="right" wrapText="1"/>
    </xf>
    <xf numFmtId="4" fontId="11" fillId="5" borderId="48" xfId="1" applyNumberFormat="1" applyFont="1" applyFill="1" applyBorder="1" applyAlignment="1">
      <alignment horizontal="right" wrapText="1"/>
    </xf>
    <xf numFmtId="4" fontId="6" fillId="5" borderId="48" xfId="1" applyNumberFormat="1" applyFont="1" applyFill="1" applyBorder="1" applyAlignment="1">
      <alignment horizontal="right" wrapText="1"/>
    </xf>
    <xf numFmtId="4" fontId="10" fillId="5" borderId="48" xfId="1" applyNumberFormat="1" applyFont="1" applyFill="1" applyBorder="1" applyAlignment="1">
      <alignment horizontal="right" wrapText="1"/>
    </xf>
    <xf numFmtId="3" fontId="5" fillId="11" borderId="48" xfId="1" applyNumberFormat="1" applyFont="1" applyFill="1" applyBorder="1" applyAlignment="1">
      <alignment horizontal="right" wrapText="1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6" fillId="2" borderId="1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8" fillId="0" borderId="14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5" fillId="2" borderId="23" xfId="1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3" fontId="9" fillId="2" borderId="3" xfId="1" applyNumberFormat="1" applyFont="1" applyFill="1" applyBorder="1" applyAlignment="1">
      <alignment horizontal="center" vertical="center" wrapText="1"/>
    </xf>
    <xf numFmtId="3" fontId="9" fillId="2" borderId="7" xfId="1" applyNumberFormat="1" applyFont="1" applyFill="1" applyBorder="1" applyAlignment="1">
      <alignment horizontal="center" vertical="center" wrapText="1"/>
    </xf>
    <xf numFmtId="3" fontId="9" fillId="2" borderId="14" xfId="1" applyNumberFormat="1" applyFont="1" applyFill="1" applyBorder="1" applyAlignment="1">
      <alignment horizontal="center" vertical="center" wrapText="1"/>
    </xf>
    <xf numFmtId="3" fontId="9" fillId="2" borderId="23" xfId="1" applyNumberFormat="1" applyFont="1" applyFill="1" applyBorder="1" applyAlignment="1">
      <alignment horizontal="center" vertical="center" wrapText="1"/>
    </xf>
    <xf numFmtId="3" fontId="5" fillId="3" borderId="4" xfId="1" applyNumberFormat="1" applyFont="1" applyFill="1" applyBorder="1" applyAlignment="1">
      <alignment horizontal="center" vertical="center" wrapText="1"/>
    </xf>
    <xf numFmtId="3" fontId="5" fillId="3" borderId="6" xfId="1" applyNumberFormat="1" applyFont="1" applyFill="1" applyBorder="1" applyAlignment="1">
      <alignment horizontal="center" vertical="center" wrapText="1"/>
    </xf>
    <xf numFmtId="3" fontId="5" fillId="3" borderId="11" xfId="1" applyNumberFormat="1" applyFont="1" applyFill="1" applyBorder="1" applyAlignment="1">
      <alignment horizontal="center" vertical="center" wrapText="1"/>
    </xf>
    <xf numFmtId="3" fontId="5" fillId="3" borderId="13" xfId="1" applyNumberFormat="1" applyFont="1" applyFill="1" applyBorder="1" applyAlignment="1">
      <alignment horizontal="center" vertical="center" wrapText="1"/>
    </xf>
    <xf numFmtId="3" fontId="9" fillId="3" borderId="4" xfId="1" applyNumberFormat="1" applyFont="1" applyFill="1" applyBorder="1" applyAlignment="1">
      <alignment horizontal="center" vertical="center" wrapText="1"/>
    </xf>
    <xf numFmtId="3" fontId="9" fillId="3" borderId="6" xfId="1" applyNumberFormat="1" applyFont="1" applyFill="1" applyBorder="1" applyAlignment="1">
      <alignment horizontal="center" vertical="center" wrapText="1"/>
    </xf>
    <xf numFmtId="3" fontId="9" fillId="3" borderId="11" xfId="1" applyNumberFormat="1" applyFont="1" applyFill="1" applyBorder="1" applyAlignment="1">
      <alignment horizontal="center" vertical="center" wrapText="1"/>
    </xf>
    <xf numFmtId="3" fontId="9" fillId="3" borderId="13" xfId="1" applyNumberFormat="1" applyFont="1" applyFill="1" applyBorder="1" applyAlignment="1">
      <alignment horizontal="center" vertical="center" wrapText="1"/>
    </xf>
    <xf numFmtId="49" fontId="9" fillId="2" borderId="7" xfId="1" applyNumberFormat="1" applyFont="1" applyFill="1" applyBorder="1" applyAlignment="1">
      <alignment horizontal="center" vertical="center" wrapText="1"/>
    </xf>
    <xf numFmtId="0" fontId="1" fillId="0" borderId="23" xfId="1" applyBorder="1" applyAlignment="1">
      <alignment horizontal="center" vertical="center" wrapText="1"/>
    </xf>
    <xf numFmtId="49" fontId="9" fillId="2" borderId="15" xfId="1" applyNumberFormat="1" applyFont="1" applyFill="1" applyBorder="1" applyAlignment="1">
      <alignment horizontal="center" vertical="center" wrapText="1"/>
    </xf>
    <xf numFmtId="0" fontId="1" fillId="0" borderId="24" xfId="1" applyBorder="1" applyAlignment="1">
      <alignment horizontal="center" vertical="center" wrapText="1"/>
    </xf>
    <xf numFmtId="49" fontId="9" fillId="2" borderId="6" xfId="1" applyNumberFormat="1" applyFont="1" applyFill="1" applyBorder="1" applyAlignment="1">
      <alignment horizontal="center" vertical="center" wrapText="1"/>
    </xf>
    <xf numFmtId="0" fontId="1" fillId="0" borderId="25" xfId="1" applyBorder="1" applyAlignment="1">
      <alignment horizontal="center" vertical="center" wrapText="1"/>
    </xf>
    <xf numFmtId="4" fontId="9" fillId="2" borderId="7" xfId="1" applyNumberFormat="1" applyFont="1" applyFill="1" applyBorder="1" applyAlignment="1">
      <alignment horizontal="center" vertical="center" wrapText="1"/>
    </xf>
    <xf numFmtId="4" fontId="9" fillId="2" borderId="14" xfId="1" applyNumberFormat="1" applyFont="1" applyFill="1" applyBorder="1" applyAlignment="1">
      <alignment horizontal="center" vertical="center" wrapText="1"/>
    </xf>
    <xf numFmtId="4" fontId="9" fillId="2" borderId="23" xfId="1" applyNumberFormat="1" applyFont="1" applyFill="1" applyBorder="1" applyAlignment="1">
      <alignment horizontal="center" vertical="center" wrapText="1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14" xfId="1" applyNumberFormat="1" applyFont="1" applyFill="1" applyBorder="1" applyAlignment="1">
      <alignment horizontal="center" vertical="center"/>
    </xf>
    <xf numFmtId="3" fontId="5" fillId="3" borderId="23" xfId="1" applyNumberFormat="1" applyFont="1" applyFill="1" applyBorder="1" applyAlignment="1">
      <alignment horizontal="center" vertical="center"/>
    </xf>
    <xf numFmtId="49" fontId="9" fillId="2" borderId="23" xfId="1" applyNumberFormat="1" applyFont="1" applyFill="1" applyBorder="1" applyAlignment="1">
      <alignment horizontal="center" vertical="center" wrapText="1"/>
    </xf>
    <xf numFmtId="49" fontId="9" fillId="2" borderId="24" xfId="1" applyNumberFormat="1" applyFont="1" applyFill="1" applyBorder="1" applyAlignment="1">
      <alignment horizontal="center" vertical="center" wrapText="1"/>
    </xf>
    <xf numFmtId="49" fontId="9" fillId="2" borderId="82" xfId="1" applyNumberFormat="1" applyFont="1" applyFill="1" applyBorder="1" applyAlignment="1">
      <alignment horizontal="center" vertical="center" wrapText="1"/>
    </xf>
    <xf numFmtId="49" fontId="9" fillId="2" borderId="83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YSER%20AYRINTILI%20FINANSMAN%20PROG.%20DOSYASI%2010.02.2015\2015%20%20AYRINTILI%20F&#304;NANSMAN%20PROGRAMI(%2017.01.2015)\2015%20%20AYRINTILI%20F&#304;NANSMAN%20PROGRAMI(%2017.01.2015)\YTU%202015%20-%202017%20Donemi%20Butcesi-Harcama%20Birimleri%20Dagitim%20Cetveli%20aysers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PK Bütçe Tavanları"/>
      <sheetName val="ÖZ GELİR DAĞILIMI"/>
      <sheetName val="YPK BÜTÇE TAVANLARI 2015"/>
      <sheetName val="ÖZGELİR TAVANLARI 2015"/>
      <sheetName val="HAZİNE TAVANLARI 2015"/>
      <sheetName val="KURUM GENELİ FONK.-EKO.4.DÜZ."/>
      <sheetName val="KURUM GENELİ FONK.-EKO.2.DÜZ."/>
      <sheetName val="ÖD1"/>
      <sheetName val="DETAY (2)"/>
      <sheetName val="DETAY"/>
      <sheetName val="TÜM YATIRIMLAR"/>
      <sheetName val="FONKSİYONEL 1.DÜZ."/>
      <sheetName val="EKONOMİK 1.DÜZ."/>
      <sheetName val="EKONOMİK 2.DÜZ."/>
      <sheetName val="FONKS. VE EKON. 1.DÜZ."/>
      <sheetName val="GELİR B - CETVELİ"/>
      <sheetName val="B GELİR CET.AÇIKLAMALARI"/>
      <sheetName val="Sayfa1"/>
      <sheetName val="Sayfa2"/>
      <sheetName val="FEN BİLİMLERİ ENS."/>
      <sheetName val="FEN EDEBİYAT FAK."/>
      <sheetName val="KİYA METALURJİ FAK."/>
      <sheetName val="GEMİ İNŞAAT FAK."/>
      <sheetName val="İNŞAAT FAK."/>
      <sheetName val="ELEKTRİK ELEKTRONİK FAK."/>
      <sheetName val="MAKİNE FAK."/>
      <sheetName val="MİMARLIK FAK."/>
      <sheetName val="TEKNİK MES.YÜK.OKU."/>
      <sheetName val="MİLLİ SARAYLAR MYK."/>
      <sheetName val="SOSYAL BİLİMLER ENS."/>
      <sheetName val="EĞİTİM FAK."/>
      <sheetName val="İKTİSAT FAK."/>
      <sheetName val="SANAT TASARIM FAK."/>
      <sheetName val="YABANCI DİLLER Y.OKULU"/>
      <sheetName val="DİĞER MERKEZLER"/>
      <sheetName val="BÖLÜMLER"/>
      <sheetName val="BİL.ARA.PRJ.KOOR."/>
      <sheetName val="REKTÖRLÜK ÖZEL KALEM"/>
      <sheetName val="İÇ DENETİM BİRİMİ"/>
      <sheetName val="GENEL SEKRETERLİK"/>
      <sheetName val="İDARİ VE MALİ İŞLER"/>
      <sheetName val="PERSONEL"/>
      <sheetName val="KÜTÜPHANE"/>
      <sheetName val="SAĞLIK KÜLTÜR"/>
      <sheetName val="BİLGİ İŞLEM"/>
      <sheetName val="YAPI İŞLERİ"/>
      <sheetName val="ÖĞRENCİ İŞLERİ"/>
      <sheetName val="STRATEJİ GELİŞTİRME"/>
      <sheetName val="HUKUK MÜŞAVİRLİĞ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F1291"/>
  <sheetViews>
    <sheetView tabSelected="1" zoomScale="70" zoomScaleNormal="70" workbookViewId="0">
      <pane xSplit="17" ySplit="12" topLeftCell="T37" activePane="bottomRight" state="frozen"/>
      <selection pane="topRight" activeCell="R1" sqref="R1"/>
      <selection pane="bottomLeft" activeCell="A13" sqref="A13"/>
      <selection pane="bottomRight" activeCell="N43" sqref="N43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5" style="14" customWidth="1"/>
    <col min="14" max="14" width="47.5703125" style="14" customWidth="1"/>
    <col min="15" max="15" width="16.85546875" style="12" hidden="1" customWidth="1"/>
    <col min="16" max="16" width="15" style="12" hidden="1" customWidth="1"/>
    <col min="17" max="17" width="16.140625" style="12" hidden="1" customWidth="1"/>
    <col min="18" max="18" width="14.5703125" style="12" hidden="1" customWidth="1"/>
    <col min="19" max="19" width="5.140625" style="374" hidden="1" customWidth="1"/>
    <col min="20" max="22" width="13" style="12" bestFit="1" customWidth="1"/>
    <col min="23" max="23" width="18.42578125" style="12" customWidth="1"/>
    <col min="24" max="24" width="12.85546875" style="12" customWidth="1"/>
    <col min="25" max="25" width="1.7109375" style="374" customWidth="1"/>
    <col min="26" max="28" width="14.5703125" style="12" customWidth="1"/>
    <col min="29" max="29" width="18.42578125" style="12" customWidth="1"/>
    <col min="30" max="30" width="11.7109375" style="12" customWidth="1"/>
    <col min="31" max="31" width="4.28515625" style="374" customWidth="1"/>
    <col min="32" max="32" width="17" style="12" customWidth="1"/>
    <col min="33" max="33" width="11.7109375" style="12" customWidth="1"/>
    <col min="34" max="34" width="3" style="374" bestFit="1" customWidth="1"/>
    <col min="35" max="37" width="14.5703125" style="12" customWidth="1"/>
    <col min="38" max="38" width="18.42578125" style="12" customWidth="1"/>
    <col min="39" max="39" width="11.7109375" style="12" customWidth="1"/>
    <col min="40" max="40" width="3.7109375" style="374" customWidth="1"/>
    <col min="41" max="43" width="14.5703125" style="12" customWidth="1"/>
    <col min="44" max="44" width="18.42578125" style="12" customWidth="1"/>
    <col min="45" max="45" width="11.7109375" style="12" customWidth="1"/>
    <col min="46" max="46" width="5.28515625" style="374" customWidth="1"/>
    <col min="47" max="47" width="14.85546875" style="12" customWidth="1"/>
    <col min="48" max="48" width="11.7109375" style="12" customWidth="1"/>
    <col min="49" max="49" width="6.140625" style="374" customWidth="1"/>
    <col min="50" max="50" width="14.5703125" style="12" customWidth="1"/>
    <col min="51" max="51" width="11.7109375" style="12" customWidth="1"/>
    <col min="52" max="52" width="3.140625" style="12" hidden="1" customWidth="1"/>
    <col min="53" max="53" width="14.85546875" style="12" hidden="1" customWidth="1"/>
    <col min="54" max="54" width="11.7109375" style="12" hidden="1" customWidth="1"/>
    <col min="55" max="55" width="19.42578125" style="13" hidden="1" customWidth="1"/>
    <col min="56" max="56" width="0" style="14" hidden="1" customWidth="1"/>
    <col min="57" max="255" width="9.140625" style="14"/>
    <col min="256" max="263" width="4" style="14" customWidth="1"/>
    <col min="264" max="264" width="6" style="14" customWidth="1"/>
    <col min="265" max="266" width="4" style="14" customWidth="1"/>
    <col min="267" max="268" width="5" style="14" customWidth="1"/>
    <col min="269" max="269" width="47.7109375" style="14" customWidth="1"/>
    <col min="270" max="270" width="0.140625" style="14" customWidth="1"/>
    <col min="271" max="273" width="0" style="14" hidden="1" customWidth="1"/>
    <col min="274" max="274" width="14.5703125" style="14" customWidth="1"/>
    <col min="275" max="275" width="1.7109375" style="14" customWidth="1"/>
    <col min="276" max="278" width="14.5703125" style="14" customWidth="1"/>
    <col min="279" max="279" width="18.42578125" style="14" customWidth="1"/>
    <col min="280" max="280" width="12.85546875" style="14" customWidth="1"/>
    <col min="281" max="281" width="1.7109375" style="14" customWidth="1"/>
    <col min="282" max="284" width="14.5703125" style="14" customWidth="1"/>
    <col min="285" max="285" width="18.42578125" style="14" customWidth="1"/>
    <col min="286" max="286" width="11.7109375" style="14" customWidth="1"/>
    <col min="287" max="287" width="4.28515625" style="14" customWidth="1"/>
    <col min="288" max="288" width="17" style="14" customWidth="1"/>
    <col min="289" max="289" width="11.7109375" style="14" customWidth="1"/>
    <col min="290" max="290" width="3" style="14" bestFit="1" customWidth="1"/>
    <col min="291" max="293" width="14.5703125" style="14" customWidth="1"/>
    <col min="294" max="294" width="18.42578125" style="14" customWidth="1"/>
    <col min="295" max="295" width="11.7109375" style="14" customWidth="1"/>
    <col min="296" max="296" width="3.7109375" style="14" customWidth="1"/>
    <col min="297" max="299" width="14.5703125" style="14" customWidth="1"/>
    <col min="300" max="300" width="18.42578125" style="14" customWidth="1"/>
    <col min="301" max="301" width="11.7109375" style="14" customWidth="1"/>
    <col min="302" max="302" width="5.28515625" style="14" customWidth="1"/>
    <col min="303" max="303" width="14.85546875" style="14" customWidth="1"/>
    <col min="304" max="304" width="11.7109375" style="14" customWidth="1"/>
    <col min="305" max="305" width="6.140625" style="14" customWidth="1"/>
    <col min="306" max="306" width="14.5703125" style="14" customWidth="1"/>
    <col min="307" max="307" width="11.7109375" style="14" customWidth="1"/>
    <col min="308" max="308" width="3.140625" style="14" customWidth="1"/>
    <col min="309" max="309" width="14.85546875" style="14" customWidth="1"/>
    <col min="310" max="310" width="11.7109375" style="14" customWidth="1"/>
    <col min="311" max="311" width="19.42578125" style="14" customWidth="1"/>
    <col min="312" max="511" width="9.140625" style="14"/>
    <col min="512" max="519" width="4" style="14" customWidth="1"/>
    <col min="520" max="520" width="6" style="14" customWidth="1"/>
    <col min="521" max="522" width="4" style="14" customWidth="1"/>
    <col min="523" max="524" width="5" style="14" customWidth="1"/>
    <col min="525" max="525" width="47.7109375" style="14" customWidth="1"/>
    <col min="526" max="526" width="0.140625" style="14" customWidth="1"/>
    <col min="527" max="529" width="0" style="14" hidden="1" customWidth="1"/>
    <col min="530" max="530" width="14.5703125" style="14" customWidth="1"/>
    <col min="531" max="531" width="1.7109375" style="14" customWidth="1"/>
    <col min="532" max="534" width="14.5703125" style="14" customWidth="1"/>
    <col min="535" max="535" width="18.42578125" style="14" customWidth="1"/>
    <col min="536" max="536" width="12.85546875" style="14" customWidth="1"/>
    <col min="537" max="537" width="1.7109375" style="14" customWidth="1"/>
    <col min="538" max="540" width="14.5703125" style="14" customWidth="1"/>
    <col min="541" max="541" width="18.42578125" style="14" customWidth="1"/>
    <col min="542" max="542" width="11.7109375" style="14" customWidth="1"/>
    <col min="543" max="543" width="4.28515625" style="14" customWidth="1"/>
    <col min="544" max="544" width="17" style="14" customWidth="1"/>
    <col min="545" max="545" width="11.7109375" style="14" customWidth="1"/>
    <col min="546" max="546" width="3" style="14" bestFit="1" customWidth="1"/>
    <col min="547" max="549" width="14.5703125" style="14" customWidth="1"/>
    <col min="550" max="550" width="18.42578125" style="14" customWidth="1"/>
    <col min="551" max="551" width="11.7109375" style="14" customWidth="1"/>
    <col min="552" max="552" width="3.7109375" style="14" customWidth="1"/>
    <col min="553" max="555" width="14.5703125" style="14" customWidth="1"/>
    <col min="556" max="556" width="18.42578125" style="14" customWidth="1"/>
    <col min="557" max="557" width="11.7109375" style="14" customWidth="1"/>
    <col min="558" max="558" width="5.28515625" style="14" customWidth="1"/>
    <col min="559" max="559" width="14.85546875" style="14" customWidth="1"/>
    <col min="560" max="560" width="11.7109375" style="14" customWidth="1"/>
    <col min="561" max="561" width="6.140625" style="14" customWidth="1"/>
    <col min="562" max="562" width="14.5703125" style="14" customWidth="1"/>
    <col min="563" max="563" width="11.7109375" style="14" customWidth="1"/>
    <col min="564" max="564" width="3.140625" style="14" customWidth="1"/>
    <col min="565" max="565" width="14.85546875" style="14" customWidth="1"/>
    <col min="566" max="566" width="11.7109375" style="14" customWidth="1"/>
    <col min="567" max="567" width="19.42578125" style="14" customWidth="1"/>
    <col min="568" max="767" width="9.140625" style="14"/>
    <col min="768" max="775" width="4" style="14" customWidth="1"/>
    <col min="776" max="776" width="6" style="14" customWidth="1"/>
    <col min="777" max="778" width="4" style="14" customWidth="1"/>
    <col min="779" max="780" width="5" style="14" customWidth="1"/>
    <col min="781" max="781" width="47.7109375" style="14" customWidth="1"/>
    <col min="782" max="782" width="0.140625" style="14" customWidth="1"/>
    <col min="783" max="785" width="0" style="14" hidden="1" customWidth="1"/>
    <col min="786" max="786" width="14.5703125" style="14" customWidth="1"/>
    <col min="787" max="787" width="1.7109375" style="14" customWidth="1"/>
    <col min="788" max="790" width="14.5703125" style="14" customWidth="1"/>
    <col min="791" max="791" width="18.42578125" style="14" customWidth="1"/>
    <col min="792" max="792" width="12.85546875" style="14" customWidth="1"/>
    <col min="793" max="793" width="1.7109375" style="14" customWidth="1"/>
    <col min="794" max="796" width="14.5703125" style="14" customWidth="1"/>
    <col min="797" max="797" width="18.42578125" style="14" customWidth="1"/>
    <col min="798" max="798" width="11.7109375" style="14" customWidth="1"/>
    <col min="799" max="799" width="4.28515625" style="14" customWidth="1"/>
    <col min="800" max="800" width="17" style="14" customWidth="1"/>
    <col min="801" max="801" width="11.7109375" style="14" customWidth="1"/>
    <col min="802" max="802" width="3" style="14" bestFit="1" customWidth="1"/>
    <col min="803" max="805" width="14.5703125" style="14" customWidth="1"/>
    <col min="806" max="806" width="18.42578125" style="14" customWidth="1"/>
    <col min="807" max="807" width="11.7109375" style="14" customWidth="1"/>
    <col min="808" max="808" width="3.7109375" style="14" customWidth="1"/>
    <col min="809" max="811" width="14.5703125" style="14" customWidth="1"/>
    <col min="812" max="812" width="18.42578125" style="14" customWidth="1"/>
    <col min="813" max="813" width="11.7109375" style="14" customWidth="1"/>
    <col min="814" max="814" width="5.28515625" style="14" customWidth="1"/>
    <col min="815" max="815" width="14.85546875" style="14" customWidth="1"/>
    <col min="816" max="816" width="11.7109375" style="14" customWidth="1"/>
    <col min="817" max="817" width="6.140625" style="14" customWidth="1"/>
    <col min="818" max="818" width="14.5703125" style="14" customWidth="1"/>
    <col min="819" max="819" width="11.7109375" style="14" customWidth="1"/>
    <col min="820" max="820" width="3.140625" style="14" customWidth="1"/>
    <col min="821" max="821" width="14.85546875" style="14" customWidth="1"/>
    <col min="822" max="822" width="11.7109375" style="14" customWidth="1"/>
    <col min="823" max="823" width="19.42578125" style="14" customWidth="1"/>
    <col min="824" max="1023" width="9.140625" style="14"/>
    <col min="1024" max="1031" width="4" style="14" customWidth="1"/>
    <col min="1032" max="1032" width="6" style="14" customWidth="1"/>
    <col min="1033" max="1034" width="4" style="14" customWidth="1"/>
    <col min="1035" max="1036" width="5" style="14" customWidth="1"/>
    <col min="1037" max="1037" width="47.7109375" style="14" customWidth="1"/>
    <col min="1038" max="1038" width="0.140625" style="14" customWidth="1"/>
    <col min="1039" max="1041" width="0" style="14" hidden="1" customWidth="1"/>
    <col min="1042" max="1042" width="14.5703125" style="14" customWidth="1"/>
    <col min="1043" max="1043" width="1.7109375" style="14" customWidth="1"/>
    <col min="1044" max="1046" width="14.5703125" style="14" customWidth="1"/>
    <col min="1047" max="1047" width="18.42578125" style="14" customWidth="1"/>
    <col min="1048" max="1048" width="12.85546875" style="14" customWidth="1"/>
    <col min="1049" max="1049" width="1.7109375" style="14" customWidth="1"/>
    <col min="1050" max="1052" width="14.5703125" style="14" customWidth="1"/>
    <col min="1053" max="1053" width="18.42578125" style="14" customWidth="1"/>
    <col min="1054" max="1054" width="11.7109375" style="14" customWidth="1"/>
    <col min="1055" max="1055" width="4.28515625" style="14" customWidth="1"/>
    <col min="1056" max="1056" width="17" style="14" customWidth="1"/>
    <col min="1057" max="1057" width="11.7109375" style="14" customWidth="1"/>
    <col min="1058" max="1058" width="3" style="14" bestFit="1" customWidth="1"/>
    <col min="1059" max="1061" width="14.5703125" style="14" customWidth="1"/>
    <col min="1062" max="1062" width="18.42578125" style="14" customWidth="1"/>
    <col min="1063" max="1063" width="11.7109375" style="14" customWidth="1"/>
    <col min="1064" max="1064" width="3.7109375" style="14" customWidth="1"/>
    <col min="1065" max="1067" width="14.5703125" style="14" customWidth="1"/>
    <col min="1068" max="1068" width="18.42578125" style="14" customWidth="1"/>
    <col min="1069" max="1069" width="11.7109375" style="14" customWidth="1"/>
    <col min="1070" max="1070" width="5.28515625" style="14" customWidth="1"/>
    <col min="1071" max="1071" width="14.85546875" style="14" customWidth="1"/>
    <col min="1072" max="1072" width="11.7109375" style="14" customWidth="1"/>
    <col min="1073" max="1073" width="6.140625" style="14" customWidth="1"/>
    <col min="1074" max="1074" width="14.5703125" style="14" customWidth="1"/>
    <col min="1075" max="1075" width="11.7109375" style="14" customWidth="1"/>
    <col min="1076" max="1076" width="3.140625" style="14" customWidth="1"/>
    <col min="1077" max="1077" width="14.85546875" style="14" customWidth="1"/>
    <col min="1078" max="1078" width="11.7109375" style="14" customWidth="1"/>
    <col min="1079" max="1079" width="19.42578125" style="14" customWidth="1"/>
    <col min="1080" max="1279" width="9.140625" style="14"/>
    <col min="1280" max="1287" width="4" style="14" customWidth="1"/>
    <col min="1288" max="1288" width="6" style="14" customWidth="1"/>
    <col min="1289" max="1290" width="4" style="14" customWidth="1"/>
    <col min="1291" max="1292" width="5" style="14" customWidth="1"/>
    <col min="1293" max="1293" width="47.7109375" style="14" customWidth="1"/>
    <col min="1294" max="1294" width="0.140625" style="14" customWidth="1"/>
    <col min="1295" max="1297" width="0" style="14" hidden="1" customWidth="1"/>
    <col min="1298" max="1298" width="14.5703125" style="14" customWidth="1"/>
    <col min="1299" max="1299" width="1.7109375" style="14" customWidth="1"/>
    <col min="1300" max="1302" width="14.5703125" style="14" customWidth="1"/>
    <col min="1303" max="1303" width="18.42578125" style="14" customWidth="1"/>
    <col min="1304" max="1304" width="12.85546875" style="14" customWidth="1"/>
    <col min="1305" max="1305" width="1.7109375" style="14" customWidth="1"/>
    <col min="1306" max="1308" width="14.5703125" style="14" customWidth="1"/>
    <col min="1309" max="1309" width="18.42578125" style="14" customWidth="1"/>
    <col min="1310" max="1310" width="11.7109375" style="14" customWidth="1"/>
    <col min="1311" max="1311" width="4.28515625" style="14" customWidth="1"/>
    <col min="1312" max="1312" width="17" style="14" customWidth="1"/>
    <col min="1313" max="1313" width="11.7109375" style="14" customWidth="1"/>
    <col min="1314" max="1314" width="3" style="14" bestFit="1" customWidth="1"/>
    <col min="1315" max="1317" width="14.5703125" style="14" customWidth="1"/>
    <col min="1318" max="1318" width="18.42578125" style="14" customWidth="1"/>
    <col min="1319" max="1319" width="11.7109375" style="14" customWidth="1"/>
    <col min="1320" max="1320" width="3.7109375" style="14" customWidth="1"/>
    <col min="1321" max="1323" width="14.5703125" style="14" customWidth="1"/>
    <col min="1324" max="1324" width="18.42578125" style="14" customWidth="1"/>
    <col min="1325" max="1325" width="11.7109375" style="14" customWidth="1"/>
    <col min="1326" max="1326" width="5.28515625" style="14" customWidth="1"/>
    <col min="1327" max="1327" width="14.85546875" style="14" customWidth="1"/>
    <col min="1328" max="1328" width="11.7109375" style="14" customWidth="1"/>
    <col min="1329" max="1329" width="6.140625" style="14" customWidth="1"/>
    <col min="1330" max="1330" width="14.5703125" style="14" customWidth="1"/>
    <col min="1331" max="1331" width="11.7109375" style="14" customWidth="1"/>
    <col min="1332" max="1332" width="3.140625" style="14" customWidth="1"/>
    <col min="1333" max="1333" width="14.85546875" style="14" customWidth="1"/>
    <col min="1334" max="1334" width="11.7109375" style="14" customWidth="1"/>
    <col min="1335" max="1335" width="19.42578125" style="14" customWidth="1"/>
    <col min="1336" max="1535" width="9.140625" style="14"/>
    <col min="1536" max="1543" width="4" style="14" customWidth="1"/>
    <col min="1544" max="1544" width="6" style="14" customWidth="1"/>
    <col min="1545" max="1546" width="4" style="14" customWidth="1"/>
    <col min="1547" max="1548" width="5" style="14" customWidth="1"/>
    <col min="1549" max="1549" width="47.7109375" style="14" customWidth="1"/>
    <col min="1550" max="1550" width="0.140625" style="14" customWidth="1"/>
    <col min="1551" max="1553" width="0" style="14" hidden="1" customWidth="1"/>
    <col min="1554" max="1554" width="14.5703125" style="14" customWidth="1"/>
    <col min="1555" max="1555" width="1.7109375" style="14" customWidth="1"/>
    <col min="1556" max="1558" width="14.5703125" style="14" customWidth="1"/>
    <col min="1559" max="1559" width="18.42578125" style="14" customWidth="1"/>
    <col min="1560" max="1560" width="12.85546875" style="14" customWidth="1"/>
    <col min="1561" max="1561" width="1.7109375" style="14" customWidth="1"/>
    <col min="1562" max="1564" width="14.5703125" style="14" customWidth="1"/>
    <col min="1565" max="1565" width="18.42578125" style="14" customWidth="1"/>
    <col min="1566" max="1566" width="11.7109375" style="14" customWidth="1"/>
    <col min="1567" max="1567" width="4.28515625" style="14" customWidth="1"/>
    <col min="1568" max="1568" width="17" style="14" customWidth="1"/>
    <col min="1569" max="1569" width="11.7109375" style="14" customWidth="1"/>
    <col min="1570" max="1570" width="3" style="14" bestFit="1" customWidth="1"/>
    <col min="1571" max="1573" width="14.5703125" style="14" customWidth="1"/>
    <col min="1574" max="1574" width="18.42578125" style="14" customWidth="1"/>
    <col min="1575" max="1575" width="11.7109375" style="14" customWidth="1"/>
    <col min="1576" max="1576" width="3.7109375" style="14" customWidth="1"/>
    <col min="1577" max="1579" width="14.5703125" style="14" customWidth="1"/>
    <col min="1580" max="1580" width="18.42578125" style="14" customWidth="1"/>
    <col min="1581" max="1581" width="11.7109375" style="14" customWidth="1"/>
    <col min="1582" max="1582" width="5.28515625" style="14" customWidth="1"/>
    <col min="1583" max="1583" width="14.85546875" style="14" customWidth="1"/>
    <col min="1584" max="1584" width="11.7109375" style="14" customWidth="1"/>
    <col min="1585" max="1585" width="6.140625" style="14" customWidth="1"/>
    <col min="1586" max="1586" width="14.5703125" style="14" customWidth="1"/>
    <col min="1587" max="1587" width="11.7109375" style="14" customWidth="1"/>
    <col min="1588" max="1588" width="3.140625" style="14" customWidth="1"/>
    <col min="1589" max="1589" width="14.85546875" style="14" customWidth="1"/>
    <col min="1590" max="1590" width="11.7109375" style="14" customWidth="1"/>
    <col min="1591" max="1591" width="19.42578125" style="14" customWidth="1"/>
    <col min="1592" max="1791" width="9.140625" style="14"/>
    <col min="1792" max="1799" width="4" style="14" customWidth="1"/>
    <col min="1800" max="1800" width="6" style="14" customWidth="1"/>
    <col min="1801" max="1802" width="4" style="14" customWidth="1"/>
    <col min="1803" max="1804" width="5" style="14" customWidth="1"/>
    <col min="1805" max="1805" width="47.7109375" style="14" customWidth="1"/>
    <col min="1806" max="1806" width="0.140625" style="14" customWidth="1"/>
    <col min="1807" max="1809" width="0" style="14" hidden="1" customWidth="1"/>
    <col min="1810" max="1810" width="14.5703125" style="14" customWidth="1"/>
    <col min="1811" max="1811" width="1.7109375" style="14" customWidth="1"/>
    <col min="1812" max="1814" width="14.5703125" style="14" customWidth="1"/>
    <col min="1815" max="1815" width="18.42578125" style="14" customWidth="1"/>
    <col min="1816" max="1816" width="12.85546875" style="14" customWidth="1"/>
    <col min="1817" max="1817" width="1.7109375" style="14" customWidth="1"/>
    <col min="1818" max="1820" width="14.5703125" style="14" customWidth="1"/>
    <col min="1821" max="1821" width="18.42578125" style="14" customWidth="1"/>
    <col min="1822" max="1822" width="11.7109375" style="14" customWidth="1"/>
    <col min="1823" max="1823" width="4.28515625" style="14" customWidth="1"/>
    <col min="1824" max="1824" width="17" style="14" customWidth="1"/>
    <col min="1825" max="1825" width="11.7109375" style="14" customWidth="1"/>
    <col min="1826" max="1826" width="3" style="14" bestFit="1" customWidth="1"/>
    <col min="1827" max="1829" width="14.5703125" style="14" customWidth="1"/>
    <col min="1830" max="1830" width="18.42578125" style="14" customWidth="1"/>
    <col min="1831" max="1831" width="11.7109375" style="14" customWidth="1"/>
    <col min="1832" max="1832" width="3.7109375" style="14" customWidth="1"/>
    <col min="1833" max="1835" width="14.5703125" style="14" customWidth="1"/>
    <col min="1836" max="1836" width="18.42578125" style="14" customWidth="1"/>
    <col min="1837" max="1837" width="11.7109375" style="14" customWidth="1"/>
    <col min="1838" max="1838" width="5.28515625" style="14" customWidth="1"/>
    <col min="1839" max="1839" width="14.85546875" style="14" customWidth="1"/>
    <col min="1840" max="1840" width="11.7109375" style="14" customWidth="1"/>
    <col min="1841" max="1841" width="6.140625" style="14" customWidth="1"/>
    <col min="1842" max="1842" width="14.5703125" style="14" customWidth="1"/>
    <col min="1843" max="1843" width="11.7109375" style="14" customWidth="1"/>
    <col min="1844" max="1844" width="3.140625" style="14" customWidth="1"/>
    <col min="1845" max="1845" width="14.85546875" style="14" customWidth="1"/>
    <col min="1846" max="1846" width="11.7109375" style="14" customWidth="1"/>
    <col min="1847" max="1847" width="19.42578125" style="14" customWidth="1"/>
    <col min="1848" max="2047" width="9.140625" style="14"/>
    <col min="2048" max="2055" width="4" style="14" customWidth="1"/>
    <col min="2056" max="2056" width="6" style="14" customWidth="1"/>
    <col min="2057" max="2058" width="4" style="14" customWidth="1"/>
    <col min="2059" max="2060" width="5" style="14" customWidth="1"/>
    <col min="2061" max="2061" width="47.7109375" style="14" customWidth="1"/>
    <col min="2062" max="2062" width="0.140625" style="14" customWidth="1"/>
    <col min="2063" max="2065" width="0" style="14" hidden="1" customWidth="1"/>
    <col min="2066" max="2066" width="14.5703125" style="14" customWidth="1"/>
    <col min="2067" max="2067" width="1.7109375" style="14" customWidth="1"/>
    <col min="2068" max="2070" width="14.5703125" style="14" customWidth="1"/>
    <col min="2071" max="2071" width="18.42578125" style="14" customWidth="1"/>
    <col min="2072" max="2072" width="12.85546875" style="14" customWidth="1"/>
    <col min="2073" max="2073" width="1.7109375" style="14" customWidth="1"/>
    <col min="2074" max="2076" width="14.5703125" style="14" customWidth="1"/>
    <col min="2077" max="2077" width="18.42578125" style="14" customWidth="1"/>
    <col min="2078" max="2078" width="11.7109375" style="14" customWidth="1"/>
    <col min="2079" max="2079" width="4.28515625" style="14" customWidth="1"/>
    <col min="2080" max="2080" width="17" style="14" customWidth="1"/>
    <col min="2081" max="2081" width="11.7109375" style="14" customWidth="1"/>
    <col min="2082" max="2082" width="3" style="14" bestFit="1" customWidth="1"/>
    <col min="2083" max="2085" width="14.5703125" style="14" customWidth="1"/>
    <col min="2086" max="2086" width="18.42578125" style="14" customWidth="1"/>
    <col min="2087" max="2087" width="11.7109375" style="14" customWidth="1"/>
    <col min="2088" max="2088" width="3.7109375" style="14" customWidth="1"/>
    <col min="2089" max="2091" width="14.5703125" style="14" customWidth="1"/>
    <col min="2092" max="2092" width="18.42578125" style="14" customWidth="1"/>
    <col min="2093" max="2093" width="11.7109375" style="14" customWidth="1"/>
    <col min="2094" max="2094" width="5.28515625" style="14" customWidth="1"/>
    <col min="2095" max="2095" width="14.85546875" style="14" customWidth="1"/>
    <col min="2096" max="2096" width="11.7109375" style="14" customWidth="1"/>
    <col min="2097" max="2097" width="6.140625" style="14" customWidth="1"/>
    <col min="2098" max="2098" width="14.5703125" style="14" customWidth="1"/>
    <col min="2099" max="2099" width="11.7109375" style="14" customWidth="1"/>
    <col min="2100" max="2100" width="3.140625" style="14" customWidth="1"/>
    <col min="2101" max="2101" width="14.85546875" style="14" customWidth="1"/>
    <col min="2102" max="2102" width="11.7109375" style="14" customWidth="1"/>
    <col min="2103" max="2103" width="19.42578125" style="14" customWidth="1"/>
    <col min="2104" max="2303" width="9.140625" style="14"/>
    <col min="2304" max="2311" width="4" style="14" customWidth="1"/>
    <col min="2312" max="2312" width="6" style="14" customWidth="1"/>
    <col min="2313" max="2314" width="4" style="14" customWidth="1"/>
    <col min="2315" max="2316" width="5" style="14" customWidth="1"/>
    <col min="2317" max="2317" width="47.7109375" style="14" customWidth="1"/>
    <col min="2318" max="2318" width="0.140625" style="14" customWidth="1"/>
    <col min="2319" max="2321" width="0" style="14" hidden="1" customWidth="1"/>
    <col min="2322" max="2322" width="14.5703125" style="14" customWidth="1"/>
    <col min="2323" max="2323" width="1.7109375" style="14" customWidth="1"/>
    <col min="2324" max="2326" width="14.5703125" style="14" customWidth="1"/>
    <col min="2327" max="2327" width="18.42578125" style="14" customWidth="1"/>
    <col min="2328" max="2328" width="12.85546875" style="14" customWidth="1"/>
    <col min="2329" max="2329" width="1.7109375" style="14" customWidth="1"/>
    <col min="2330" max="2332" width="14.5703125" style="14" customWidth="1"/>
    <col min="2333" max="2333" width="18.42578125" style="14" customWidth="1"/>
    <col min="2334" max="2334" width="11.7109375" style="14" customWidth="1"/>
    <col min="2335" max="2335" width="4.28515625" style="14" customWidth="1"/>
    <col min="2336" max="2336" width="17" style="14" customWidth="1"/>
    <col min="2337" max="2337" width="11.7109375" style="14" customWidth="1"/>
    <col min="2338" max="2338" width="3" style="14" bestFit="1" customWidth="1"/>
    <col min="2339" max="2341" width="14.5703125" style="14" customWidth="1"/>
    <col min="2342" max="2342" width="18.42578125" style="14" customWidth="1"/>
    <col min="2343" max="2343" width="11.7109375" style="14" customWidth="1"/>
    <col min="2344" max="2344" width="3.7109375" style="14" customWidth="1"/>
    <col min="2345" max="2347" width="14.5703125" style="14" customWidth="1"/>
    <col min="2348" max="2348" width="18.42578125" style="14" customWidth="1"/>
    <col min="2349" max="2349" width="11.7109375" style="14" customWidth="1"/>
    <col min="2350" max="2350" width="5.28515625" style="14" customWidth="1"/>
    <col min="2351" max="2351" width="14.85546875" style="14" customWidth="1"/>
    <col min="2352" max="2352" width="11.7109375" style="14" customWidth="1"/>
    <col min="2353" max="2353" width="6.140625" style="14" customWidth="1"/>
    <col min="2354" max="2354" width="14.5703125" style="14" customWidth="1"/>
    <col min="2355" max="2355" width="11.7109375" style="14" customWidth="1"/>
    <col min="2356" max="2356" width="3.140625" style="14" customWidth="1"/>
    <col min="2357" max="2357" width="14.85546875" style="14" customWidth="1"/>
    <col min="2358" max="2358" width="11.7109375" style="14" customWidth="1"/>
    <col min="2359" max="2359" width="19.42578125" style="14" customWidth="1"/>
    <col min="2360" max="2559" width="9.140625" style="14"/>
    <col min="2560" max="2567" width="4" style="14" customWidth="1"/>
    <col min="2568" max="2568" width="6" style="14" customWidth="1"/>
    <col min="2569" max="2570" width="4" style="14" customWidth="1"/>
    <col min="2571" max="2572" width="5" style="14" customWidth="1"/>
    <col min="2573" max="2573" width="47.7109375" style="14" customWidth="1"/>
    <col min="2574" max="2574" width="0.140625" style="14" customWidth="1"/>
    <col min="2575" max="2577" width="0" style="14" hidden="1" customWidth="1"/>
    <col min="2578" max="2578" width="14.5703125" style="14" customWidth="1"/>
    <col min="2579" max="2579" width="1.7109375" style="14" customWidth="1"/>
    <col min="2580" max="2582" width="14.5703125" style="14" customWidth="1"/>
    <col min="2583" max="2583" width="18.42578125" style="14" customWidth="1"/>
    <col min="2584" max="2584" width="12.85546875" style="14" customWidth="1"/>
    <col min="2585" max="2585" width="1.7109375" style="14" customWidth="1"/>
    <col min="2586" max="2588" width="14.5703125" style="14" customWidth="1"/>
    <col min="2589" max="2589" width="18.42578125" style="14" customWidth="1"/>
    <col min="2590" max="2590" width="11.7109375" style="14" customWidth="1"/>
    <col min="2591" max="2591" width="4.28515625" style="14" customWidth="1"/>
    <col min="2592" max="2592" width="17" style="14" customWidth="1"/>
    <col min="2593" max="2593" width="11.7109375" style="14" customWidth="1"/>
    <col min="2594" max="2594" width="3" style="14" bestFit="1" customWidth="1"/>
    <col min="2595" max="2597" width="14.5703125" style="14" customWidth="1"/>
    <col min="2598" max="2598" width="18.42578125" style="14" customWidth="1"/>
    <col min="2599" max="2599" width="11.7109375" style="14" customWidth="1"/>
    <col min="2600" max="2600" width="3.7109375" style="14" customWidth="1"/>
    <col min="2601" max="2603" width="14.5703125" style="14" customWidth="1"/>
    <col min="2604" max="2604" width="18.42578125" style="14" customWidth="1"/>
    <col min="2605" max="2605" width="11.7109375" style="14" customWidth="1"/>
    <col min="2606" max="2606" width="5.28515625" style="14" customWidth="1"/>
    <col min="2607" max="2607" width="14.85546875" style="14" customWidth="1"/>
    <col min="2608" max="2608" width="11.7109375" style="14" customWidth="1"/>
    <col min="2609" max="2609" width="6.140625" style="14" customWidth="1"/>
    <col min="2610" max="2610" width="14.5703125" style="14" customWidth="1"/>
    <col min="2611" max="2611" width="11.7109375" style="14" customWidth="1"/>
    <col min="2612" max="2612" width="3.140625" style="14" customWidth="1"/>
    <col min="2613" max="2613" width="14.85546875" style="14" customWidth="1"/>
    <col min="2614" max="2614" width="11.7109375" style="14" customWidth="1"/>
    <col min="2615" max="2615" width="19.42578125" style="14" customWidth="1"/>
    <col min="2616" max="2815" width="9.140625" style="14"/>
    <col min="2816" max="2823" width="4" style="14" customWidth="1"/>
    <col min="2824" max="2824" width="6" style="14" customWidth="1"/>
    <col min="2825" max="2826" width="4" style="14" customWidth="1"/>
    <col min="2827" max="2828" width="5" style="14" customWidth="1"/>
    <col min="2829" max="2829" width="47.7109375" style="14" customWidth="1"/>
    <col min="2830" max="2830" width="0.140625" style="14" customWidth="1"/>
    <col min="2831" max="2833" width="0" style="14" hidden="1" customWidth="1"/>
    <col min="2834" max="2834" width="14.5703125" style="14" customWidth="1"/>
    <col min="2835" max="2835" width="1.7109375" style="14" customWidth="1"/>
    <col min="2836" max="2838" width="14.5703125" style="14" customWidth="1"/>
    <col min="2839" max="2839" width="18.42578125" style="14" customWidth="1"/>
    <col min="2840" max="2840" width="12.85546875" style="14" customWidth="1"/>
    <col min="2841" max="2841" width="1.7109375" style="14" customWidth="1"/>
    <col min="2842" max="2844" width="14.5703125" style="14" customWidth="1"/>
    <col min="2845" max="2845" width="18.42578125" style="14" customWidth="1"/>
    <col min="2846" max="2846" width="11.7109375" style="14" customWidth="1"/>
    <col min="2847" max="2847" width="4.28515625" style="14" customWidth="1"/>
    <col min="2848" max="2848" width="17" style="14" customWidth="1"/>
    <col min="2849" max="2849" width="11.7109375" style="14" customWidth="1"/>
    <col min="2850" max="2850" width="3" style="14" bestFit="1" customWidth="1"/>
    <col min="2851" max="2853" width="14.5703125" style="14" customWidth="1"/>
    <col min="2854" max="2854" width="18.42578125" style="14" customWidth="1"/>
    <col min="2855" max="2855" width="11.7109375" style="14" customWidth="1"/>
    <col min="2856" max="2856" width="3.7109375" style="14" customWidth="1"/>
    <col min="2857" max="2859" width="14.5703125" style="14" customWidth="1"/>
    <col min="2860" max="2860" width="18.42578125" style="14" customWidth="1"/>
    <col min="2861" max="2861" width="11.7109375" style="14" customWidth="1"/>
    <col min="2862" max="2862" width="5.28515625" style="14" customWidth="1"/>
    <col min="2863" max="2863" width="14.85546875" style="14" customWidth="1"/>
    <col min="2864" max="2864" width="11.7109375" style="14" customWidth="1"/>
    <col min="2865" max="2865" width="6.140625" style="14" customWidth="1"/>
    <col min="2866" max="2866" width="14.5703125" style="14" customWidth="1"/>
    <col min="2867" max="2867" width="11.7109375" style="14" customWidth="1"/>
    <col min="2868" max="2868" width="3.140625" style="14" customWidth="1"/>
    <col min="2869" max="2869" width="14.85546875" style="14" customWidth="1"/>
    <col min="2870" max="2870" width="11.7109375" style="14" customWidth="1"/>
    <col min="2871" max="2871" width="19.42578125" style="14" customWidth="1"/>
    <col min="2872" max="3071" width="9.140625" style="14"/>
    <col min="3072" max="3079" width="4" style="14" customWidth="1"/>
    <col min="3080" max="3080" width="6" style="14" customWidth="1"/>
    <col min="3081" max="3082" width="4" style="14" customWidth="1"/>
    <col min="3083" max="3084" width="5" style="14" customWidth="1"/>
    <col min="3085" max="3085" width="47.7109375" style="14" customWidth="1"/>
    <col min="3086" max="3086" width="0.140625" style="14" customWidth="1"/>
    <col min="3087" max="3089" width="0" style="14" hidden="1" customWidth="1"/>
    <col min="3090" max="3090" width="14.5703125" style="14" customWidth="1"/>
    <col min="3091" max="3091" width="1.7109375" style="14" customWidth="1"/>
    <col min="3092" max="3094" width="14.5703125" style="14" customWidth="1"/>
    <col min="3095" max="3095" width="18.42578125" style="14" customWidth="1"/>
    <col min="3096" max="3096" width="12.85546875" style="14" customWidth="1"/>
    <col min="3097" max="3097" width="1.7109375" style="14" customWidth="1"/>
    <col min="3098" max="3100" width="14.5703125" style="14" customWidth="1"/>
    <col min="3101" max="3101" width="18.42578125" style="14" customWidth="1"/>
    <col min="3102" max="3102" width="11.7109375" style="14" customWidth="1"/>
    <col min="3103" max="3103" width="4.28515625" style="14" customWidth="1"/>
    <col min="3104" max="3104" width="17" style="14" customWidth="1"/>
    <col min="3105" max="3105" width="11.7109375" style="14" customWidth="1"/>
    <col min="3106" max="3106" width="3" style="14" bestFit="1" customWidth="1"/>
    <col min="3107" max="3109" width="14.5703125" style="14" customWidth="1"/>
    <col min="3110" max="3110" width="18.42578125" style="14" customWidth="1"/>
    <col min="3111" max="3111" width="11.7109375" style="14" customWidth="1"/>
    <col min="3112" max="3112" width="3.7109375" style="14" customWidth="1"/>
    <col min="3113" max="3115" width="14.5703125" style="14" customWidth="1"/>
    <col min="3116" max="3116" width="18.42578125" style="14" customWidth="1"/>
    <col min="3117" max="3117" width="11.7109375" style="14" customWidth="1"/>
    <col min="3118" max="3118" width="5.28515625" style="14" customWidth="1"/>
    <col min="3119" max="3119" width="14.85546875" style="14" customWidth="1"/>
    <col min="3120" max="3120" width="11.7109375" style="14" customWidth="1"/>
    <col min="3121" max="3121" width="6.140625" style="14" customWidth="1"/>
    <col min="3122" max="3122" width="14.5703125" style="14" customWidth="1"/>
    <col min="3123" max="3123" width="11.7109375" style="14" customWidth="1"/>
    <col min="3124" max="3124" width="3.140625" style="14" customWidth="1"/>
    <col min="3125" max="3125" width="14.85546875" style="14" customWidth="1"/>
    <col min="3126" max="3126" width="11.7109375" style="14" customWidth="1"/>
    <col min="3127" max="3127" width="19.42578125" style="14" customWidth="1"/>
    <col min="3128" max="3327" width="9.140625" style="14"/>
    <col min="3328" max="3335" width="4" style="14" customWidth="1"/>
    <col min="3336" max="3336" width="6" style="14" customWidth="1"/>
    <col min="3337" max="3338" width="4" style="14" customWidth="1"/>
    <col min="3339" max="3340" width="5" style="14" customWidth="1"/>
    <col min="3341" max="3341" width="47.7109375" style="14" customWidth="1"/>
    <col min="3342" max="3342" width="0.140625" style="14" customWidth="1"/>
    <col min="3343" max="3345" width="0" style="14" hidden="1" customWidth="1"/>
    <col min="3346" max="3346" width="14.5703125" style="14" customWidth="1"/>
    <col min="3347" max="3347" width="1.7109375" style="14" customWidth="1"/>
    <col min="3348" max="3350" width="14.5703125" style="14" customWidth="1"/>
    <col min="3351" max="3351" width="18.42578125" style="14" customWidth="1"/>
    <col min="3352" max="3352" width="12.85546875" style="14" customWidth="1"/>
    <col min="3353" max="3353" width="1.7109375" style="14" customWidth="1"/>
    <col min="3354" max="3356" width="14.5703125" style="14" customWidth="1"/>
    <col min="3357" max="3357" width="18.42578125" style="14" customWidth="1"/>
    <col min="3358" max="3358" width="11.7109375" style="14" customWidth="1"/>
    <col min="3359" max="3359" width="4.28515625" style="14" customWidth="1"/>
    <col min="3360" max="3360" width="17" style="14" customWidth="1"/>
    <col min="3361" max="3361" width="11.7109375" style="14" customWidth="1"/>
    <col min="3362" max="3362" width="3" style="14" bestFit="1" customWidth="1"/>
    <col min="3363" max="3365" width="14.5703125" style="14" customWidth="1"/>
    <col min="3366" max="3366" width="18.42578125" style="14" customWidth="1"/>
    <col min="3367" max="3367" width="11.7109375" style="14" customWidth="1"/>
    <col min="3368" max="3368" width="3.7109375" style="14" customWidth="1"/>
    <col min="3369" max="3371" width="14.5703125" style="14" customWidth="1"/>
    <col min="3372" max="3372" width="18.42578125" style="14" customWidth="1"/>
    <col min="3373" max="3373" width="11.7109375" style="14" customWidth="1"/>
    <col min="3374" max="3374" width="5.28515625" style="14" customWidth="1"/>
    <col min="3375" max="3375" width="14.85546875" style="14" customWidth="1"/>
    <col min="3376" max="3376" width="11.7109375" style="14" customWidth="1"/>
    <col min="3377" max="3377" width="6.140625" style="14" customWidth="1"/>
    <col min="3378" max="3378" width="14.5703125" style="14" customWidth="1"/>
    <col min="3379" max="3379" width="11.7109375" style="14" customWidth="1"/>
    <col min="3380" max="3380" width="3.140625" style="14" customWidth="1"/>
    <col min="3381" max="3381" width="14.85546875" style="14" customWidth="1"/>
    <col min="3382" max="3382" width="11.7109375" style="14" customWidth="1"/>
    <col min="3383" max="3383" width="19.42578125" style="14" customWidth="1"/>
    <col min="3384" max="3583" width="9.140625" style="14"/>
    <col min="3584" max="3591" width="4" style="14" customWidth="1"/>
    <col min="3592" max="3592" width="6" style="14" customWidth="1"/>
    <col min="3593" max="3594" width="4" style="14" customWidth="1"/>
    <col min="3595" max="3596" width="5" style="14" customWidth="1"/>
    <col min="3597" max="3597" width="47.7109375" style="14" customWidth="1"/>
    <col min="3598" max="3598" width="0.140625" style="14" customWidth="1"/>
    <col min="3599" max="3601" width="0" style="14" hidden="1" customWidth="1"/>
    <col min="3602" max="3602" width="14.5703125" style="14" customWidth="1"/>
    <col min="3603" max="3603" width="1.7109375" style="14" customWidth="1"/>
    <col min="3604" max="3606" width="14.5703125" style="14" customWidth="1"/>
    <col min="3607" max="3607" width="18.42578125" style="14" customWidth="1"/>
    <col min="3608" max="3608" width="12.85546875" style="14" customWidth="1"/>
    <col min="3609" max="3609" width="1.7109375" style="14" customWidth="1"/>
    <col min="3610" max="3612" width="14.5703125" style="14" customWidth="1"/>
    <col min="3613" max="3613" width="18.42578125" style="14" customWidth="1"/>
    <col min="3614" max="3614" width="11.7109375" style="14" customWidth="1"/>
    <col min="3615" max="3615" width="4.28515625" style="14" customWidth="1"/>
    <col min="3616" max="3616" width="17" style="14" customWidth="1"/>
    <col min="3617" max="3617" width="11.7109375" style="14" customWidth="1"/>
    <col min="3618" max="3618" width="3" style="14" bestFit="1" customWidth="1"/>
    <col min="3619" max="3621" width="14.5703125" style="14" customWidth="1"/>
    <col min="3622" max="3622" width="18.42578125" style="14" customWidth="1"/>
    <col min="3623" max="3623" width="11.7109375" style="14" customWidth="1"/>
    <col min="3624" max="3624" width="3.7109375" style="14" customWidth="1"/>
    <col min="3625" max="3627" width="14.5703125" style="14" customWidth="1"/>
    <col min="3628" max="3628" width="18.42578125" style="14" customWidth="1"/>
    <col min="3629" max="3629" width="11.7109375" style="14" customWidth="1"/>
    <col min="3630" max="3630" width="5.28515625" style="14" customWidth="1"/>
    <col min="3631" max="3631" width="14.85546875" style="14" customWidth="1"/>
    <col min="3632" max="3632" width="11.7109375" style="14" customWidth="1"/>
    <col min="3633" max="3633" width="6.140625" style="14" customWidth="1"/>
    <col min="3634" max="3634" width="14.5703125" style="14" customWidth="1"/>
    <col min="3635" max="3635" width="11.7109375" style="14" customWidth="1"/>
    <col min="3636" max="3636" width="3.140625" style="14" customWidth="1"/>
    <col min="3637" max="3637" width="14.85546875" style="14" customWidth="1"/>
    <col min="3638" max="3638" width="11.7109375" style="14" customWidth="1"/>
    <col min="3639" max="3639" width="19.42578125" style="14" customWidth="1"/>
    <col min="3640" max="3839" width="9.140625" style="14"/>
    <col min="3840" max="3847" width="4" style="14" customWidth="1"/>
    <col min="3848" max="3848" width="6" style="14" customWidth="1"/>
    <col min="3849" max="3850" width="4" style="14" customWidth="1"/>
    <col min="3851" max="3852" width="5" style="14" customWidth="1"/>
    <col min="3853" max="3853" width="47.7109375" style="14" customWidth="1"/>
    <col min="3854" max="3854" width="0.140625" style="14" customWidth="1"/>
    <col min="3855" max="3857" width="0" style="14" hidden="1" customWidth="1"/>
    <col min="3858" max="3858" width="14.5703125" style="14" customWidth="1"/>
    <col min="3859" max="3859" width="1.7109375" style="14" customWidth="1"/>
    <col min="3860" max="3862" width="14.5703125" style="14" customWidth="1"/>
    <col min="3863" max="3863" width="18.42578125" style="14" customWidth="1"/>
    <col min="3864" max="3864" width="12.85546875" style="14" customWidth="1"/>
    <col min="3865" max="3865" width="1.7109375" style="14" customWidth="1"/>
    <col min="3866" max="3868" width="14.5703125" style="14" customWidth="1"/>
    <col min="3869" max="3869" width="18.42578125" style="14" customWidth="1"/>
    <col min="3870" max="3870" width="11.7109375" style="14" customWidth="1"/>
    <col min="3871" max="3871" width="4.28515625" style="14" customWidth="1"/>
    <col min="3872" max="3872" width="17" style="14" customWidth="1"/>
    <col min="3873" max="3873" width="11.7109375" style="14" customWidth="1"/>
    <col min="3874" max="3874" width="3" style="14" bestFit="1" customWidth="1"/>
    <col min="3875" max="3877" width="14.5703125" style="14" customWidth="1"/>
    <col min="3878" max="3878" width="18.42578125" style="14" customWidth="1"/>
    <col min="3879" max="3879" width="11.7109375" style="14" customWidth="1"/>
    <col min="3880" max="3880" width="3.7109375" style="14" customWidth="1"/>
    <col min="3881" max="3883" width="14.5703125" style="14" customWidth="1"/>
    <col min="3884" max="3884" width="18.42578125" style="14" customWidth="1"/>
    <col min="3885" max="3885" width="11.7109375" style="14" customWidth="1"/>
    <col min="3886" max="3886" width="5.28515625" style="14" customWidth="1"/>
    <col min="3887" max="3887" width="14.85546875" style="14" customWidth="1"/>
    <col min="3888" max="3888" width="11.7109375" style="14" customWidth="1"/>
    <col min="3889" max="3889" width="6.140625" style="14" customWidth="1"/>
    <col min="3890" max="3890" width="14.5703125" style="14" customWidth="1"/>
    <col min="3891" max="3891" width="11.7109375" style="14" customWidth="1"/>
    <col min="3892" max="3892" width="3.140625" style="14" customWidth="1"/>
    <col min="3893" max="3893" width="14.85546875" style="14" customWidth="1"/>
    <col min="3894" max="3894" width="11.7109375" style="14" customWidth="1"/>
    <col min="3895" max="3895" width="19.42578125" style="14" customWidth="1"/>
    <col min="3896" max="4095" width="9.140625" style="14"/>
    <col min="4096" max="4103" width="4" style="14" customWidth="1"/>
    <col min="4104" max="4104" width="6" style="14" customWidth="1"/>
    <col min="4105" max="4106" width="4" style="14" customWidth="1"/>
    <col min="4107" max="4108" width="5" style="14" customWidth="1"/>
    <col min="4109" max="4109" width="47.7109375" style="14" customWidth="1"/>
    <col min="4110" max="4110" width="0.140625" style="14" customWidth="1"/>
    <col min="4111" max="4113" width="0" style="14" hidden="1" customWidth="1"/>
    <col min="4114" max="4114" width="14.5703125" style="14" customWidth="1"/>
    <col min="4115" max="4115" width="1.7109375" style="14" customWidth="1"/>
    <col min="4116" max="4118" width="14.5703125" style="14" customWidth="1"/>
    <col min="4119" max="4119" width="18.42578125" style="14" customWidth="1"/>
    <col min="4120" max="4120" width="12.85546875" style="14" customWidth="1"/>
    <col min="4121" max="4121" width="1.7109375" style="14" customWidth="1"/>
    <col min="4122" max="4124" width="14.5703125" style="14" customWidth="1"/>
    <col min="4125" max="4125" width="18.42578125" style="14" customWidth="1"/>
    <col min="4126" max="4126" width="11.7109375" style="14" customWidth="1"/>
    <col min="4127" max="4127" width="4.28515625" style="14" customWidth="1"/>
    <col min="4128" max="4128" width="17" style="14" customWidth="1"/>
    <col min="4129" max="4129" width="11.7109375" style="14" customWidth="1"/>
    <col min="4130" max="4130" width="3" style="14" bestFit="1" customWidth="1"/>
    <col min="4131" max="4133" width="14.5703125" style="14" customWidth="1"/>
    <col min="4134" max="4134" width="18.42578125" style="14" customWidth="1"/>
    <col min="4135" max="4135" width="11.7109375" style="14" customWidth="1"/>
    <col min="4136" max="4136" width="3.7109375" style="14" customWidth="1"/>
    <col min="4137" max="4139" width="14.5703125" style="14" customWidth="1"/>
    <col min="4140" max="4140" width="18.42578125" style="14" customWidth="1"/>
    <col min="4141" max="4141" width="11.7109375" style="14" customWidth="1"/>
    <col min="4142" max="4142" width="5.28515625" style="14" customWidth="1"/>
    <col min="4143" max="4143" width="14.85546875" style="14" customWidth="1"/>
    <col min="4144" max="4144" width="11.7109375" style="14" customWidth="1"/>
    <col min="4145" max="4145" width="6.140625" style="14" customWidth="1"/>
    <col min="4146" max="4146" width="14.5703125" style="14" customWidth="1"/>
    <col min="4147" max="4147" width="11.7109375" style="14" customWidth="1"/>
    <col min="4148" max="4148" width="3.140625" style="14" customWidth="1"/>
    <col min="4149" max="4149" width="14.85546875" style="14" customWidth="1"/>
    <col min="4150" max="4150" width="11.7109375" style="14" customWidth="1"/>
    <col min="4151" max="4151" width="19.42578125" style="14" customWidth="1"/>
    <col min="4152" max="4351" width="9.140625" style="14"/>
    <col min="4352" max="4359" width="4" style="14" customWidth="1"/>
    <col min="4360" max="4360" width="6" style="14" customWidth="1"/>
    <col min="4361" max="4362" width="4" style="14" customWidth="1"/>
    <col min="4363" max="4364" width="5" style="14" customWidth="1"/>
    <col min="4365" max="4365" width="47.7109375" style="14" customWidth="1"/>
    <col min="4366" max="4366" width="0.140625" style="14" customWidth="1"/>
    <col min="4367" max="4369" width="0" style="14" hidden="1" customWidth="1"/>
    <col min="4370" max="4370" width="14.5703125" style="14" customWidth="1"/>
    <col min="4371" max="4371" width="1.7109375" style="14" customWidth="1"/>
    <col min="4372" max="4374" width="14.5703125" style="14" customWidth="1"/>
    <col min="4375" max="4375" width="18.42578125" style="14" customWidth="1"/>
    <col min="4376" max="4376" width="12.85546875" style="14" customWidth="1"/>
    <col min="4377" max="4377" width="1.7109375" style="14" customWidth="1"/>
    <col min="4378" max="4380" width="14.5703125" style="14" customWidth="1"/>
    <col min="4381" max="4381" width="18.42578125" style="14" customWidth="1"/>
    <col min="4382" max="4382" width="11.7109375" style="14" customWidth="1"/>
    <col min="4383" max="4383" width="4.28515625" style="14" customWidth="1"/>
    <col min="4384" max="4384" width="17" style="14" customWidth="1"/>
    <col min="4385" max="4385" width="11.7109375" style="14" customWidth="1"/>
    <col min="4386" max="4386" width="3" style="14" bestFit="1" customWidth="1"/>
    <col min="4387" max="4389" width="14.5703125" style="14" customWidth="1"/>
    <col min="4390" max="4390" width="18.42578125" style="14" customWidth="1"/>
    <col min="4391" max="4391" width="11.7109375" style="14" customWidth="1"/>
    <col min="4392" max="4392" width="3.7109375" style="14" customWidth="1"/>
    <col min="4393" max="4395" width="14.5703125" style="14" customWidth="1"/>
    <col min="4396" max="4396" width="18.42578125" style="14" customWidth="1"/>
    <col min="4397" max="4397" width="11.7109375" style="14" customWidth="1"/>
    <col min="4398" max="4398" width="5.28515625" style="14" customWidth="1"/>
    <col min="4399" max="4399" width="14.85546875" style="14" customWidth="1"/>
    <col min="4400" max="4400" width="11.7109375" style="14" customWidth="1"/>
    <col min="4401" max="4401" width="6.140625" style="14" customWidth="1"/>
    <col min="4402" max="4402" width="14.5703125" style="14" customWidth="1"/>
    <col min="4403" max="4403" width="11.7109375" style="14" customWidth="1"/>
    <col min="4404" max="4404" width="3.140625" style="14" customWidth="1"/>
    <col min="4405" max="4405" width="14.85546875" style="14" customWidth="1"/>
    <col min="4406" max="4406" width="11.7109375" style="14" customWidth="1"/>
    <col min="4407" max="4407" width="19.42578125" style="14" customWidth="1"/>
    <col min="4408" max="4607" width="9.140625" style="14"/>
    <col min="4608" max="4615" width="4" style="14" customWidth="1"/>
    <col min="4616" max="4616" width="6" style="14" customWidth="1"/>
    <col min="4617" max="4618" width="4" style="14" customWidth="1"/>
    <col min="4619" max="4620" width="5" style="14" customWidth="1"/>
    <col min="4621" max="4621" width="47.7109375" style="14" customWidth="1"/>
    <col min="4622" max="4622" width="0.140625" style="14" customWidth="1"/>
    <col min="4623" max="4625" width="0" style="14" hidden="1" customWidth="1"/>
    <col min="4626" max="4626" width="14.5703125" style="14" customWidth="1"/>
    <col min="4627" max="4627" width="1.7109375" style="14" customWidth="1"/>
    <col min="4628" max="4630" width="14.5703125" style="14" customWidth="1"/>
    <col min="4631" max="4631" width="18.42578125" style="14" customWidth="1"/>
    <col min="4632" max="4632" width="12.85546875" style="14" customWidth="1"/>
    <col min="4633" max="4633" width="1.7109375" style="14" customWidth="1"/>
    <col min="4634" max="4636" width="14.5703125" style="14" customWidth="1"/>
    <col min="4637" max="4637" width="18.42578125" style="14" customWidth="1"/>
    <col min="4638" max="4638" width="11.7109375" style="14" customWidth="1"/>
    <col min="4639" max="4639" width="4.28515625" style="14" customWidth="1"/>
    <col min="4640" max="4640" width="17" style="14" customWidth="1"/>
    <col min="4641" max="4641" width="11.7109375" style="14" customWidth="1"/>
    <col min="4642" max="4642" width="3" style="14" bestFit="1" customWidth="1"/>
    <col min="4643" max="4645" width="14.5703125" style="14" customWidth="1"/>
    <col min="4646" max="4646" width="18.42578125" style="14" customWidth="1"/>
    <col min="4647" max="4647" width="11.7109375" style="14" customWidth="1"/>
    <col min="4648" max="4648" width="3.7109375" style="14" customWidth="1"/>
    <col min="4649" max="4651" width="14.5703125" style="14" customWidth="1"/>
    <col min="4652" max="4652" width="18.42578125" style="14" customWidth="1"/>
    <col min="4653" max="4653" width="11.7109375" style="14" customWidth="1"/>
    <col min="4654" max="4654" width="5.28515625" style="14" customWidth="1"/>
    <col min="4655" max="4655" width="14.85546875" style="14" customWidth="1"/>
    <col min="4656" max="4656" width="11.7109375" style="14" customWidth="1"/>
    <col min="4657" max="4657" width="6.140625" style="14" customWidth="1"/>
    <col min="4658" max="4658" width="14.5703125" style="14" customWidth="1"/>
    <col min="4659" max="4659" width="11.7109375" style="14" customWidth="1"/>
    <col min="4660" max="4660" width="3.140625" style="14" customWidth="1"/>
    <col min="4661" max="4661" width="14.85546875" style="14" customWidth="1"/>
    <col min="4662" max="4662" width="11.7109375" style="14" customWidth="1"/>
    <col min="4663" max="4663" width="19.42578125" style="14" customWidth="1"/>
    <col min="4664" max="4863" width="9.140625" style="14"/>
    <col min="4864" max="4871" width="4" style="14" customWidth="1"/>
    <col min="4872" max="4872" width="6" style="14" customWidth="1"/>
    <col min="4873" max="4874" width="4" style="14" customWidth="1"/>
    <col min="4875" max="4876" width="5" style="14" customWidth="1"/>
    <col min="4877" max="4877" width="47.7109375" style="14" customWidth="1"/>
    <col min="4878" max="4878" width="0.140625" style="14" customWidth="1"/>
    <col min="4879" max="4881" width="0" style="14" hidden="1" customWidth="1"/>
    <col min="4882" max="4882" width="14.5703125" style="14" customWidth="1"/>
    <col min="4883" max="4883" width="1.7109375" style="14" customWidth="1"/>
    <col min="4884" max="4886" width="14.5703125" style="14" customWidth="1"/>
    <col min="4887" max="4887" width="18.42578125" style="14" customWidth="1"/>
    <col min="4888" max="4888" width="12.85546875" style="14" customWidth="1"/>
    <col min="4889" max="4889" width="1.7109375" style="14" customWidth="1"/>
    <col min="4890" max="4892" width="14.5703125" style="14" customWidth="1"/>
    <col min="4893" max="4893" width="18.42578125" style="14" customWidth="1"/>
    <col min="4894" max="4894" width="11.7109375" style="14" customWidth="1"/>
    <col min="4895" max="4895" width="4.28515625" style="14" customWidth="1"/>
    <col min="4896" max="4896" width="17" style="14" customWidth="1"/>
    <col min="4897" max="4897" width="11.7109375" style="14" customWidth="1"/>
    <col min="4898" max="4898" width="3" style="14" bestFit="1" customWidth="1"/>
    <col min="4899" max="4901" width="14.5703125" style="14" customWidth="1"/>
    <col min="4902" max="4902" width="18.42578125" style="14" customWidth="1"/>
    <col min="4903" max="4903" width="11.7109375" style="14" customWidth="1"/>
    <col min="4904" max="4904" width="3.7109375" style="14" customWidth="1"/>
    <col min="4905" max="4907" width="14.5703125" style="14" customWidth="1"/>
    <col min="4908" max="4908" width="18.42578125" style="14" customWidth="1"/>
    <col min="4909" max="4909" width="11.7109375" style="14" customWidth="1"/>
    <col min="4910" max="4910" width="5.28515625" style="14" customWidth="1"/>
    <col min="4911" max="4911" width="14.85546875" style="14" customWidth="1"/>
    <col min="4912" max="4912" width="11.7109375" style="14" customWidth="1"/>
    <col min="4913" max="4913" width="6.140625" style="14" customWidth="1"/>
    <col min="4914" max="4914" width="14.5703125" style="14" customWidth="1"/>
    <col min="4915" max="4915" width="11.7109375" style="14" customWidth="1"/>
    <col min="4916" max="4916" width="3.140625" style="14" customWidth="1"/>
    <col min="4917" max="4917" width="14.85546875" style="14" customWidth="1"/>
    <col min="4918" max="4918" width="11.7109375" style="14" customWidth="1"/>
    <col min="4919" max="4919" width="19.42578125" style="14" customWidth="1"/>
    <col min="4920" max="5119" width="9.140625" style="14"/>
    <col min="5120" max="5127" width="4" style="14" customWidth="1"/>
    <col min="5128" max="5128" width="6" style="14" customWidth="1"/>
    <col min="5129" max="5130" width="4" style="14" customWidth="1"/>
    <col min="5131" max="5132" width="5" style="14" customWidth="1"/>
    <col min="5133" max="5133" width="47.7109375" style="14" customWidth="1"/>
    <col min="5134" max="5134" width="0.140625" style="14" customWidth="1"/>
    <col min="5135" max="5137" width="0" style="14" hidden="1" customWidth="1"/>
    <col min="5138" max="5138" width="14.5703125" style="14" customWidth="1"/>
    <col min="5139" max="5139" width="1.7109375" style="14" customWidth="1"/>
    <col min="5140" max="5142" width="14.5703125" style="14" customWidth="1"/>
    <col min="5143" max="5143" width="18.42578125" style="14" customWidth="1"/>
    <col min="5144" max="5144" width="12.85546875" style="14" customWidth="1"/>
    <col min="5145" max="5145" width="1.7109375" style="14" customWidth="1"/>
    <col min="5146" max="5148" width="14.5703125" style="14" customWidth="1"/>
    <col min="5149" max="5149" width="18.42578125" style="14" customWidth="1"/>
    <col min="5150" max="5150" width="11.7109375" style="14" customWidth="1"/>
    <col min="5151" max="5151" width="4.28515625" style="14" customWidth="1"/>
    <col min="5152" max="5152" width="17" style="14" customWidth="1"/>
    <col min="5153" max="5153" width="11.7109375" style="14" customWidth="1"/>
    <col min="5154" max="5154" width="3" style="14" bestFit="1" customWidth="1"/>
    <col min="5155" max="5157" width="14.5703125" style="14" customWidth="1"/>
    <col min="5158" max="5158" width="18.42578125" style="14" customWidth="1"/>
    <col min="5159" max="5159" width="11.7109375" style="14" customWidth="1"/>
    <col min="5160" max="5160" width="3.7109375" style="14" customWidth="1"/>
    <col min="5161" max="5163" width="14.5703125" style="14" customWidth="1"/>
    <col min="5164" max="5164" width="18.42578125" style="14" customWidth="1"/>
    <col min="5165" max="5165" width="11.7109375" style="14" customWidth="1"/>
    <col min="5166" max="5166" width="5.28515625" style="14" customWidth="1"/>
    <col min="5167" max="5167" width="14.85546875" style="14" customWidth="1"/>
    <col min="5168" max="5168" width="11.7109375" style="14" customWidth="1"/>
    <col min="5169" max="5169" width="6.140625" style="14" customWidth="1"/>
    <col min="5170" max="5170" width="14.5703125" style="14" customWidth="1"/>
    <col min="5171" max="5171" width="11.7109375" style="14" customWidth="1"/>
    <col min="5172" max="5172" width="3.140625" style="14" customWidth="1"/>
    <col min="5173" max="5173" width="14.85546875" style="14" customWidth="1"/>
    <col min="5174" max="5174" width="11.7109375" style="14" customWidth="1"/>
    <col min="5175" max="5175" width="19.42578125" style="14" customWidth="1"/>
    <col min="5176" max="5375" width="9.140625" style="14"/>
    <col min="5376" max="5383" width="4" style="14" customWidth="1"/>
    <col min="5384" max="5384" width="6" style="14" customWidth="1"/>
    <col min="5385" max="5386" width="4" style="14" customWidth="1"/>
    <col min="5387" max="5388" width="5" style="14" customWidth="1"/>
    <col min="5389" max="5389" width="47.7109375" style="14" customWidth="1"/>
    <col min="5390" max="5390" width="0.140625" style="14" customWidth="1"/>
    <col min="5391" max="5393" width="0" style="14" hidden="1" customWidth="1"/>
    <col min="5394" max="5394" width="14.5703125" style="14" customWidth="1"/>
    <col min="5395" max="5395" width="1.7109375" style="14" customWidth="1"/>
    <col min="5396" max="5398" width="14.5703125" style="14" customWidth="1"/>
    <col min="5399" max="5399" width="18.42578125" style="14" customWidth="1"/>
    <col min="5400" max="5400" width="12.85546875" style="14" customWidth="1"/>
    <col min="5401" max="5401" width="1.7109375" style="14" customWidth="1"/>
    <col min="5402" max="5404" width="14.5703125" style="14" customWidth="1"/>
    <col min="5405" max="5405" width="18.42578125" style="14" customWidth="1"/>
    <col min="5406" max="5406" width="11.7109375" style="14" customWidth="1"/>
    <col min="5407" max="5407" width="4.28515625" style="14" customWidth="1"/>
    <col min="5408" max="5408" width="17" style="14" customWidth="1"/>
    <col min="5409" max="5409" width="11.7109375" style="14" customWidth="1"/>
    <col min="5410" max="5410" width="3" style="14" bestFit="1" customWidth="1"/>
    <col min="5411" max="5413" width="14.5703125" style="14" customWidth="1"/>
    <col min="5414" max="5414" width="18.42578125" style="14" customWidth="1"/>
    <col min="5415" max="5415" width="11.7109375" style="14" customWidth="1"/>
    <col min="5416" max="5416" width="3.7109375" style="14" customWidth="1"/>
    <col min="5417" max="5419" width="14.5703125" style="14" customWidth="1"/>
    <col min="5420" max="5420" width="18.42578125" style="14" customWidth="1"/>
    <col min="5421" max="5421" width="11.7109375" style="14" customWidth="1"/>
    <col min="5422" max="5422" width="5.28515625" style="14" customWidth="1"/>
    <col min="5423" max="5423" width="14.85546875" style="14" customWidth="1"/>
    <col min="5424" max="5424" width="11.7109375" style="14" customWidth="1"/>
    <col min="5425" max="5425" width="6.140625" style="14" customWidth="1"/>
    <col min="5426" max="5426" width="14.5703125" style="14" customWidth="1"/>
    <col min="5427" max="5427" width="11.7109375" style="14" customWidth="1"/>
    <col min="5428" max="5428" width="3.140625" style="14" customWidth="1"/>
    <col min="5429" max="5429" width="14.85546875" style="14" customWidth="1"/>
    <col min="5430" max="5430" width="11.7109375" style="14" customWidth="1"/>
    <col min="5431" max="5431" width="19.42578125" style="14" customWidth="1"/>
    <col min="5432" max="5631" width="9.140625" style="14"/>
    <col min="5632" max="5639" width="4" style="14" customWidth="1"/>
    <col min="5640" max="5640" width="6" style="14" customWidth="1"/>
    <col min="5641" max="5642" width="4" style="14" customWidth="1"/>
    <col min="5643" max="5644" width="5" style="14" customWidth="1"/>
    <col min="5645" max="5645" width="47.7109375" style="14" customWidth="1"/>
    <col min="5646" max="5646" width="0.140625" style="14" customWidth="1"/>
    <col min="5647" max="5649" width="0" style="14" hidden="1" customWidth="1"/>
    <col min="5650" max="5650" width="14.5703125" style="14" customWidth="1"/>
    <col min="5651" max="5651" width="1.7109375" style="14" customWidth="1"/>
    <col min="5652" max="5654" width="14.5703125" style="14" customWidth="1"/>
    <col min="5655" max="5655" width="18.42578125" style="14" customWidth="1"/>
    <col min="5656" max="5656" width="12.85546875" style="14" customWidth="1"/>
    <col min="5657" max="5657" width="1.7109375" style="14" customWidth="1"/>
    <col min="5658" max="5660" width="14.5703125" style="14" customWidth="1"/>
    <col min="5661" max="5661" width="18.42578125" style="14" customWidth="1"/>
    <col min="5662" max="5662" width="11.7109375" style="14" customWidth="1"/>
    <col min="5663" max="5663" width="4.28515625" style="14" customWidth="1"/>
    <col min="5664" max="5664" width="17" style="14" customWidth="1"/>
    <col min="5665" max="5665" width="11.7109375" style="14" customWidth="1"/>
    <col min="5666" max="5666" width="3" style="14" bestFit="1" customWidth="1"/>
    <col min="5667" max="5669" width="14.5703125" style="14" customWidth="1"/>
    <col min="5670" max="5670" width="18.42578125" style="14" customWidth="1"/>
    <col min="5671" max="5671" width="11.7109375" style="14" customWidth="1"/>
    <col min="5672" max="5672" width="3.7109375" style="14" customWidth="1"/>
    <col min="5673" max="5675" width="14.5703125" style="14" customWidth="1"/>
    <col min="5676" max="5676" width="18.42578125" style="14" customWidth="1"/>
    <col min="5677" max="5677" width="11.7109375" style="14" customWidth="1"/>
    <col min="5678" max="5678" width="5.28515625" style="14" customWidth="1"/>
    <col min="5679" max="5679" width="14.85546875" style="14" customWidth="1"/>
    <col min="5680" max="5680" width="11.7109375" style="14" customWidth="1"/>
    <col min="5681" max="5681" width="6.140625" style="14" customWidth="1"/>
    <col min="5682" max="5682" width="14.5703125" style="14" customWidth="1"/>
    <col min="5683" max="5683" width="11.7109375" style="14" customWidth="1"/>
    <col min="5684" max="5684" width="3.140625" style="14" customWidth="1"/>
    <col min="5685" max="5685" width="14.85546875" style="14" customWidth="1"/>
    <col min="5686" max="5686" width="11.7109375" style="14" customWidth="1"/>
    <col min="5687" max="5687" width="19.42578125" style="14" customWidth="1"/>
    <col min="5688" max="5887" width="9.140625" style="14"/>
    <col min="5888" max="5895" width="4" style="14" customWidth="1"/>
    <col min="5896" max="5896" width="6" style="14" customWidth="1"/>
    <col min="5897" max="5898" width="4" style="14" customWidth="1"/>
    <col min="5899" max="5900" width="5" style="14" customWidth="1"/>
    <col min="5901" max="5901" width="47.7109375" style="14" customWidth="1"/>
    <col min="5902" max="5902" width="0.140625" style="14" customWidth="1"/>
    <col min="5903" max="5905" width="0" style="14" hidden="1" customWidth="1"/>
    <col min="5906" max="5906" width="14.5703125" style="14" customWidth="1"/>
    <col min="5907" max="5907" width="1.7109375" style="14" customWidth="1"/>
    <col min="5908" max="5910" width="14.5703125" style="14" customWidth="1"/>
    <col min="5911" max="5911" width="18.42578125" style="14" customWidth="1"/>
    <col min="5912" max="5912" width="12.85546875" style="14" customWidth="1"/>
    <col min="5913" max="5913" width="1.7109375" style="14" customWidth="1"/>
    <col min="5914" max="5916" width="14.5703125" style="14" customWidth="1"/>
    <col min="5917" max="5917" width="18.42578125" style="14" customWidth="1"/>
    <col min="5918" max="5918" width="11.7109375" style="14" customWidth="1"/>
    <col min="5919" max="5919" width="4.28515625" style="14" customWidth="1"/>
    <col min="5920" max="5920" width="17" style="14" customWidth="1"/>
    <col min="5921" max="5921" width="11.7109375" style="14" customWidth="1"/>
    <col min="5922" max="5922" width="3" style="14" bestFit="1" customWidth="1"/>
    <col min="5923" max="5925" width="14.5703125" style="14" customWidth="1"/>
    <col min="5926" max="5926" width="18.42578125" style="14" customWidth="1"/>
    <col min="5927" max="5927" width="11.7109375" style="14" customWidth="1"/>
    <col min="5928" max="5928" width="3.7109375" style="14" customWidth="1"/>
    <col min="5929" max="5931" width="14.5703125" style="14" customWidth="1"/>
    <col min="5932" max="5932" width="18.42578125" style="14" customWidth="1"/>
    <col min="5933" max="5933" width="11.7109375" style="14" customWidth="1"/>
    <col min="5934" max="5934" width="5.28515625" style="14" customWidth="1"/>
    <col min="5935" max="5935" width="14.85546875" style="14" customWidth="1"/>
    <col min="5936" max="5936" width="11.7109375" style="14" customWidth="1"/>
    <col min="5937" max="5937" width="6.140625" style="14" customWidth="1"/>
    <col min="5938" max="5938" width="14.5703125" style="14" customWidth="1"/>
    <col min="5939" max="5939" width="11.7109375" style="14" customWidth="1"/>
    <col min="5940" max="5940" width="3.140625" style="14" customWidth="1"/>
    <col min="5941" max="5941" width="14.85546875" style="14" customWidth="1"/>
    <col min="5942" max="5942" width="11.7109375" style="14" customWidth="1"/>
    <col min="5943" max="5943" width="19.42578125" style="14" customWidth="1"/>
    <col min="5944" max="6143" width="9.140625" style="14"/>
    <col min="6144" max="6151" width="4" style="14" customWidth="1"/>
    <col min="6152" max="6152" width="6" style="14" customWidth="1"/>
    <col min="6153" max="6154" width="4" style="14" customWidth="1"/>
    <col min="6155" max="6156" width="5" style="14" customWidth="1"/>
    <col min="6157" max="6157" width="47.7109375" style="14" customWidth="1"/>
    <col min="6158" max="6158" width="0.140625" style="14" customWidth="1"/>
    <col min="6159" max="6161" width="0" style="14" hidden="1" customWidth="1"/>
    <col min="6162" max="6162" width="14.5703125" style="14" customWidth="1"/>
    <col min="6163" max="6163" width="1.7109375" style="14" customWidth="1"/>
    <col min="6164" max="6166" width="14.5703125" style="14" customWidth="1"/>
    <col min="6167" max="6167" width="18.42578125" style="14" customWidth="1"/>
    <col min="6168" max="6168" width="12.85546875" style="14" customWidth="1"/>
    <col min="6169" max="6169" width="1.7109375" style="14" customWidth="1"/>
    <col min="6170" max="6172" width="14.5703125" style="14" customWidth="1"/>
    <col min="6173" max="6173" width="18.42578125" style="14" customWidth="1"/>
    <col min="6174" max="6174" width="11.7109375" style="14" customWidth="1"/>
    <col min="6175" max="6175" width="4.28515625" style="14" customWidth="1"/>
    <col min="6176" max="6176" width="17" style="14" customWidth="1"/>
    <col min="6177" max="6177" width="11.7109375" style="14" customWidth="1"/>
    <col min="6178" max="6178" width="3" style="14" bestFit="1" customWidth="1"/>
    <col min="6179" max="6181" width="14.5703125" style="14" customWidth="1"/>
    <col min="6182" max="6182" width="18.42578125" style="14" customWidth="1"/>
    <col min="6183" max="6183" width="11.7109375" style="14" customWidth="1"/>
    <col min="6184" max="6184" width="3.7109375" style="14" customWidth="1"/>
    <col min="6185" max="6187" width="14.5703125" style="14" customWidth="1"/>
    <col min="6188" max="6188" width="18.42578125" style="14" customWidth="1"/>
    <col min="6189" max="6189" width="11.7109375" style="14" customWidth="1"/>
    <col min="6190" max="6190" width="5.28515625" style="14" customWidth="1"/>
    <col min="6191" max="6191" width="14.85546875" style="14" customWidth="1"/>
    <col min="6192" max="6192" width="11.7109375" style="14" customWidth="1"/>
    <col min="6193" max="6193" width="6.140625" style="14" customWidth="1"/>
    <col min="6194" max="6194" width="14.5703125" style="14" customWidth="1"/>
    <col min="6195" max="6195" width="11.7109375" style="14" customWidth="1"/>
    <col min="6196" max="6196" width="3.140625" style="14" customWidth="1"/>
    <col min="6197" max="6197" width="14.85546875" style="14" customWidth="1"/>
    <col min="6198" max="6198" width="11.7109375" style="14" customWidth="1"/>
    <col min="6199" max="6199" width="19.42578125" style="14" customWidth="1"/>
    <col min="6200" max="6399" width="9.140625" style="14"/>
    <col min="6400" max="6407" width="4" style="14" customWidth="1"/>
    <col min="6408" max="6408" width="6" style="14" customWidth="1"/>
    <col min="6409" max="6410" width="4" style="14" customWidth="1"/>
    <col min="6411" max="6412" width="5" style="14" customWidth="1"/>
    <col min="6413" max="6413" width="47.7109375" style="14" customWidth="1"/>
    <col min="6414" max="6414" width="0.140625" style="14" customWidth="1"/>
    <col min="6415" max="6417" width="0" style="14" hidden="1" customWidth="1"/>
    <col min="6418" max="6418" width="14.5703125" style="14" customWidth="1"/>
    <col min="6419" max="6419" width="1.7109375" style="14" customWidth="1"/>
    <col min="6420" max="6422" width="14.5703125" style="14" customWidth="1"/>
    <col min="6423" max="6423" width="18.42578125" style="14" customWidth="1"/>
    <col min="6424" max="6424" width="12.85546875" style="14" customWidth="1"/>
    <col min="6425" max="6425" width="1.7109375" style="14" customWidth="1"/>
    <col min="6426" max="6428" width="14.5703125" style="14" customWidth="1"/>
    <col min="6429" max="6429" width="18.42578125" style="14" customWidth="1"/>
    <col min="6430" max="6430" width="11.7109375" style="14" customWidth="1"/>
    <col min="6431" max="6431" width="4.28515625" style="14" customWidth="1"/>
    <col min="6432" max="6432" width="17" style="14" customWidth="1"/>
    <col min="6433" max="6433" width="11.7109375" style="14" customWidth="1"/>
    <col min="6434" max="6434" width="3" style="14" bestFit="1" customWidth="1"/>
    <col min="6435" max="6437" width="14.5703125" style="14" customWidth="1"/>
    <col min="6438" max="6438" width="18.42578125" style="14" customWidth="1"/>
    <col min="6439" max="6439" width="11.7109375" style="14" customWidth="1"/>
    <col min="6440" max="6440" width="3.7109375" style="14" customWidth="1"/>
    <col min="6441" max="6443" width="14.5703125" style="14" customWidth="1"/>
    <col min="6444" max="6444" width="18.42578125" style="14" customWidth="1"/>
    <col min="6445" max="6445" width="11.7109375" style="14" customWidth="1"/>
    <col min="6446" max="6446" width="5.28515625" style="14" customWidth="1"/>
    <col min="6447" max="6447" width="14.85546875" style="14" customWidth="1"/>
    <col min="6448" max="6448" width="11.7109375" style="14" customWidth="1"/>
    <col min="6449" max="6449" width="6.140625" style="14" customWidth="1"/>
    <col min="6450" max="6450" width="14.5703125" style="14" customWidth="1"/>
    <col min="6451" max="6451" width="11.7109375" style="14" customWidth="1"/>
    <col min="6452" max="6452" width="3.140625" style="14" customWidth="1"/>
    <col min="6453" max="6453" width="14.85546875" style="14" customWidth="1"/>
    <col min="6454" max="6454" width="11.7109375" style="14" customWidth="1"/>
    <col min="6455" max="6455" width="19.42578125" style="14" customWidth="1"/>
    <col min="6456" max="6655" width="9.140625" style="14"/>
    <col min="6656" max="6663" width="4" style="14" customWidth="1"/>
    <col min="6664" max="6664" width="6" style="14" customWidth="1"/>
    <col min="6665" max="6666" width="4" style="14" customWidth="1"/>
    <col min="6667" max="6668" width="5" style="14" customWidth="1"/>
    <col min="6669" max="6669" width="47.7109375" style="14" customWidth="1"/>
    <col min="6670" max="6670" width="0.140625" style="14" customWidth="1"/>
    <col min="6671" max="6673" width="0" style="14" hidden="1" customWidth="1"/>
    <col min="6674" max="6674" width="14.5703125" style="14" customWidth="1"/>
    <col min="6675" max="6675" width="1.7109375" style="14" customWidth="1"/>
    <col min="6676" max="6678" width="14.5703125" style="14" customWidth="1"/>
    <col min="6679" max="6679" width="18.42578125" style="14" customWidth="1"/>
    <col min="6680" max="6680" width="12.85546875" style="14" customWidth="1"/>
    <col min="6681" max="6681" width="1.7109375" style="14" customWidth="1"/>
    <col min="6682" max="6684" width="14.5703125" style="14" customWidth="1"/>
    <col min="6685" max="6685" width="18.42578125" style="14" customWidth="1"/>
    <col min="6686" max="6686" width="11.7109375" style="14" customWidth="1"/>
    <col min="6687" max="6687" width="4.28515625" style="14" customWidth="1"/>
    <col min="6688" max="6688" width="17" style="14" customWidth="1"/>
    <col min="6689" max="6689" width="11.7109375" style="14" customWidth="1"/>
    <col min="6690" max="6690" width="3" style="14" bestFit="1" customWidth="1"/>
    <col min="6691" max="6693" width="14.5703125" style="14" customWidth="1"/>
    <col min="6694" max="6694" width="18.42578125" style="14" customWidth="1"/>
    <col min="6695" max="6695" width="11.7109375" style="14" customWidth="1"/>
    <col min="6696" max="6696" width="3.7109375" style="14" customWidth="1"/>
    <col min="6697" max="6699" width="14.5703125" style="14" customWidth="1"/>
    <col min="6700" max="6700" width="18.42578125" style="14" customWidth="1"/>
    <col min="6701" max="6701" width="11.7109375" style="14" customWidth="1"/>
    <col min="6702" max="6702" width="5.28515625" style="14" customWidth="1"/>
    <col min="6703" max="6703" width="14.85546875" style="14" customWidth="1"/>
    <col min="6704" max="6704" width="11.7109375" style="14" customWidth="1"/>
    <col min="6705" max="6705" width="6.140625" style="14" customWidth="1"/>
    <col min="6706" max="6706" width="14.5703125" style="14" customWidth="1"/>
    <col min="6707" max="6707" width="11.7109375" style="14" customWidth="1"/>
    <col min="6708" max="6708" width="3.140625" style="14" customWidth="1"/>
    <col min="6709" max="6709" width="14.85546875" style="14" customWidth="1"/>
    <col min="6710" max="6710" width="11.7109375" style="14" customWidth="1"/>
    <col min="6711" max="6711" width="19.42578125" style="14" customWidth="1"/>
    <col min="6712" max="6911" width="9.140625" style="14"/>
    <col min="6912" max="6919" width="4" style="14" customWidth="1"/>
    <col min="6920" max="6920" width="6" style="14" customWidth="1"/>
    <col min="6921" max="6922" width="4" style="14" customWidth="1"/>
    <col min="6923" max="6924" width="5" style="14" customWidth="1"/>
    <col min="6925" max="6925" width="47.7109375" style="14" customWidth="1"/>
    <col min="6926" max="6926" width="0.140625" style="14" customWidth="1"/>
    <col min="6927" max="6929" width="0" style="14" hidden="1" customWidth="1"/>
    <col min="6930" max="6930" width="14.5703125" style="14" customWidth="1"/>
    <col min="6931" max="6931" width="1.7109375" style="14" customWidth="1"/>
    <col min="6932" max="6934" width="14.5703125" style="14" customWidth="1"/>
    <col min="6935" max="6935" width="18.42578125" style="14" customWidth="1"/>
    <col min="6936" max="6936" width="12.85546875" style="14" customWidth="1"/>
    <col min="6937" max="6937" width="1.7109375" style="14" customWidth="1"/>
    <col min="6938" max="6940" width="14.5703125" style="14" customWidth="1"/>
    <col min="6941" max="6941" width="18.42578125" style="14" customWidth="1"/>
    <col min="6942" max="6942" width="11.7109375" style="14" customWidth="1"/>
    <col min="6943" max="6943" width="4.28515625" style="14" customWidth="1"/>
    <col min="6944" max="6944" width="17" style="14" customWidth="1"/>
    <col min="6945" max="6945" width="11.7109375" style="14" customWidth="1"/>
    <col min="6946" max="6946" width="3" style="14" bestFit="1" customWidth="1"/>
    <col min="6947" max="6949" width="14.5703125" style="14" customWidth="1"/>
    <col min="6950" max="6950" width="18.42578125" style="14" customWidth="1"/>
    <col min="6951" max="6951" width="11.7109375" style="14" customWidth="1"/>
    <col min="6952" max="6952" width="3.7109375" style="14" customWidth="1"/>
    <col min="6953" max="6955" width="14.5703125" style="14" customWidth="1"/>
    <col min="6956" max="6956" width="18.42578125" style="14" customWidth="1"/>
    <col min="6957" max="6957" width="11.7109375" style="14" customWidth="1"/>
    <col min="6958" max="6958" width="5.28515625" style="14" customWidth="1"/>
    <col min="6959" max="6959" width="14.85546875" style="14" customWidth="1"/>
    <col min="6960" max="6960" width="11.7109375" style="14" customWidth="1"/>
    <col min="6961" max="6961" width="6.140625" style="14" customWidth="1"/>
    <col min="6962" max="6962" width="14.5703125" style="14" customWidth="1"/>
    <col min="6963" max="6963" width="11.7109375" style="14" customWidth="1"/>
    <col min="6964" max="6964" width="3.140625" style="14" customWidth="1"/>
    <col min="6965" max="6965" width="14.85546875" style="14" customWidth="1"/>
    <col min="6966" max="6966" width="11.7109375" style="14" customWidth="1"/>
    <col min="6967" max="6967" width="19.42578125" style="14" customWidth="1"/>
    <col min="6968" max="7167" width="9.140625" style="14"/>
    <col min="7168" max="7175" width="4" style="14" customWidth="1"/>
    <col min="7176" max="7176" width="6" style="14" customWidth="1"/>
    <col min="7177" max="7178" width="4" style="14" customWidth="1"/>
    <col min="7179" max="7180" width="5" style="14" customWidth="1"/>
    <col min="7181" max="7181" width="47.7109375" style="14" customWidth="1"/>
    <col min="7182" max="7182" width="0.140625" style="14" customWidth="1"/>
    <col min="7183" max="7185" width="0" style="14" hidden="1" customWidth="1"/>
    <col min="7186" max="7186" width="14.5703125" style="14" customWidth="1"/>
    <col min="7187" max="7187" width="1.7109375" style="14" customWidth="1"/>
    <col min="7188" max="7190" width="14.5703125" style="14" customWidth="1"/>
    <col min="7191" max="7191" width="18.42578125" style="14" customWidth="1"/>
    <col min="7192" max="7192" width="12.85546875" style="14" customWidth="1"/>
    <col min="7193" max="7193" width="1.7109375" style="14" customWidth="1"/>
    <col min="7194" max="7196" width="14.5703125" style="14" customWidth="1"/>
    <col min="7197" max="7197" width="18.42578125" style="14" customWidth="1"/>
    <col min="7198" max="7198" width="11.7109375" style="14" customWidth="1"/>
    <col min="7199" max="7199" width="4.28515625" style="14" customWidth="1"/>
    <col min="7200" max="7200" width="17" style="14" customWidth="1"/>
    <col min="7201" max="7201" width="11.7109375" style="14" customWidth="1"/>
    <col min="7202" max="7202" width="3" style="14" bestFit="1" customWidth="1"/>
    <col min="7203" max="7205" width="14.5703125" style="14" customWidth="1"/>
    <col min="7206" max="7206" width="18.42578125" style="14" customWidth="1"/>
    <col min="7207" max="7207" width="11.7109375" style="14" customWidth="1"/>
    <col min="7208" max="7208" width="3.7109375" style="14" customWidth="1"/>
    <col min="7209" max="7211" width="14.5703125" style="14" customWidth="1"/>
    <col min="7212" max="7212" width="18.42578125" style="14" customWidth="1"/>
    <col min="7213" max="7213" width="11.7109375" style="14" customWidth="1"/>
    <col min="7214" max="7214" width="5.28515625" style="14" customWidth="1"/>
    <col min="7215" max="7215" width="14.85546875" style="14" customWidth="1"/>
    <col min="7216" max="7216" width="11.7109375" style="14" customWidth="1"/>
    <col min="7217" max="7217" width="6.140625" style="14" customWidth="1"/>
    <col min="7218" max="7218" width="14.5703125" style="14" customWidth="1"/>
    <col min="7219" max="7219" width="11.7109375" style="14" customWidth="1"/>
    <col min="7220" max="7220" width="3.140625" style="14" customWidth="1"/>
    <col min="7221" max="7221" width="14.85546875" style="14" customWidth="1"/>
    <col min="7222" max="7222" width="11.7109375" style="14" customWidth="1"/>
    <col min="7223" max="7223" width="19.42578125" style="14" customWidth="1"/>
    <col min="7224" max="7423" width="9.140625" style="14"/>
    <col min="7424" max="7431" width="4" style="14" customWidth="1"/>
    <col min="7432" max="7432" width="6" style="14" customWidth="1"/>
    <col min="7433" max="7434" width="4" style="14" customWidth="1"/>
    <col min="7435" max="7436" width="5" style="14" customWidth="1"/>
    <col min="7437" max="7437" width="47.7109375" style="14" customWidth="1"/>
    <col min="7438" max="7438" width="0.140625" style="14" customWidth="1"/>
    <col min="7439" max="7441" width="0" style="14" hidden="1" customWidth="1"/>
    <col min="7442" max="7442" width="14.5703125" style="14" customWidth="1"/>
    <col min="7443" max="7443" width="1.7109375" style="14" customWidth="1"/>
    <col min="7444" max="7446" width="14.5703125" style="14" customWidth="1"/>
    <col min="7447" max="7447" width="18.42578125" style="14" customWidth="1"/>
    <col min="7448" max="7448" width="12.85546875" style="14" customWidth="1"/>
    <col min="7449" max="7449" width="1.7109375" style="14" customWidth="1"/>
    <col min="7450" max="7452" width="14.5703125" style="14" customWidth="1"/>
    <col min="7453" max="7453" width="18.42578125" style="14" customWidth="1"/>
    <col min="7454" max="7454" width="11.7109375" style="14" customWidth="1"/>
    <col min="7455" max="7455" width="4.28515625" style="14" customWidth="1"/>
    <col min="7456" max="7456" width="17" style="14" customWidth="1"/>
    <col min="7457" max="7457" width="11.7109375" style="14" customWidth="1"/>
    <col min="7458" max="7458" width="3" style="14" bestFit="1" customWidth="1"/>
    <col min="7459" max="7461" width="14.5703125" style="14" customWidth="1"/>
    <col min="7462" max="7462" width="18.42578125" style="14" customWidth="1"/>
    <col min="7463" max="7463" width="11.7109375" style="14" customWidth="1"/>
    <col min="7464" max="7464" width="3.7109375" style="14" customWidth="1"/>
    <col min="7465" max="7467" width="14.5703125" style="14" customWidth="1"/>
    <col min="7468" max="7468" width="18.42578125" style="14" customWidth="1"/>
    <col min="7469" max="7469" width="11.7109375" style="14" customWidth="1"/>
    <col min="7470" max="7470" width="5.28515625" style="14" customWidth="1"/>
    <col min="7471" max="7471" width="14.85546875" style="14" customWidth="1"/>
    <col min="7472" max="7472" width="11.7109375" style="14" customWidth="1"/>
    <col min="7473" max="7473" width="6.140625" style="14" customWidth="1"/>
    <col min="7474" max="7474" width="14.5703125" style="14" customWidth="1"/>
    <col min="7475" max="7475" width="11.7109375" style="14" customWidth="1"/>
    <col min="7476" max="7476" width="3.140625" style="14" customWidth="1"/>
    <col min="7477" max="7477" width="14.85546875" style="14" customWidth="1"/>
    <col min="7478" max="7478" width="11.7109375" style="14" customWidth="1"/>
    <col min="7479" max="7479" width="19.42578125" style="14" customWidth="1"/>
    <col min="7480" max="7679" width="9.140625" style="14"/>
    <col min="7680" max="7687" width="4" style="14" customWidth="1"/>
    <col min="7688" max="7688" width="6" style="14" customWidth="1"/>
    <col min="7689" max="7690" width="4" style="14" customWidth="1"/>
    <col min="7691" max="7692" width="5" style="14" customWidth="1"/>
    <col min="7693" max="7693" width="47.7109375" style="14" customWidth="1"/>
    <col min="7694" max="7694" width="0.140625" style="14" customWidth="1"/>
    <col min="7695" max="7697" width="0" style="14" hidden="1" customWidth="1"/>
    <col min="7698" max="7698" width="14.5703125" style="14" customWidth="1"/>
    <col min="7699" max="7699" width="1.7109375" style="14" customWidth="1"/>
    <col min="7700" max="7702" width="14.5703125" style="14" customWidth="1"/>
    <col min="7703" max="7703" width="18.42578125" style="14" customWidth="1"/>
    <col min="7704" max="7704" width="12.85546875" style="14" customWidth="1"/>
    <col min="7705" max="7705" width="1.7109375" style="14" customWidth="1"/>
    <col min="7706" max="7708" width="14.5703125" style="14" customWidth="1"/>
    <col min="7709" max="7709" width="18.42578125" style="14" customWidth="1"/>
    <col min="7710" max="7710" width="11.7109375" style="14" customWidth="1"/>
    <col min="7711" max="7711" width="4.28515625" style="14" customWidth="1"/>
    <col min="7712" max="7712" width="17" style="14" customWidth="1"/>
    <col min="7713" max="7713" width="11.7109375" style="14" customWidth="1"/>
    <col min="7714" max="7714" width="3" style="14" bestFit="1" customWidth="1"/>
    <col min="7715" max="7717" width="14.5703125" style="14" customWidth="1"/>
    <col min="7718" max="7718" width="18.42578125" style="14" customWidth="1"/>
    <col min="7719" max="7719" width="11.7109375" style="14" customWidth="1"/>
    <col min="7720" max="7720" width="3.7109375" style="14" customWidth="1"/>
    <col min="7721" max="7723" width="14.5703125" style="14" customWidth="1"/>
    <col min="7724" max="7724" width="18.42578125" style="14" customWidth="1"/>
    <col min="7725" max="7725" width="11.7109375" style="14" customWidth="1"/>
    <col min="7726" max="7726" width="5.28515625" style="14" customWidth="1"/>
    <col min="7727" max="7727" width="14.85546875" style="14" customWidth="1"/>
    <col min="7728" max="7728" width="11.7109375" style="14" customWidth="1"/>
    <col min="7729" max="7729" width="6.140625" style="14" customWidth="1"/>
    <col min="7730" max="7730" width="14.5703125" style="14" customWidth="1"/>
    <col min="7731" max="7731" width="11.7109375" style="14" customWidth="1"/>
    <col min="7732" max="7732" width="3.140625" style="14" customWidth="1"/>
    <col min="7733" max="7733" width="14.85546875" style="14" customWidth="1"/>
    <col min="7734" max="7734" width="11.7109375" style="14" customWidth="1"/>
    <col min="7735" max="7735" width="19.42578125" style="14" customWidth="1"/>
    <col min="7736" max="7935" width="9.140625" style="14"/>
    <col min="7936" max="7943" width="4" style="14" customWidth="1"/>
    <col min="7944" max="7944" width="6" style="14" customWidth="1"/>
    <col min="7945" max="7946" width="4" style="14" customWidth="1"/>
    <col min="7947" max="7948" width="5" style="14" customWidth="1"/>
    <col min="7949" max="7949" width="47.7109375" style="14" customWidth="1"/>
    <col min="7950" max="7950" width="0.140625" style="14" customWidth="1"/>
    <col min="7951" max="7953" width="0" style="14" hidden="1" customWidth="1"/>
    <col min="7954" max="7954" width="14.5703125" style="14" customWidth="1"/>
    <col min="7955" max="7955" width="1.7109375" style="14" customWidth="1"/>
    <col min="7956" max="7958" width="14.5703125" style="14" customWidth="1"/>
    <col min="7959" max="7959" width="18.42578125" style="14" customWidth="1"/>
    <col min="7960" max="7960" width="12.85546875" style="14" customWidth="1"/>
    <col min="7961" max="7961" width="1.7109375" style="14" customWidth="1"/>
    <col min="7962" max="7964" width="14.5703125" style="14" customWidth="1"/>
    <col min="7965" max="7965" width="18.42578125" style="14" customWidth="1"/>
    <col min="7966" max="7966" width="11.7109375" style="14" customWidth="1"/>
    <col min="7967" max="7967" width="4.28515625" style="14" customWidth="1"/>
    <col min="7968" max="7968" width="17" style="14" customWidth="1"/>
    <col min="7969" max="7969" width="11.7109375" style="14" customWidth="1"/>
    <col min="7970" max="7970" width="3" style="14" bestFit="1" customWidth="1"/>
    <col min="7971" max="7973" width="14.5703125" style="14" customWidth="1"/>
    <col min="7974" max="7974" width="18.42578125" style="14" customWidth="1"/>
    <col min="7975" max="7975" width="11.7109375" style="14" customWidth="1"/>
    <col min="7976" max="7976" width="3.7109375" style="14" customWidth="1"/>
    <col min="7977" max="7979" width="14.5703125" style="14" customWidth="1"/>
    <col min="7980" max="7980" width="18.42578125" style="14" customWidth="1"/>
    <col min="7981" max="7981" width="11.7109375" style="14" customWidth="1"/>
    <col min="7982" max="7982" width="5.28515625" style="14" customWidth="1"/>
    <col min="7983" max="7983" width="14.85546875" style="14" customWidth="1"/>
    <col min="7984" max="7984" width="11.7109375" style="14" customWidth="1"/>
    <col min="7985" max="7985" width="6.140625" style="14" customWidth="1"/>
    <col min="7986" max="7986" width="14.5703125" style="14" customWidth="1"/>
    <col min="7987" max="7987" width="11.7109375" style="14" customWidth="1"/>
    <col min="7988" max="7988" width="3.140625" style="14" customWidth="1"/>
    <col min="7989" max="7989" width="14.85546875" style="14" customWidth="1"/>
    <col min="7990" max="7990" width="11.7109375" style="14" customWidth="1"/>
    <col min="7991" max="7991" width="19.42578125" style="14" customWidth="1"/>
    <col min="7992" max="8191" width="9.140625" style="14"/>
    <col min="8192" max="8199" width="4" style="14" customWidth="1"/>
    <col min="8200" max="8200" width="6" style="14" customWidth="1"/>
    <col min="8201" max="8202" width="4" style="14" customWidth="1"/>
    <col min="8203" max="8204" width="5" style="14" customWidth="1"/>
    <col min="8205" max="8205" width="47.7109375" style="14" customWidth="1"/>
    <col min="8206" max="8206" width="0.140625" style="14" customWidth="1"/>
    <col min="8207" max="8209" width="0" style="14" hidden="1" customWidth="1"/>
    <col min="8210" max="8210" width="14.5703125" style="14" customWidth="1"/>
    <col min="8211" max="8211" width="1.7109375" style="14" customWidth="1"/>
    <col min="8212" max="8214" width="14.5703125" style="14" customWidth="1"/>
    <col min="8215" max="8215" width="18.42578125" style="14" customWidth="1"/>
    <col min="8216" max="8216" width="12.85546875" style="14" customWidth="1"/>
    <col min="8217" max="8217" width="1.7109375" style="14" customWidth="1"/>
    <col min="8218" max="8220" width="14.5703125" style="14" customWidth="1"/>
    <col min="8221" max="8221" width="18.42578125" style="14" customWidth="1"/>
    <col min="8222" max="8222" width="11.7109375" style="14" customWidth="1"/>
    <col min="8223" max="8223" width="4.28515625" style="14" customWidth="1"/>
    <col min="8224" max="8224" width="17" style="14" customWidth="1"/>
    <col min="8225" max="8225" width="11.7109375" style="14" customWidth="1"/>
    <col min="8226" max="8226" width="3" style="14" bestFit="1" customWidth="1"/>
    <col min="8227" max="8229" width="14.5703125" style="14" customWidth="1"/>
    <col min="8230" max="8230" width="18.42578125" style="14" customWidth="1"/>
    <col min="8231" max="8231" width="11.7109375" style="14" customWidth="1"/>
    <col min="8232" max="8232" width="3.7109375" style="14" customWidth="1"/>
    <col min="8233" max="8235" width="14.5703125" style="14" customWidth="1"/>
    <col min="8236" max="8236" width="18.42578125" style="14" customWidth="1"/>
    <col min="8237" max="8237" width="11.7109375" style="14" customWidth="1"/>
    <col min="8238" max="8238" width="5.28515625" style="14" customWidth="1"/>
    <col min="8239" max="8239" width="14.85546875" style="14" customWidth="1"/>
    <col min="8240" max="8240" width="11.7109375" style="14" customWidth="1"/>
    <col min="8241" max="8241" width="6.140625" style="14" customWidth="1"/>
    <col min="8242" max="8242" width="14.5703125" style="14" customWidth="1"/>
    <col min="8243" max="8243" width="11.7109375" style="14" customWidth="1"/>
    <col min="8244" max="8244" width="3.140625" style="14" customWidth="1"/>
    <col min="8245" max="8245" width="14.85546875" style="14" customWidth="1"/>
    <col min="8246" max="8246" width="11.7109375" style="14" customWidth="1"/>
    <col min="8247" max="8247" width="19.42578125" style="14" customWidth="1"/>
    <col min="8248" max="8447" width="9.140625" style="14"/>
    <col min="8448" max="8455" width="4" style="14" customWidth="1"/>
    <col min="8456" max="8456" width="6" style="14" customWidth="1"/>
    <col min="8457" max="8458" width="4" style="14" customWidth="1"/>
    <col min="8459" max="8460" width="5" style="14" customWidth="1"/>
    <col min="8461" max="8461" width="47.7109375" style="14" customWidth="1"/>
    <col min="8462" max="8462" width="0.140625" style="14" customWidth="1"/>
    <col min="8463" max="8465" width="0" style="14" hidden="1" customWidth="1"/>
    <col min="8466" max="8466" width="14.5703125" style="14" customWidth="1"/>
    <col min="8467" max="8467" width="1.7109375" style="14" customWidth="1"/>
    <col min="8468" max="8470" width="14.5703125" style="14" customWidth="1"/>
    <col min="8471" max="8471" width="18.42578125" style="14" customWidth="1"/>
    <col min="8472" max="8472" width="12.85546875" style="14" customWidth="1"/>
    <col min="8473" max="8473" width="1.7109375" style="14" customWidth="1"/>
    <col min="8474" max="8476" width="14.5703125" style="14" customWidth="1"/>
    <col min="8477" max="8477" width="18.42578125" style="14" customWidth="1"/>
    <col min="8478" max="8478" width="11.7109375" style="14" customWidth="1"/>
    <col min="8479" max="8479" width="4.28515625" style="14" customWidth="1"/>
    <col min="8480" max="8480" width="17" style="14" customWidth="1"/>
    <col min="8481" max="8481" width="11.7109375" style="14" customWidth="1"/>
    <col min="8482" max="8482" width="3" style="14" bestFit="1" customWidth="1"/>
    <col min="8483" max="8485" width="14.5703125" style="14" customWidth="1"/>
    <col min="8486" max="8486" width="18.42578125" style="14" customWidth="1"/>
    <col min="8487" max="8487" width="11.7109375" style="14" customWidth="1"/>
    <col min="8488" max="8488" width="3.7109375" style="14" customWidth="1"/>
    <col min="8489" max="8491" width="14.5703125" style="14" customWidth="1"/>
    <col min="8492" max="8492" width="18.42578125" style="14" customWidth="1"/>
    <col min="8493" max="8493" width="11.7109375" style="14" customWidth="1"/>
    <col min="8494" max="8494" width="5.28515625" style="14" customWidth="1"/>
    <col min="8495" max="8495" width="14.85546875" style="14" customWidth="1"/>
    <col min="8496" max="8496" width="11.7109375" style="14" customWidth="1"/>
    <col min="8497" max="8497" width="6.140625" style="14" customWidth="1"/>
    <col min="8498" max="8498" width="14.5703125" style="14" customWidth="1"/>
    <col min="8499" max="8499" width="11.7109375" style="14" customWidth="1"/>
    <col min="8500" max="8500" width="3.140625" style="14" customWidth="1"/>
    <col min="8501" max="8501" width="14.85546875" style="14" customWidth="1"/>
    <col min="8502" max="8502" width="11.7109375" style="14" customWidth="1"/>
    <col min="8503" max="8503" width="19.42578125" style="14" customWidth="1"/>
    <col min="8504" max="8703" width="9.140625" style="14"/>
    <col min="8704" max="8711" width="4" style="14" customWidth="1"/>
    <col min="8712" max="8712" width="6" style="14" customWidth="1"/>
    <col min="8713" max="8714" width="4" style="14" customWidth="1"/>
    <col min="8715" max="8716" width="5" style="14" customWidth="1"/>
    <col min="8717" max="8717" width="47.7109375" style="14" customWidth="1"/>
    <col min="8718" max="8718" width="0.140625" style="14" customWidth="1"/>
    <col min="8719" max="8721" width="0" style="14" hidden="1" customWidth="1"/>
    <col min="8722" max="8722" width="14.5703125" style="14" customWidth="1"/>
    <col min="8723" max="8723" width="1.7109375" style="14" customWidth="1"/>
    <col min="8724" max="8726" width="14.5703125" style="14" customWidth="1"/>
    <col min="8727" max="8727" width="18.42578125" style="14" customWidth="1"/>
    <col min="8728" max="8728" width="12.85546875" style="14" customWidth="1"/>
    <col min="8729" max="8729" width="1.7109375" style="14" customWidth="1"/>
    <col min="8730" max="8732" width="14.5703125" style="14" customWidth="1"/>
    <col min="8733" max="8733" width="18.42578125" style="14" customWidth="1"/>
    <col min="8734" max="8734" width="11.7109375" style="14" customWidth="1"/>
    <col min="8735" max="8735" width="4.28515625" style="14" customWidth="1"/>
    <col min="8736" max="8736" width="17" style="14" customWidth="1"/>
    <col min="8737" max="8737" width="11.7109375" style="14" customWidth="1"/>
    <col min="8738" max="8738" width="3" style="14" bestFit="1" customWidth="1"/>
    <col min="8739" max="8741" width="14.5703125" style="14" customWidth="1"/>
    <col min="8742" max="8742" width="18.42578125" style="14" customWidth="1"/>
    <col min="8743" max="8743" width="11.7109375" style="14" customWidth="1"/>
    <col min="8744" max="8744" width="3.7109375" style="14" customWidth="1"/>
    <col min="8745" max="8747" width="14.5703125" style="14" customWidth="1"/>
    <col min="8748" max="8748" width="18.42578125" style="14" customWidth="1"/>
    <col min="8749" max="8749" width="11.7109375" style="14" customWidth="1"/>
    <col min="8750" max="8750" width="5.28515625" style="14" customWidth="1"/>
    <col min="8751" max="8751" width="14.85546875" style="14" customWidth="1"/>
    <col min="8752" max="8752" width="11.7109375" style="14" customWidth="1"/>
    <col min="8753" max="8753" width="6.140625" style="14" customWidth="1"/>
    <col min="8754" max="8754" width="14.5703125" style="14" customWidth="1"/>
    <col min="8755" max="8755" width="11.7109375" style="14" customWidth="1"/>
    <col min="8756" max="8756" width="3.140625" style="14" customWidth="1"/>
    <col min="8757" max="8757" width="14.85546875" style="14" customWidth="1"/>
    <col min="8758" max="8758" width="11.7109375" style="14" customWidth="1"/>
    <col min="8759" max="8759" width="19.42578125" style="14" customWidth="1"/>
    <col min="8760" max="8959" width="9.140625" style="14"/>
    <col min="8960" max="8967" width="4" style="14" customWidth="1"/>
    <col min="8968" max="8968" width="6" style="14" customWidth="1"/>
    <col min="8969" max="8970" width="4" style="14" customWidth="1"/>
    <col min="8971" max="8972" width="5" style="14" customWidth="1"/>
    <col min="8973" max="8973" width="47.7109375" style="14" customWidth="1"/>
    <col min="8974" max="8974" width="0.140625" style="14" customWidth="1"/>
    <col min="8975" max="8977" width="0" style="14" hidden="1" customWidth="1"/>
    <col min="8978" max="8978" width="14.5703125" style="14" customWidth="1"/>
    <col min="8979" max="8979" width="1.7109375" style="14" customWidth="1"/>
    <col min="8980" max="8982" width="14.5703125" style="14" customWidth="1"/>
    <col min="8983" max="8983" width="18.42578125" style="14" customWidth="1"/>
    <col min="8984" max="8984" width="12.85546875" style="14" customWidth="1"/>
    <col min="8985" max="8985" width="1.7109375" style="14" customWidth="1"/>
    <col min="8986" max="8988" width="14.5703125" style="14" customWidth="1"/>
    <col min="8989" max="8989" width="18.42578125" style="14" customWidth="1"/>
    <col min="8990" max="8990" width="11.7109375" style="14" customWidth="1"/>
    <col min="8991" max="8991" width="4.28515625" style="14" customWidth="1"/>
    <col min="8992" max="8992" width="17" style="14" customWidth="1"/>
    <col min="8993" max="8993" width="11.7109375" style="14" customWidth="1"/>
    <col min="8994" max="8994" width="3" style="14" bestFit="1" customWidth="1"/>
    <col min="8995" max="8997" width="14.5703125" style="14" customWidth="1"/>
    <col min="8998" max="8998" width="18.42578125" style="14" customWidth="1"/>
    <col min="8999" max="8999" width="11.7109375" style="14" customWidth="1"/>
    <col min="9000" max="9000" width="3.7109375" style="14" customWidth="1"/>
    <col min="9001" max="9003" width="14.5703125" style="14" customWidth="1"/>
    <col min="9004" max="9004" width="18.42578125" style="14" customWidth="1"/>
    <col min="9005" max="9005" width="11.7109375" style="14" customWidth="1"/>
    <col min="9006" max="9006" width="5.28515625" style="14" customWidth="1"/>
    <col min="9007" max="9007" width="14.85546875" style="14" customWidth="1"/>
    <col min="9008" max="9008" width="11.7109375" style="14" customWidth="1"/>
    <col min="9009" max="9009" width="6.140625" style="14" customWidth="1"/>
    <col min="9010" max="9010" width="14.5703125" style="14" customWidth="1"/>
    <col min="9011" max="9011" width="11.7109375" style="14" customWidth="1"/>
    <col min="9012" max="9012" width="3.140625" style="14" customWidth="1"/>
    <col min="9013" max="9013" width="14.85546875" style="14" customWidth="1"/>
    <col min="9014" max="9014" width="11.7109375" style="14" customWidth="1"/>
    <col min="9015" max="9015" width="19.42578125" style="14" customWidth="1"/>
    <col min="9016" max="9215" width="9.140625" style="14"/>
    <col min="9216" max="9223" width="4" style="14" customWidth="1"/>
    <col min="9224" max="9224" width="6" style="14" customWidth="1"/>
    <col min="9225" max="9226" width="4" style="14" customWidth="1"/>
    <col min="9227" max="9228" width="5" style="14" customWidth="1"/>
    <col min="9229" max="9229" width="47.7109375" style="14" customWidth="1"/>
    <col min="9230" max="9230" width="0.140625" style="14" customWidth="1"/>
    <col min="9231" max="9233" width="0" style="14" hidden="1" customWidth="1"/>
    <col min="9234" max="9234" width="14.5703125" style="14" customWidth="1"/>
    <col min="9235" max="9235" width="1.7109375" style="14" customWidth="1"/>
    <col min="9236" max="9238" width="14.5703125" style="14" customWidth="1"/>
    <col min="9239" max="9239" width="18.42578125" style="14" customWidth="1"/>
    <col min="9240" max="9240" width="12.85546875" style="14" customWidth="1"/>
    <col min="9241" max="9241" width="1.7109375" style="14" customWidth="1"/>
    <col min="9242" max="9244" width="14.5703125" style="14" customWidth="1"/>
    <col min="9245" max="9245" width="18.42578125" style="14" customWidth="1"/>
    <col min="9246" max="9246" width="11.7109375" style="14" customWidth="1"/>
    <col min="9247" max="9247" width="4.28515625" style="14" customWidth="1"/>
    <col min="9248" max="9248" width="17" style="14" customWidth="1"/>
    <col min="9249" max="9249" width="11.7109375" style="14" customWidth="1"/>
    <col min="9250" max="9250" width="3" style="14" bestFit="1" customWidth="1"/>
    <col min="9251" max="9253" width="14.5703125" style="14" customWidth="1"/>
    <col min="9254" max="9254" width="18.42578125" style="14" customWidth="1"/>
    <col min="9255" max="9255" width="11.7109375" style="14" customWidth="1"/>
    <col min="9256" max="9256" width="3.7109375" style="14" customWidth="1"/>
    <col min="9257" max="9259" width="14.5703125" style="14" customWidth="1"/>
    <col min="9260" max="9260" width="18.42578125" style="14" customWidth="1"/>
    <col min="9261" max="9261" width="11.7109375" style="14" customWidth="1"/>
    <col min="9262" max="9262" width="5.28515625" style="14" customWidth="1"/>
    <col min="9263" max="9263" width="14.85546875" style="14" customWidth="1"/>
    <col min="9264" max="9264" width="11.7109375" style="14" customWidth="1"/>
    <col min="9265" max="9265" width="6.140625" style="14" customWidth="1"/>
    <col min="9266" max="9266" width="14.5703125" style="14" customWidth="1"/>
    <col min="9267" max="9267" width="11.7109375" style="14" customWidth="1"/>
    <col min="9268" max="9268" width="3.140625" style="14" customWidth="1"/>
    <col min="9269" max="9269" width="14.85546875" style="14" customWidth="1"/>
    <col min="9270" max="9270" width="11.7109375" style="14" customWidth="1"/>
    <col min="9271" max="9271" width="19.42578125" style="14" customWidth="1"/>
    <col min="9272" max="9471" width="9.140625" style="14"/>
    <col min="9472" max="9479" width="4" style="14" customWidth="1"/>
    <col min="9480" max="9480" width="6" style="14" customWidth="1"/>
    <col min="9481" max="9482" width="4" style="14" customWidth="1"/>
    <col min="9483" max="9484" width="5" style="14" customWidth="1"/>
    <col min="9485" max="9485" width="47.7109375" style="14" customWidth="1"/>
    <col min="9486" max="9486" width="0.140625" style="14" customWidth="1"/>
    <col min="9487" max="9489" width="0" style="14" hidden="1" customWidth="1"/>
    <col min="9490" max="9490" width="14.5703125" style="14" customWidth="1"/>
    <col min="9491" max="9491" width="1.7109375" style="14" customWidth="1"/>
    <col min="9492" max="9494" width="14.5703125" style="14" customWidth="1"/>
    <col min="9495" max="9495" width="18.42578125" style="14" customWidth="1"/>
    <col min="9496" max="9496" width="12.85546875" style="14" customWidth="1"/>
    <col min="9497" max="9497" width="1.7109375" style="14" customWidth="1"/>
    <col min="9498" max="9500" width="14.5703125" style="14" customWidth="1"/>
    <col min="9501" max="9501" width="18.42578125" style="14" customWidth="1"/>
    <col min="9502" max="9502" width="11.7109375" style="14" customWidth="1"/>
    <col min="9503" max="9503" width="4.28515625" style="14" customWidth="1"/>
    <col min="9504" max="9504" width="17" style="14" customWidth="1"/>
    <col min="9505" max="9505" width="11.7109375" style="14" customWidth="1"/>
    <col min="9506" max="9506" width="3" style="14" bestFit="1" customWidth="1"/>
    <col min="9507" max="9509" width="14.5703125" style="14" customWidth="1"/>
    <col min="9510" max="9510" width="18.42578125" style="14" customWidth="1"/>
    <col min="9511" max="9511" width="11.7109375" style="14" customWidth="1"/>
    <col min="9512" max="9512" width="3.7109375" style="14" customWidth="1"/>
    <col min="9513" max="9515" width="14.5703125" style="14" customWidth="1"/>
    <col min="9516" max="9516" width="18.42578125" style="14" customWidth="1"/>
    <col min="9517" max="9517" width="11.7109375" style="14" customWidth="1"/>
    <col min="9518" max="9518" width="5.28515625" style="14" customWidth="1"/>
    <col min="9519" max="9519" width="14.85546875" style="14" customWidth="1"/>
    <col min="9520" max="9520" width="11.7109375" style="14" customWidth="1"/>
    <col min="9521" max="9521" width="6.140625" style="14" customWidth="1"/>
    <col min="9522" max="9522" width="14.5703125" style="14" customWidth="1"/>
    <col min="9523" max="9523" width="11.7109375" style="14" customWidth="1"/>
    <col min="9524" max="9524" width="3.140625" style="14" customWidth="1"/>
    <col min="9525" max="9525" width="14.85546875" style="14" customWidth="1"/>
    <col min="9526" max="9526" width="11.7109375" style="14" customWidth="1"/>
    <col min="9527" max="9527" width="19.42578125" style="14" customWidth="1"/>
    <col min="9528" max="9727" width="9.140625" style="14"/>
    <col min="9728" max="9735" width="4" style="14" customWidth="1"/>
    <col min="9736" max="9736" width="6" style="14" customWidth="1"/>
    <col min="9737" max="9738" width="4" style="14" customWidth="1"/>
    <col min="9739" max="9740" width="5" style="14" customWidth="1"/>
    <col min="9741" max="9741" width="47.7109375" style="14" customWidth="1"/>
    <col min="9742" max="9742" width="0.140625" style="14" customWidth="1"/>
    <col min="9743" max="9745" width="0" style="14" hidden="1" customWidth="1"/>
    <col min="9746" max="9746" width="14.5703125" style="14" customWidth="1"/>
    <col min="9747" max="9747" width="1.7109375" style="14" customWidth="1"/>
    <col min="9748" max="9750" width="14.5703125" style="14" customWidth="1"/>
    <col min="9751" max="9751" width="18.42578125" style="14" customWidth="1"/>
    <col min="9752" max="9752" width="12.85546875" style="14" customWidth="1"/>
    <col min="9753" max="9753" width="1.7109375" style="14" customWidth="1"/>
    <col min="9754" max="9756" width="14.5703125" style="14" customWidth="1"/>
    <col min="9757" max="9757" width="18.42578125" style="14" customWidth="1"/>
    <col min="9758" max="9758" width="11.7109375" style="14" customWidth="1"/>
    <col min="9759" max="9759" width="4.28515625" style="14" customWidth="1"/>
    <col min="9760" max="9760" width="17" style="14" customWidth="1"/>
    <col min="9761" max="9761" width="11.7109375" style="14" customWidth="1"/>
    <col min="9762" max="9762" width="3" style="14" bestFit="1" customWidth="1"/>
    <col min="9763" max="9765" width="14.5703125" style="14" customWidth="1"/>
    <col min="9766" max="9766" width="18.42578125" style="14" customWidth="1"/>
    <col min="9767" max="9767" width="11.7109375" style="14" customWidth="1"/>
    <col min="9768" max="9768" width="3.7109375" style="14" customWidth="1"/>
    <col min="9769" max="9771" width="14.5703125" style="14" customWidth="1"/>
    <col min="9772" max="9772" width="18.42578125" style="14" customWidth="1"/>
    <col min="9773" max="9773" width="11.7109375" style="14" customWidth="1"/>
    <col min="9774" max="9774" width="5.28515625" style="14" customWidth="1"/>
    <col min="9775" max="9775" width="14.85546875" style="14" customWidth="1"/>
    <col min="9776" max="9776" width="11.7109375" style="14" customWidth="1"/>
    <col min="9777" max="9777" width="6.140625" style="14" customWidth="1"/>
    <col min="9778" max="9778" width="14.5703125" style="14" customWidth="1"/>
    <col min="9779" max="9779" width="11.7109375" style="14" customWidth="1"/>
    <col min="9780" max="9780" width="3.140625" style="14" customWidth="1"/>
    <col min="9781" max="9781" width="14.85546875" style="14" customWidth="1"/>
    <col min="9782" max="9782" width="11.7109375" style="14" customWidth="1"/>
    <col min="9783" max="9783" width="19.42578125" style="14" customWidth="1"/>
    <col min="9784" max="9983" width="9.140625" style="14"/>
    <col min="9984" max="9991" width="4" style="14" customWidth="1"/>
    <col min="9992" max="9992" width="6" style="14" customWidth="1"/>
    <col min="9993" max="9994" width="4" style="14" customWidth="1"/>
    <col min="9995" max="9996" width="5" style="14" customWidth="1"/>
    <col min="9997" max="9997" width="47.7109375" style="14" customWidth="1"/>
    <col min="9998" max="9998" width="0.140625" style="14" customWidth="1"/>
    <col min="9999" max="10001" width="0" style="14" hidden="1" customWidth="1"/>
    <col min="10002" max="10002" width="14.5703125" style="14" customWidth="1"/>
    <col min="10003" max="10003" width="1.7109375" style="14" customWidth="1"/>
    <col min="10004" max="10006" width="14.5703125" style="14" customWidth="1"/>
    <col min="10007" max="10007" width="18.42578125" style="14" customWidth="1"/>
    <col min="10008" max="10008" width="12.85546875" style="14" customWidth="1"/>
    <col min="10009" max="10009" width="1.7109375" style="14" customWidth="1"/>
    <col min="10010" max="10012" width="14.5703125" style="14" customWidth="1"/>
    <col min="10013" max="10013" width="18.42578125" style="14" customWidth="1"/>
    <col min="10014" max="10014" width="11.7109375" style="14" customWidth="1"/>
    <col min="10015" max="10015" width="4.28515625" style="14" customWidth="1"/>
    <col min="10016" max="10016" width="17" style="14" customWidth="1"/>
    <col min="10017" max="10017" width="11.7109375" style="14" customWidth="1"/>
    <col min="10018" max="10018" width="3" style="14" bestFit="1" customWidth="1"/>
    <col min="10019" max="10021" width="14.5703125" style="14" customWidth="1"/>
    <col min="10022" max="10022" width="18.42578125" style="14" customWidth="1"/>
    <col min="10023" max="10023" width="11.7109375" style="14" customWidth="1"/>
    <col min="10024" max="10024" width="3.7109375" style="14" customWidth="1"/>
    <col min="10025" max="10027" width="14.5703125" style="14" customWidth="1"/>
    <col min="10028" max="10028" width="18.42578125" style="14" customWidth="1"/>
    <col min="10029" max="10029" width="11.7109375" style="14" customWidth="1"/>
    <col min="10030" max="10030" width="5.28515625" style="14" customWidth="1"/>
    <col min="10031" max="10031" width="14.85546875" style="14" customWidth="1"/>
    <col min="10032" max="10032" width="11.7109375" style="14" customWidth="1"/>
    <col min="10033" max="10033" width="6.140625" style="14" customWidth="1"/>
    <col min="10034" max="10034" width="14.5703125" style="14" customWidth="1"/>
    <col min="10035" max="10035" width="11.7109375" style="14" customWidth="1"/>
    <col min="10036" max="10036" width="3.140625" style="14" customWidth="1"/>
    <col min="10037" max="10037" width="14.85546875" style="14" customWidth="1"/>
    <col min="10038" max="10038" width="11.7109375" style="14" customWidth="1"/>
    <col min="10039" max="10039" width="19.42578125" style="14" customWidth="1"/>
    <col min="10040" max="10239" width="9.140625" style="14"/>
    <col min="10240" max="10247" width="4" style="14" customWidth="1"/>
    <col min="10248" max="10248" width="6" style="14" customWidth="1"/>
    <col min="10249" max="10250" width="4" style="14" customWidth="1"/>
    <col min="10251" max="10252" width="5" style="14" customWidth="1"/>
    <col min="10253" max="10253" width="47.7109375" style="14" customWidth="1"/>
    <col min="10254" max="10254" width="0.140625" style="14" customWidth="1"/>
    <col min="10255" max="10257" width="0" style="14" hidden="1" customWidth="1"/>
    <col min="10258" max="10258" width="14.5703125" style="14" customWidth="1"/>
    <col min="10259" max="10259" width="1.7109375" style="14" customWidth="1"/>
    <col min="10260" max="10262" width="14.5703125" style="14" customWidth="1"/>
    <col min="10263" max="10263" width="18.42578125" style="14" customWidth="1"/>
    <col min="10264" max="10264" width="12.85546875" style="14" customWidth="1"/>
    <col min="10265" max="10265" width="1.7109375" style="14" customWidth="1"/>
    <col min="10266" max="10268" width="14.5703125" style="14" customWidth="1"/>
    <col min="10269" max="10269" width="18.42578125" style="14" customWidth="1"/>
    <col min="10270" max="10270" width="11.7109375" style="14" customWidth="1"/>
    <col min="10271" max="10271" width="4.28515625" style="14" customWidth="1"/>
    <col min="10272" max="10272" width="17" style="14" customWidth="1"/>
    <col min="10273" max="10273" width="11.7109375" style="14" customWidth="1"/>
    <col min="10274" max="10274" width="3" style="14" bestFit="1" customWidth="1"/>
    <col min="10275" max="10277" width="14.5703125" style="14" customWidth="1"/>
    <col min="10278" max="10278" width="18.42578125" style="14" customWidth="1"/>
    <col min="10279" max="10279" width="11.7109375" style="14" customWidth="1"/>
    <col min="10280" max="10280" width="3.7109375" style="14" customWidth="1"/>
    <col min="10281" max="10283" width="14.5703125" style="14" customWidth="1"/>
    <col min="10284" max="10284" width="18.42578125" style="14" customWidth="1"/>
    <col min="10285" max="10285" width="11.7109375" style="14" customWidth="1"/>
    <col min="10286" max="10286" width="5.28515625" style="14" customWidth="1"/>
    <col min="10287" max="10287" width="14.85546875" style="14" customWidth="1"/>
    <col min="10288" max="10288" width="11.7109375" style="14" customWidth="1"/>
    <col min="10289" max="10289" width="6.140625" style="14" customWidth="1"/>
    <col min="10290" max="10290" width="14.5703125" style="14" customWidth="1"/>
    <col min="10291" max="10291" width="11.7109375" style="14" customWidth="1"/>
    <col min="10292" max="10292" width="3.140625" style="14" customWidth="1"/>
    <col min="10293" max="10293" width="14.85546875" style="14" customWidth="1"/>
    <col min="10294" max="10294" width="11.7109375" style="14" customWidth="1"/>
    <col min="10295" max="10295" width="19.42578125" style="14" customWidth="1"/>
    <col min="10296" max="10495" width="9.140625" style="14"/>
    <col min="10496" max="10503" width="4" style="14" customWidth="1"/>
    <col min="10504" max="10504" width="6" style="14" customWidth="1"/>
    <col min="10505" max="10506" width="4" style="14" customWidth="1"/>
    <col min="10507" max="10508" width="5" style="14" customWidth="1"/>
    <col min="10509" max="10509" width="47.7109375" style="14" customWidth="1"/>
    <col min="10510" max="10510" width="0.140625" style="14" customWidth="1"/>
    <col min="10511" max="10513" width="0" style="14" hidden="1" customWidth="1"/>
    <col min="10514" max="10514" width="14.5703125" style="14" customWidth="1"/>
    <col min="10515" max="10515" width="1.7109375" style="14" customWidth="1"/>
    <col min="10516" max="10518" width="14.5703125" style="14" customWidth="1"/>
    <col min="10519" max="10519" width="18.42578125" style="14" customWidth="1"/>
    <col min="10520" max="10520" width="12.85546875" style="14" customWidth="1"/>
    <col min="10521" max="10521" width="1.7109375" style="14" customWidth="1"/>
    <col min="10522" max="10524" width="14.5703125" style="14" customWidth="1"/>
    <col min="10525" max="10525" width="18.42578125" style="14" customWidth="1"/>
    <col min="10526" max="10526" width="11.7109375" style="14" customWidth="1"/>
    <col min="10527" max="10527" width="4.28515625" style="14" customWidth="1"/>
    <col min="10528" max="10528" width="17" style="14" customWidth="1"/>
    <col min="10529" max="10529" width="11.7109375" style="14" customWidth="1"/>
    <col min="10530" max="10530" width="3" style="14" bestFit="1" customWidth="1"/>
    <col min="10531" max="10533" width="14.5703125" style="14" customWidth="1"/>
    <col min="10534" max="10534" width="18.42578125" style="14" customWidth="1"/>
    <col min="10535" max="10535" width="11.7109375" style="14" customWidth="1"/>
    <col min="10536" max="10536" width="3.7109375" style="14" customWidth="1"/>
    <col min="10537" max="10539" width="14.5703125" style="14" customWidth="1"/>
    <col min="10540" max="10540" width="18.42578125" style="14" customWidth="1"/>
    <col min="10541" max="10541" width="11.7109375" style="14" customWidth="1"/>
    <col min="10542" max="10542" width="5.28515625" style="14" customWidth="1"/>
    <col min="10543" max="10543" width="14.85546875" style="14" customWidth="1"/>
    <col min="10544" max="10544" width="11.7109375" style="14" customWidth="1"/>
    <col min="10545" max="10545" width="6.140625" style="14" customWidth="1"/>
    <col min="10546" max="10546" width="14.5703125" style="14" customWidth="1"/>
    <col min="10547" max="10547" width="11.7109375" style="14" customWidth="1"/>
    <col min="10548" max="10548" width="3.140625" style="14" customWidth="1"/>
    <col min="10549" max="10549" width="14.85546875" style="14" customWidth="1"/>
    <col min="10550" max="10550" width="11.7109375" style="14" customWidth="1"/>
    <col min="10551" max="10551" width="19.42578125" style="14" customWidth="1"/>
    <col min="10552" max="10751" width="9.140625" style="14"/>
    <col min="10752" max="10759" width="4" style="14" customWidth="1"/>
    <col min="10760" max="10760" width="6" style="14" customWidth="1"/>
    <col min="10761" max="10762" width="4" style="14" customWidth="1"/>
    <col min="10763" max="10764" width="5" style="14" customWidth="1"/>
    <col min="10765" max="10765" width="47.7109375" style="14" customWidth="1"/>
    <col min="10766" max="10766" width="0.140625" style="14" customWidth="1"/>
    <col min="10767" max="10769" width="0" style="14" hidden="1" customWidth="1"/>
    <col min="10770" max="10770" width="14.5703125" style="14" customWidth="1"/>
    <col min="10771" max="10771" width="1.7109375" style="14" customWidth="1"/>
    <col min="10772" max="10774" width="14.5703125" style="14" customWidth="1"/>
    <col min="10775" max="10775" width="18.42578125" style="14" customWidth="1"/>
    <col min="10776" max="10776" width="12.85546875" style="14" customWidth="1"/>
    <col min="10777" max="10777" width="1.7109375" style="14" customWidth="1"/>
    <col min="10778" max="10780" width="14.5703125" style="14" customWidth="1"/>
    <col min="10781" max="10781" width="18.42578125" style="14" customWidth="1"/>
    <col min="10782" max="10782" width="11.7109375" style="14" customWidth="1"/>
    <col min="10783" max="10783" width="4.28515625" style="14" customWidth="1"/>
    <col min="10784" max="10784" width="17" style="14" customWidth="1"/>
    <col min="10785" max="10785" width="11.7109375" style="14" customWidth="1"/>
    <col min="10786" max="10786" width="3" style="14" bestFit="1" customWidth="1"/>
    <col min="10787" max="10789" width="14.5703125" style="14" customWidth="1"/>
    <col min="10790" max="10790" width="18.42578125" style="14" customWidth="1"/>
    <col min="10791" max="10791" width="11.7109375" style="14" customWidth="1"/>
    <col min="10792" max="10792" width="3.7109375" style="14" customWidth="1"/>
    <col min="10793" max="10795" width="14.5703125" style="14" customWidth="1"/>
    <col min="10796" max="10796" width="18.42578125" style="14" customWidth="1"/>
    <col min="10797" max="10797" width="11.7109375" style="14" customWidth="1"/>
    <col min="10798" max="10798" width="5.28515625" style="14" customWidth="1"/>
    <col min="10799" max="10799" width="14.85546875" style="14" customWidth="1"/>
    <col min="10800" max="10800" width="11.7109375" style="14" customWidth="1"/>
    <col min="10801" max="10801" width="6.140625" style="14" customWidth="1"/>
    <col min="10802" max="10802" width="14.5703125" style="14" customWidth="1"/>
    <col min="10803" max="10803" width="11.7109375" style="14" customWidth="1"/>
    <col min="10804" max="10804" width="3.140625" style="14" customWidth="1"/>
    <col min="10805" max="10805" width="14.85546875" style="14" customWidth="1"/>
    <col min="10806" max="10806" width="11.7109375" style="14" customWidth="1"/>
    <col min="10807" max="10807" width="19.42578125" style="14" customWidth="1"/>
    <col min="10808" max="11007" width="9.140625" style="14"/>
    <col min="11008" max="11015" width="4" style="14" customWidth="1"/>
    <col min="11016" max="11016" width="6" style="14" customWidth="1"/>
    <col min="11017" max="11018" width="4" style="14" customWidth="1"/>
    <col min="11019" max="11020" width="5" style="14" customWidth="1"/>
    <col min="11021" max="11021" width="47.7109375" style="14" customWidth="1"/>
    <col min="11022" max="11022" width="0.140625" style="14" customWidth="1"/>
    <col min="11023" max="11025" width="0" style="14" hidden="1" customWidth="1"/>
    <col min="11026" max="11026" width="14.5703125" style="14" customWidth="1"/>
    <col min="11027" max="11027" width="1.7109375" style="14" customWidth="1"/>
    <col min="11028" max="11030" width="14.5703125" style="14" customWidth="1"/>
    <col min="11031" max="11031" width="18.42578125" style="14" customWidth="1"/>
    <col min="11032" max="11032" width="12.85546875" style="14" customWidth="1"/>
    <col min="11033" max="11033" width="1.7109375" style="14" customWidth="1"/>
    <col min="11034" max="11036" width="14.5703125" style="14" customWidth="1"/>
    <col min="11037" max="11037" width="18.42578125" style="14" customWidth="1"/>
    <col min="11038" max="11038" width="11.7109375" style="14" customWidth="1"/>
    <col min="11039" max="11039" width="4.28515625" style="14" customWidth="1"/>
    <col min="11040" max="11040" width="17" style="14" customWidth="1"/>
    <col min="11041" max="11041" width="11.7109375" style="14" customWidth="1"/>
    <col min="11042" max="11042" width="3" style="14" bestFit="1" customWidth="1"/>
    <col min="11043" max="11045" width="14.5703125" style="14" customWidth="1"/>
    <col min="11046" max="11046" width="18.42578125" style="14" customWidth="1"/>
    <col min="11047" max="11047" width="11.7109375" style="14" customWidth="1"/>
    <col min="11048" max="11048" width="3.7109375" style="14" customWidth="1"/>
    <col min="11049" max="11051" width="14.5703125" style="14" customWidth="1"/>
    <col min="11052" max="11052" width="18.42578125" style="14" customWidth="1"/>
    <col min="11053" max="11053" width="11.7109375" style="14" customWidth="1"/>
    <col min="11054" max="11054" width="5.28515625" style="14" customWidth="1"/>
    <col min="11055" max="11055" width="14.85546875" style="14" customWidth="1"/>
    <col min="11056" max="11056" width="11.7109375" style="14" customWidth="1"/>
    <col min="11057" max="11057" width="6.140625" style="14" customWidth="1"/>
    <col min="11058" max="11058" width="14.5703125" style="14" customWidth="1"/>
    <col min="11059" max="11059" width="11.7109375" style="14" customWidth="1"/>
    <col min="11060" max="11060" width="3.140625" style="14" customWidth="1"/>
    <col min="11061" max="11061" width="14.85546875" style="14" customWidth="1"/>
    <col min="11062" max="11062" width="11.7109375" style="14" customWidth="1"/>
    <col min="11063" max="11063" width="19.42578125" style="14" customWidth="1"/>
    <col min="11064" max="11263" width="9.140625" style="14"/>
    <col min="11264" max="11271" width="4" style="14" customWidth="1"/>
    <col min="11272" max="11272" width="6" style="14" customWidth="1"/>
    <col min="11273" max="11274" width="4" style="14" customWidth="1"/>
    <col min="11275" max="11276" width="5" style="14" customWidth="1"/>
    <col min="11277" max="11277" width="47.7109375" style="14" customWidth="1"/>
    <col min="11278" max="11278" width="0.140625" style="14" customWidth="1"/>
    <col min="11279" max="11281" width="0" style="14" hidden="1" customWidth="1"/>
    <col min="11282" max="11282" width="14.5703125" style="14" customWidth="1"/>
    <col min="11283" max="11283" width="1.7109375" style="14" customWidth="1"/>
    <col min="11284" max="11286" width="14.5703125" style="14" customWidth="1"/>
    <col min="11287" max="11287" width="18.42578125" style="14" customWidth="1"/>
    <col min="11288" max="11288" width="12.85546875" style="14" customWidth="1"/>
    <col min="11289" max="11289" width="1.7109375" style="14" customWidth="1"/>
    <col min="11290" max="11292" width="14.5703125" style="14" customWidth="1"/>
    <col min="11293" max="11293" width="18.42578125" style="14" customWidth="1"/>
    <col min="11294" max="11294" width="11.7109375" style="14" customWidth="1"/>
    <col min="11295" max="11295" width="4.28515625" style="14" customWidth="1"/>
    <col min="11296" max="11296" width="17" style="14" customWidth="1"/>
    <col min="11297" max="11297" width="11.7109375" style="14" customWidth="1"/>
    <col min="11298" max="11298" width="3" style="14" bestFit="1" customWidth="1"/>
    <col min="11299" max="11301" width="14.5703125" style="14" customWidth="1"/>
    <col min="11302" max="11302" width="18.42578125" style="14" customWidth="1"/>
    <col min="11303" max="11303" width="11.7109375" style="14" customWidth="1"/>
    <col min="11304" max="11304" width="3.7109375" style="14" customWidth="1"/>
    <col min="11305" max="11307" width="14.5703125" style="14" customWidth="1"/>
    <col min="11308" max="11308" width="18.42578125" style="14" customWidth="1"/>
    <col min="11309" max="11309" width="11.7109375" style="14" customWidth="1"/>
    <col min="11310" max="11310" width="5.28515625" style="14" customWidth="1"/>
    <col min="11311" max="11311" width="14.85546875" style="14" customWidth="1"/>
    <col min="11312" max="11312" width="11.7109375" style="14" customWidth="1"/>
    <col min="11313" max="11313" width="6.140625" style="14" customWidth="1"/>
    <col min="11314" max="11314" width="14.5703125" style="14" customWidth="1"/>
    <col min="11315" max="11315" width="11.7109375" style="14" customWidth="1"/>
    <col min="11316" max="11316" width="3.140625" style="14" customWidth="1"/>
    <col min="11317" max="11317" width="14.85546875" style="14" customWidth="1"/>
    <col min="11318" max="11318" width="11.7109375" style="14" customWidth="1"/>
    <col min="11319" max="11319" width="19.42578125" style="14" customWidth="1"/>
    <col min="11320" max="11519" width="9.140625" style="14"/>
    <col min="11520" max="11527" width="4" style="14" customWidth="1"/>
    <col min="11528" max="11528" width="6" style="14" customWidth="1"/>
    <col min="11529" max="11530" width="4" style="14" customWidth="1"/>
    <col min="11531" max="11532" width="5" style="14" customWidth="1"/>
    <col min="11533" max="11533" width="47.7109375" style="14" customWidth="1"/>
    <col min="11534" max="11534" width="0.140625" style="14" customWidth="1"/>
    <col min="11535" max="11537" width="0" style="14" hidden="1" customWidth="1"/>
    <col min="11538" max="11538" width="14.5703125" style="14" customWidth="1"/>
    <col min="11539" max="11539" width="1.7109375" style="14" customWidth="1"/>
    <col min="11540" max="11542" width="14.5703125" style="14" customWidth="1"/>
    <col min="11543" max="11543" width="18.42578125" style="14" customWidth="1"/>
    <col min="11544" max="11544" width="12.85546875" style="14" customWidth="1"/>
    <col min="11545" max="11545" width="1.7109375" style="14" customWidth="1"/>
    <col min="11546" max="11548" width="14.5703125" style="14" customWidth="1"/>
    <col min="11549" max="11549" width="18.42578125" style="14" customWidth="1"/>
    <col min="11550" max="11550" width="11.7109375" style="14" customWidth="1"/>
    <col min="11551" max="11551" width="4.28515625" style="14" customWidth="1"/>
    <col min="11552" max="11552" width="17" style="14" customWidth="1"/>
    <col min="11553" max="11553" width="11.7109375" style="14" customWidth="1"/>
    <col min="11554" max="11554" width="3" style="14" bestFit="1" customWidth="1"/>
    <col min="11555" max="11557" width="14.5703125" style="14" customWidth="1"/>
    <col min="11558" max="11558" width="18.42578125" style="14" customWidth="1"/>
    <col min="11559" max="11559" width="11.7109375" style="14" customWidth="1"/>
    <col min="11560" max="11560" width="3.7109375" style="14" customWidth="1"/>
    <col min="11561" max="11563" width="14.5703125" style="14" customWidth="1"/>
    <col min="11564" max="11564" width="18.42578125" style="14" customWidth="1"/>
    <col min="11565" max="11565" width="11.7109375" style="14" customWidth="1"/>
    <col min="11566" max="11566" width="5.28515625" style="14" customWidth="1"/>
    <col min="11567" max="11567" width="14.85546875" style="14" customWidth="1"/>
    <col min="11568" max="11568" width="11.7109375" style="14" customWidth="1"/>
    <col min="11569" max="11569" width="6.140625" style="14" customWidth="1"/>
    <col min="11570" max="11570" width="14.5703125" style="14" customWidth="1"/>
    <col min="11571" max="11571" width="11.7109375" style="14" customWidth="1"/>
    <col min="11572" max="11572" width="3.140625" style="14" customWidth="1"/>
    <col min="11573" max="11573" width="14.85546875" style="14" customWidth="1"/>
    <col min="11574" max="11574" width="11.7109375" style="14" customWidth="1"/>
    <col min="11575" max="11575" width="19.42578125" style="14" customWidth="1"/>
    <col min="11576" max="11775" width="9.140625" style="14"/>
    <col min="11776" max="11783" width="4" style="14" customWidth="1"/>
    <col min="11784" max="11784" width="6" style="14" customWidth="1"/>
    <col min="11785" max="11786" width="4" style="14" customWidth="1"/>
    <col min="11787" max="11788" width="5" style="14" customWidth="1"/>
    <col min="11789" max="11789" width="47.7109375" style="14" customWidth="1"/>
    <col min="11790" max="11790" width="0.140625" style="14" customWidth="1"/>
    <col min="11791" max="11793" width="0" style="14" hidden="1" customWidth="1"/>
    <col min="11794" max="11794" width="14.5703125" style="14" customWidth="1"/>
    <col min="11795" max="11795" width="1.7109375" style="14" customWidth="1"/>
    <col min="11796" max="11798" width="14.5703125" style="14" customWidth="1"/>
    <col min="11799" max="11799" width="18.42578125" style="14" customWidth="1"/>
    <col min="11800" max="11800" width="12.85546875" style="14" customWidth="1"/>
    <col min="11801" max="11801" width="1.7109375" style="14" customWidth="1"/>
    <col min="11802" max="11804" width="14.5703125" style="14" customWidth="1"/>
    <col min="11805" max="11805" width="18.42578125" style="14" customWidth="1"/>
    <col min="11806" max="11806" width="11.7109375" style="14" customWidth="1"/>
    <col min="11807" max="11807" width="4.28515625" style="14" customWidth="1"/>
    <col min="11808" max="11808" width="17" style="14" customWidth="1"/>
    <col min="11809" max="11809" width="11.7109375" style="14" customWidth="1"/>
    <col min="11810" max="11810" width="3" style="14" bestFit="1" customWidth="1"/>
    <col min="11811" max="11813" width="14.5703125" style="14" customWidth="1"/>
    <col min="11814" max="11814" width="18.42578125" style="14" customWidth="1"/>
    <col min="11815" max="11815" width="11.7109375" style="14" customWidth="1"/>
    <col min="11816" max="11816" width="3.7109375" style="14" customWidth="1"/>
    <col min="11817" max="11819" width="14.5703125" style="14" customWidth="1"/>
    <col min="11820" max="11820" width="18.42578125" style="14" customWidth="1"/>
    <col min="11821" max="11821" width="11.7109375" style="14" customWidth="1"/>
    <col min="11822" max="11822" width="5.28515625" style="14" customWidth="1"/>
    <col min="11823" max="11823" width="14.85546875" style="14" customWidth="1"/>
    <col min="11824" max="11824" width="11.7109375" style="14" customWidth="1"/>
    <col min="11825" max="11825" width="6.140625" style="14" customWidth="1"/>
    <col min="11826" max="11826" width="14.5703125" style="14" customWidth="1"/>
    <col min="11827" max="11827" width="11.7109375" style="14" customWidth="1"/>
    <col min="11828" max="11828" width="3.140625" style="14" customWidth="1"/>
    <col min="11829" max="11829" width="14.85546875" style="14" customWidth="1"/>
    <col min="11830" max="11830" width="11.7109375" style="14" customWidth="1"/>
    <col min="11831" max="11831" width="19.42578125" style="14" customWidth="1"/>
    <col min="11832" max="12031" width="9.140625" style="14"/>
    <col min="12032" max="12039" width="4" style="14" customWidth="1"/>
    <col min="12040" max="12040" width="6" style="14" customWidth="1"/>
    <col min="12041" max="12042" width="4" style="14" customWidth="1"/>
    <col min="12043" max="12044" width="5" style="14" customWidth="1"/>
    <col min="12045" max="12045" width="47.7109375" style="14" customWidth="1"/>
    <col min="12046" max="12046" width="0.140625" style="14" customWidth="1"/>
    <col min="12047" max="12049" width="0" style="14" hidden="1" customWidth="1"/>
    <col min="12050" max="12050" width="14.5703125" style="14" customWidth="1"/>
    <col min="12051" max="12051" width="1.7109375" style="14" customWidth="1"/>
    <col min="12052" max="12054" width="14.5703125" style="14" customWidth="1"/>
    <col min="12055" max="12055" width="18.42578125" style="14" customWidth="1"/>
    <col min="12056" max="12056" width="12.85546875" style="14" customWidth="1"/>
    <col min="12057" max="12057" width="1.7109375" style="14" customWidth="1"/>
    <col min="12058" max="12060" width="14.5703125" style="14" customWidth="1"/>
    <col min="12061" max="12061" width="18.42578125" style="14" customWidth="1"/>
    <col min="12062" max="12062" width="11.7109375" style="14" customWidth="1"/>
    <col min="12063" max="12063" width="4.28515625" style="14" customWidth="1"/>
    <col min="12064" max="12064" width="17" style="14" customWidth="1"/>
    <col min="12065" max="12065" width="11.7109375" style="14" customWidth="1"/>
    <col min="12066" max="12066" width="3" style="14" bestFit="1" customWidth="1"/>
    <col min="12067" max="12069" width="14.5703125" style="14" customWidth="1"/>
    <col min="12070" max="12070" width="18.42578125" style="14" customWidth="1"/>
    <col min="12071" max="12071" width="11.7109375" style="14" customWidth="1"/>
    <col min="12072" max="12072" width="3.7109375" style="14" customWidth="1"/>
    <col min="12073" max="12075" width="14.5703125" style="14" customWidth="1"/>
    <col min="12076" max="12076" width="18.42578125" style="14" customWidth="1"/>
    <col min="12077" max="12077" width="11.7109375" style="14" customWidth="1"/>
    <col min="12078" max="12078" width="5.28515625" style="14" customWidth="1"/>
    <col min="12079" max="12079" width="14.85546875" style="14" customWidth="1"/>
    <col min="12080" max="12080" width="11.7109375" style="14" customWidth="1"/>
    <col min="12081" max="12081" width="6.140625" style="14" customWidth="1"/>
    <col min="12082" max="12082" width="14.5703125" style="14" customWidth="1"/>
    <col min="12083" max="12083" width="11.7109375" style="14" customWidth="1"/>
    <col min="12084" max="12084" width="3.140625" style="14" customWidth="1"/>
    <col min="12085" max="12085" width="14.85546875" style="14" customWidth="1"/>
    <col min="12086" max="12086" width="11.7109375" style="14" customWidth="1"/>
    <col min="12087" max="12087" width="19.42578125" style="14" customWidth="1"/>
    <col min="12088" max="12287" width="9.140625" style="14"/>
    <col min="12288" max="12295" width="4" style="14" customWidth="1"/>
    <col min="12296" max="12296" width="6" style="14" customWidth="1"/>
    <col min="12297" max="12298" width="4" style="14" customWidth="1"/>
    <col min="12299" max="12300" width="5" style="14" customWidth="1"/>
    <col min="12301" max="12301" width="47.7109375" style="14" customWidth="1"/>
    <col min="12302" max="12302" width="0.140625" style="14" customWidth="1"/>
    <col min="12303" max="12305" width="0" style="14" hidden="1" customWidth="1"/>
    <col min="12306" max="12306" width="14.5703125" style="14" customWidth="1"/>
    <col min="12307" max="12307" width="1.7109375" style="14" customWidth="1"/>
    <col min="12308" max="12310" width="14.5703125" style="14" customWidth="1"/>
    <col min="12311" max="12311" width="18.42578125" style="14" customWidth="1"/>
    <col min="12312" max="12312" width="12.85546875" style="14" customWidth="1"/>
    <col min="12313" max="12313" width="1.7109375" style="14" customWidth="1"/>
    <col min="12314" max="12316" width="14.5703125" style="14" customWidth="1"/>
    <col min="12317" max="12317" width="18.42578125" style="14" customWidth="1"/>
    <col min="12318" max="12318" width="11.7109375" style="14" customWidth="1"/>
    <col min="12319" max="12319" width="4.28515625" style="14" customWidth="1"/>
    <col min="12320" max="12320" width="17" style="14" customWidth="1"/>
    <col min="12321" max="12321" width="11.7109375" style="14" customWidth="1"/>
    <col min="12322" max="12322" width="3" style="14" bestFit="1" customWidth="1"/>
    <col min="12323" max="12325" width="14.5703125" style="14" customWidth="1"/>
    <col min="12326" max="12326" width="18.42578125" style="14" customWidth="1"/>
    <col min="12327" max="12327" width="11.7109375" style="14" customWidth="1"/>
    <col min="12328" max="12328" width="3.7109375" style="14" customWidth="1"/>
    <col min="12329" max="12331" width="14.5703125" style="14" customWidth="1"/>
    <col min="12332" max="12332" width="18.42578125" style="14" customWidth="1"/>
    <col min="12333" max="12333" width="11.7109375" style="14" customWidth="1"/>
    <col min="12334" max="12334" width="5.28515625" style="14" customWidth="1"/>
    <col min="12335" max="12335" width="14.85546875" style="14" customWidth="1"/>
    <col min="12336" max="12336" width="11.7109375" style="14" customWidth="1"/>
    <col min="12337" max="12337" width="6.140625" style="14" customWidth="1"/>
    <col min="12338" max="12338" width="14.5703125" style="14" customWidth="1"/>
    <col min="12339" max="12339" width="11.7109375" style="14" customWidth="1"/>
    <col min="12340" max="12340" width="3.140625" style="14" customWidth="1"/>
    <col min="12341" max="12341" width="14.85546875" style="14" customWidth="1"/>
    <col min="12342" max="12342" width="11.7109375" style="14" customWidth="1"/>
    <col min="12343" max="12343" width="19.42578125" style="14" customWidth="1"/>
    <col min="12344" max="12543" width="9.140625" style="14"/>
    <col min="12544" max="12551" width="4" style="14" customWidth="1"/>
    <col min="12552" max="12552" width="6" style="14" customWidth="1"/>
    <col min="12553" max="12554" width="4" style="14" customWidth="1"/>
    <col min="12555" max="12556" width="5" style="14" customWidth="1"/>
    <col min="12557" max="12557" width="47.7109375" style="14" customWidth="1"/>
    <col min="12558" max="12558" width="0.140625" style="14" customWidth="1"/>
    <col min="12559" max="12561" width="0" style="14" hidden="1" customWidth="1"/>
    <col min="12562" max="12562" width="14.5703125" style="14" customWidth="1"/>
    <col min="12563" max="12563" width="1.7109375" style="14" customWidth="1"/>
    <col min="12564" max="12566" width="14.5703125" style="14" customWidth="1"/>
    <col min="12567" max="12567" width="18.42578125" style="14" customWidth="1"/>
    <col min="12568" max="12568" width="12.85546875" style="14" customWidth="1"/>
    <col min="12569" max="12569" width="1.7109375" style="14" customWidth="1"/>
    <col min="12570" max="12572" width="14.5703125" style="14" customWidth="1"/>
    <col min="12573" max="12573" width="18.42578125" style="14" customWidth="1"/>
    <col min="12574" max="12574" width="11.7109375" style="14" customWidth="1"/>
    <col min="12575" max="12575" width="4.28515625" style="14" customWidth="1"/>
    <col min="12576" max="12576" width="17" style="14" customWidth="1"/>
    <col min="12577" max="12577" width="11.7109375" style="14" customWidth="1"/>
    <col min="12578" max="12578" width="3" style="14" bestFit="1" customWidth="1"/>
    <col min="12579" max="12581" width="14.5703125" style="14" customWidth="1"/>
    <col min="12582" max="12582" width="18.42578125" style="14" customWidth="1"/>
    <col min="12583" max="12583" width="11.7109375" style="14" customWidth="1"/>
    <col min="12584" max="12584" width="3.7109375" style="14" customWidth="1"/>
    <col min="12585" max="12587" width="14.5703125" style="14" customWidth="1"/>
    <col min="12588" max="12588" width="18.42578125" style="14" customWidth="1"/>
    <col min="12589" max="12589" width="11.7109375" style="14" customWidth="1"/>
    <col min="12590" max="12590" width="5.28515625" style="14" customWidth="1"/>
    <col min="12591" max="12591" width="14.85546875" style="14" customWidth="1"/>
    <col min="12592" max="12592" width="11.7109375" style="14" customWidth="1"/>
    <col min="12593" max="12593" width="6.140625" style="14" customWidth="1"/>
    <col min="12594" max="12594" width="14.5703125" style="14" customWidth="1"/>
    <col min="12595" max="12595" width="11.7109375" style="14" customWidth="1"/>
    <col min="12596" max="12596" width="3.140625" style="14" customWidth="1"/>
    <col min="12597" max="12597" width="14.85546875" style="14" customWidth="1"/>
    <col min="12598" max="12598" width="11.7109375" style="14" customWidth="1"/>
    <col min="12599" max="12599" width="19.42578125" style="14" customWidth="1"/>
    <col min="12600" max="12799" width="9.140625" style="14"/>
    <col min="12800" max="12807" width="4" style="14" customWidth="1"/>
    <col min="12808" max="12808" width="6" style="14" customWidth="1"/>
    <col min="12809" max="12810" width="4" style="14" customWidth="1"/>
    <col min="12811" max="12812" width="5" style="14" customWidth="1"/>
    <col min="12813" max="12813" width="47.7109375" style="14" customWidth="1"/>
    <col min="12814" max="12814" width="0.140625" style="14" customWidth="1"/>
    <col min="12815" max="12817" width="0" style="14" hidden="1" customWidth="1"/>
    <col min="12818" max="12818" width="14.5703125" style="14" customWidth="1"/>
    <col min="12819" max="12819" width="1.7109375" style="14" customWidth="1"/>
    <col min="12820" max="12822" width="14.5703125" style="14" customWidth="1"/>
    <col min="12823" max="12823" width="18.42578125" style="14" customWidth="1"/>
    <col min="12824" max="12824" width="12.85546875" style="14" customWidth="1"/>
    <col min="12825" max="12825" width="1.7109375" style="14" customWidth="1"/>
    <col min="12826" max="12828" width="14.5703125" style="14" customWidth="1"/>
    <col min="12829" max="12829" width="18.42578125" style="14" customWidth="1"/>
    <col min="12830" max="12830" width="11.7109375" style="14" customWidth="1"/>
    <col min="12831" max="12831" width="4.28515625" style="14" customWidth="1"/>
    <col min="12832" max="12832" width="17" style="14" customWidth="1"/>
    <col min="12833" max="12833" width="11.7109375" style="14" customWidth="1"/>
    <col min="12834" max="12834" width="3" style="14" bestFit="1" customWidth="1"/>
    <col min="12835" max="12837" width="14.5703125" style="14" customWidth="1"/>
    <col min="12838" max="12838" width="18.42578125" style="14" customWidth="1"/>
    <col min="12839" max="12839" width="11.7109375" style="14" customWidth="1"/>
    <col min="12840" max="12840" width="3.7109375" style="14" customWidth="1"/>
    <col min="12841" max="12843" width="14.5703125" style="14" customWidth="1"/>
    <col min="12844" max="12844" width="18.42578125" style="14" customWidth="1"/>
    <col min="12845" max="12845" width="11.7109375" style="14" customWidth="1"/>
    <col min="12846" max="12846" width="5.28515625" style="14" customWidth="1"/>
    <col min="12847" max="12847" width="14.85546875" style="14" customWidth="1"/>
    <col min="12848" max="12848" width="11.7109375" style="14" customWidth="1"/>
    <col min="12849" max="12849" width="6.140625" style="14" customWidth="1"/>
    <col min="12850" max="12850" width="14.5703125" style="14" customWidth="1"/>
    <col min="12851" max="12851" width="11.7109375" style="14" customWidth="1"/>
    <col min="12852" max="12852" width="3.140625" style="14" customWidth="1"/>
    <col min="12853" max="12853" width="14.85546875" style="14" customWidth="1"/>
    <col min="12854" max="12854" width="11.7109375" style="14" customWidth="1"/>
    <col min="12855" max="12855" width="19.42578125" style="14" customWidth="1"/>
    <col min="12856" max="13055" width="9.140625" style="14"/>
    <col min="13056" max="13063" width="4" style="14" customWidth="1"/>
    <col min="13064" max="13064" width="6" style="14" customWidth="1"/>
    <col min="13065" max="13066" width="4" style="14" customWidth="1"/>
    <col min="13067" max="13068" width="5" style="14" customWidth="1"/>
    <col min="13069" max="13069" width="47.7109375" style="14" customWidth="1"/>
    <col min="13070" max="13070" width="0.140625" style="14" customWidth="1"/>
    <col min="13071" max="13073" width="0" style="14" hidden="1" customWidth="1"/>
    <col min="13074" max="13074" width="14.5703125" style="14" customWidth="1"/>
    <col min="13075" max="13075" width="1.7109375" style="14" customWidth="1"/>
    <col min="13076" max="13078" width="14.5703125" style="14" customWidth="1"/>
    <col min="13079" max="13079" width="18.42578125" style="14" customWidth="1"/>
    <col min="13080" max="13080" width="12.85546875" style="14" customWidth="1"/>
    <col min="13081" max="13081" width="1.7109375" style="14" customWidth="1"/>
    <col min="13082" max="13084" width="14.5703125" style="14" customWidth="1"/>
    <col min="13085" max="13085" width="18.42578125" style="14" customWidth="1"/>
    <col min="13086" max="13086" width="11.7109375" style="14" customWidth="1"/>
    <col min="13087" max="13087" width="4.28515625" style="14" customWidth="1"/>
    <col min="13088" max="13088" width="17" style="14" customWidth="1"/>
    <col min="13089" max="13089" width="11.7109375" style="14" customWidth="1"/>
    <col min="13090" max="13090" width="3" style="14" bestFit="1" customWidth="1"/>
    <col min="13091" max="13093" width="14.5703125" style="14" customWidth="1"/>
    <col min="13094" max="13094" width="18.42578125" style="14" customWidth="1"/>
    <col min="13095" max="13095" width="11.7109375" style="14" customWidth="1"/>
    <col min="13096" max="13096" width="3.7109375" style="14" customWidth="1"/>
    <col min="13097" max="13099" width="14.5703125" style="14" customWidth="1"/>
    <col min="13100" max="13100" width="18.42578125" style="14" customWidth="1"/>
    <col min="13101" max="13101" width="11.7109375" style="14" customWidth="1"/>
    <col min="13102" max="13102" width="5.28515625" style="14" customWidth="1"/>
    <col min="13103" max="13103" width="14.85546875" style="14" customWidth="1"/>
    <col min="13104" max="13104" width="11.7109375" style="14" customWidth="1"/>
    <col min="13105" max="13105" width="6.140625" style="14" customWidth="1"/>
    <col min="13106" max="13106" width="14.5703125" style="14" customWidth="1"/>
    <col min="13107" max="13107" width="11.7109375" style="14" customWidth="1"/>
    <col min="13108" max="13108" width="3.140625" style="14" customWidth="1"/>
    <col min="13109" max="13109" width="14.85546875" style="14" customWidth="1"/>
    <col min="13110" max="13110" width="11.7109375" style="14" customWidth="1"/>
    <col min="13111" max="13111" width="19.42578125" style="14" customWidth="1"/>
    <col min="13112" max="13311" width="9.140625" style="14"/>
    <col min="13312" max="13319" width="4" style="14" customWidth="1"/>
    <col min="13320" max="13320" width="6" style="14" customWidth="1"/>
    <col min="13321" max="13322" width="4" style="14" customWidth="1"/>
    <col min="13323" max="13324" width="5" style="14" customWidth="1"/>
    <col min="13325" max="13325" width="47.7109375" style="14" customWidth="1"/>
    <col min="13326" max="13326" width="0.140625" style="14" customWidth="1"/>
    <col min="13327" max="13329" width="0" style="14" hidden="1" customWidth="1"/>
    <col min="13330" max="13330" width="14.5703125" style="14" customWidth="1"/>
    <col min="13331" max="13331" width="1.7109375" style="14" customWidth="1"/>
    <col min="13332" max="13334" width="14.5703125" style="14" customWidth="1"/>
    <col min="13335" max="13335" width="18.42578125" style="14" customWidth="1"/>
    <col min="13336" max="13336" width="12.85546875" style="14" customWidth="1"/>
    <col min="13337" max="13337" width="1.7109375" style="14" customWidth="1"/>
    <col min="13338" max="13340" width="14.5703125" style="14" customWidth="1"/>
    <col min="13341" max="13341" width="18.42578125" style="14" customWidth="1"/>
    <col min="13342" max="13342" width="11.7109375" style="14" customWidth="1"/>
    <col min="13343" max="13343" width="4.28515625" style="14" customWidth="1"/>
    <col min="13344" max="13344" width="17" style="14" customWidth="1"/>
    <col min="13345" max="13345" width="11.7109375" style="14" customWidth="1"/>
    <col min="13346" max="13346" width="3" style="14" bestFit="1" customWidth="1"/>
    <col min="13347" max="13349" width="14.5703125" style="14" customWidth="1"/>
    <col min="13350" max="13350" width="18.42578125" style="14" customWidth="1"/>
    <col min="13351" max="13351" width="11.7109375" style="14" customWidth="1"/>
    <col min="13352" max="13352" width="3.7109375" style="14" customWidth="1"/>
    <col min="13353" max="13355" width="14.5703125" style="14" customWidth="1"/>
    <col min="13356" max="13356" width="18.42578125" style="14" customWidth="1"/>
    <col min="13357" max="13357" width="11.7109375" style="14" customWidth="1"/>
    <col min="13358" max="13358" width="5.28515625" style="14" customWidth="1"/>
    <col min="13359" max="13359" width="14.85546875" style="14" customWidth="1"/>
    <col min="13360" max="13360" width="11.7109375" style="14" customWidth="1"/>
    <col min="13361" max="13361" width="6.140625" style="14" customWidth="1"/>
    <col min="13362" max="13362" width="14.5703125" style="14" customWidth="1"/>
    <col min="13363" max="13363" width="11.7109375" style="14" customWidth="1"/>
    <col min="13364" max="13364" width="3.140625" style="14" customWidth="1"/>
    <col min="13365" max="13365" width="14.85546875" style="14" customWidth="1"/>
    <col min="13366" max="13366" width="11.7109375" style="14" customWidth="1"/>
    <col min="13367" max="13367" width="19.42578125" style="14" customWidth="1"/>
    <col min="13368" max="13567" width="9.140625" style="14"/>
    <col min="13568" max="13575" width="4" style="14" customWidth="1"/>
    <col min="13576" max="13576" width="6" style="14" customWidth="1"/>
    <col min="13577" max="13578" width="4" style="14" customWidth="1"/>
    <col min="13579" max="13580" width="5" style="14" customWidth="1"/>
    <col min="13581" max="13581" width="47.7109375" style="14" customWidth="1"/>
    <col min="13582" max="13582" width="0.140625" style="14" customWidth="1"/>
    <col min="13583" max="13585" width="0" style="14" hidden="1" customWidth="1"/>
    <col min="13586" max="13586" width="14.5703125" style="14" customWidth="1"/>
    <col min="13587" max="13587" width="1.7109375" style="14" customWidth="1"/>
    <col min="13588" max="13590" width="14.5703125" style="14" customWidth="1"/>
    <col min="13591" max="13591" width="18.42578125" style="14" customWidth="1"/>
    <col min="13592" max="13592" width="12.85546875" style="14" customWidth="1"/>
    <col min="13593" max="13593" width="1.7109375" style="14" customWidth="1"/>
    <col min="13594" max="13596" width="14.5703125" style="14" customWidth="1"/>
    <col min="13597" max="13597" width="18.42578125" style="14" customWidth="1"/>
    <col min="13598" max="13598" width="11.7109375" style="14" customWidth="1"/>
    <col min="13599" max="13599" width="4.28515625" style="14" customWidth="1"/>
    <col min="13600" max="13600" width="17" style="14" customWidth="1"/>
    <col min="13601" max="13601" width="11.7109375" style="14" customWidth="1"/>
    <col min="13602" max="13602" width="3" style="14" bestFit="1" customWidth="1"/>
    <col min="13603" max="13605" width="14.5703125" style="14" customWidth="1"/>
    <col min="13606" max="13606" width="18.42578125" style="14" customWidth="1"/>
    <col min="13607" max="13607" width="11.7109375" style="14" customWidth="1"/>
    <col min="13608" max="13608" width="3.7109375" style="14" customWidth="1"/>
    <col min="13609" max="13611" width="14.5703125" style="14" customWidth="1"/>
    <col min="13612" max="13612" width="18.42578125" style="14" customWidth="1"/>
    <col min="13613" max="13613" width="11.7109375" style="14" customWidth="1"/>
    <col min="13614" max="13614" width="5.28515625" style="14" customWidth="1"/>
    <col min="13615" max="13615" width="14.85546875" style="14" customWidth="1"/>
    <col min="13616" max="13616" width="11.7109375" style="14" customWidth="1"/>
    <col min="13617" max="13617" width="6.140625" style="14" customWidth="1"/>
    <col min="13618" max="13618" width="14.5703125" style="14" customWidth="1"/>
    <col min="13619" max="13619" width="11.7109375" style="14" customWidth="1"/>
    <col min="13620" max="13620" width="3.140625" style="14" customWidth="1"/>
    <col min="13621" max="13621" width="14.85546875" style="14" customWidth="1"/>
    <col min="13622" max="13622" width="11.7109375" style="14" customWidth="1"/>
    <col min="13623" max="13623" width="19.42578125" style="14" customWidth="1"/>
    <col min="13624" max="13823" width="9.140625" style="14"/>
    <col min="13824" max="13831" width="4" style="14" customWidth="1"/>
    <col min="13832" max="13832" width="6" style="14" customWidth="1"/>
    <col min="13833" max="13834" width="4" style="14" customWidth="1"/>
    <col min="13835" max="13836" width="5" style="14" customWidth="1"/>
    <col min="13837" max="13837" width="47.7109375" style="14" customWidth="1"/>
    <col min="13838" max="13838" width="0.140625" style="14" customWidth="1"/>
    <col min="13839" max="13841" width="0" style="14" hidden="1" customWidth="1"/>
    <col min="13842" max="13842" width="14.5703125" style="14" customWidth="1"/>
    <col min="13843" max="13843" width="1.7109375" style="14" customWidth="1"/>
    <col min="13844" max="13846" width="14.5703125" style="14" customWidth="1"/>
    <col min="13847" max="13847" width="18.42578125" style="14" customWidth="1"/>
    <col min="13848" max="13848" width="12.85546875" style="14" customWidth="1"/>
    <col min="13849" max="13849" width="1.7109375" style="14" customWidth="1"/>
    <col min="13850" max="13852" width="14.5703125" style="14" customWidth="1"/>
    <col min="13853" max="13853" width="18.42578125" style="14" customWidth="1"/>
    <col min="13854" max="13854" width="11.7109375" style="14" customWidth="1"/>
    <col min="13855" max="13855" width="4.28515625" style="14" customWidth="1"/>
    <col min="13856" max="13856" width="17" style="14" customWidth="1"/>
    <col min="13857" max="13857" width="11.7109375" style="14" customWidth="1"/>
    <col min="13858" max="13858" width="3" style="14" bestFit="1" customWidth="1"/>
    <col min="13859" max="13861" width="14.5703125" style="14" customWidth="1"/>
    <col min="13862" max="13862" width="18.42578125" style="14" customWidth="1"/>
    <col min="13863" max="13863" width="11.7109375" style="14" customWidth="1"/>
    <col min="13864" max="13864" width="3.7109375" style="14" customWidth="1"/>
    <col min="13865" max="13867" width="14.5703125" style="14" customWidth="1"/>
    <col min="13868" max="13868" width="18.42578125" style="14" customWidth="1"/>
    <col min="13869" max="13869" width="11.7109375" style="14" customWidth="1"/>
    <col min="13870" max="13870" width="5.28515625" style="14" customWidth="1"/>
    <col min="13871" max="13871" width="14.85546875" style="14" customWidth="1"/>
    <col min="13872" max="13872" width="11.7109375" style="14" customWidth="1"/>
    <col min="13873" max="13873" width="6.140625" style="14" customWidth="1"/>
    <col min="13874" max="13874" width="14.5703125" style="14" customWidth="1"/>
    <col min="13875" max="13875" width="11.7109375" style="14" customWidth="1"/>
    <col min="13876" max="13876" width="3.140625" style="14" customWidth="1"/>
    <col min="13877" max="13877" width="14.85546875" style="14" customWidth="1"/>
    <col min="13878" max="13878" width="11.7109375" style="14" customWidth="1"/>
    <col min="13879" max="13879" width="19.42578125" style="14" customWidth="1"/>
    <col min="13880" max="14079" width="9.140625" style="14"/>
    <col min="14080" max="14087" width="4" style="14" customWidth="1"/>
    <col min="14088" max="14088" width="6" style="14" customWidth="1"/>
    <col min="14089" max="14090" width="4" style="14" customWidth="1"/>
    <col min="14091" max="14092" width="5" style="14" customWidth="1"/>
    <col min="14093" max="14093" width="47.7109375" style="14" customWidth="1"/>
    <col min="14094" max="14094" width="0.140625" style="14" customWidth="1"/>
    <col min="14095" max="14097" width="0" style="14" hidden="1" customWidth="1"/>
    <col min="14098" max="14098" width="14.5703125" style="14" customWidth="1"/>
    <col min="14099" max="14099" width="1.7109375" style="14" customWidth="1"/>
    <col min="14100" max="14102" width="14.5703125" style="14" customWidth="1"/>
    <col min="14103" max="14103" width="18.42578125" style="14" customWidth="1"/>
    <col min="14104" max="14104" width="12.85546875" style="14" customWidth="1"/>
    <col min="14105" max="14105" width="1.7109375" style="14" customWidth="1"/>
    <col min="14106" max="14108" width="14.5703125" style="14" customWidth="1"/>
    <col min="14109" max="14109" width="18.42578125" style="14" customWidth="1"/>
    <col min="14110" max="14110" width="11.7109375" style="14" customWidth="1"/>
    <col min="14111" max="14111" width="4.28515625" style="14" customWidth="1"/>
    <col min="14112" max="14112" width="17" style="14" customWidth="1"/>
    <col min="14113" max="14113" width="11.7109375" style="14" customWidth="1"/>
    <col min="14114" max="14114" width="3" style="14" bestFit="1" customWidth="1"/>
    <col min="14115" max="14117" width="14.5703125" style="14" customWidth="1"/>
    <col min="14118" max="14118" width="18.42578125" style="14" customWidth="1"/>
    <col min="14119" max="14119" width="11.7109375" style="14" customWidth="1"/>
    <col min="14120" max="14120" width="3.7109375" style="14" customWidth="1"/>
    <col min="14121" max="14123" width="14.5703125" style="14" customWidth="1"/>
    <col min="14124" max="14124" width="18.42578125" style="14" customWidth="1"/>
    <col min="14125" max="14125" width="11.7109375" style="14" customWidth="1"/>
    <col min="14126" max="14126" width="5.28515625" style="14" customWidth="1"/>
    <col min="14127" max="14127" width="14.85546875" style="14" customWidth="1"/>
    <col min="14128" max="14128" width="11.7109375" style="14" customWidth="1"/>
    <col min="14129" max="14129" width="6.140625" style="14" customWidth="1"/>
    <col min="14130" max="14130" width="14.5703125" style="14" customWidth="1"/>
    <col min="14131" max="14131" width="11.7109375" style="14" customWidth="1"/>
    <col min="14132" max="14132" width="3.140625" style="14" customWidth="1"/>
    <col min="14133" max="14133" width="14.85546875" style="14" customWidth="1"/>
    <col min="14134" max="14134" width="11.7109375" style="14" customWidth="1"/>
    <col min="14135" max="14135" width="19.42578125" style="14" customWidth="1"/>
    <col min="14136" max="14335" width="9.140625" style="14"/>
    <col min="14336" max="14343" width="4" style="14" customWidth="1"/>
    <col min="14344" max="14344" width="6" style="14" customWidth="1"/>
    <col min="14345" max="14346" width="4" style="14" customWidth="1"/>
    <col min="14347" max="14348" width="5" style="14" customWidth="1"/>
    <col min="14349" max="14349" width="47.7109375" style="14" customWidth="1"/>
    <col min="14350" max="14350" width="0.140625" style="14" customWidth="1"/>
    <col min="14351" max="14353" width="0" style="14" hidden="1" customWidth="1"/>
    <col min="14354" max="14354" width="14.5703125" style="14" customWidth="1"/>
    <col min="14355" max="14355" width="1.7109375" style="14" customWidth="1"/>
    <col min="14356" max="14358" width="14.5703125" style="14" customWidth="1"/>
    <col min="14359" max="14359" width="18.42578125" style="14" customWidth="1"/>
    <col min="14360" max="14360" width="12.85546875" style="14" customWidth="1"/>
    <col min="14361" max="14361" width="1.7109375" style="14" customWidth="1"/>
    <col min="14362" max="14364" width="14.5703125" style="14" customWidth="1"/>
    <col min="14365" max="14365" width="18.42578125" style="14" customWidth="1"/>
    <col min="14366" max="14366" width="11.7109375" style="14" customWidth="1"/>
    <col min="14367" max="14367" width="4.28515625" style="14" customWidth="1"/>
    <col min="14368" max="14368" width="17" style="14" customWidth="1"/>
    <col min="14369" max="14369" width="11.7109375" style="14" customWidth="1"/>
    <col min="14370" max="14370" width="3" style="14" bestFit="1" customWidth="1"/>
    <col min="14371" max="14373" width="14.5703125" style="14" customWidth="1"/>
    <col min="14374" max="14374" width="18.42578125" style="14" customWidth="1"/>
    <col min="14375" max="14375" width="11.7109375" style="14" customWidth="1"/>
    <col min="14376" max="14376" width="3.7109375" style="14" customWidth="1"/>
    <col min="14377" max="14379" width="14.5703125" style="14" customWidth="1"/>
    <col min="14380" max="14380" width="18.42578125" style="14" customWidth="1"/>
    <col min="14381" max="14381" width="11.7109375" style="14" customWidth="1"/>
    <col min="14382" max="14382" width="5.28515625" style="14" customWidth="1"/>
    <col min="14383" max="14383" width="14.85546875" style="14" customWidth="1"/>
    <col min="14384" max="14384" width="11.7109375" style="14" customWidth="1"/>
    <col min="14385" max="14385" width="6.140625" style="14" customWidth="1"/>
    <col min="14386" max="14386" width="14.5703125" style="14" customWidth="1"/>
    <col min="14387" max="14387" width="11.7109375" style="14" customWidth="1"/>
    <col min="14388" max="14388" width="3.140625" style="14" customWidth="1"/>
    <col min="14389" max="14389" width="14.85546875" style="14" customWidth="1"/>
    <col min="14390" max="14390" width="11.7109375" style="14" customWidth="1"/>
    <col min="14391" max="14391" width="19.42578125" style="14" customWidth="1"/>
    <col min="14392" max="14591" width="9.140625" style="14"/>
    <col min="14592" max="14599" width="4" style="14" customWidth="1"/>
    <col min="14600" max="14600" width="6" style="14" customWidth="1"/>
    <col min="14601" max="14602" width="4" style="14" customWidth="1"/>
    <col min="14603" max="14604" width="5" style="14" customWidth="1"/>
    <col min="14605" max="14605" width="47.7109375" style="14" customWidth="1"/>
    <col min="14606" max="14606" width="0.140625" style="14" customWidth="1"/>
    <col min="14607" max="14609" width="0" style="14" hidden="1" customWidth="1"/>
    <col min="14610" max="14610" width="14.5703125" style="14" customWidth="1"/>
    <col min="14611" max="14611" width="1.7109375" style="14" customWidth="1"/>
    <col min="14612" max="14614" width="14.5703125" style="14" customWidth="1"/>
    <col min="14615" max="14615" width="18.42578125" style="14" customWidth="1"/>
    <col min="14616" max="14616" width="12.85546875" style="14" customWidth="1"/>
    <col min="14617" max="14617" width="1.7109375" style="14" customWidth="1"/>
    <col min="14618" max="14620" width="14.5703125" style="14" customWidth="1"/>
    <col min="14621" max="14621" width="18.42578125" style="14" customWidth="1"/>
    <col min="14622" max="14622" width="11.7109375" style="14" customWidth="1"/>
    <col min="14623" max="14623" width="4.28515625" style="14" customWidth="1"/>
    <col min="14624" max="14624" width="17" style="14" customWidth="1"/>
    <col min="14625" max="14625" width="11.7109375" style="14" customWidth="1"/>
    <col min="14626" max="14626" width="3" style="14" bestFit="1" customWidth="1"/>
    <col min="14627" max="14629" width="14.5703125" style="14" customWidth="1"/>
    <col min="14630" max="14630" width="18.42578125" style="14" customWidth="1"/>
    <col min="14631" max="14631" width="11.7109375" style="14" customWidth="1"/>
    <col min="14632" max="14632" width="3.7109375" style="14" customWidth="1"/>
    <col min="14633" max="14635" width="14.5703125" style="14" customWidth="1"/>
    <col min="14636" max="14636" width="18.42578125" style="14" customWidth="1"/>
    <col min="14637" max="14637" width="11.7109375" style="14" customWidth="1"/>
    <col min="14638" max="14638" width="5.28515625" style="14" customWidth="1"/>
    <col min="14639" max="14639" width="14.85546875" style="14" customWidth="1"/>
    <col min="14640" max="14640" width="11.7109375" style="14" customWidth="1"/>
    <col min="14641" max="14641" width="6.140625" style="14" customWidth="1"/>
    <col min="14642" max="14642" width="14.5703125" style="14" customWidth="1"/>
    <col min="14643" max="14643" width="11.7109375" style="14" customWidth="1"/>
    <col min="14644" max="14644" width="3.140625" style="14" customWidth="1"/>
    <col min="14645" max="14645" width="14.85546875" style="14" customWidth="1"/>
    <col min="14646" max="14646" width="11.7109375" style="14" customWidth="1"/>
    <col min="14647" max="14647" width="19.42578125" style="14" customWidth="1"/>
    <col min="14648" max="14847" width="9.140625" style="14"/>
    <col min="14848" max="14855" width="4" style="14" customWidth="1"/>
    <col min="14856" max="14856" width="6" style="14" customWidth="1"/>
    <col min="14857" max="14858" width="4" style="14" customWidth="1"/>
    <col min="14859" max="14860" width="5" style="14" customWidth="1"/>
    <col min="14861" max="14861" width="47.7109375" style="14" customWidth="1"/>
    <col min="14862" max="14862" width="0.140625" style="14" customWidth="1"/>
    <col min="14863" max="14865" width="0" style="14" hidden="1" customWidth="1"/>
    <col min="14866" max="14866" width="14.5703125" style="14" customWidth="1"/>
    <col min="14867" max="14867" width="1.7109375" style="14" customWidth="1"/>
    <col min="14868" max="14870" width="14.5703125" style="14" customWidth="1"/>
    <col min="14871" max="14871" width="18.42578125" style="14" customWidth="1"/>
    <col min="14872" max="14872" width="12.85546875" style="14" customWidth="1"/>
    <col min="14873" max="14873" width="1.7109375" style="14" customWidth="1"/>
    <col min="14874" max="14876" width="14.5703125" style="14" customWidth="1"/>
    <col min="14877" max="14877" width="18.42578125" style="14" customWidth="1"/>
    <col min="14878" max="14878" width="11.7109375" style="14" customWidth="1"/>
    <col min="14879" max="14879" width="4.28515625" style="14" customWidth="1"/>
    <col min="14880" max="14880" width="17" style="14" customWidth="1"/>
    <col min="14881" max="14881" width="11.7109375" style="14" customWidth="1"/>
    <col min="14882" max="14882" width="3" style="14" bestFit="1" customWidth="1"/>
    <col min="14883" max="14885" width="14.5703125" style="14" customWidth="1"/>
    <col min="14886" max="14886" width="18.42578125" style="14" customWidth="1"/>
    <col min="14887" max="14887" width="11.7109375" style="14" customWidth="1"/>
    <col min="14888" max="14888" width="3.7109375" style="14" customWidth="1"/>
    <col min="14889" max="14891" width="14.5703125" style="14" customWidth="1"/>
    <col min="14892" max="14892" width="18.42578125" style="14" customWidth="1"/>
    <col min="14893" max="14893" width="11.7109375" style="14" customWidth="1"/>
    <col min="14894" max="14894" width="5.28515625" style="14" customWidth="1"/>
    <col min="14895" max="14895" width="14.85546875" style="14" customWidth="1"/>
    <col min="14896" max="14896" width="11.7109375" style="14" customWidth="1"/>
    <col min="14897" max="14897" width="6.140625" style="14" customWidth="1"/>
    <col min="14898" max="14898" width="14.5703125" style="14" customWidth="1"/>
    <col min="14899" max="14899" width="11.7109375" style="14" customWidth="1"/>
    <col min="14900" max="14900" width="3.140625" style="14" customWidth="1"/>
    <col min="14901" max="14901" width="14.85546875" style="14" customWidth="1"/>
    <col min="14902" max="14902" width="11.7109375" style="14" customWidth="1"/>
    <col min="14903" max="14903" width="19.42578125" style="14" customWidth="1"/>
    <col min="14904" max="15103" width="9.140625" style="14"/>
    <col min="15104" max="15111" width="4" style="14" customWidth="1"/>
    <col min="15112" max="15112" width="6" style="14" customWidth="1"/>
    <col min="15113" max="15114" width="4" style="14" customWidth="1"/>
    <col min="15115" max="15116" width="5" style="14" customWidth="1"/>
    <col min="15117" max="15117" width="47.7109375" style="14" customWidth="1"/>
    <col min="15118" max="15118" width="0.140625" style="14" customWidth="1"/>
    <col min="15119" max="15121" width="0" style="14" hidden="1" customWidth="1"/>
    <col min="15122" max="15122" width="14.5703125" style="14" customWidth="1"/>
    <col min="15123" max="15123" width="1.7109375" style="14" customWidth="1"/>
    <col min="15124" max="15126" width="14.5703125" style="14" customWidth="1"/>
    <col min="15127" max="15127" width="18.42578125" style="14" customWidth="1"/>
    <col min="15128" max="15128" width="12.85546875" style="14" customWidth="1"/>
    <col min="15129" max="15129" width="1.7109375" style="14" customWidth="1"/>
    <col min="15130" max="15132" width="14.5703125" style="14" customWidth="1"/>
    <col min="15133" max="15133" width="18.42578125" style="14" customWidth="1"/>
    <col min="15134" max="15134" width="11.7109375" style="14" customWidth="1"/>
    <col min="15135" max="15135" width="4.28515625" style="14" customWidth="1"/>
    <col min="15136" max="15136" width="17" style="14" customWidth="1"/>
    <col min="15137" max="15137" width="11.7109375" style="14" customWidth="1"/>
    <col min="15138" max="15138" width="3" style="14" bestFit="1" customWidth="1"/>
    <col min="15139" max="15141" width="14.5703125" style="14" customWidth="1"/>
    <col min="15142" max="15142" width="18.42578125" style="14" customWidth="1"/>
    <col min="15143" max="15143" width="11.7109375" style="14" customWidth="1"/>
    <col min="15144" max="15144" width="3.7109375" style="14" customWidth="1"/>
    <col min="15145" max="15147" width="14.5703125" style="14" customWidth="1"/>
    <col min="15148" max="15148" width="18.42578125" style="14" customWidth="1"/>
    <col min="15149" max="15149" width="11.7109375" style="14" customWidth="1"/>
    <col min="15150" max="15150" width="5.28515625" style="14" customWidth="1"/>
    <col min="15151" max="15151" width="14.85546875" style="14" customWidth="1"/>
    <col min="15152" max="15152" width="11.7109375" style="14" customWidth="1"/>
    <col min="15153" max="15153" width="6.140625" style="14" customWidth="1"/>
    <col min="15154" max="15154" width="14.5703125" style="14" customWidth="1"/>
    <col min="15155" max="15155" width="11.7109375" style="14" customWidth="1"/>
    <col min="15156" max="15156" width="3.140625" style="14" customWidth="1"/>
    <col min="15157" max="15157" width="14.85546875" style="14" customWidth="1"/>
    <col min="15158" max="15158" width="11.7109375" style="14" customWidth="1"/>
    <col min="15159" max="15159" width="19.42578125" style="14" customWidth="1"/>
    <col min="15160" max="15359" width="9.140625" style="14"/>
    <col min="15360" max="15367" width="4" style="14" customWidth="1"/>
    <col min="15368" max="15368" width="6" style="14" customWidth="1"/>
    <col min="15369" max="15370" width="4" style="14" customWidth="1"/>
    <col min="15371" max="15372" width="5" style="14" customWidth="1"/>
    <col min="15373" max="15373" width="47.7109375" style="14" customWidth="1"/>
    <col min="15374" max="15374" width="0.140625" style="14" customWidth="1"/>
    <col min="15375" max="15377" width="0" style="14" hidden="1" customWidth="1"/>
    <col min="15378" max="15378" width="14.5703125" style="14" customWidth="1"/>
    <col min="15379" max="15379" width="1.7109375" style="14" customWidth="1"/>
    <col min="15380" max="15382" width="14.5703125" style="14" customWidth="1"/>
    <col min="15383" max="15383" width="18.42578125" style="14" customWidth="1"/>
    <col min="15384" max="15384" width="12.85546875" style="14" customWidth="1"/>
    <col min="15385" max="15385" width="1.7109375" style="14" customWidth="1"/>
    <col min="15386" max="15388" width="14.5703125" style="14" customWidth="1"/>
    <col min="15389" max="15389" width="18.42578125" style="14" customWidth="1"/>
    <col min="15390" max="15390" width="11.7109375" style="14" customWidth="1"/>
    <col min="15391" max="15391" width="4.28515625" style="14" customWidth="1"/>
    <col min="15392" max="15392" width="17" style="14" customWidth="1"/>
    <col min="15393" max="15393" width="11.7109375" style="14" customWidth="1"/>
    <col min="15394" max="15394" width="3" style="14" bestFit="1" customWidth="1"/>
    <col min="15395" max="15397" width="14.5703125" style="14" customWidth="1"/>
    <col min="15398" max="15398" width="18.42578125" style="14" customWidth="1"/>
    <col min="15399" max="15399" width="11.7109375" style="14" customWidth="1"/>
    <col min="15400" max="15400" width="3.7109375" style="14" customWidth="1"/>
    <col min="15401" max="15403" width="14.5703125" style="14" customWidth="1"/>
    <col min="15404" max="15404" width="18.42578125" style="14" customWidth="1"/>
    <col min="15405" max="15405" width="11.7109375" style="14" customWidth="1"/>
    <col min="15406" max="15406" width="5.28515625" style="14" customWidth="1"/>
    <col min="15407" max="15407" width="14.85546875" style="14" customWidth="1"/>
    <col min="15408" max="15408" width="11.7109375" style="14" customWidth="1"/>
    <col min="15409" max="15409" width="6.140625" style="14" customWidth="1"/>
    <col min="15410" max="15410" width="14.5703125" style="14" customWidth="1"/>
    <col min="15411" max="15411" width="11.7109375" style="14" customWidth="1"/>
    <col min="15412" max="15412" width="3.140625" style="14" customWidth="1"/>
    <col min="15413" max="15413" width="14.85546875" style="14" customWidth="1"/>
    <col min="15414" max="15414" width="11.7109375" style="14" customWidth="1"/>
    <col min="15415" max="15415" width="19.42578125" style="14" customWidth="1"/>
    <col min="15416" max="15615" width="9.140625" style="14"/>
    <col min="15616" max="15623" width="4" style="14" customWidth="1"/>
    <col min="15624" max="15624" width="6" style="14" customWidth="1"/>
    <col min="15625" max="15626" width="4" style="14" customWidth="1"/>
    <col min="15627" max="15628" width="5" style="14" customWidth="1"/>
    <col min="15629" max="15629" width="47.7109375" style="14" customWidth="1"/>
    <col min="15630" max="15630" width="0.140625" style="14" customWidth="1"/>
    <col min="15631" max="15633" width="0" style="14" hidden="1" customWidth="1"/>
    <col min="15634" max="15634" width="14.5703125" style="14" customWidth="1"/>
    <col min="15635" max="15635" width="1.7109375" style="14" customWidth="1"/>
    <col min="15636" max="15638" width="14.5703125" style="14" customWidth="1"/>
    <col min="15639" max="15639" width="18.42578125" style="14" customWidth="1"/>
    <col min="15640" max="15640" width="12.85546875" style="14" customWidth="1"/>
    <col min="15641" max="15641" width="1.7109375" style="14" customWidth="1"/>
    <col min="15642" max="15644" width="14.5703125" style="14" customWidth="1"/>
    <col min="15645" max="15645" width="18.42578125" style="14" customWidth="1"/>
    <col min="15646" max="15646" width="11.7109375" style="14" customWidth="1"/>
    <col min="15647" max="15647" width="4.28515625" style="14" customWidth="1"/>
    <col min="15648" max="15648" width="17" style="14" customWidth="1"/>
    <col min="15649" max="15649" width="11.7109375" style="14" customWidth="1"/>
    <col min="15650" max="15650" width="3" style="14" bestFit="1" customWidth="1"/>
    <col min="15651" max="15653" width="14.5703125" style="14" customWidth="1"/>
    <col min="15654" max="15654" width="18.42578125" style="14" customWidth="1"/>
    <col min="15655" max="15655" width="11.7109375" style="14" customWidth="1"/>
    <col min="15656" max="15656" width="3.7109375" style="14" customWidth="1"/>
    <col min="15657" max="15659" width="14.5703125" style="14" customWidth="1"/>
    <col min="15660" max="15660" width="18.42578125" style="14" customWidth="1"/>
    <col min="15661" max="15661" width="11.7109375" style="14" customWidth="1"/>
    <col min="15662" max="15662" width="5.28515625" style="14" customWidth="1"/>
    <col min="15663" max="15663" width="14.85546875" style="14" customWidth="1"/>
    <col min="15664" max="15664" width="11.7109375" style="14" customWidth="1"/>
    <col min="15665" max="15665" width="6.140625" style="14" customWidth="1"/>
    <col min="15666" max="15666" width="14.5703125" style="14" customWidth="1"/>
    <col min="15667" max="15667" width="11.7109375" style="14" customWidth="1"/>
    <col min="15668" max="15668" width="3.140625" style="14" customWidth="1"/>
    <col min="15669" max="15669" width="14.85546875" style="14" customWidth="1"/>
    <col min="15670" max="15670" width="11.7109375" style="14" customWidth="1"/>
    <col min="15671" max="15671" width="19.42578125" style="14" customWidth="1"/>
    <col min="15672" max="15871" width="9.140625" style="14"/>
    <col min="15872" max="15879" width="4" style="14" customWidth="1"/>
    <col min="15880" max="15880" width="6" style="14" customWidth="1"/>
    <col min="15881" max="15882" width="4" style="14" customWidth="1"/>
    <col min="15883" max="15884" width="5" style="14" customWidth="1"/>
    <col min="15885" max="15885" width="47.7109375" style="14" customWidth="1"/>
    <col min="15886" max="15886" width="0.140625" style="14" customWidth="1"/>
    <col min="15887" max="15889" width="0" style="14" hidden="1" customWidth="1"/>
    <col min="15890" max="15890" width="14.5703125" style="14" customWidth="1"/>
    <col min="15891" max="15891" width="1.7109375" style="14" customWidth="1"/>
    <col min="15892" max="15894" width="14.5703125" style="14" customWidth="1"/>
    <col min="15895" max="15895" width="18.42578125" style="14" customWidth="1"/>
    <col min="15896" max="15896" width="12.85546875" style="14" customWidth="1"/>
    <col min="15897" max="15897" width="1.7109375" style="14" customWidth="1"/>
    <col min="15898" max="15900" width="14.5703125" style="14" customWidth="1"/>
    <col min="15901" max="15901" width="18.42578125" style="14" customWidth="1"/>
    <col min="15902" max="15902" width="11.7109375" style="14" customWidth="1"/>
    <col min="15903" max="15903" width="4.28515625" style="14" customWidth="1"/>
    <col min="15904" max="15904" width="17" style="14" customWidth="1"/>
    <col min="15905" max="15905" width="11.7109375" style="14" customWidth="1"/>
    <col min="15906" max="15906" width="3" style="14" bestFit="1" customWidth="1"/>
    <col min="15907" max="15909" width="14.5703125" style="14" customWidth="1"/>
    <col min="15910" max="15910" width="18.42578125" style="14" customWidth="1"/>
    <col min="15911" max="15911" width="11.7109375" style="14" customWidth="1"/>
    <col min="15912" max="15912" width="3.7109375" style="14" customWidth="1"/>
    <col min="15913" max="15915" width="14.5703125" style="14" customWidth="1"/>
    <col min="15916" max="15916" width="18.42578125" style="14" customWidth="1"/>
    <col min="15917" max="15917" width="11.7109375" style="14" customWidth="1"/>
    <col min="15918" max="15918" width="5.28515625" style="14" customWidth="1"/>
    <col min="15919" max="15919" width="14.85546875" style="14" customWidth="1"/>
    <col min="15920" max="15920" width="11.7109375" style="14" customWidth="1"/>
    <col min="15921" max="15921" width="6.140625" style="14" customWidth="1"/>
    <col min="15922" max="15922" width="14.5703125" style="14" customWidth="1"/>
    <col min="15923" max="15923" width="11.7109375" style="14" customWidth="1"/>
    <col min="15924" max="15924" width="3.140625" style="14" customWidth="1"/>
    <col min="15925" max="15925" width="14.85546875" style="14" customWidth="1"/>
    <col min="15926" max="15926" width="11.7109375" style="14" customWidth="1"/>
    <col min="15927" max="15927" width="19.42578125" style="14" customWidth="1"/>
    <col min="15928" max="16127" width="9.140625" style="14"/>
    <col min="16128" max="16135" width="4" style="14" customWidth="1"/>
    <col min="16136" max="16136" width="6" style="14" customWidth="1"/>
    <col min="16137" max="16138" width="4" style="14" customWidth="1"/>
    <col min="16139" max="16140" width="5" style="14" customWidth="1"/>
    <col min="16141" max="16141" width="47.7109375" style="14" customWidth="1"/>
    <col min="16142" max="16142" width="0.140625" style="14" customWidth="1"/>
    <col min="16143" max="16145" width="0" style="14" hidden="1" customWidth="1"/>
    <col min="16146" max="16146" width="14.5703125" style="14" customWidth="1"/>
    <col min="16147" max="16147" width="1.7109375" style="14" customWidth="1"/>
    <col min="16148" max="16150" width="14.5703125" style="14" customWidth="1"/>
    <col min="16151" max="16151" width="18.42578125" style="14" customWidth="1"/>
    <col min="16152" max="16152" width="12.85546875" style="14" customWidth="1"/>
    <col min="16153" max="16153" width="1.7109375" style="14" customWidth="1"/>
    <col min="16154" max="16156" width="14.5703125" style="14" customWidth="1"/>
    <col min="16157" max="16157" width="18.42578125" style="14" customWidth="1"/>
    <col min="16158" max="16158" width="11.7109375" style="14" customWidth="1"/>
    <col min="16159" max="16159" width="4.28515625" style="14" customWidth="1"/>
    <col min="16160" max="16160" width="17" style="14" customWidth="1"/>
    <col min="16161" max="16161" width="11.7109375" style="14" customWidth="1"/>
    <col min="16162" max="16162" width="3" style="14" bestFit="1" customWidth="1"/>
    <col min="16163" max="16165" width="14.5703125" style="14" customWidth="1"/>
    <col min="16166" max="16166" width="18.42578125" style="14" customWidth="1"/>
    <col min="16167" max="16167" width="11.7109375" style="14" customWidth="1"/>
    <col min="16168" max="16168" width="3.7109375" style="14" customWidth="1"/>
    <col min="16169" max="16171" width="14.5703125" style="14" customWidth="1"/>
    <col min="16172" max="16172" width="18.42578125" style="14" customWidth="1"/>
    <col min="16173" max="16173" width="11.7109375" style="14" customWidth="1"/>
    <col min="16174" max="16174" width="5.28515625" style="14" customWidth="1"/>
    <col min="16175" max="16175" width="14.85546875" style="14" customWidth="1"/>
    <col min="16176" max="16176" width="11.7109375" style="14" customWidth="1"/>
    <col min="16177" max="16177" width="6.140625" style="14" customWidth="1"/>
    <col min="16178" max="16178" width="14.5703125" style="14" customWidth="1"/>
    <col min="16179" max="16179" width="11.7109375" style="14" customWidth="1"/>
    <col min="16180" max="16180" width="3.140625" style="14" customWidth="1"/>
    <col min="16181" max="16181" width="14.85546875" style="14" customWidth="1"/>
    <col min="16182" max="16182" width="11.7109375" style="14" customWidth="1"/>
    <col min="16183" max="16183" width="19.42578125" style="14" customWidth="1"/>
    <col min="16184" max="16384" width="9.140625" style="14"/>
  </cols>
  <sheetData>
    <row r="1" spans="1:56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389"/>
      <c r="T1" s="2"/>
      <c r="U1" s="1"/>
      <c r="V1" s="2"/>
      <c r="W1" s="1"/>
      <c r="X1" s="1"/>
      <c r="Y1" s="389"/>
      <c r="Z1" s="2"/>
      <c r="AA1" s="1"/>
      <c r="AB1" s="2"/>
      <c r="AC1" s="1"/>
      <c r="AD1" s="1"/>
      <c r="AE1" s="389"/>
      <c r="AF1" s="2"/>
      <c r="AG1" s="1"/>
      <c r="AH1" s="389"/>
      <c r="AI1" s="2"/>
      <c r="AJ1" s="1"/>
      <c r="AK1" s="2"/>
      <c r="AL1" s="1"/>
      <c r="AM1" s="1"/>
      <c r="AN1" s="389"/>
      <c r="AO1" s="2"/>
      <c r="AP1" s="1"/>
      <c r="AQ1" s="2"/>
      <c r="AR1" s="1"/>
      <c r="AS1" s="1"/>
      <c r="AT1" s="389"/>
      <c r="AU1" s="1"/>
      <c r="AV1" s="1"/>
      <c r="AW1" s="389"/>
      <c r="AX1" s="1"/>
      <c r="AY1" s="1"/>
      <c r="AZ1" s="3"/>
      <c r="BC1" s="5"/>
    </row>
    <row r="2" spans="1:56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389"/>
      <c r="T2" s="2"/>
      <c r="U2" s="1"/>
      <c r="V2" s="2"/>
      <c r="W2" s="1"/>
      <c r="X2" s="1"/>
      <c r="Y2" s="389"/>
      <c r="Z2" s="2"/>
      <c r="AA2" s="1"/>
      <c r="AB2" s="2"/>
      <c r="AC2" s="1"/>
      <c r="AD2" s="1"/>
      <c r="AE2" s="389"/>
      <c r="AF2" s="2"/>
      <c r="AG2" s="1"/>
      <c r="AH2" s="389"/>
      <c r="AI2" s="2"/>
      <c r="AJ2" s="1"/>
      <c r="AK2" s="2"/>
      <c r="AL2" s="1"/>
      <c r="AM2" s="1"/>
      <c r="AN2" s="389"/>
      <c r="AO2" s="2"/>
      <c r="AP2" s="1"/>
      <c r="AQ2" s="2"/>
      <c r="AR2" s="1"/>
      <c r="AS2" s="1"/>
      <c r="AT2" s="389"/>
      <c r="AU2" s="1"/>
      <c r="AV2" s="1"/>
      <c r="AW2" s="389"/>
      <c r="AX2" s="1"/>
      <c r="AY2" s="1"/>
      <c r="AZ2" s="3"/>
      <c r="BC2" s="5"/>
    </row>
    <row r="3" spans="1:56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389"/>
      <c r="T3" s="2"/>
      <c r="U3" s="1"/>
      <c r="V3" s="2"/>
      <c r="W3" s="1"/>
      <c r="X3" s="1"/>
      <c r="Y3" s="389"/>
      <c r="Z3" s="2"/>
      <c r="AA3" s="1"/>
      <c r="AB3" s="2"/>
      <c r="AC3" s="1"/>
      <c r="AD3" s="1"/>
      <c r="AE3" s="389"/>
      <c r="AF3" s="2"/>
      <c r="AG3" s="1"/>
      <c r="AH3" s="389"/>
      <c r="AI3" s="2"/>
      <c r="AJ3" s="1"/>
      <c r="AK3" s="2"/>
      <c r="AL3" s="1"/>
      <c r="AM3" s="1"/>
      <c r="AN3" s="389"/>
      <c r="AO3" s="2"/>
      <c r="AP3" s="1"/>
      <c r="AQ3" s="2"/>
      <c r="AR3" s="1"/>
      <c r="AS3" s="1"/>
      <c r="AT3" s="389"/>
      <c r="AU3" s="1"/>
      <c r="AV3" s="1"/>
      <c r="AW3" s="389"/>
      <c r="AX3" s="1"/>
      <c r="AY3" s="1"/>
      <c r="AZ3" s="3"/>
      <c r="BC3" s="5"/>
    </row>
    <row r="4" spans="1:56" s="4" customFormat="1" ht="17.100000000000001" customHeight="1" x14ac:dyDescent="0.2">
      <c r="A4" s="6" t="s">
        <v>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"/>
      <c r="P4" s="1"/>
      <c r="Q4" s="1"/>
      <c r="R4" s="1"/>
      <c r="S4" s="390"/>
      <c r="T4" s="1"/>
      <c r="U4" s="1"/>
      <c r="V4" s="1"/>
      <c r="W4" s="3"/>
      <c r="X4" s="3"/>
      <c r="Y4" s="390"/>
      <c r="Z4" s="1"/>
      <c r="AA4" s="1"/>
      <c r="AB4" s="1"/>
      <c r="AC4" s="3"/>
      <c r="AD4" s="3"/>
      <c r="AE4" s="390"/>
      <c r="AF4" s="7"/>
      <c r="AG4" s="3"/>
      <c r="AH4" s="390"/>
      <c r="AI4" s="1"/>
      <c r="AJ4" s="1"/>
      <c r="AK4" s="1"/>
      <c r="AL4" s="3"/>
      <c r="AM4" s="3"/>
      <c r="AN4" s="390"/>
      <c r="AO4" s="1"/>
      <c r="AP4" s="1"/>
      <c r="AQ4" s="1"/>
      <c r="AR4" s="3"/>
      <c r="AS4" s="3"/>
      <c r="AT4" s="390"/>
      <c r="AU4" s="3"/>
      <c r="AV4" s="3"/>
      <c r="AW4" s="390"/>
      <c r="AX4" s="3"/>
      <c r="AY4" s="3"/>
      <c r="AZ4" s="3"/>
      <c r="BC4" s="5"/>
    </row>
    <row r="5" spans="1:56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2"/>
      <c r="P5" s="2"/>
      <c r="Q5" s="2"/>
      <c r="R5" s="2"/>
      <c r="S5" s="391"/>
      <c r="T5" s="2"/>
      <c r="U5" s="2"/>
      <c r="V5" s="2"/>
      <c r="W5" s="2"/>
      <c r="X5" s="2"/>
      <c r="Y5" s="391"/>
      <c r="Z5" s="2"/>
      <c r="AA5" s="2"/>
      <c r="AB5" s="2"/>
      <c r="AC5" s="2"/>
      <c r="AD5" s="2"/>
      <c r="AE5" s="391"/>
      <c r="AF5" s="2"/>
      <c r="AG5" s="2"/>
      <c r="AH5" s="391"/>
      <c r="AI5" s="2"/>
      <c r="AJ5" s="2"/>
      <c r="AK5" s="2"/>
      <c r="AL5" s="2"/>
      <c r="AM5" s="2"/>
      <c r="AN5" s="391"/>
      <c r="AO5" s="2"/>
      <c r="AP5" s="2"/>
      <c r="AQ5" s="2"/>
      <c r="AR5" s="2"/>
      <c r="AS5" s="2"/>
      <c r="AT5" s="391"/>
      <c r="AU5" s="2"/>
      <c r="AV5" s="2"/>
      <c r="AW5" s="391"/>
      <c r="AX5" s="2"/>
      <c r="AY5" s="2"/>
      <c r="BB5" s="7"/>
      <c r="BC5" s="9"/>
    </row>
    <row r="6" spans="1:56" ht="1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1"/>
      <c r="P6" s="11"/>
      <c r="Q6" s="11"/>
      <c r="R6" s="11"/>
      <c r="T6" s="11"/>
      <c r="U6" s="11"/>
      <c r="V6" s="11"/>
      <c r="Z6" s="11"/>
      <c r="AA6" s="11"/>
      <c r="AB6" s="11"/>
      <c r="AI6" s="11"/>
      <c r="AJ6" s="11"/>
      <c r="AK6" s="11"/>
      <c r="AO6" s="11"/>
      <c r="AP6" s="11"/>
      <c r="AQ6" s="11"/>
    </row>
    <row r="7" spans="1:56" ht="18.95" customHeight="1" thickBot="1" x14ac:dyDescent="0.25">
      <c r="A7" s="453" t="s">
        <v>4</v>
      </c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5"/>
      <c r="T7" s="15"/>
      <c r="V7" s="15"/>
      <c r="W7" s="16"/>
      <c r="Z7" s="15"/>
      <c r="AB7" s="15"/>
      <c r="AC7" s="16"/>
      <c r="AF7" s="16"/>
      <c r="AI7" s="15"/>
      <c r="AK7" s="15"/>
      <c r="AL7" s="16"/>
      <c r="AO7" s="15"/>
      <c r="AQ7" s="15"/>
      <c r="AR7" s="16"/>
      <c r="AU7" s="16"/>
      <c r="AX7" s="16"/>
      <c r="AZ7" s="14"/>
      <c r="BA7" s="14"/>
    </row>
    <row r="8" spans="1:56" ht="30" customHeight="1" thickBot="1" x14ac:dyDescent="0.25">
      <c r="A8" s="456" t="s">
        <v>5</v>
      </c>
      <c r="B8" s="457"/>
      <c r="C8" s="457"/>
      <c r="D8" s="458"/>
      <c r="E8" s="456" t="s">
        <v>6</v>
      </c>
      <c r="F8" s="457"/>
      <c r="G8" s="457"/>
      <c r="H8" s="458"/>
      <c r="I8" s="465" t="s">
        <v>7</v>
      </c>
      <c r="J8" s="456" t="s">
        <v>8</v>
      </c>
      <c r="K8" s="457"/>
      <c r="L8" s="457"/>
      <c r="M8" s="458"/>
      <c r="N8" s="465" t="s">
        <v>9</v>
      </c>
      <c r="O8" s="17" t="s">
        <v>10</v>
      </c>
      <c r="P8" s="470" t="s">
        <v>11</v>
      </c>
      <c r="Q8" s="471"/>
      <c r="R8" s="472" t="s">
        <v>12</v>
      </c>
      <c r="T8" s="472" t="s">
        <v>13</v>
      </c>
      <c r="U8" s="472" t="s">
        <v>14</v>
      </c>
      <c r="V8" s="472" t="s">
        <v>15</v>
      </c>
      <c r="W8" s="475" t="s">
        <v>16</v>
      </c>
      <c r="X8" s="476"/>
      <c r="Z8" s="472" t="s">
        <v>17</v>
      </c>
      <c r="AA8" s="472" t="s">
        <v>18</v>
      </c>
      <c r="AB8" s="472" t="s">
        <v>19</v>
      </c>
      <c r="AC8" s="475" t="s">
        <v>20</v>
      </c>
      <c r="AD8" s="476"/>
      <c r="AF8" s="475" t="s">
        <v>21</v>
      </c>
      <c r="AG8" s="476"/>
      <c r="AI8" s="472" t="s">
        <v>22</v>
      </c>
      <c r="AJ8" s="472" t="s">
        <v>23</v>
      </c>
      <c r="AK8" s="472" t="s">
        <v>24</v>
      </c>
      <c r="AL8" s="475" t="s">
        <v>25</v>
      </c>
      <c r="AM8" s="476"/>
      <c r="AO8" s="472" t="s">
        <v>26</v>
      </c>
      <c r="AP8" s="472" t="s">
        <v>27</v>
      </c>
      <c r="AQ8" s="472" t="s">
        <v>28</v>
      </c>
      <c r="AR8" s="475" t="s">
        <v>29</v>
      </c>
      <c r="AS8" s="476"/>
      <c r="AU8" s="475" t="s">
        <v>30</v>
      </c>
      <c r="AV8" s="476"/>
      <c r="AX8" s="475" t="s">
        <v>31</v>
      </c>
      <c r="AY8" s="476"/>
      <c r="BA8" s="479" t="s">
        <v>32</v>
      </c>
      <c r="BB8" s="480"/>
    </row>
    <row r="9" spans="1:56" ht="56.25" customHeight="1" x14ac:dyDescent="0.2">
      <c r="A9" s="459"/>
      <c r="B9" s="460"/>
      <c r="C9" s="460"/>
      <c r="D9" s="461"/>
      <c r="E9" s="462"/>
      <c r="F9" s="463"/>
      <c r="G9" s="463"/>
      <c r="H9" s="464"/>
      <c r="I9" s="466"/>
      <c r="J9" s="459"/>
      <c r="K9" s="460"/>
      <c r="L9" s="460"/>
      <c r="M9" s="461"/>
      <c r="N9" s="468"/>
      <c r="O9" s="483" t="s">
        <v>33</v>
      </c>
      <c r="P9" s="485" t="s">
        <v>34</v>
      </c>
      <c r="Q9" s="487" t="s">
        <v>35</v>
      </c>
      <c r="R9" s="473"/>
      <c r="T9" s="473"/>
      <c r="U9" s="473"/>
      <c r="V9" s="473"/>
      <c r="W9" s="477"/>
      <c r="X9" s="478"/>
      <c r="Z9" s="473"/>
      <c r="AA9" s="473"/>
      <c r="AB9" s="473"/>
      <c r="AC9" s="477"/>
      <c r="AD9" s="478"/>
      <c r="AF9" s="477"/>
      <c r="AG9" s="478"/>
      <c r="AI9" s="473"/>
      <c r="AJ9" s="473"/>
      <c r="AK9" s="473"/>
      <c r="AL9" s="477"/>
      <c r="AM9" s="478"/>
      <c r="AO9" s="473"/>
      <c r="AP9" s="473"/>
      <c r="AQ9" s="473"/>
      <c r="AR9" s="477"/>
      <c r="AS9" s="478"/>
      <c r="AU9" s="477"/>
      <c r="AV9" s="478"/>
      <c r="AX9" s="477"/>
      <c r="AY9" s="478"/>
      <c r="BA9" s="481"/>
      <c r="BB9" s="482"/>
    </row>
    <row r="10" spans="1:56" s="33" customFormat="1" ht="24.95" customHeight="1" thickBot="1" x14ac:dyDescent="0.3">
      <c r="A10" s="18" t="s">
        <v>36</v>
      </c>
      <c r="B10" s="19" t="s">
        <v>37</v>
      </c>
      <c r="C10" s="19" t="s">
        <v>38</v>
      </c>
      <c r="D10" s="20" t="s">
        <v>39</v>
      </c>
      <c r="E10" s="21" t="s">
        <v>36</v>
      </c>
      <c r="F10" s="22" t="s">
        <v>37</v>
      </c>
      <c r="G10" s="23" t="s">
        <v>38</v>
      </c>
      <c r="H10" s="24" t="s">
        <v>39</v>
      </c>
      <c r="I10" s="467"/>
      <c r="J10" s="18" t="s">
        <v>36</v>
      </c>
      <c r="K10" s="19" t="s">
        <v>37</v>
      </c>
      <c r="L10" s="19" t="s">
        <v>38</v>
      </c>
      <c r="M10" s="20" t="s">
        <v>39</v>
      </c>
      <c r="N10" s="469"/>
      <c r="O10" s="484"/>
      <c r="P10" s="486"/>
      <c r="Q10" s="488"/>
      <c r="R10" s="474"/>
      <c r="S10" s="392"/>
      <c r="T10" s="474"/>
      <c r="U10" s="474"/>
      <c r="V10" s="474"/>
      <c r="W10" s="26" t="s">
        <v>40</v>
      </c>
      <c r="X10" s="27" t="s">
        <v>41</v>
      </c>
      <c r="Y10" s="392"/>
      <c r="Z10" s="474"/>
      <c r="AA10" s="474"/>
      <c r="AB10" s="474"/>
      <c r="AC10" s="26" t="s">
        <v>40</v>
      </c>
      <c r="AD10" s="27" t="s">
        <v>41</v>
      </c>
      <c r="AE10" s="392"/>
      <c r="AF10" s="26" t="s">
        <v>40</v>
      </c>
      <c r="AG10" s="27" t="s">
        <v>41</v>
      </c>
      <c r="AH10" s="392"/>
      <c r="AI10" s="474"/>
      <c r="AJ10" s="474"/>
      <c r="AK10" s="474"/>
      <c r="AL10" s="26" t="s">
        <v>40</v>
      </c>
      <c r="AM10" s="27" t="s">
        <v>41</v>
      </c>
      <c r="AN10" s="392"/>
      <c r="AO10" s="474"/>
      <c r="AP10" s="474"/>
      <c r="AQ10" s="474"/>
      <c r="AR10" s="26" t="s">
        <v>40</v>
      </c>
      <c r="AS10" s="27" t="s">
        <v>41</v>
      </c>
      <c r="AT10" s="392"/>
      <c r="AU10" s="28" t="s">
        <v>40</v>
      </c>
      <c r="AV10" s="27" t="s">
        <v>41</v>
      </c>
      <c r="AW10" s="392"/>
      <c r="AX10" s="29" t="s">
        <v>40</v>
      </c>
      <c r="AY10" s="27" t="s">
        <v>41</v>
      </c>
      <c r="AZ10" s="25"/>
      <c r="BA10" s="30" t="s">
        <v>40</v>
      </c>
      <c r="BB10" s="31" t="s">
        <v>41</v>
      </c>
      <c r="BC10" s="32"/>
    </row>
    <row r="11" spans="1:56" ht="30" customHeight="1" x14ac:dyDescent="0.2">
      <c r="A11" s="34">
        <v>38</v>
      </c>
      <c r="B11" s="35"/>
      <c r="C11" s="35"/>
      <c r="D11" s="36"/>
      <c r="E11" s="37"/>
      <c r="F11" s="35"/>
      <c r="G11" s="38"/>
      <c r="H11" s="39"/>
      <c r="I11" s="40"/>
      <c r="J11" s="41"/>
      <c r="K11" s="42"/>
      <c r="L11" s="43"/>
      <c r="M11" s="44"/>
      <c r="N11" s="45" t="s">
        <v>42</v>
      </c>
      <c r="O11" s="47">
        <f>O12</f>
        <v>220371000</v>
      </c>
      <c r="P11" s="48">
        <f>P12</f>
        <v>241108000</v>
      </c>
      <c r="Q11" s="49">
        <f>Q12</f>
        <v>263296000</v>
      </c>
      <c r="R11" s="47">
        <f>R12</f>
        <v>220371000</v>
      </c>
      <c r="S11" s="393"/>
      <c r="T11" s="47">
        <f>T12</f>
        <v>25708000</v>
      </c>
      <c r="U11" s="47">
        <f>U12</f>
        <v>17420000</v>
      </c>
      <c r="V11" s="47">
        <f>V12</f>
        <v>17383000</v>
      </c>
      <c r="W11" s="47">
        <f t="shared" ref="W11:W17" si="0">T11+U11+V11</f>
        <v>60511000</v>
      </c>
      <c r="X11" s="46">
        <f>W11/(R11/100)</f>
        <v>27.458694655830396</v>
      </c>
      <c r="Z11" s="46">
        <f>Z12</f>
        <v>23261000</v>
      </c>
      <c r="AA11" s="47">
        <f>AA12</f>
        <v>22249000</v>
      </c>
      <c r="AB11" s="47">
        <f>AB12</f>
        <v>21691000</v>
      </c>
      <c r="AC11" s="47">
        <f t="shared" ref="AC11:AC17" si="1">Z11+AA11+AB11</f>
        <v>67201000</v>
      </c>
      <c r="AD11" s="418">
        <f>AC11/(R11/100)</f>
        <v>30.494484301473424</v>
      </c>
      <c r="AF11" s="418">
        <f t="shared" ref="AF11:AF17" si="2">W11+AC11</f>
        <v>127712000</v>
      </c>
      <c r="AG11" s="418">
        <f>AF11/(R11/100)</f>
        <v>57.95317895730382</v>
      </c>
      <c r="AI11" s="418">
        <f>AI12</f>
        <v>21011000</v>
      </c>
      <c r="AJ11" s="47">
        <f>AJ12</f>
        <v>18909000</v>
      </c>
      <c r="AK11" s="47">
        <f>AK12</f>
        <v>18896000</v>
      </c>
      <c r="AL11" s="47">
        <f t="shared" ref="AL11:AL17" si="3">AI11+AJ11+AK11</f>
        <v>58816000</v>
      </c>
      <c r="AM11" s="418">
        <f>AL11/(R11/100)</f>
        <v>26.689537189557608</v>
      </c>
      <c r="AO11" s="418">
        <f>AO12</f>
        <v>11372000</v>
      </c>
      <c r="AP11" s="47">
        <f>AP12</f>
        <v>11940000</v>
      </c>
      <c r="AQ11" s="47">
        <f>AQ12</f>
        <v>10531000</v>
      </c>
      <c r="AR11" s="47">
        <f t="shared" ref="AR11:AR17" si="4">AO11+AP11+AQ11</f>
        <v>33843000</v>
      </c>
      <c r="AS11" s="418">
        <f>AR11/(R11/100)</f>
        <v>15.35728385313857</v>
      </c>
      <c r="AU11" s="418">
        <f t="shared" ref="AU11:AU17" si="5">AL11+AR11</f>
        <v>92659000</v>
      </c>
      <c r="AV11" s="418">
        <f>AU11/(R11/100)</f>
        <v>42.04682104269618</v>
      </c>
      <c r="AX11" s="418">
        <f>AX12</f>
        <v>220371000</v>
      </c>
      <c r="AY11" s="418">
        <f>AX11/(R11/100)</f>
        <v>100</v>
      </c>
      <c r="AZ11" s="50"/>
      <c r="BA11" s="46">
        <f t="shared" ref="BA11:BA75" si="6">R11-AX11</f>
        <v>0</v>
      </c>
      <c r="BB11" s="47">
        <f t="shared" ref="BB11:BB23" si="7">BA11/(R11/100)</f>
        <v>0</v>
      </c>
      <c r="BC11" s="47">
        <f t="shared" ref="BC11:BC75" si="8">R11-BA11</f>
        <v>220371000</v>
      </c>
      <c r="BD11" s="51"/>
    </row>
    <row r="12" spans="1:56" ht="30" customHeight="1" x14ac:dyDescent="0.2">
      <c r="A12" s="52"/>
      <c r="B12" s="53">
        <v>10</v>
      </c>
      <c r="C12" s="54"/>
      <c r="D12" s="55"/>
      <c r="E12" s="56"/>
      <c r="F12" s="54"/>
      <c r="G12" s="57"/>
      <c r="H12" s="58"/>
      <c r="I12" s="59"/>
      <c r="J12" s="60"/>
      <c r="K12" s="61"/>
      <c r="L12" s="62"/>
      <c r="M12" s="63"/>
      <c r="N12" s="64" t="s">
        <v>43</v>
      </c>
      <c r="O12" s="66">
        <f>O13+O335+O392+O591+O647</f>
        <v>220371000</v>
      </c>
      <c r="P12" s="66">
        <f>P13+P335+P392+P591+P647</f>
        <v>241108000</v>
      </c>
      <c r="Q12" s="67">
        <f>Q647+Q13+Q335+Q392+Q591</f>
        <v>263296000</v>
      </c>
      <c r="R12" s="66">
        <f>R13+R335+R392+R591+R647</f>
        <v>220371000</v>
      </c>
      <c r="S12" s="394"/>
      <c r="T12" s="66">
        <f>T13+T335+T392+T591+T647</f>
        <v>25708000</v>
      </c>
      <c r="U12" s="66">
        <f>U13+U335+U392+U591+U647</f>
        <v>17420000</v>
      </c>
      <c r="V12" s="66">
        <f>V13+V335+V392+V591+V647</f>
        <v>17383000</v>
      </c>
      <c r="W12" s="66">
        <f t="shared" si="0"/>
        <v>60511000</v>
      </c>
      <c r="X12" s="65">
        <f t="shared" ref="X12:X76" si="9">W12/(R12/100)</f>
        <v>27.458694655830396</v>
      </c>
      <c r="Z12" s="65">
        <f>Z13+Z335+Z392+Z591+Z647</f>
        <v>23261000</v>
      </c>
      <c r="AA12" s="66">
        <f>AA13+AA335+AA392+AA591+AA647</f>
        <v>22249000</v>
      </c>
      <c r="AB12" s="66">
        <f>AB13+AB335+AB392+AB591+AB647</f>
        <v>21691000</v>
      </c>
      <c r="AC12" s="66">
        <f t="shared" si="1"/>
        <v>67201000</v>
      </c>
      <c r="AD12" s="65">
        <f t="shared" ref="AD12:AD76" si="10">AC12/(R12/100)</f>
        <v>30.494484301473424</v>
      </c>
      <c r="AF12" s="65">
        <f t="shared" si="2"/>
        <v>127712000</v>
      </c>
      <c r="AG12" s="65">
        <f t="shared" ref="AG12:AG76" si="11">AF12/(R12/100)</f>
        <v>57.95317895730382</v>
      </c>
      <c r="AI12" s="65">
        <f>AI13+AI335+AI392+AI591+AI647</f>
        <v>21011000</v>
      </c>
      <c r="AJ12" s="66">
        <f>AJ13+AJ335+AJ392+AJ591+AJ647</f>
        <v>18909000</v>
      </c>
      <c r="AK12" s="66">
        <f>AK13+AK335+AK392+AK591+AK647</f>
        <v>18896000</v>
      </c>
      <c r="AL12" s="66">
        <f t="shared" si="3"/>
        <v>58816000</v>
      </c>
      <c r="AM12" s="65">
        <f t="shared" ref="AM12:AM76" si="12">AL12/(R12/100)</f>
        <v>26.689537189557608</v>
      </c>
      <c r="AO12" s="65">
        <f>AO13+AO335+AO392+AO591+AO647</f>
        <v>11372000</v>
      </c>
      <c r="AP12" s="66">
        <f>AP13+AP335+AP392+AP591+AP647</f>
        <v>11940000</v>
      </c>
      <c r="AQ12" s="66">
        <f>AQ13+AQ335+AQ392+AQ591+AQ647</f>
        <v>10531000</v>
      </c>
      <c r="AR12" s="66">
        <f t="shared" si="4"/>
        <v>33843000</v>
      </c>
      <c r="AS12" s="65">
        <f t="shared" ref="AS12:AS76" si="13">AR12/(R12/100)</f>
        <v>15.35728385313857</v>
      </c>
      <c r="AU12" s="65">
        <f t="shared" si="5"/>
        <v>92659000</v>
      </c>
      <c r="AV12" s="65">
        <f t="shared" ref="AV12:AV76" si="14">AU12/(R12/100)</f>
        <v>42.04682104269618</v>
      </c>
      <c r="AX12" s="65">
        <f>AX13+AX335+AX392+AX591+AX647</f>
        <v>220371000</v>
      </c>
      <c r="AY12" s="65">
        <f t="shared" ref="AY12:AY76" si="15">AX12/(R12/100)</f>
        <v>100</v>
      </c>
      <c r="AZ12" s="50"/>
      <c r="BA12" s="65">
        <f t="shared" si="6"/>
        <v>0</v>
      </c>
      <c r="BB12" s="66">
        <f t="shared" si="7"/>
        <v>0</v>
      </c>
      <c r="BC12" s="66">
        <f t="shared" si="8"/>
        <v>220371000</v>
      </c>
      <c r="BD12" s="51"/>
    </row>
    <row r="13" spans="1:56" ht="30" customHeight="1" x14ac:dyDescent="0.2">
      <c r="A13" s="68"/>
      <c r="B13" s="69"/>
      <c r="C13" s="70" t="s">
        <v>44</v>
      </c>
      <c r="D13" s="71"/>
      <c r="E13" s="72"/>
      <c r="F13" s="69"/>
      <c r="G13" s="73"/>
      <c r="H13" s="74"/>
      <c r="I13" s="75"/>
      <c r="J13" s="72"/>
      <c r="K13" s="76"/>
      <c r="L13" s="77"/>
      <c r="M13" s="71"/>
      <c r="N13" s="78" t="s">
        <v>45</v>
      </c>
      <c r="O13" s="80">
        <f>O14+O55+O97+O138+O175+O215+O255+O298</f>
        <v>88866000</v>
      </c>
      <c r="P13" s="80">
        <f>P14+P55+P97+P138+P175+P215+P255+P298</f>
        <v>96282000</v>
      </c>
      <c r="Q13" s="80">
        <f>Q14+Q55+Q97+Q138+Q175+Q215+Q255+Q298</f>
        <v>103699000</v>
      </c>
      <c r="R13" s="80">
        <f>R14+R55+R97+R138+R175+R215+R255+R298</f>
        <v>88866000</v>
      </c>
      <c r="S13" s="379"/>
      <c r="T13" s="80">
        <f>T14+T55+T97+T138+T175+T215+T255+T298</f>
        <v>13251300</v>
      </c>
      <c r="U13" s="80">
        <f>U14+U55+U97+U138+U175+U215+U255+U298</f>
        <v>6985900</v>
      </c>
      <c r="V13" s="80">
        <f>V14+V55+V97+V138+V175+V215+V255+V298</f>
        <v>7078400</v>
      </c>
      <c r="W13" s="80">
        <f t="shared" si="0"/>
        <v>27315600</v>
      </c>
      <c r="X13" s="79">
        <f t="shared" si="9"/>
        <v>30.737965025994193</v>
      </c>
      <c r="Z13" s="79">
        <f>Z14+Z55+Z97+Z138+Z175+Z215+Z255+Z298</f>
        <v>8865000</v>
      </c>
      <c r="AA13" s="80">
        <f>AA14+AA55+AA97+AA138+AA175+AA215+AA255+AA298</f>
        <v>9314000</v>
      </c>
      <c r="AB13" s="80">
        <f>AB14+AB55+AB97+AB138+AB175+AB215+AB255+AB298</f>
        <v>9533400</v>
      </c>
      <c r="AC13" s="80">
        <f t="shared" si="1"/>
        <v>27712400</v>
      </c>
      <c r="AD13" s="419">
        <f t="shared" si="10"/>
        <v>31.184480003600928</v>
      </c>
      <c r="AF13" s="419">
        <f t="shared" si="2"/>
        <v>55028000</v>
      </c>
      <c r="AG13" s="419">
        <f t="shared" si="11"/>
        <v>61.922445029595117</v>
      </c>
      <c r="AI13" s="419">
        <f>AI14+AI55+AI97+AI138+AI175+AI215+AI255+AI298</f>
        <v>8263000</v>
      </c>
      <c r="AJ13" s="80">
        <f>AJ14+AJ55+AJ97+AJ138+AJ175+AJ215+AJ255+AJ298</f>
        <v>7543100</v>
      </c>
      <c r="AK13" s="80">
        <f>AK14+AK55+AK97+AK138+AK175+AK215+AK255+AK298</f>
        <v>6738000</v>
      </c>
      <c r="AL13" s="80">
        <f t="shared" si="3"/>
        <v>22544100</v>
      </c>
      <c r="AM13" s="419">
        <f t="shared" si="12"/>
        <v>25.368644926068463</v>
      </c>
      <c r="AO13" s="419">
        <f>AO14+AO55+AO97+AO138+AO175+AO215+AO255+AO298</f>
        <v>3794200</v>
      </c>
      <c r="AP13" s="80">
        <f>AP14+AP55+AP97+AP138+AP175+AP215+AP255+AP298</f>
        <v>3794300</v>
      </c>
      <c r="AQ13" s="80">
        <f>AQ14+AQ55+AQ97+AQ138+AQ175+AQ215+AQ255+AQ298</f>
        <v>3705400</v>
      </c>
      <c r="AR13" s="80">
        <f t="shared" si="4"/>
        <v>11293900</v>
      </c>
      <c r="AS13" s="419">
        <f t="shared" si="13"/>
        <v>12.708910044336417</v>
      </c>
      <c r="AU13" s="419">
        <f t="shared" si="5"/>
        <v>33838000</v>
      </c>
      <c r="AV13" s="419">
        <f t="shared" si="14"/>
        <v>38.077554970404883</v>
      </c>
      <c r="AX13" s="419">
        <f>AX14+AX55+AX97+AX138+AX175+AX215+AX255+AX298</f>
        <v>88866000</v>
      </c>
      <c r="AY13" s="419">
        <f t="shared" si="15"/>
        <v>100</v>
      </c>
      <c r="AZ13" s="81"/>
      <c r="BA13" s="79">
        <f t="shared" si="6"/>
        <v>0</v>
      </c>
      <c r="BB13" s="80">
        <f t="shared" si="7"/>
        <v>0</v>
      </c>
      <c r="BC13" s="80">
        <f t="shared" si="8"/>
        <v>88866000</v>
      </c>
      <c r="BD13" s="51"/>
    </row>
    <row r="14" spans="1:56" ht="30" customHeight="1" x14ac:dyDescent="0.2">
      <c r="A14" s="82"/>
      <c r="B14" s="83"/>
      <c r="C14" s="83"/>
      <c r="D14" s="86" t="s">
        <v>46</v>
      </c>
      <c r="E14" s="85"/>
      <c r="F14" s="86"/>
      <c r="G14" s="87"/>
      <c r="H14" s="88"/>
      <c r="I14" s="89"/>
      <c r="J14" s="85"/>
      <c r="K14" s="90"/>
      <c r="L14" s="91"/>
      <c r="M14" s="92"/>
      <c r="N14" s="93" t="s">
        <v>47</v>
      </c>
      <c r="O14" s="95">
        <f t="shared" ref="O14:R15" si="16">O15</f>
        <v>6498000</v>
      </c>
      <c r="P14" s="95">
        <f t="shared" si="16"/>
        <v>7040000</v>
      </c>
      <c r="Q14" s="95">
        <f t="shared" si="16"/>
        <v>7549000</v>
      </c>
      <c r="R14" s="95">
        <f t="shared" si="16"/>
        <v>6498000</v>
      </c>
      <c r="S14" s="375"/>
      <c r="T14" s="95">
        <f t="shared" ref="T14:V15" si="17">T15</f>
        <v>965100</v>
      </c>
      <c r="U14" s="95">
        <f t="shared" si="17"/>
        <v>491500</v>
      </c>
      <c r="V14" s="95">
        <f t="shared" si="17"/>
        <v>482500</v>
      </c>
      <c r="W14" s="95">
        <f t="shared" si="0"/>
        <v>1939100</v>
      </c>
      <c r="X14" s="94">
        <f t="shared" si="9"/>
        <v>29.84148968913512</v>
      </c>
      <c r="Z14" s="94">
        <f t="shared" ref="Z14:AB15" si="18">Z15</f>
        <v>633800</v>
      </c>
      <c r="AA14" s="95">
        <f t="shared" si="18"/>
        <v>649000</v>
      </c>
      <c r="AB14" s="95">
        <f t="shared" si="18"/>
        <v>650000</v>
      </c>
      <c r="AC14" s="95">
        <f t="shared" si="1"/>
        <v>1932800</v>
      </c>
      <c r="AD14" s="195">
        <f t="shared" si="10"/>
        <v>29.744536780547861</v>
      </c>
      <c r="AF14" s="195">
        <f t="shared" si="2"/>
        <v>3871900</v>
      </c>
      <c r="AG14" s="195">
        <f t="shared" si="11"/>
        <v>59.586026469682977</v>
      </c>
      <c r="AI14" s="195">
        <f t="shared" ref="AI14:AK15" si="19">AI15</f>
        <v>560800</v>
      </c>
      <c r="AJ14" s="95">
        <f t="shared" si="19"/>
        <v>553900</v>
      </c>
      <c r="AK14" s="95">
        <f t="shared" si="19"/>
        <v>551000</v>
      </c>
      <c r="AL14" s="95">
        <f t="shared" si="3"/>
        <v>1665700</v>
      </c>
      <c r="AM14" s="195">
        <f t="shared" si="12"/>
        <v>25.634041243459524</v>
      </c>
      <c r="AO14" s="195">
        <f t="shared" ref="AO14:AQ15" si="20">AO15</f>
        <v>320100</v>
      </c>
      <c r="AP14" s="95">
        <f t="shared" si="20"/>
        <v>326900</v>
      </c>
      <c r="AQ14" s="95">
        <f t="shared" si="20"/>
        <v>313400</v>
      </c>
      <c r="AR14" s="95">
        <f t="shared" si="4"/>
        <v>960400</v>
      </c>
      <c r="AS14" s="195">
        <f t="shared" si="13"/>
        <v>14.779932286857495</v>
      </c>
      <c r="AU14" s="195">
        <f t="shared" si="5"/>
        <v>2626100</v>
      </c>
      <c r="AV14" s="195">
        <f t="shared" si="14"/>
        <v>40.413973530317023</v>
      </c>
      <c r="AX14" s="195">
        <f t="shared" ref="AX14:AX75" si="21">AF14+AU14</f>
        <v>6498000</v>
      </c>
      <c r="AY14" s="195">
        <f t="shared" si="15"/>
        <v>100</v>
      </c>
      <c r="AZ14" s="96"/>
      <c r="BA14" s="94">
        <f t="shared" si="6"/>
        <v>0</v>
      </c>
      <c r="BB14" s="95">
        <f t="shared" si="7"/>
        <v>0</v>
      </c>
      <c r="BC14" s="95">
        <f t="shared" si="8"/>
        <v>6498000</v>
      </c>
      <c r="BD14" s="51"/>
    </row>
    <row r="15" spans="1:56" ht="30" customHeight="1" x14ac:dyDescent="0.2">
      <c r="A15" s="52"/>
      <c r="B15" s="54"/>
      <c r="C15" s="54"/>
      <c r="D15" s="55"/>
      <c r="E15" s="97" t="s">
        <v>48</v>
      </c>
      <c r="F15" s="54"/>
      <c r="G15" s="57"/>
      <c r="H15" s="58"/>
      <c r="I15" s="59"/>
      <c r="J15" s="60"/>
      <c r="K15" s="61"/>
      <c r="L15" s="62"/>
      <c r="M15" s="63"/>
      <c r="N15" s="64" t="s">
        <v>49</v>
      </c>
      <c r="O15" s="99">
        <f t="shared" si="16"/>
        <v>6498000</v>
      </c>
      <c r="P15" s="66">
        <f t="shared" si="16"/>
        <v>7040000</v>
      </c>
      <c r="Q15" s="67">
        <f t="shared" si="16"/>
        <v>7549000</v>
      </c>
      <c r="R15" s="99">
        <f t="shared" si="16"/>
        <v>6498000</v>
      </c>
      <c r="S15" s="383"/>
      <c r="T15" s="99">
        <f t="shared" si="17"/>
        <v>965100</v>
      </c>
      <c r="U15" s="99">
        <f t="shared" si="17"/>
        <v>491500</v>
      </c>
      <c r="V15" s="99">
        <f t="shared" si="17"/>
        <v>482500</v>
      </c>
      <c r="W15" s="99">
        <f t="shared" si="0"/>
        <v>1939100</v>
      </c>
      <c r="X15" s="98">
        <f t="shared" si="9"/>
        <v>29.84148968913512</v>
      </c>
      <c r="Z15" s="98">
        <f t="shared" si="18"/>
        <v>633800</v>
      </c>
      <c r="AA15" s="99">
        <f t="shared" si="18"/>
        <v>649000</v>
      </c>
      <c r="AB15" s="99">
        <f t="shared" si="18"/>
        <v>650000</v>
      </c>
      <c r="AC15" s="99">
        <f t="shared" si="1"/>
        <v>1932800</v>
      </c>
      <c r="AD15" s="65">
        <f t="shared" si="10"/>
        <v>29.744536780547861</v>
      </c>
      <c r="AF15" s="65">
        <f t="shared" si="2"/>
        <v>3871900</v>
      </c>
      <c r="AG15" s="65">
        <f t="shared" si="11"/>
        <v>59.586026469682977</v>
      </c>
      <c r="AI15" s="65">
        <f t="shared" si="19"/>
        <v>560800</v>
      </c>
      <c r="AJ15" s="99">
        <f t="shared" si="19"/>
        <v>553900</v>
      </c>
      <c r="AK15" s="99">
        <f t="shared" si="19"/>
        <v>551000</v>
      </c>
      <c r="AL15" s="99">
        <f t="shared" si="3"/>
        <v>1665700</v>
      </c>
      <c r="AM15" s="65">
        <f t="shared" si="12"/>
        <v>25.634041243459524</v>
      </c>
      <c r="AO15" s="65">
        <f t="shared" si="20"/>
        <v>320100</v>
      </c>
      <c r="AP15" s="99">
        <f t="shared" si="20"/>
        <v>326900</v>
      </c>
      <c r="AQ15" s="99">
        <f t="shared" si="20"/>
        <v>313400</v>
      </c>
      <c r="AR15" s="99">
        <f t="shared" si="4"/>
        <v>960400</v>
      </c>
      <c r="AS15" s="65">
        <f t="shared" si="13"/>
        <v>14.779932286857495</v>
      </c>
      <c r="AU15" s="65">
        <f t="shared" si="5"/>
        <v>2626100</v>
      </c>
      <c r="AV15" s="65">
        <f t="shared" si="14"/>
        <v>40.413973530317023</v>
      </c>
      <c r="AX15" s="65">
        <f t="shared" si="21"/>
        <v>6498000</v>
      </c>
      <c r="AY15" s="65">
        <f t="shared" si="15"/>
        <v>100</v>
      </c>
      <c r="AZ15" s="50"/>
      <c r="BA15" s="98">
        <f t="shared" si="6"/>
        <v>0</v>
      </c>
      <c r="BB15" s="99">
        <f t="shared" si="7"/>
        <v>0</v>
      </c>
      <c r="BC15" s="99">
        <f t="shared" si="8"/>
        <v>6498000</v>
      </c>
      <c r="BD15" s="51"/>
    </row>
    <row r="16" spans="1:56" ht="30" customHeight="1" x14ac:dyDescent="0.2">
      <c r="A16" s="52"/>
      <c r="B16" s="54"/>
      <c r="C16" s="54"/>
      <c r="D16" s="55"/>
      <c r="E16" s="56"/>
      <c r="F16" s="100">
        <v>4</v>
      </c>
      <c r="G16" s="57"/>
      <c r="H16" s="58"/>
      <c r="I16" s="59"/>
      <c r="J16" s="60"/>
      <c r="K16" s="61"/>
      <c r="L16" s="62"/>
      <c r="M16" s="63"/>
      <c r="N16" s="101" t="s">
        <v>50</v>
      </c>
      <c r="O16" s="103">
        <f>O17+O43</f>
        <v>6498000</v>
      </c>
      <c r="P16" s="103">
        <f>P17+P43</f>
        <v>7040000</v>
      </c>
      <c r="Q16" s="103">
        <f>Q17+Q43</f>
        <v>7549000</v>
      </c>
      <c r="R16" s="103">
        <f>R17+R43</f>
        <v>6498000</v>
      </c>
      <c r="S16" s="379"/>
      <c r="T16" s="103">
        <f>T17+T43</f>
        <v>965100</v>
      </c>
      <c r="U16" s="103">
        <f>U17+U43</f>
        <v>491500</v>
      </c>
      <c r="V16" s="103">
        <f>V17+V43</f>
        <v>482500</v>
      </c>
      <c r="W16" s="103">
        <f t="shared" si="0"/>
        <v>1939100</v>
      </c>
      <c r="X16" s="102">
        <f t="shared" si="9"/>
        <v>29.84148968913512</v>
      </c>
      <c r="Z16" s="102">
        <f>Z17+Z43</f>
        <v>633800</v>
      </c>
      <c r="AA16" s="103">
        <f>AA17+AA43</f>
        <v>649000</v>
      </c>
      <c r="AB16" s="103">
        <f>AB17+AB43</f>
        <v>650000</v>
      </c>
      <c r="AC16" s="103">
        <f t="shared" si="1"/>
        <v>1932800</v>
      </c>
      <c r="AD16" s="420">
        <f t="shared" si="10"/>
        <v>29.744536780547861</v>
      </c>
      <c r="AF16" s="420">
        <f t="shared" si="2"/>
        <v>3871900</v>
      </c>
      <c r="AG16" s="420">
        <f t="shared" si="11"/>
        <v>59.586026469682977</v>
      </c>
      <c r="AI16" s="420">
        <f>AI17+AI43</f>
        <v>560800</v>
      </c>
      <c r="AJ16" s="103">
        <f>AJ17+AJ43</f>
        <v>553900</v>
      </c>
      <c r="AK16" s="103">
        <f>AK17+AK43</f>
        <v>551000</v>
      </c>
      <c r="AL16" s="103">
        <f t="shared" si="3"/>
        <v>1665700</v>
      </c>
      <c r="AM16" s="420">
        <f t="shared" si="12"/>
        <v>25.634041243459524</v>
      </c>
      <c r="AO16" s="420">
        <f>AO17+AO43</f>
        <v>320100</v>
      </c>
      <c r="AP16" s="103">
        <f>AP17+AP43</f>
        <v>326900</v>
      </c>
      <c r="AQ16" s="103">
        <f>AQ17+AQ43</f>
        <v>313400</v>
      </c>
      <c r="AR16" s="103">
        <f t="shared" si="4"/>
        <v>960400</v>
      </c>
      <c r="AS16" s="420">
        <f t="shared" si="13"/>
        <v>14.779932286857495</v>
      </c>
      <c r="AU16" s="420">
        <f t="shared" si="5"/>
        <v>2626100</v>
      </c>
      <c r="AV16" s="420">
        <f t="shared" si="14"/>
        <v>40.413973530317023</v>
      </c>
      <c r="AX16" s="420">
        <f t="shared" si="21"/>
        <v>6498000</v>
      </c>
      <c r="AY16" s="420">
        <f t="shared" si="15"/>
        <v>100</v>
      </c>
      <c r="AZ16" s="50"/>
      <c r="BA16" s="102">
        <f t="shared" si="6"/>
        <v>0</v>
      </c>
      <c r="BB16" s="103">
        <f t="shared" si="7"/>
        <v>0</v>
      </c>
      <c r="BC16" s="103">
        <f t="shared" si="8"/>
        <v>6498000</v>
      </c>
      <c r="BD16" s="51"/>
    </row>
    <row r="17" spans="1:56" ht="30" customHeight="1" x14ac:dyDescent="0.2">
      <c r="A17" s="82"/>
      <c r="B17" s="83"/>
      <c r="C17" s="83"/>
      <c r="D17" s="63"/>
      <c r="E17" s="60"/>
      <c r="F17" s="83"/>
      <c r="G17" s="104">
        <v>1</v>
      </c>
      <c r="H17" s="105"/>
      <c r="I17" s="59"/>
      <c r="J17" s="60"/>
      <c r="K17" s="61"/>
      <c r="L17" s="62"/>
      <c r="M17" s="63"/>
      <c r="N17" s="106" t="s">
        <v>51</v>
      </c>
      <c r="O17" s="108">
        <f>O18+O24+O30</f>
        <v>396000</v>
      </c>
      <c r="P17" s="108">
        <f>P18+P24+P30</f>
        <v>420000</v>
      </c>
      <c r="Q17" s="108">
        <f>Q18+Q24+Q30</f>
        <v>443000</v>
      </c>
      <c r="R17" s="108">
        <f>R18+R24+R30</f>
        <v>396000</v>
      </c>
      <c r="S17" s="395"/>
      <c r="T17" s="108">
        <f>T18+T24+T30</f>
        <v>58900</v>
      </c>
      <c r="U17" s="108">
        <f>U18+U24+U30</f>
        <v>32000</v>
      </c>
      <c r="V17" s="108">
        <f>V18+V24+V30</f>
        <v>23000</v>
      </c>
      <c r="W17" s="108">
        <f t="shared" si="0"/>
        <v>113900</v>
      </c>
      <c r="X17" s="107">
        <f t="shared" si="9"/>
        <v>28.762626262626263</v>
      </c>
      <c r="Z17" s="107">
        <f>Z18+Z24+Z30</f>
        <v>35000</v>
      </c>
      <c r="AA17" s="108">
        <f>AA18+AA24+AA30</f>
        <v>50000</v>
      </c>
      <c r="AB17" s="108">
        <f>AB18+AB24+AB30</f>
        <v>50000</v>
      </c>
      <c r="AC17" s="108">
        <f t="shared" si="1"/>
        <v>135000</v>
      </c>
      <c r="AD17" s="421">
        <f t="shared" si="10"/>
        <v>34.090909090909093</v>
      </c>
      <c r="AF17" s="421">
        <f t="shared" si="2"/>
        <v>248900</v>
      </c>
      <c r="AG17" s="421">
        <f t="shared" si="11"/>
        <v>62.853535353535356</v>
      </c>
      <c r="AI17" s="421">
        <f>AI18+AI24+AI30</f>
        <v>40200</v>
      </c>
      <c r="AJ17" s="108">
        <f>AJ18+AJ24+AJ30</f>
        <v>35200</v>
      </c>
      <c r="AK17" s="108">
        <f>AK18+AK24+AK30</f>
        <v>32300</v>
      </c>
      <c r="AL17" s="108">
        <f t="shared" si="3"/>
        <v>107700</v>
      </c>
      <c r="AM17" s="421">
        <f t="shared" si="12"/>
        <v>27.196969696969695</v>
      </c>
      <c r="AO17" s="421">
        <f>AO18+AO24+AO30</f>
        <v>29100</v>
      </c>
      <c r="AP17" s="108">
        <f>AP18+AP24+AP30</f>
        <v>8900</v>
      </c>
      <c r="AQ17" s="108">
        <f>AQ18+AQ24+AQ30</f>
        <v>1400</v>
      </c>
      <c r="AR17" s="108">
        <f t="shared" si="4"/>
        <v>39400</v>
      </c>
      <c r="AS17" s="421">
        <f t="shared" si="13"/>
        <v>9.9494949494949498</v>
      </c>
      <c r="AU17" s="421">
        <f t="shared" si="5"/>
        <v>147100</v>
      </c>
      <c r="AV17" s="421">
        <f t="shared" si="14"/>
        <v>37.146464646464644</v>
      </c>
      <c r="AX17" s="421">
        <f t="shared" si="21"/>
        <v>396000</v>
      </c>
      <c r="AY17" s="421">
        <f t="shared" si="15"/>
        <v>100</v>
      </c>
      <c r="AZ17" s="50"/>
      <c r="BA17" s="107">
        <f t="shared" si="6"/>
        <v>0</v>
      </c>
      <c r="BB17" s="108">
        <f t="shared" si="7"/>
        <v>0</v>
      </c>
      <c r="BC17" s="108">
        <f t="shared" si="8"/>
        <v>396000</v>
      </c>
      <c r="BD17" s="51"/>
    </row>
    <row r="18" spans="1:56" ht="30" customHeight="1" x14ac:dyDescent="0.2">
      <c r="A18" s="52"/>
      <c r="B18" s="54"/>
      <c r="C18" s="54"/>
      <c r="D18" s="55"/>
      <c r="E18" s="56"/>
      <c r="F18" s="83"/>
      <c r="G18" s="109"/>
      <c r="H18" s="110" t="s">
        <v>52</v>
      </c>
      <c r="I18" s="111"/>
      <c r="J18" s="112"/>
      <c r="K18" s="113"/>
      <c r="L18" s="114"/>
      <c r="M18" s="115"/>
      <c r="N18" s="116" t="s">
        <v>53</v>
      </c>
      <c r="O18" s="118">
        <f t="shared" ref="O18:R19" si="22">O19</f>
        <v>13000</v>
      </c>
      <c r="P18" s="119">
        <f t="shared" si="22"/>
        <v>14000</v>
      </c>
      <c r="Q18" s="120">
        <f t="shared" si="22"/>
        <v>15000</v>
      </c>
      <c r="R18" s="118">
        <f t="shared" si="22"/>
        <v>13000</v>
      </c>
      <c r="S18" s="379"/>
      <c r="T18" s="118">
        <f t="shared" ref="T18:W19" si="23">T19</f>
        <v>900</v>
      </c>
      <c r="U18" s="118">
        <f t="shared" si="23"/>
        <v>1000</v>
      </c>
      <c r="V18" s="118">
        <f t="shared" si="23"/>
        <v>1000</v>
      </c>
      <c r="W18" s="118">
        <f t="shared" si="23"/>
        <v>2900</v>
      </c>
      <c r="X18" s="117">
        <f t="shared" si="9"/>
        <v>22.307692307692307</v>
      </c>
      <c r="Z18" s="117">
        <f t="shared" ref="Z18:AC19" si="24">Z19</f>
        <v>1000</v>
      </c>
      <c r="AA18" s="118">
        <f t="shared" si="24"/>
        <v>1000</v>
      </c>
      <c r="AB18" s="118">
        <f t="shared" si="24"/>
        <v>1000</v>
      </c>
      <c r="AC18" s="118">
        <f t="shared" si="24"/>
        <v>3000</v>
      </c>
      <c r="AD18" s="422">
        <f t="shared" si="10"/>
        <v>23.076923076923077</v>
      </c>
      <c r="AF18" s="422">
        <f>AF19</f>
        <v>5900</v>
      </c>
      <c r="AG18" s="422">
        <f t="shared" si="11"/>
        <v>45.384615384615387</v>
      </c>
      <c r="AI18" s="422">
        <f t="shared" ref="AI18:AL19" si="25">AI19</f>
        <v>1200</v>
      </c>
      <c r="AJ18" s="118">
        <f t="shared" si="25"/>
        <v>1200</v>
      </c>
      <c r="AK18" s="118">
        <f t="shared" si="25"/>
        <v>1300</v>
      </c>
      <c r="AL18" s="118">
        <f t="shared" si="25"/>
        <v>3700</v>
      </c>
      <c r="AM18" s="422">
        <f t="shared" si="12"/>
        <v>28.46153846153846</v>
      </c>
      <c r="AO18" s="422">
        <f t="shared" ref="AO18:AR19" si="26">AO19</f>
        <v>1100</v>
      </c>
      <c r="AP18" s="118">
        <f t="shared" si="26"/>
        <v>900</v>
      </c>
      <c r="AQ18" s="118">
        <f t="shared" si="26"/>
        <v>1400</v>
      </c>
      <c r="AR18" s="118">
        <f t="shared" si="26"/>
        <v>3400</v>
      </c>
      <c r="AS18" s="422">
        <f t="shared" si="13"/>
        <v>26.153846153846153</v>
      </c>
      <c r="AU18" s="422">
        <f>AU19</f>
        <v>7100</v>
      </c>
      <c r="AV18" s="422">
        <f t="shared" si="14"/>
        <v>54.615384615384613</v>
      </c>
      <c r="AX18" s="422">
        <f t="shared" si="21"/>
        <v>13000</v>
      </c>
      <c r="AY18" s="422">
        <f t="shared" si="15"/>
        <v>100</v>
      </c>
      <c r="AZ18" s="121"/>
      <c r="BA18" s="117">
        <f t="shared" si="6"/>
        <v>0</v>
      </c>
      <c r="BB18" s="122">
        <f t="shared" si="7"/>
        <v>0</v>
      </c>
      <c r="BC18" s="118">
        <f t="shared" si="8"/>
        <v>13000</v>
      </c>
      <c r="BD18" s="51"/>
    </row>
    <row r="19" spans="1:56" ht="30" customHeight="1" x14ac:dyDescent="0.2">
      <c r="A19" s="52"/>
      <c r="B19" s="54"/>
      <c r="C19" s="54"/>
      <c r="D19" s="55"/>
      <c r="E19" s="56"/>
      <c r="F19" s="83"/>
      <c r="G19" s="104"/>
      <c r="H19" s="105"/>
      <c r="I19" s="123">
        <v>2</v>
      </c>
      <c r="J19" s="60"/>
      <c r="K19" s="61"/>
      <c r="L19" s="62"/>
      <c r="M19" s="63"/>
      <c r="N19" s="124" t="s">
        <v>54</v>
      </c>
      <c r="O19" s="126">
        <f t="shared" si="22"/>
        <v>13000</v>
      </c>
      <c r="P19" s="127">
        <f t="shared" si="22"/>
        <v>14000</v>
      </c>
      <c r="Q19" s="128">
        <f t="shared" si="22"/>
        <v>15000</v>
      </c>
      <c r="R19" s="126">
        <f t="shared" si="22"/>
        <v>13000</v>
      </c>
      <c r="S19" s="388"/>
      <c r="T19" s="126">
        <f t="shared" si="23"/>
        <v>900</v>
      </c>
      <c r="U19" s="126">
        <f t="shared" si="23"/>
        <v>1000</v>
      </c>
      <c r="V19" s="126">
        <f t="shared" si="23"/>
        <v>1000</v>
      </c>
      <c r="W19" s="126">
        <f t="shared" si="23"/>
        <v>2900</v>
      </c>
      <c r="X19" s="125">
        <f t="shared" si="9"/>
        <v>22.307692307692307</v>
      </c>
      <c r="Z19" s="125">
        <f t="shared" si="24"/>
        <v>1000</v>
      </c>
      <c r="AA19" s="126">
        <f t="shared" si="24"/>
        <v>1000</v>
      </c>
      <c r="AB19" s="126">
        <f t="shared" si="24"/>
        <v>1000</v>
      </c>
      <c r="AC19" s="126">
        <f t="shared" si="24"/>
        <v>3000</v>
      </c>
      <c r="AD19" s="423">
        <f t="shared" si="10"/>
        <v>23.076923076923077</v>
      </c>
      <c r="AF19" s="423">
        <f>AF20</f>
        <v>5900</v>
      </c>
      <c r="AG19" s="423">
        <f t="shared" si="11"/>
        <v>45.384615384615387</v>
      </c>
      <c r="AI19" s="423">
        <f t="shared" si="25"/>
        <v>1200</v>
      </c>
      <c r="AJ19" s="126">
        <f t="shared" si="25"/>
        <v>1200</v>
      </c>
      <c r="AK19" s="126">
        <f t="shared" si="25"/>
        <v>1300</v>
      </c>
      <c r="AL19" s="126">
        <f t="shared" si="25"/>
        <v>3700</v>
      </c>
      <c r="AM19" s="423">
        <f t="shared" si="12"/>
        <v>28.46153846153846</v>
      </c>
      <c r="AO19" s="423">
        <f t="shared" si="26"/>
        <v>1100</v>
      </c>
      <c r="AP19" s="126">
        <f t="shared" si="26"/>
        <v>900</v>
      </c>
      <c r="AQ19" s="126">
        <f t="shared" si="26"/>
        <v>1400</v>
      </c>
      <c r="AR19" s="126">
        <f t="shared" si="26"/>
        <v>3400</v>
      </c>
      <c r="AS19" s="423">
        <f t="shared" si="13"/>
        <v>26.153846153846153</v>
      </c>
      <c r="AU19" s="423">
        <f>AU20</f>
        <v>7100</v>
      </c>
      <c r="AV19" s="423">
        <f t="shared" si="14"/>
        <v>54.615384615384613</v>
      </c>
      <c r="AX19" s="423">
        <f t="shared" si="21"/>
        <v>13000</v>
      </c>
      <c r="AY19" s="423">
        <f t="shared" si="15"/>
        <v>100</v>
      </c>
      <c r="AZ19" s="50"/>
      <c r="BA19" s="125">
        <f t="shared" si="6"/>
        <v>0</v>
      </c>
      <c r="BB19" s="129">
        <f t="shared" si="7"/>
        <v>0</v>
      </c>
      <c r="BC19" s="126">
        <f t="shared" si="8"/>
        <v>13000</v>
      </c>
      <c r="BD19" s="51"/>
    </row>
    <row r="20" spans="1:56" ht="30" customHeight="1" x14ac:dyDescent="0.2">
      <c r="A20" s="52"/>
      <c r="B20" s="54"/>
      <c r="C20" s="54"/>
      <c r="D20" s="55"/>
      <c r="E20" s="56"/>
      <c r="F20" s="83"/>
      <c r="G20" s="104"/>
      <c r="H20" s="105"/>
      <c r="I20" s="59"/>
      <c r="J20" s="130" t="s">
        <v>55</v>
      </c>
      <c r="K20" s="61"/>
      <c r="L20" s="62"/>
      <c r="M20" s="63"/>
      <c r="N20" s="101" t="s">
        <v>56</v>
      </c>
      <c r="O20" s="103">
        <f>O21+O22+O23</f>
        <v>13000</v>
      </c>
      <c r="P20" s="131">
        <f>P21+P22+P23</f>
        <v>14000</v>
      </c>
      <c r="Q20" s="132">
        <f>Q21+Q22+Q23</f>
        <v>15000</v>
      </c>
      <c r="R20" s="103">
        <f>R21+R22+R23</f>
        <v>13000</v>
      </c>
      <c r="S20" s="379"/>
      <c r="T20" s="103">
        <f>T21+T22+T23</f>
        <v>900</v>
      </c>
      <c r="U20" s="103">
        <f>U21+U22+U23</f>
        <v>1000</v>
      </c>
      <c r="V20" s="103">
        <f>V21+V22+V23</f>
        <v>1000</v>
      </c>
      <c r="W20" s="103">
        <f>W21+W22+W23</f>
        <v>2900</v>
      </c>
      <c r="X20" s="102">
        <f t="shared" si="9"/>
        <v>22.307692307692307</v>
      </c>
      <c r="Z20" s="102">
        <f>Z21+Z22+Z23</f>
        <v>1000</v>
      </c>
      <c r="AA20" s="103">
        <f>AA21+AA22+AA23</f>
        <v>1000</v>
      </c>
      <c r="AB20" s="103">
        <f>AB21+AB22+AB23</f>
        <v>1000</v>
      </c>
      <c r="AC20" s="103">
        <f>AC21+AC22+AC23</f>
        <v>3000</v>
      </c>
      <c r="AD20" s="420">
        <f t="shared" si="10"/>
        <v>23.076923076923077</v>
      </c>
      <c r="AF20" s="420">
        <f>AF21+AF22+AF23</f>
        <v>5900</v>
      </c>
      <c r="AG20" s="420">
        <f t="shared" si="11"/>
        <v>45.384615384615387</v>
      </c>
      <c r="AI20" s="420">
        <f>AI21+AI22+AI23</f>
        <v>1200</v>
      </c>
      <c r="AJ20" s="103">
        <f>AJ21+AJ22+AJ23</f>
        <v>1200</v>
      </c>
      <c r="AK20" s="103">
        <f>AK21+AK22+AK23</f>
        <v>1300</v>
      </c>
      <c r="AL20" s="103">
        <f>AL21+AL22+AL23</f>
        <v>3700</v>
      </c>
      <c r="AM20" s="420">
        <f t="shared" si="12"/>
        <v>28.46153846153846</v>
      </c>
      <c r="AO20" s="420">
        <f>AO21+AO22+AO23</f>
        <v>1100</v>
      </c>
      <c r="AP20" s="103">
        <f>AP21+AP22+AP23</f>
        <v>900</v>
      </c>
      <c r="AQ20" s="103">
        <f>AQ21+AQ22+AQ23</f>
        <v>1400</v>
      </c>
      <c r="AR20" s="103">
        <f>AR21+AR22+AR23</f>
        <v>3400</v>
      </c>
      <c r="AS20" s="420">
        <f t="shared" si="13"/>
        <v>26.153846153846153</v>
      </c>
      <c r="AU20" s="420">
        <f>AU21+AU22+AU23</f>
        <v>7100</v>
      </c>
      <c r="AV20" s="420">
        <f t="shared" si="14"/>
        <v>54.615384615384613</v>
      </c>
      <c r="AX20" s="420">
        <f t="shared" si="21"/>
        <v>13000</v>
      </c>
      <c r="AY20" s="420">
        <f t="shared" si="15"/>
        <v>100</v>
      </c>
      <c r="AZ20" s="50"/>
      <c r="BA20" s="102">
        <f t="shared" si="6"/>
        <v>0</v>
      </c>
      <c r="BB20" s="129">
        <f t="shared" si="7"/>
        <v>0</v>
      </c>
      <c r="BC20" s="103">
        <f t="shared" si="8"/>
        <v>13000</v>
      </c>
      <c r="BD20" s="51"/>
    </row>
    <row r="21" spans="1:56" ht="30" customHeight="1" x14ac:dyDescent="0.2">
      <c r="A21" s="52"/>
      <c r="B21" s="54"/>
      <c r="C21" s="54"/>
      <c r="D21" s="55"/>
      <c r="E21" s="56"/>
      <c r="F21" s="83"/>
      <c r="G21" s="104"/>
      <c r="H21" s="105"/>
      <c r="I21" s="59"/>
      <c r="J21" s="60"/>
      <c r="K21" s="133">
        <v>2</v>
      </c>
      <c r="L21" s="62"/>
      <c r="M21" s="63"/>
      <c r="N21" s="134" t="s">
        <v>57</v>
      </c>
      <c r="O21" s="129">
        <v>8000</v>
      </c>
      <c r="P21" s="136">
        <v>9000</v>
      </c>
      <c r="Q21" s="137">
        <v>9000</v>
      </c>
      <c r="R21" s="129">
        <v>8000</v>
      </c>
      <c r="S21" s="375"/>
      <c r="T21" s="129">
        <v>600</v>
      </c>
      <c r="U21" s="129">
        <v>600</v>
      </c>
      <c r="V21" s="129">
        <v>600</v>
      </c>
      <c r="W21" s="129">
        <f>SUM(T21:V21)</f>
        <v>1800</v>
      </c>
      <c r="X21" s="135">
        <f t="shared" si="9"/>
        <v>22.5</v>
      </c>
      <c r="Z21" s="135">
        <v>700</v>
      </c>
      <c r="AA21" s="129">
        <v>700</v>
      </c>
      <c r="AB21" s="129">
        <v>700</v>
      </c>
      <c r="AC21" s="129">
        <f>SUM(Z21:AB21)</f>
        <v>2100</v>
      </c>
      <c r="AD21" s="424">
        <f t="shared" si="10"/>
        <v>26.25</v>
      </c>
      <c r="AF21" s="424">
        <f>W21+AC21</f>
        <v>3900</v>
      </c>
      <c r="AG21" s="424">
        <f t="shared" si="11"/>
        <v>48.75</v>
      </c>
      <c r="AI21" s="424">
        <v>900</v>
      </c>
      <c r="AJ21" s="129">
        <v>900</v>
      </c>
      <c r="AK21" s="129">
        <v>1000</v>
      </c>
      <c r="AL21" s="129">
        <f>SUM(AI21:AK21)</f>
        <v>2800</v>
      </c>
      <c r="AM21" s="424">
        <f t="shared" si="12"/>
        <v>35</v>
      </c>
      <c r="AO21" s="424">
        <v>800</v>
      </c>
      <c r="AP21" s="129">
        <v>500</v>
      </c>
      <c r="AQ21" s="129"/>
      <c r="AR21" s="129">
        <f>SUM(AO21:AQ21)</f>
        <v>1300</v>
      </c>
      <c r="AS21" s="424">
        <f t="shared" si="13"/>
        <v>16.25</v>
      </c>
      <c r="AU21" s="424">
        <f t="shared" ref="AU21:AU75" si="27">AL21+AR21</f>
        <v>4100</v>
      </c>
      <c r="AV21" s="424">
        <f t="shared" si="14"/>
        <v>51.25</v>
      </c>
      <c r="AX21" s="424">
        <f t="shared" si="21"/>
        <v>8000</v>
      </c>
      <c r="AY21" s="424">
        <f t="shared" si="15"/>
        <v>100</v>
      </c>
      <c r="AZ21" s="50"/>
      <c r="BA21" s="135">
        <f t="shared" si="6"/>
        <v>0</v>
      </c>
      <c r="BB21" s="129">
        <f t="shared" si="7"/>
        <v>0</v>
      </c>
      <c r="BC21" s="129">
        <f t="shared" si="8"/>
        <v>8000</v>
      </c>
      <c r="BD21" s="51"/>
    </row>
    <row r="22" spans="1:56" ht="30" customHeight="1" x14ac:dyDescent="0.2">
      <c r="A22" s="52"/>
      <c r="B22" s="54"/>
      <c r="C22" s="54"/>
      <c r="D22" s="55"/>
      <c r="E22" s="56"/>
      <c r="F22" s="83"/>
      <c r="G22" s="104"/>
      <c r="H22" s="105"/>
      <c r="I22" s="59"/>
      <c r="J22" s="60"/>
      <c r="K22" s="133">
        <v>5</v>
      </c>
      <c r="L22" s="62"/>
      <c r="M22" s="63"/>
      <c r="N22" s="134" t="s">
        <v>58</v>
      </c>
      <c r="O22" s="129">
        <v>2000</v>
      </c>
      <c r="P22" s="136">
        <v>2000</v>
      </c>
      <c r="Q22" s="137">
        <v>3000</v>
      </c>
      <c r="R22" s="129">
        <v>2000</v>
      </c>
      <c r="S22" s="375"/>
      <c r="T22" s="129">
        <v>100</v>
      </c>
      <c r="U22" s="129">
        <v>200</v>
      </c>
      <c r="V22" s="129">
        <v>100</v>
      </c>
      <c r="W22" s="129">
        <f>SUM(T22:V22)</f>
        <v>400</v>
      </c>
      <c r="X22" s="135">
        <f t="shared" si="9"/>
        <v>20</v>
      </c>
      <c r="Z22" s="135">
        <v>100</v>
      </c>
      <c r="AA22" s="129">
        <v>100</v>
      </c>
      <c r="AB22" s="129">
        <v>100</v>
      </c>
      <c r="AC22" s="129">
        <f>SUM(Z22:AB22)</f>
        <v>300</v>
      </c>
      <c r="AD22" s="424">
        <f t="shared" si="10"/>
        <v>15</v>
      </c>
      <c r="AF22" s="424">
        <f>W22+AC22</f>
        <v>700</v>
      </c>
      <c r="AG22" s="424">
        <f t="shared" si="11"/>
        <v>35</v>
      </c>
      <c r="AI22" s="424">
        <v>100</v>
      </c>
      <c r="AJ22" s="129">
        <v>100</v>
      </c>
      <c r="AK22" s="129">
        <v>100</v>
      </c>
      <c r="AL22" s="129">
        <f>SUM(AI22:AK22)</f>
        <v>300</v>
      </c>
      <c r="AM22" s="424">
        <f t="shared" si="12"/>
        <v>15</v>
      </c>
      <c r="AO22" s="424">
        <v>100</v>
      </c>
      <c r="AP22" s="129">
        <v>100</v>
      </c>
      <c r="AQ22" s="129">
        <v>800</v>
      </c>
      <c r="AR22" s="129">
        <f>SUM(AO22:AQ22)</f>
        <v>1000</v>
      </c>
      <c r="AS22" s="424">
        <f t="shared" si="13"/>
        <v>50</v>
      </c>
      <c r="AU22" s="424">
        <f t="shared" si="27"/>
        <v>1300</v>
      </c>
      <c r="AV22" s="424">
        <f t="shared" si="14"/>
        <v>65</v>
      </c>
      <c r="AX22" s="424">
        <f t="shared" si="21"/>
        <v>2000</v>
      </c>
      <c r="AY22" s="424">
        <f t="shared" si="15"/>
        <v>100</v>
      </c>
      <c r="AZ22" s="50"/>
      <c r="BA22" s="135">
        <f t="shared" si="6"/>
        <v>0</v>
      </c>
      <c r="BB22" s="129">
        <f t="shared" si="7"/>
        <v>0</v>
      </c>
      <c r="BC22" s="129">
        <f t="shared" si="8"/>
        <v>2000</v>
      </c>
      <c r="BD22" s="51"/>
    </row>
    <row r="23" spans="1:56" ht="30" customHeight="1" x14ac:dyDescent="0.2">
      <c r="A23" s="52"/>
      <c r="B23" s="54"/>
      <c r="C23" s="54"/>
      <c r="D23" s="55"/>
      <c r="E23" s="56"/>
      <c r="F23" s="83"/>
      <c r="G23" s="104"/>
      <c r="H23" s="105"/>
      <c r="I23" s="59"/>
      <c r="J23" s="60"/>
      <c r="K23" s="133">
        <v>7</v>
      </c>
      <c r="L23" s="62"/>
      <c r="M23" s="63"/>
      <c r="N23" s="134" t="s">
        <v>59</v>
      </c>
      <c r="O23" s="129">
        <v>3000</v>
      </c>
      <c r="P23" s="136">
        <v>3000</v>
      </c>
      <c r="Q23" s="137">
        <v>3000</v>
      </c>
      <c r="R23" s="129">
        <v>3000</v>
      </c>
      <c r="S23" s="375"/>
      <c r="T23" s="129">
        <v>200</v>
      </c>
      <c r="U23" s="129">
        <v>200</v>
      </c>
      <c r="V23" s="129">
        <v>300</v>
      </c>
      <c r="W23" s="129">
        <f>SUM(T23:V23)</f>
        <v>700</v>
      </c>
      <c r="X23" s="135">
        <f t="shared" si="9"/>
        <v>23.333333333333332</v>
      </c>
      <c r="Z23" s="135">
        <v>200</v>
      </c>
      <c r="AA23" s="129">
        <v>200</v>
      </c>
      <c r="AB23" s="129">
        <v>200</v>
      </c>
      <c r="AC23" s="129">
        <f>SUM(Z23:AB23)</f>
        <v>600</v>
      </c>
      <c r="AD23" s="424">
        <f t="shared" si="10"/>
        <v>20</v>
      </c>
      <c r="AF23" s="424">
        <f>W23+AC23</f>
        <v>1300</v>
      </c>
      <c r="AG23" s="424">
        <f t="shared" si="11"/>
        <v>43.333333333333336</v>
      </c>
      <c r="AI23" s="424">
        <v>200</v>
      </c>
      <c r="AJ23" s="129">
        <v>200</v>
      </c>
      <c r="AK23" s="129">
        <v>200</v>
      </c>
      <c r="AL23" s="129">
        <f>SUM(AI23:AK23)</f>
        <v>600</v>
      </c>
      <c r="AM23" s="424">
        <f t="shared" si="12"/>
        <v>20</v>
      </c>
      <c r="AO23" s="424">
        <v>200</v>
      </c>
      <c r="AP23" s="129">
        <v>300</v>
      </c>
      <c r="AQ23" s="129">
        <v>600</v>
      </c>
      <c r="AR23" s="129">
        <f>SUM(AO23:AQ23)</f>
        <v>1100</v>
      </c>
      <c r="AS23" s="424">
        <f t="shared" si="13"/>
        <v>36.666666666666664</v>
      </c>
      <c r="AU23" s="424">
        <f t="shared" si="27"/>
        <v>1700</v>
      </c>
      <c r="AV23" s="424">
        <f t="shared" si="14"/>
        <v>56.666666666666664</v>
      </c>
      <c r="AX23" s="424">
        <f t="shared" si="21"/>
        <v>3000</v>
      </c>
      <c r="AY23" s="424">
        <f t="shared" si="15"/>
        <v>100</v>
      </c>
      <c r="AZ23" s="50"/>
      <c r="BA23" s="135">
        <f t="shared" si="6"/>
        <v>0</v>
      </c>
      <c r="BB23" s="129">
        <f t="shared" si="7"/>
        <v>0</v>
      </c>
      <c r="BC23" s="129">
        <f t="shared" si="8"/>
        <v>3000</v>
      </c>
      <c r="BD23" s="51"/>
    </row>
    <row r="24" spans="1:56" ht="30" customHeight="1" x14ac:dyDescent="0.2">
      <c r="A24" s="52"/>
      <c r="B24" s="54"/>
      <c r="C24" s="54"/>
      <c r="D24" s="55"/>
      <c r="E24" s="56"/>
      <c r="F24" s="83"/>
      <c r="G24" s="109"/>
      <c r="H24" s="138" t="s">
        <v>60</v>
      </c>
      <c r="I24" s="139"/>
      <c r="J24" s="140"/>
      <c r="K24" s="141"/>
      <c r="L24" s="142"/>
      <c r="M24" s="143"/>
      <c r="N24" s="144" t="s">
        <v>61</v>
      </c>
      <c r="O24" s="146">
        <f t="shared" ref="O24:R25" si="28">O25</f>
        <v>6000</v>
      </c>
      <c r="P24" s="146">
        <f t="shared" si="28"/>
        <v>6000</v>
      </c>
      <c r="Q24" s="146">
        <f t="shared" si="28"/>
        <v>6000</v>
      </c>
      <c r="R24" s="146">
        <f t="shared" si="28"/>
        <v>6000</v>
      </c>
      <c r="S24" s="379"/>
      <c r="T24" s="146">
        <f t="shared" ref="T24:V25" si="29">T25</f>
        <v>1000</v>
      </c>
      <c r="U24" s="146">
        <f t="shared" si="29"/>
        <v>0</v>
      </c>
      <c r="V24" s="146">
        <f t="shared" si="29"/>
        <v>0</v>
      </c>
      <c r="W24" s="146">
        <f>W25</f>
        <v>1000</v>
      </c>
      <c r="X24" s="149">
        <f t="shared" si="9"/>
        <v>16.666666666666668</v>
      </c>
      <c r="Z24" s="149">
        <f t="shared" ref="Z24:AB25" si="30">Z25</f>
        <v>0</v>
      </c>
      <c r="AA24" s="146">
        <f t="shared" si="30"/>
        <v>0</v>
      </c>
      <c r="AB24" s="146">
        <f t="shared" si="30"/>
        <v>0</v>
      </c>
      <c r="AC24" s="146">
        <f>AC25</f>
        <v>0</v>
      </c>
      <c r="AD24" s="149">
        <f t="shared" si="10"/>
        <v>0</v>
      </c>
      <c r="AF24" s="149">
        <f>AF25</f>
        <v>1000</v>
      </c>
      <c r="AG24" s="149">
        <f t="shared" si="11"/>
        <v>16.666666666666668</v>
      </c>
      <c r="AI24" s="149">
        <f t="shared" ref="AI24:AK25" si="31">AI25</f>
        <v>5000</v>
      </c>
      <c r="AJ24" s="146">
        <f t="shared" si="31"/>
        <v>0</v>
      </c>
      <c r="AK24" s="146">
        <f t="shared" si="31"/>
        <v>0</v>
      </c>
      <c r="AL24" s="146">
        <f>AL25</f>
        <v>5000</v>
      </c>
      <c r="AM24" s="149">
        <f t="shared" si="12"/>
        <v>83.333333333333329</v>
      </c>
      <c r="AO24" s="149">
        <f t="shared" ref="AO24:AQ25" si="32">AO25</f>
        <v>0</v>
      </c>
      <c r="AP24" s="146">
        <f t="shared" si="32"/>
        <v>0</v>
      </c>
      <c r="AQ24" s="146">
        <f t="shared" si="32"/>
        <v>0</v>
      </c>
      <c r="AR24" s="146">
        <f>AR25</f>
        <v>0</v>
      </c>
      <c r="AS24" s="149">
        <f t="shared" si="13"/>
        <v>0</v>
      </c>
      <c r="AU24" s="149">
        <f t="shared" si="27"/>
        <v>5000</v>
      </c>
      <c r="AV24" s="149">
        <f t="shared" si="14"/>
        <v>83.333333333333329</v>
      </c>
      <c r="AX24" s="149">
        <f>AX25</f>
        <v>6000</v>
      </c>
      <c r="AY24" s="446">
        <f t="shared" si="15"/>
        <v>100</v>
      </c>
      <c r="AZ24" s="148"/>
      <c r="BA24" s="149">
        <f t="shared" si="6"/>
        <v>0</v>
      </c>
      <c r="BB24" s="146">
        <f t="shared" ref="BB24:BB40" si="33">BA24/(O24/100)</f>
        <v>0</v>
      </c>
      <c r="BC24" s="146">
        <f t="shared" si="8"/>
        <v>6000</v>
      </c>
      <c r="BD24" s="150"/>
    </row>
    <row r="25" spans="1:56" ht="30" customHeight="1" x14ac:dyDescent="0.2">
      <c r="A25" s="52"/>
      <c r="B25" s="54"/>
      <c r="C25" s="54"/>
      <c r="D25" s="55"/>
      <c r="E25" s="56"/>
      <c r="F25" s="83"/>
      <c r="G25" s="104"/>
      <c r="H25" s="105"/>
      <c r="I25" s="123">
        <v>2</v>
      </c>
      <c r="J25" s="60"/>
      <c r="K25" s="61"/>
      <c r="L25" s="62"/>
      <c r="M25" s="63"/>
      <c r="N25" s="124" t="s">
        <v>54</v>
      </c>
      <c r="O25" s="126">
        <f t="shared" si="28"/>
        <v>6000</v>
      </c>
      <c r="P25" s="126">
        <f t="shared" si="28"/>
        <v>6000</v>
      </c>
      <c r="Q25" s="126">
        <f t="shared" si="28"/>
        <v>6000</v>
      </c>
      <c r="R25" s="126">
        <f t="shared" si="28"/>
        <v>6000</v>
      </c>
      <c r="S25" s="388"/>
      <c r="T25" s="126">
        <f t="shared" si="29"/>
        <v>1000</v>
      </c>
      <c r="U25" s="126">
        <f t="shared" si="29"/>
        <v>0</v>
      </c>
      <c r="V25" s="126">
        <f t="shared" si="29"/>
        <v>0</v>
      </c>
      <c r="W25" s="126">
        <f>W26</f>
        <v>1000</v>
      </c>
      <c r="X25" s="125">
        <f t="shared" si="9"/>
        <v>16.666666666666668</v>
      </c>
      <c r="Z25" s="125">
        <f t="shared" si="30"/>
        <v>0</v>
      </c>
      <c r="AA25" s="126">
        <f t="shared" si="30"/>
        <v>0</v>
      </c>
      <c r="AB25" s="126">
        <f t="shared" si="30"/>
        <v>0</v>
      </c>
      <c r="AC25" s="126">
        <f>AC26</f>
        <v>0</v>
      </c>
      <c r="AD25" s="423">
        <f t="shared" si="10"/>
        <v>0</v>
      </c>
      <c r="AF25" s="423">
        <f>AF26</f>
        <v>1000</v>
      </c>
      <c r="AG25" s="423">
        <f t="shared" si="11"/>
        <v>16.666666666666668</v>
      </c>
      <c r="AI25" s="423">
        <f t="shared" si="31"/>
        <v>5000</v>
      </c>
      <c r="AJ25" s="126">
        <f t="shared" si="31"/>
        <v>0</v>
      </c>
      <c r="AK25" s="126">
        <f t="shared" si="31"/>
        <v>0</v>
      </c>
      <c r="AL25" s="126">
        <f>AL26</f>
        <v>5000</v>
      </c>
      <c r="AM25" s="423">
        <f t="shared" si="12"/>
        <v>83.333333333333329</v>
      </c>
      <c r="AO25" s="423">
        <f t="shared" si="32"/>
        <v>0</v>
      </c>
      <c r="AP25" s="126">
        <f t="shared" si="32"/>
        <v>0</v>
      </c>
      <c r="AQ25" s="126">
        <f t="shared" si="32"/>
        <v>0</v>
      </c>
      <c r="AR25" s="126">
        <f>AR26</f>
        <v>0</v>
      </c>
      <c r="AS25" s="423">
        <f t="shared" si="13"/>
        <v>0</v>
      </c>
      <c r="AU25" s="423">
        <f t="shared" si="27"/>
        <v>5000</v>
      </c>
      <c r="AV25" s="423">
        <f t="shared" si="14"/>
        <v>83.333333333333329</v>
      </c>
      <c r="AX25" s="423">
        <f>AX26</f>
        <v>6000</v>
      </c>
      <c r="AY25" s="447">
        <f t="shared" si="15"/>
        <v>100</v>
      </c>
      <c r="AZ25" s="50"/>
      <c r="BA25" s="125">
        <f t="shared" si="6"/>
        <v>0</v>
      </c>
      <c r="BB25" s="126">
        <f t="shared" si="33"/>
        <v>0</v>
      </c>
      <c r="BC25" s="126">
        <f t="shared" si="8"/>
        <v>6000</v>
      </c>
      <c r="BD25" s="51"/>
    </row>
    <row r="26" spans="1:56" ht="30" customHeight="1" x14ac:dyDescent="0.2">
      <c r="A26" s="52"/>
      <c r="B26" s="54"/>
      <c r="C26" s="54"/>
      <c r="D26" s="55"/>
      <c r="E26" s="56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</f>
        <v>6000</v>
      </c>
      <c r="P26" s="131">
        <f>P27+P28+P29</f>
        <v>6000</v>
      </c>
      <c r="Q26" s="132">
        <f>Q27+Q28+Q29</f>
        <v>6000</v>
      </c>
      <c r="R26" s="103">
        <f>R27+R28+R29</f>
        <v>6000</v>
      </c>
      <c r="S26" s="379"/>
      <c r="T26" s="103">
        <f>T27+T28+T29</f>
        <v>1000</v>
      </c>
      <c r="U26" s="103">
        <f>U27+U28+U29</f>
        <v>0</v>
      </c>
      <c r="V26" s="103">
        <f>V27+V28+V29</f>
        <v>0</v>
      </c>
      <c r="W26" s="103">
        <f>W27+W28+W29</f>
        <v>1000</v>
      </c>
      <c r="X26" s="102">
        <f t="shared" si="9"/>
        <v>16.666666666666668</v>
      </c>
      <c r="Z26" s="102">
        <f>Z27+Z28+Z29</f>
        <v>0</v>
      </c>
      <c r="AA26" s="103">
        <f>AA27+AA28+AA29</f>
        <v>0</v>
      </c>
      <c r="AB26" s="103">
        <f>AB27+AB28+AB29</f>
        <v>0</v>
      </c>
      <c r="AC26" s="103">
        <f>AC27+AC28+AC29</f>
        <v>0</v>
      </c>
      <c r="AD26" s="420">
        <f t="shared" si="10"/>
        <v>0</v>
      </c>
      <c r="AF26" s="420">
        <f>AF27+AF28+AF29</f>
        <v>1000</v>
      </c>
      <c r="AG26" s="420">
        <f t="shared" si="11"/>
        <v>16.666666666666668</v>
      </c>
      <c r="AI26" s="420">
        <f>AI27+AI28+AI29</f>
        <v>5000</v>
      </c>
      <c r="AJ26" s="103">
        <f>AJ27+AJ28+AJ29</f>
        <v>0</v>
      </c>
      <c r="AK26" s="103">
        <f>AK27+AK28+AK29</f>
        <v>0</v>
      </c>
      <c r="AL26" s="103">
        <f>AL27+AL28+AL29</f>
        <v>5000</v>
      </c>
      <c r="AM26" s="420">
        <f t="shared" si="12"/>
        <v>83.333333333333329</v>
      </c>
      <c r="AO26" s="420">
        <f>AO27+AO28+AO29</f>
        <v>0</v>
      </c>
      <c r="AP26" s="103">
        <f>AP27+AP28+AP29</f>
        <v>0</v>
      </c>
      <c r="AQ26" s="103">
        <f>AQ27+AQ28+AQ29</f>
        <v>0</v>
      </c>
      <c r="AR26" s="103">
        <f>AR27+AR28+AR29</f>
        <v>0</v>
      </c>
      <c r="AS26" s="420">
        <f t="shared" si="13"/>
        <v>0</v>
      </c>
      <c r="AU26" s="420">
        <f t="shared" si="27"/>
        <v>5000</v>
      </c>
      <c r="AV26" s="420">
        <f t="shared" si="14"/>
        <v>83.333333333333329</v>
      </c>
      <c r="AX26" s="420">
        <f>AX27+AX28+AX29</f>
        <v>6000</v>
      </c>
      <c r="AY26" s="448">
        <f t="shared" si="15"/>
        <v>100</v>
      </c>
      <c r="AZ26" s="50"/>
      <c r="BA26" s="102">
        <f t="shared" si="6"/>
        <v>0</v>
      </c>
      <c r="BB26" s="103">
        <f t="shared" si="33"/>
        <v>0</v>
      </c>
      <c r="BC26" s="103">
        <f t="shared" si="8"/>
        <v>6000</v>
      </c>
      <c r="BD26" s="51"/>
    </row>
    <row r="27" spans="1:56" ht="30" customHeight="1" x14ac:dyDescent="0.2">
      <c r="A27" s="52"/>
      <c r="B27" s="54"/>
      <c r="C27" s="54"/>
      <c r="D27" s="55"/>
      <c r="E27" s="56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3000</v>
      </c>
      <c r="P27" s="136">
        <v>3000</v>
      </c>
      <c r="Q27" s="137">
        <v>3000</v>
      </c>
      <c r="R27" s="129">
        <v>3000</v>
      </c>
      <c r="S27" s="375"/>
      <c r="T27" s="129">
        <v>1000</v>
      </c>
      <c r="U27" s="129"/>
      <c r="V27" s="129"/>
      <c r="W27" s="129">
        <f>SUM(T27:V27)</f>
        <v>1000</v>
      </c>
      <c r="X27" s="135">
        <f t="shared" si="9"/>
        <v>33.333333333333336</v>
      </c>
      <c r="Z27" s="135"/>
      <c r="AA27" s="129"/>
      <c r="AB27" s="129"/>
      <c r="AC27" s="129">
        <f>SUM(Z27:AB27)</f>
        <v>0</v>
      </c>
      <c r="AD27" s="424">
        <f t="shared" si="10"/>
        <v>0</v>
      </c>
      <c r="AF27" s="424">
        <f>W27+AC27</f>
        <v>1000</v>
      </c>
      <c r="AG27" s="424">
        <f t="shared" si="11"/>
        <v>33.333333333333336</v>
      </c>
      <c r="AI27" s="424">
        <v>2000</v>
      </c>
      <c r="AJ27" s="129"/>
      <c r="AK27" s="129"/>
      <c r="AL27" s="129">
        <f>SUM(AI27:AK27)</f>
        <v>2000</v>
      </c>
      <c r="AM27" s="424">
        <f t="shared" si="12"/>
        <v>66.666666666666671</v>
      </c>
      <c r="AO27" s="424"/>
      <c r="AP27" s="129"/>
      <c r="AQ27" s="129"/>
      <c r="AR27" s="129">
        <f>SUM(AO27:AQ27)</f>
        <v>0</v>
      </c>
      <c r="AS27" s="424">
        <f t="shared" si="13"/>
        <v>0</v>
      </c>
      <c r="AU27" s="424">
        <f t="shared" si="27"/>
        <v>2000</v>
      </c>
      <c r="AV27" s="424">
        <f t="shared" si="14"/>
        <v>66.666666666666671</v>
      </c>
      <c r="AX27" s="424">
        <f t="shared" ref="AX27:AX54" si="34">AF27+AU27</f>
        <v>3000</v>
      </c>
      <c r="AY27" s="449">
        <f t="shared" si="15"/>
        <v>100</v>
      </c>
      <c r="AZ27" s="50"/>
      <c r="BA27" s="135">
        <f t="shared" si="6"/>
        <v>0</v>
      </c>
      <c r="BB27" s="129">
        <f t="shared" si="33"/>
        <v>0</v>
      </c>
      <c r="BC27" s="129">
        <f t="shared" si="8"/>
        <v>3000</v>
      </c>
      <c r="BD27" s="51"/>
    </row>
    <row r="28" spans="1:56" ht="30" customHeight="1" x14ac:dyDescent="0.2">
      <c r="A28" s="52"/>
      <c r="B28" s="54"/>
      <c r="C28" s="54"/>
      <c r="D28" s="55"/>
      <c r="E28" s="56"/>
      <c r="F28" s="83"/>
      <c r="G28" s="104"/>
      <c r="H28" s="105"/>
      <c r="I28" s="59"/>
      <c r="J28" s="60"/>
      <c r="K28" s="133">
        <v>5</v>
      </c>
      <c r="L28" s="62"/>
      <c r="M28" s="63"/>
      <c r="N28" s="134" t="s">
        <v>58</v>
      </c>
      <c r="O28" s="129">
        <v>1000</v>
      </c>
      <c r="P28" s="136">
        <v>1000</v>
      </c>
      <c r="Q28" s="137">
        <v>1000</v>
      </c>
      <c r="R28" s="129">
        <v>1000</v>
      </c>
      <c r="S28" s="375"/>
      <c r="T28" s="129"/>
      <c r="U28" s="129"/>
      <c r="V28" s="129"/>
      <c r="W28" s="129">
        <f>SUM(T28:V28)</f>
        <v>0</v>
      </c>
      <c r="X28" s="135">
        <f t="shared" si="9"/>
        <v>0</v>
      </c>
      <c r="Z28" s="135"/>
      <c r="AA28" s="129"/>
      <c r="AB28" s="129"/>
      <c r="AC28" s="129">
        <f>SUM(Z28:AB28)</f>
        <v>0</v>
      </c>
      <c r="AD28" s="424">
        <f t="shared" si="10"/>
        <v>0</v>
      </c>
      <c r="AF28" s="424">
        <f>W28+AC28</f>
        <v>0</v>
      </c>
      <c r="AG28" s="424">
        <f t="shared" si="11"/>
        <v>0</v>
      </c>
      <c r="AI28" s="424">
        <v>1000</v>
      </c>
      <c r="AJ28" s="129"/>
      <c r="AK28" s="129"/>
      <c r="AL28" s="129">
        <f>SUM(AI28:AK28)</f>
        <v>1000</v>
      </c>
      <c r="AM28" s="424">
        <f t="shared" si="12"/>
        <v>100</v>
      </c>
      <c r="AO28" s="424"/>
      <c r="AP28" s="129"/>
      <c r="AQ28" s="129"/>
      <c r="AR28" s="129">
        <f>SUM(AO28:AQ28)</f>
        <v>0</v>
      </c>
      <c r="AS28" s="424">
        <f t="shared" si="13"/>
        <v>0</v>
      </c>
      <c r="AU28" s="424">
        <f t="shared" si="27"/>
        <v>1000</v>
      </c>
      <c r="AV28" s="424">
        <f t="shared" si="14"/>
        <v>100</v>
      </c>
      <c r="AX28" s="424">
        <f t="shared" si="34"/>
        <v>1000</v>
      </c>
      <c r="AY28" s="449">
        <f t="shared" si="15"/>
        <v>100</v>
      </c>
      <c r="AZ28" s="50"/>
      <c r="BA28" s="135">
        <f t="shared" si="6"/>
        <v>0</v>
      </c>
      <c r="BB28" s="129">
        <f t="shared" si="33"/>
        <v>0</v>
      </c>
      <c r="BC28" s="129">
        <f t="shared" si="8"/>
        <v>1000</v>
      </c>
      <c r="BD28" s="51"/>
    </row>
    <row r="29" spans="1:56" ht="30" customHeight="1" x14ac:dyDescent="0.2">
      <c r="A29" s="52"/>
      <c r="B29" s="54"/>
      <c r="C29" s="54"/>
      <c r="D29" s="55"/>
      <c r="E29" s="56"/>
      <c r="F29" s="83"/>
      <c r="G29" s="104"/>
      <c r="H29" s="105"/>
      <c r="I29" s="59"/>
      <c r="J29" s="60"/>
      <c r="K29" s="133">
        <v>7</v>
      </c>
      <c r="L29" s="62"/>
      <c r="M29" s="63"/>
      <c r="N29" s="134" t="s">
        <v>59</v>
      </c>
      <c r="O29" s="129">
        <v>2000</v>
      </c>
      <c r="P29" s="136">
        <v>2000</v>
      </c>
      <c r="Q29" s="137">
        <v>2000</v>
      </c>
      <c r="R29" s="129">
        <v>2000</v>
      </c>
      <c r="S29" s="375"/>
      <c r="T29" s="129"/>
      <c r="U29" s="129"/>
      <c r="V29" s="129"/>
      <c r="W29" s="129">
        <f>SUM(T29:V29)</f>
        <v>0</v>
      </c>
      <c r="X29" s="135">
        <f t="shared" si="9"/>
        <v>0</v>
      </c>
      <c r="Z29" s="135"/>
      <c r="AA29" s="129"/>
      <c r="AB29" s="129"/>
      <c r="AC29" s="129">
        <f>SUM(Z29:AB29)</f>
        <v>0</v>
      </c>
      <c r="AD29" s="424">
        <f t="shared" si="10"/>
        <v>0</v>
      </c>
      <c r="AF29" s="424">
        <f>W29+AC29</f>
        <v>0</v>
      </c>
      <c r="AG29" s="424">
        <f t="shared" si="11"/>
        <v>0</v>
      </c>
      <c r="AI29" s="424">
        <v>2000</v>
      </c>
      <c r="AJ29" s="129"/>
      <c r="AK29" s="129"/>
      <c r="AL29" s="129">
        <f>SUM(AI29:AK29)</f>
        <v>2000</v>
      </c>
      <c r="AM29" s="424">
        <f t="shared" si="12"/>
        <v>100</v>
      </c>
      <c r="AO29" s="424"/>
      <c r="AP29" s="129"/>
      <c r="AQ29" s="129"/>
      <c r="AR29" s="129">
        <f>SUM(AO29:AQ29)</f>
        <v>0</v>
      </c>
      <c r="AS29" s="424">
        <f t="shared" si="13"/>
        <v>0</v>
      </c>
      <c r="AU29" s="424">
        <f t="shared" si="27"/>
        <v>2000</v>
      </c>
      <c r="AV29" s="424">
        <f t="shared" si="14"/>
        <v>100</v>
      </c>
      <c r="AX29" s="424">
        <f t="shared" si="34"/>
        <v>2000</v>
      </c>
      <c r="AY29" s="449">
        <f t="shared" si="15"/>
        <v>100</v>
      </c>
      <c r="AZ29" s="50"/>
      <c r="BA29" s="135">
        <f t="shared" si="6"/>
        <v>0</v>
      </c>
      <c r="BB29" s="129">
        <f t="shared" si="33"/>
        <v>0</v>
      </c>
      <c r="BC29" s="129">
        <f t="shared" si="8"/>
        <v>2000</v>
      </c>
      <c r="BD29" s="51"/>
    </row>
    <row r="30" spans="1:56" ht="30" customHeight="1" x14ac:dyDescent="0.2">
      <c r="A30" s="82"/>
      <c r="B30" s="83"/>
      <c r="C30" s="83"/>
      <c r="D30" s="63"/>
      <c r="E30" s="60"/>
      <c r="F30" s="83"/>
      <c r="G30" s="109"/>
      <c r="H30" s="151" t="s">
        <v>48</v>
      </c>
      <c r="I30" s="152"/>
      <c r="J30" s="153"/>
      <c r="K30" s="154"/>
      <c r="L30" s="155"/>
      <c r="M30" s="156"/>
      <c r="N30" s="157" t="s">
        <v>62</v>
      </c>
      <c r="O30" s="159">
        <f>O31</f>
        <v>377000</v>
      </c>
      <c r="P30" s="159">
        <f>P31</f>
        <v>400000</v>
      </c>
      <c r="Q30" s="159">
        <f>Q31</f>
        <v>422000</v>
      </c>
      <c r="R30" s="159">
        <f>R31</f>
        <v>377000</v>
      </c>
      <c r="S30" s="379"/>
      <c r="T30" s="159">
        <f>T31</f>
        <v>57000</v>
      </c>
      <c r="U30" s="159">
        <f>U31</f>
        <v>31000</v>
      </c>
      <c r="V30" s="159">
        <f>V31</f>
        <v>22000</v>
      </c>
      <c r="W30" s="159">
        <f>W31</f>
        <v>110000</v>
      </c>
      <c r="X30" s="158">
        <f t="shared" si="9"/>
        <v>29.177718832891248</v>
      </c>
      <c r="Z30" s="158">
        <f>Z31</f>
        <v>34000</v>
      </c>
      <c r="AA30" s="159">
        <f>AA31</f>
        <v>49000</v>
      </c>
      <c r="AB30" s="159">
        <f>AB31</f>
        <v>49000</v>
      </c>
      <c r="AC30" s="159">
        <f>AC31</f>
        <v>132000</v>
      </c>
      <c r="AD30" s="425">
        <f t="shared" si="10"/>
        <v>35.013262599469499</v>
      </c>
      <c r="AF30" s="425">
        <f t="shared" ref="AF30:AF92" si="35">W30+AC30</f>
        <v>242000</v>
      </c>
      <c r="AG30" s="425">
        <f t="shared" si="11"/>
        <v>64.190981432360743</v>
      </c>
      <c r="AI30" s="425">
        <f>AI31</f>
        <v>34000</v>
      </c>
      <c r="AJ30" s="159">
        <f>AJ31</f>
        <v>34000</v>
      </c>
      <c r="AK30" s="159">
        <f>AK31</f>
        <v>31000</v>
      </c>
      <c r="AL30" s="159">
        <f>AL31</f>
        <v>99000</v>
      </c>
      <c r="AM30" s="425">
        <f t="shared" si="12"/>
        <v>26.259946949602121</v>
      </c>
      <c r="AO30" s="425">
        <f>AO31</f>
        <v>28000</v>
      </c>
      <c r="AP30" s="159">
        <f>AP31</f>
        <v>8000</v>
      </c>
      <c r="AQ30" s="159">
        <f>AQ31</f>
        <v>0</v>
      </c>
      <c r="AR30" s="159">
        <f>AR31</f>
        <v>36000</v>
      </c>
      <c r="AS30" s="425">
        <f t="shared" si="13"/>
        <v>9.5490716180371358</v>
      </c>
      <c r="AU30" s="425">
        <f t="shared" si="27"/>
        <v>135000</v>
      </c>
      <c r="AV30" s="425">
        <f t="shared" si="14"/>
        <v>35.809018567639257</v>
      </c>
      <c r="AX30" s="425">
        <f t="shared" si="34"/>
        <v>377000</v>
      </c>
      <c r="AY30" s="425">
        <f t="shared" si="15"/>
        <v>100</v>
      </c>
      <c r="AZ30" s="160"/>
      <c r="BA30" s="158">
        <f t="shared" si="6"/>
        <v>0</v>
      </c>
      <c r="BB30" s="159">
        <f t="shared" si="33"/>
        <v>0</v>
      </c>
      <c r="BC30" s="159">
        <f t="shared" si="8"/>
        <v>377000</v>
      </c>
      <c r="BD30" s="51"/>
    </row>
    <row r="31" spans="1:56" ht="30" customHeight="1" x14ac:dyDescent="0.2">
      <c r="A31" s="52"/>
      <c r="B31" s="54"/>
      <c r="C31" s="54"/>
      <c r="D31" s="55"/>
      <c r="E31" s="56"/>
      <c r="F31" s="83"/>
      <c r="G31" s="104"/>
      <c r="H31" s="105"/>
      <c r="I31" s="123">
        <v>2</v>
      </c>
      <c r="J31" s="60"/>
      <c r="K31" s="61"/>
      <c r="L31" s="62"/>
      <c r="M31" s="63"/>
      <c r="N31" s="124" t="s">
        <v>54</v>
      </c>
      <c r="O31" s="126">
        <f>O32+O35+O37</f>
        <v>377000</v>
      </c>
      <c r="P31" s="127">
        <f>P32+P35+P37</f>
        <v>400000</v>
      </c>
      <c r="Q31" s="128">
        <f>Q32+Q35+Q37</f>
        <v>422000</v>
      </c>
      <c r="R31" s="126">
        <f>R32+R35+R37</f>
        <v>377000</v>
      </c>
      <c r="S31" s="388"/>
      <c r="T31" s="126">
        <f>T32+T35+T37</f>
        <v>57000</v>
      </c>
      <c r="U31" s="126">
        <f>U32+U35+U37</f>
        <v>31000</v>
      </c>
      <c r="V31" s="126">
        <f>V32+V35+V37</f>
        <v>22000</v>
      </c>
      <c r="W31" s="126">
        <f>W32+W35+W37</f>
        <v>110000</v>
      </c>
      <c r="X31" s="125">
        <f t="shared" si="9"/>
        <v>29.177718832891248</v>
      </c>
      <c r="Z31" s="125">
        <f>Z32+Z35+Z37</f>
        <v>34000</v>
      </c>
      <c r="AA31" s="126">
        <f>AA32+AA35+AA37</f>
        <v>49000</v>
      </c>
      <c r="AB31" s="126">
        <f>AB32+AB35+AB37</f>
        <v>49000</v>
      </c>
      <c r="AC31" s="126">
        <f>AC32+AC35+AC37</f>
        <v>132000</v>
      </c>
      <c r="AD31" s="423">
        <f t="shared" si="10"/>
        <v>35.013262599469499</v>
      </c>
      <c r="AF31" s="423">
        <f t="shared" si="35"/>
        <v>242000</v>
      </c>
      <c r="AG31" s="423">
        <f t="shared" si="11"/>
        <v>64.190981432360743</v>
      </c>
      <c r="AI31" s="423">
        <f>AI32+AI35+AI37</f>
        <v>34000</v>
      </c>
      <c r="AJ31" s="126">
        <f>AJ32+AJ35+AJ37</f>
        <v>34000</v>
      </c>
      <c r="AK31" s="126">
        <f>AK32+AK35+AK37</f>
        <v>31000</v>
      </c>
      <c r="AL31" s="126">
        <f>AL32+AL35+AL37</f>
        <v>99000</v>
      </c>
      <c r="AM31" s="423">
        <f t="shared" si="12"/>
        <v>26.259946949602121</v>
      </c>
      <c r="AO31" s="423">
        <f>AO32+AO35+AO37</f>
        <v>28000</v>
      </c>
      <c r="AP31" s="126">
        <f>AP32+AP35+AP37</f>
        <v>8000</v>
      </c>
      <c r="AQ31" s="126">
        <f>AQ32+AQ35+AQ37</f>
        <v>0</v>
      </c>
      <c r="AR31" s="126">
        <f>AR32+AR35+AR37</f>
        <v>36000</v>
      </c>
      <c r="AS31" s="423">
        <f t="shared" si="13"/>
        <v>9.5490716180371358</v>
      </c>
      <c r="AU31" s="423">
        <f t="shared" si="27"/>
        <v>135000</v>
      </c>
      <c r="AV31" s="423">
        <f t="shared" si="14"/>
        <v>35.809018567639257</v>
      </c>
      <c r="AX31" s="423">
        <f t="shared" si="34"/>
        <v>377000</v>
      </c>
      <c r="AY31" s="423">
        <f t="shared" si="15"/>
        <v>100</v>
      </c>
      <c r="AZ31" s="50"/>
      <c r="BA31" s="125">
        <f t="shared" si="6"/>
        <v>0</v>
      </c>
      <c r="BB31" s="126">
        <f t="shared" si="33"/>
        <v>0</v>
      </c>
      <c r="BC31" s="126">
        <f t="shared" si="8"/>
        <v>377000</v>
      </c>
      <c r="BD31" s="51"/>
    </row>
    <row r="32" spans="1:56" ht="30" customHeight="1" x14ac:dyDescent="0.2">
      <c r="A32" s="52"/>
      <c r="B32" s="54"/>
      <c r="C32" s="54"/>
      <c r="D32" s="55"/>
      <c r="E32" s="56"/>
      <c r="F32" s="83"/>
      <c r="G32" s="104"/>
      <c r="H32" s="105"/>
      <c r="I32" s="59"/>
      <c r="J32" s="130" t="s">
        <v>63</v>
      </c>
      <c r="K32" s="61"/>
      <c r="L32" s="62"/>
      <c r="M32" s="63"/>
      <c r="N32" s="101" t="s">
        <v>64</v>
      </c>
      <c r="O32" s="103">
        <f>O33+O34</f>
        <v>344000</v>
      </c>
      <c r="P32" s="131">
        <f>P33+P34</f>
        <v>363000</v>
      </c>
      <c r="Q32" s="132">
        <f>Q33+Q34</f>
        <v>379000</v>
      </c>
      <c r="R32" s="103">
        <f>R33+R34</f>
        <v>344000</v>
      </c>
      <c r="S32" s="379"/>
      <c r="T32" s="103">
        <f>T33+T34</f>
        <v>52000</v>
      </c>
      <c r="U32" s="103">
        <f>U33+U34</f>
        <v>26000</v>
      </c>
      <c r="V32" s="103">
        <f>V33+V34</f>
        <v>18000</v>
      </c>
      <c r="W32" s="103">
        <f>W33+W34</f>
        <v>96000</v>
      </c>
      <c r="X32" s="102">
        <f t="shared" si="9"/>
        <v>27.906976744186046</v>
      </c>
      <c r="Z32" s="102">
        <f>Z33+Z34</f>
        <v>30000</v>
      </c>
      <c r="AA32" s="103">
        <f>AA33+AA34</f>
        <v>44000</v>
      </c>
      <c r="AB32" s="103">
        <f>AB33+AB34</f>
        <v>45000</v>
      </c>
      <c r="AC32" s="103">
        <f>AC33+AC34</f>
        <v>119000</v>
      </c>
      <c r="AD32" s="420">
        <f t="shared" si="10"/>
        <v>34.593023255813954</v>
      </c>
      <c r="AF32" s="420">
        <f t="shared" si="35"/>
        <v>215000</v>
      </c>
      <c r="AG32" s="420">
        <f t="shared" si="11"/>
        <v>62.5</v>
      </c>
      <c r="AI32" s="420">
        <f>AI33+AI34</f>
        <v>31000</v>
      </c>
      <c r="AJ32" s="103">
        <f>AJ33+AJ34</f>
        <v>31000</v>
      </c>
      <c r="AK32" s="103">
        <f>AK33+AK34</f>
        <v>31000</v>
      </c>
      <c r="AL32" s="103">
        <f>AL33+AL34</f>
        <v>93000</v>
      </c>
      <c r="AM32" s="420">
        <f t="shared" si="12"/>
        <v>27.034883720930232</v>
      </c>
      <c r="AO32" s="420">
        <f>AO33+AO34</f>
        <v>28000</v>
      </c>
      <c r="AP32" s="103">
        <f>AP33+AP34</f>
        <v>8000</v>
      </c>
      <c r="AQ32" s="103">
        <f>AQ33+AQ34</f>
        <v>0</v>
      </c>
      <c r="AR32" s="103">
        <f>AR33+AR34</f>
        <v>36000</v>
      </c>
      <c r="AS32" s="420">
        <f t="shared" si="13"/>
        <v>10.465116279069768</v>
      </c>
      <c r="AU32" s="420">
        <f t="shared" si="27"/>
        <v>129000</v>
      </c>
      <c r="AV32" s="420">
        <f t="shared" si="14"/>
        <v>37.5</v>
      </c>
      <c r="AX32" s="420">
        <f t="shared" si="34"/>
        <v>344000</v>
      </c>
      <c r="AY32" s="420">
        <f t="shared" si="15"/>
        <v>100</v>
      </c>
      <c r="AZ32" s="50"/>
      <c r="BA32" s="102">
        <f t="shared" si="6"/>
        <v>0</v>
      </c>
      <c r="BB32" s="103">
        <f t="shared" si="33"/>
        <v>0</v>
      </c>
      <c r="BC32" s="103">
        <f t="shared" si="8"/>
        <v>344000</v>
      </c>
      <c r="BD32" s="51"/>
    </row>
    <row r="33" spans="1:56" ht="30" customHeight="1" x14ac:dyDescent="0.2">
      <c r="A33" s="52"/>
      <c r="B33" s="54"/>
      <c r="C33" s="54"/>
      <c r="D33" s="55"/>
      <c r="E33" s="56"/>
      <c r="F33" s="83"/>
      <c r="G33" s="104"/>
      <c r="H33" s="105"/>
      <c r="I33" s="59"/>
      <c r="J33" s="60"/>
      <c r="K33" s="133">
        <v>1</v>
      </c>
      <c r="L33" s="62"/>
      <c r="M33" s="63"/>
      <c r="N33" s="134" t="s">
        <v>65</v>
      </c>
      <c r="O33" s="129">
        <v>300000</v>
      </c>
      <c r="P33" s="136">
        <v>315000</v>
      </c>
      <c r="Q33" s="137">
        <v>326000</v>
      </c>
      <c r="R33" s="129">
        <v>300000</v>
      </c>
      <c r="S33" s="375"/>
      <c r="T33" s="161">
        <v>46000</v>
      </c>
      <c r="U33" s="161">
        <v>22000</v>
      </c>
      <c r="V33" s="129">
        <v>15000</v>
      </c>
      <c r="W33" s="129">
        <f>SUM(T33:V33)</f>
        <v>83000</v>
      </c>
      <c r="X33" s="135">
        <f t="shared" si="9"/>
        <v>27.666666666666668</v>
      </c>
      <c r="Z33" s="413">
        <v>25000</v>
      </c>
      <c r="AA33" s="161">
        <v>39000</v>
      </c>
      <c r="AB33" s="161">
        <v>39000</v>
      </c>
      <c r="AC33" s="129">
        <f>SUM(Z33:AB33)</f>
        <v>103000</v>
      </c>
      <c r="AD33" s="424">
        <f t="shared" si="10"/>
        <v>34.333333333333336</v>
      </c>
      <c r="AF33" s="424">
        <f t="shared" si="35"/>
        <v>186000</v>
      </c>
      <c r="AG33" s="424">
        <f t="shared" si="11"/>
        <v>62</v>
      </c>
      <c r="AI33" s="442">
        <v>27000</v>
      </c>
      <c r="AJ33" s="161">
        <v>27000</v>
      </c>
      <c r="AK33" s="161">
        <v>27000</v>
      </c>
      <c r="AL33" s="129">
        <f>SUM(AI33:AK33)</f>
        <v>81000</v>
      </c>
      <c r="AM33" s="424">
        <f t="shared" si="12"/>
        <v>27</v>
      </c>
      <c r="AO33" s="442">
        <v>25000</v>
      </c>
      <c r="AP33" s="161">
        <v>8000</v>
      </c>
      <c r="AQ33" s="129"/>
      <c r="AR33" s="129">
        <f>SUM(AO33:AQ33)</f>
        <v>33000</v>
      </c>
      <c r="AS33" s="424">
        <f t="shared" si="13"/>
        <v>11</v>
      </c>
      <c r="AU33" s="424">
        <f t="shared" si="27"/>
        <v>114000</v>
      </c>
      <c r="AV33" s="424">
        <f t="shared" si="14"/>
        <v>38</v>
      </c>
      <c r="AX33" s="424">
        <f t="shared" si="34"/>
        <v>300000</v>
      </c>
      <c r="AY33" s="424">
        <f t="shared" si="15"/>
        <v>100</v>
      </c>
      <c r="AZ33" s="50"/>
      <c r="BA33" s="135">
        <f t="shared" si="6"/>
        <v>0</v>
      </c>
      <c r="BB33" s="129">
        <f t="shared" si="33"/>
        <v>0</v>
      </c>
      <c r="BC33" s="129">
        <f t="shared" si="8"/>
        <v>300000</v>
      </c>
      <c r="BD33" s="51"/>
    </row>
    <row r="34" spans="1:56" ht="30" customHeight="1" x14ac:dyDescent="0.2">
      <c r="A34" s="52"/>
      <c r="B34" s="54"/>
      <c r="C34" s="54"/>
      <c r="D34" s="55"/>
      <c r="E34" s="56"/>
      <c r="F34" s="83"/>
      <c r="G34" s="104"/>
      <c r="H34" s="105"/>
      <c r="I34" s="59"/>
      <c r="J34" s="60"/>
      <c r="K34" s="133">
        <v>4</v>
      </c>
      <c r="L34" s="62"/>
      <c r="M34" s="63"/>
      <c r="N34" s="134" t="s">
        <v>66</v>
      </c>
      <c r="O34" s="129">
        <v>44000</v>
      </c>
      <c r="P34" s="136">
        <v>48000</v>
      </c>
      <c r="Q34" s="137">
        <v>53000</v>
      </c>
      <c r="R34" s="129">
        <v>44000</v>
      </c>
      <c r="S34" s="375"/>
      <c r="T34" s="129">
        <v>6000</v>
      </c>
      <c r="U34" s="161">
        <v>4000</v>
      </c>
      <c r="V34" s="161">
        <v>3000</v>
      </c>
      <c r="W34" s="129">
        <f>SUM(T34:V34)</f>
        <v>13000</v>
      </c>
      <c r="X34" s="135">
        <f t="shared" si="9"/>
        <v>29.545454545454547</v>
      </c>
      <c r="Z34" s="413">
        <v>5000</v>
      </c>
      <c r="AA34" s="161">
        <v>5000</v>
      </c>
      <c r="AB34" s="161">
        <v>6000</v>
      </c>
      <c r="AC34" s="129">
        <f>SUM(Z34:AB34)</f>
        <v>16000</v>
      </c>
      <c r="AD34" s="424">
        <f t="shared" si="10"/>
        <v>36.363636363636367</v>
      </c>
      <c r="AF34" s="424">
        <f t="shared" si="35"/>
        <v>29000</v>
      </c>
      <c r="AG34" s="424">
        <f t="shared" si="11"/>
        <v>65.909090909090907</v>
      </c>
      <c r="AI34" s="442">
        <v>4000</v>
      </c>
      <c r="AJ34" s="161">
        <v>4000</v>
      </c>
      <c r="AK34" s="161">
        <v>4000</v>
      </c>
      <c r="AL34" s="129">
        <f>SUM(AI34:AK34)</f>
        <v>12000</v>
      </c>
      <c r="AM34" s="424">
        <f t="shared" si="12"/>
        <v>27.272727272727273</v>
      </c>
      <c r="AO34" s="442">
        <v>3000</v>
      </c>
      <c r="AP34" s="161"/>
      <c r="AQ34" s="129"/>
      <c r="AR34" s="129">
        <f>SUM(AO34:AQ34)</f>
        <v>3000</v>
      </c>
      <c r="AS34" s="424">
        <f t="shared" si="13"/>
        <v>6.8181818181818183</v>
      </c>
      <c r="AU34" s="424">
        <f t="shared" si="27"/>
        <v>15000</v>
      </c>
      <c r="AV34" s="424">
        <f t="shared" si="14"/>
        <v>34.090909090909093</v>
      </c>
      <c r="AX34" s="424">
        <f t="shared" si="34"/>
        <v>44000</v>
      </c>
      <c r="AY34" s="424">
        <f t="shared" si="15"/>
        <v>100</v>
      </c>
      <c r="AZ34" s="50"/>
      <c r="BA34" s="135">
        <f t="shared" si="6"/>
        <v>0</v>
      </c>
      <c r="BB34" s="129">
        <f t="shared" si="33"/>
        <v>0</v>
      </c>
      <c r="BC34" s="129">
        <f t="shared" si="8"/>
        <v>44000</v>
      </c>
      <c r="BD34" s="51"/>
    </row>
    <row r="35" spans="1:56" ht="30" customHeight="1" x14ac:dyDescent="0.2">
      <c r="A35" s="52"/>
      <c r="B35" s="54"/>
      <c r="C35" s="54"/>
      <c r="D35" s="55"/>
      <c r="E35" s="56"/>
      <c r="F35" s="83"/>
      <c r="G35" s="104"/>
      <c r="H35" s="105"/>
      <c r="I35" s="59"/>
      <c r="J35" s="130" t="s">
        <v>67</v>
      </c>
      <c r="K35" s="61"/>
      <c r="L35" s="62"/>
      <c r="M35" s="63"/>
      <c r="N35" s="101" t="s">
        <v>68</v>
      </c>
      <c r="O35" s="103">
        <f>O36</f>
        <v>13000</v>
      </c>
      <c r="P35" s="131">
        <f>P36</f>
        <v>14000</v>
      </c>
      <c r="Q35" s="132">
        <f>Q36</f>
        <v>17000</v>
      </c>
      <c r="R35" s="103">
        <f>R36</f>
        <v>13000</v>
      </c>
      <c r="S35" s="379"/>
      <c r="T35" s="103">
        <f>T36</f>
        <v>2000</v>
      </c>
      <c r="U35" s="103">
        <f>U36</f>
        <v>2000</v>
      </c>
      <c r="V35" s="103">
        <f>V36</f>
        <v>2000</v>
      </c>
      <c r="W35" s="103">
        <f>W36</f>
        <v>6000</v>
      </c>
      <c r="X35" s="102">
        <f t="shared" si="9"/>
        <v>46.153846153846153</v>
      </c>
      <c r="Z35" s="102">
        <f>Z36</f>
        <v>1000</v>
      </c>
      <c r="AA35" s="103">
        <f>AA36</f>
        <v>2000</v>
      </c>
      <c r="AB35" s="103">
        <f>AB36</f>
        <v>2000</v>
      </c>
      <c r="AC35" s="103">
        <f>AC36</f>
        <v>5000</v>
      </c>
      <c r="AD35" s="420">
        <f t="shared" si="10"/>
        <v>38.46153846153846</v>
      </c>
      <c r="AF35" s="420">
        <f t="shared" si="35"/>
        <v>11000</v>
      </c>
      <c r="AG35" s="420">
        <f t="shared" si="11"/>
        <v>84.615384615384613</v>
      </c>
      <c r="AI35" s="420">
        <f>AI36</f>
        <v>1000</v>
      </c>
      <c r="AJ35" s="103">
        <f>AJ36</f>
        <v>1000</v>
      </c>
      <c r="AK35" s="103">
        <f>AK36</f>
        <v>0</v>
      </c>
      <c r="AL35" s="103">
        <f>AL36</f>
        <v>2000</v>
      </c>
      <c r="AM35" s="420">
        <f t="shared" si="12"/>
        <v>15.384615384615385</v>
      </c>
      <c r="AO35" s="420">
        <f>AO36</f>
        <v>0</v>
      </c>
      <c r="AP35" s="103">
        <f>AP36</f>
        <v>0</v>
      </c>
      <c r="AQ35" s="103">
        <f>AQ36</f>
        <v>0</v>
      </c>
      <c r="AR35" s="103">
        <f>AR36</f>
        <v>0</v>
      </c>
      <c r="AS35" s="420">
        <f t="shared" si="13"/>
        <v>0</v>
      </c>
      <c r="AU35" s="420">
        <f t="shared" si="27"/>
        <v>2000</v>
      </c>
      <c r="AV35" s="420">
        <f t="shared" si="14"/>
        <v>15.384615384615385</v>
      </c>
      <c r="AX35" s="420">
        <f t="shared" si="34"/>
        <v>13000</v>
      </c>
      <c r="AY35" s="420">
        <f t="shared" si="15"/>
        <v>100</v>
      </c>
      <c r="AZ35" s="50"/>
      <c r="BA35" s="102">
        <f t="shared" si="6"/>
        <v>0</v>
      </c>
      <c r="BB35" s="103">
        <f t="shared" si="33"/>
        <v>0</v>
      </c>
      <c r="BC35" s="103">
        <f t="shared" si="8"/>
        <v>13000</v>
      </c>
      <c r="BD35" s="51"/>
    </row>
    <row r="36" spans="1:56" ht="30" customHeight="1" x14ac:dyDescent="0.2">
      <c r="A36" s="52"/>
      <c r="B36" s="54"/>
      <c r="C36" s="54"/>
      <c r="D36" s="55"/>
      <c r="E36" s="56"/>
      <c r="F36" s="83"/>
      <c r="G36" s="104"/>
      <c r="H36" s="105"/>
      <c r="I36" s="59"/>
      <c r="J36" s="60"/>
      <c r="K36" s="133">
        <v>4</v>
      </c>
      <c r="L36" s="62"/>
      <c r="M36" s="63"/>
      <c r="N36" s="134" t="s">
        <v>66</v>
      </c>
      <c r="O36" s="129">
        <v>13000</v>
      </c>
      <c r="P36" s="136">
        <v>14000</v>
      </c>
      <c r="Q36" s="137">
        <v>17000</v>
      </c>
      <c r="R36" s="129">
        <v>13000</v>
      </c>
      <c r="S36" s="375"/>
      <c r="T36" s="161">
        <v>2000</v>
      </c>
      <c r="U36" s="161">
        <v>2000</v>
      </c>
      <c r="V36" s="161">
        <v>2000</v>
      </c>
      <c r="W36" s="129">
        <f>SUM(T36:V36)</f>
        <v>6000</v>
      </c>
      <c r="X36" s="135">
        <f t="shared" si="9"/>
        <v>46.153846153846153</v>
      </c>
      <c r="Z36" s="135">
        <v>1000</v>
      </c>
      <c r="AA36" s="129">
        <v>2000</v>
      </c>
      <c r="AB36" s="129">
        <v>2000</v>
      </c>
      <c r="AC36" s="129">
        <f>SUM(Z36:AB36)</f>
        <v>5000</v>
      </c>
      <c r="AD36" s="424">
        <f t="shared" si="10"/>
        <v>38.46153846153846</v>
      </c>
      <c r="AF36" s="424">
        <f t="shared" si="35"/>
        <v>11000</v>
      </c>
      <c r="AG36" s="424">
        <f t="shared" si="11"/>
        <v>84.615384615384613</v>
      </c>
      <c r="AI36" s="424">
        <v>1000</v>
      </c>
      <c r="AJ36" s="129">
        <v>1000</v>
      </c>
      <c r="AK36" s="129"/>
      <c r="AL36" s="129">
        <f>SUM(AI36:AK36)</f>
        <v>2000</v>
      </c>
      <c r="AM36" s="424">
        <f t="shared" si="12"/>
        <v>15.384615384615385</v>
      </c>
      <c r="AO36" s="424"/>
      <c r="AP36" s="129"/>
      <c r="AQ36" s="129"/>
      <c r="AR36" s="129">
        <f>SUM(AO36:AQ36)</f>
        <v>0</v>
      </c>
      <c r="AS36" s="424">
        <f t="shared" si="13"/>
        <v>0</v>
      </c>
      <c r="AU36" s="424">
        <f t="shared" si="27"/>
        <v>2000</v>
      </c>
      <c r="AV36" s="424">
        <f t="shared" si="14"/>
        <v>15.384615384615385</v>
      </c>
      <c r="AX36" s="424">
        <f t="shared" si="34"/>
        <v>13000</v>
      </c>
      <c r="AY36" s="424">
        <f t="shared" si="15"/>
        <v>100</v>
      </c>
      <c r="AZ36" s="50"/>
      <c r="BA36" s="135">
        <f t="shared" si="6"/>
        <v>0</v>
      </c>
      <c r="BB36" s="129">
        <f t="shared" si="33"/>
        <v>0</v>
      </c>
      <c r="BC36" s="129">
        <f t="shared" si="8"/>
        <v>13000</v>
      </c>
      <c r="BD36" s="51"/>
    </row>
    <row r="37" spans="1:56" ht="29.25" customHeight="1" x14ac:dyDescent="0.2">
      <c r="A37" s="52"/>
      <c r="B37" s="54"/>
      <c r="C37" s="54"/>
      <c r="D37" s="55"/>
      <c r="E37" s="56"/>
      <c r="F37" s="83"/>
      <c r="G37" s="104"/>
      <c r="H37" s="105"/>
      <c r="I37" s="59"/>
      <c r="J37" s="130" t="s">
        <v>55</v>
      </c>
      <c r="K37" s="61"/>
      <c r="L37" s="62"/>
      <c r="M37" s="63"/>
      <c r="N37" s="101" t="s">
        <v>56</v>
      </c>
      <c r="O37" s="103">
        <f>O39+O40</f>
        <v>20000</v>
      </c>
      <c r="P37" s="103">
        <f>P39+P40</f>
        <v>23000</v>
      </c>
      <c r="Q37" s="103">
        <f>Q39+Q40</f>
        <v>26000</v>
      </c>
      <c r="R37" s="103">
        <f>R39+R40</f>
        <v>20000</v>
      </c>
      <c r="S37" s="379"/>
      <c r="T37" s="103">
        <f>T39+T40</f>
        <v>3000</v>
      </c>
      <c r="U37" s="103">
        <f>U39+U40</f>
        <v>3000</v>
      </c>
      <c r="V37" s="103">
        <f>V39+V40</f>
        <v>2000</v>
      </c>
      <c r="W37" s="103">
        <f>W39+W40</f>
        <v>8000</v>
      </c>
      <c r="X37" s="102">
        <f t="shared" si="9"/>
        <v>40</v>
      </c>
      <c r="Z37" s="102">
        <f>Z39+Z40</f>
        <v>3000</v>
      </c>
      <c r="AA37" s="103">
        <f>AA39+AA40</f>
        <v>3000</v>
      </c>
      <c r="AB37" s="103">
        <f>AB39+AB40</f>
        <v>2000</v>
      </c>
      <c r="AC37" s="103">
        <f>AC39+AC40</f>
        <v>8000</v>
      </c>
      <c r="AD37" s="420">
        <f t="shared" si="10"/>
        <v>40</v>
      </c>
      <c r="AF37" s="420">
        <f t="shared" si="35"/>
        <v>16000</v>
      </c>
      <c r="AG37" s="420">
        <f t="shared" si="11"/>
        <v>80</v>
      </c>
      <c r="AI37" s="420">
        <f>AI39+AI40</f>
        <v>2000</v>
      </c>
      <c r="AJ37" s="103">
        <f>AJ39+AJ40</f>
        <v>2000</v>
      </c>
      <c r="AK37" s="103">
        <f>AK39+AK40</f>
        <v>0</v>
      </c>
      <c r="AL37" s="103">
        <f>AL39+AL40</f>
        <v>4000</v>
      </c>
      <c r="AM37" s="420">
        <f t="shared" si="12"/>
        <v>20</v>
      </c>
      <c r="AO37" s="420">
        <f>AO39+AO40</f>
        <v>0</v>
      </c>
      <c r="AP37" s="103">
        <f>AP39+AP40</f>
        <v>0</v>
      </c>
      <c r="AQ37" s="103">
        <f>AQ39+AQ40</f>
        <v>0</v>
      </c>
      <c r="AR37" s="103">
        <f>AR39+AR40</f>
        <v>0</v>
      </c>
      <c r="AS37" s="420">
        <f t="shared" si="13"/>
        <v>0</v>
      </c>
      <c r="AU37" s="420">
        <f t="shared" si="27"/>
        <v>4000</v>
      </c>
      <c r="AV37" s="420">
        <f t="shared" si="14"/>
        <v>20</v>
      </c>
      <c r="AX37" s="420">
        <f t="shared" si="34"/>
        <v>20000</v>
      </c>
      <c r="AY37" s="420">
        <f t="shared" si="15"/>
        <v>100</v>
      </c>
      <c r="AZ37" s="50"/>
      <c r="BA37" s="102">
        <f t="shared" si="6"/>
        <v>0</v>
      </c>
      <c r="BB37" s="103">
        <f t="shared" si="33"/>
        <v>0</v>
      </c>
      <c r="BC37" s="103">
        <f t="shared" si="8"/>
        <v>20000</v>
      </c>
      <c r="BD37" s="51"/>
    </row>
    <row r="38" spans="1:56" ht="30" hidden="1" customHeight="1" x14ac:dyDescent="0.2">
      <c r="A38" s="52"/>
      <c r="B38" s="54"/>
      <c r="C38" s="54"/>
      <c r="D38" s="55"/>
      <c r="E38" s="56"/>
      <c r="F38" s="83"/>
      <c r="G38" s="104"/>
      <c r="H38" s="105"/>
      <c r="I38" s="59"/>
      <c r="J38" s="60"/>
      <c r="K38" s="133">
        <v>2</v>
      </c>
      <c r="L38" s="62"/>
      <c r="M38" s="63"/>
      <c r="N38" s="134" t="s">
        <v>57</v>
      </c>
      <c r="O38" s="129" t="e">
        <f>[1]ÖD1!AJ99</f>
        <v>#REF!</v>
      </c>
      <c r="P38" s="136" t="e">
        <f>[1]ÖD1!AK99</f>
        <v>#REF!</v>
      </c>
      <c r="Q38" s="137" t="e">
        <f>[1]ÖD1!AL99</f>
        <v>#REF!</v>
      </c>
      <c r="R38" s="129" t="e">
        <f>[1]ÖD1!AM99</f>
        <v>#REF!</v>
      </c>
      <c r="S38" s="375"/>
      <c r="T38" s="129"/>
      <c r="U38" s="129"/>
      <c r="V38" s="129"/>
      <c r="W38" s="129">
        <f>SUM(T38:V38)</f>
        <v>0</v>
      </c>
      <c r="X38" s="135" t="e">
        <f t="shared" si="9"/>
        <v>#REF!</v>
      </c>
      <c r="Z38" s="135" t="e">
        <v>#REF!</v>
      </c>
      <c r="AA38" s="129" t="e">
        <v>#REF!</v>
      </c>
      <c r="AB38" s="129" t="e">
        <v>#REF!</v>
      </c>
      <c r="AC38" s="129" t="e">
        <f>SUM(Z38:AB38)</f>
        <v>#REF!</v>
      </c>
      <c r="AD38" s="424" t="e">
        <f t="shared" si="10"/>
        <v>#REF!</v>
      </c>
      <c r="AF38" s="424" t="e">
        <f t="shared" si="35"/>
        <v>#REF!</v>
      </c>
      <c r="AG38" s="424" t="e">
        <f t="shared" si="11"/>
        <v>#REF!</v>
      </c>
      <c r="AI38" s="424" t="e">
        <v>#REF!</v>
      </c>
      <c r="AJ38" s="129" t="e">
        <v>#REF!</v>
      </c>
      <c r="AK38" s="129" t="e">
        <v>#REF!</v>
      </c>
      <c r="AL38" s="129" t="e">
        <f>SUM(AI38:AK38)</f>
        <v>#REF!</v>
      </c>
      <c r="AM38" s="424" t="e">
        <f t="shared" si="12"/>
        <v>#REF!</v>
      </c>
      <c r="AO38" s="424" t="e">
        <v>#REF!</v>
      </c>
      <c r="AP38" s="129" t="e">
        <v>#REF!</v>
      </c>
      <c r="AQ38" s="129" t="e">
        <v>#REF!</v>
      </c>
      <c r="AR38" s="129" t="e">
        <f>SUM(AO38:AQ38)</f>
        <v>#REF!</v>
      </c>
      <c r="AS38" s="424" t="e">
        <f t="shared" si="13"/>
        <v>#REF!</v>
      </c>
      <c r="AU38" s="424" t="e">
        <f t="shared" si="27"/>
        <v>#REF!</v>
      </c>
      <c r="AV38" s="424" t="e">
        <f t="shared" si="14"/>
        <v>#REF!</v>
      </c>
      <c r="AX38" s="424" t="e">
        <f t="shared" si="34"/>
        <v>#REF!</v>
      </c>
      <c r="AY38" s="424" t="e">
        <f t="shared" si="15"/>
        <v>#REF!</v>
      </c>
      <c r="AZ38" s="50"/>
      <c r="BA38" s="135" t="e">
        <f t="shared" si="6"/>
        <v>#REF!</v>
      </c>
      <c r="BB38" s="129" t="e">
        <f t="shared" si="33"/>
        <v>#REF!</v>
      </c>
      <c r="BC38" s="129" t="e">
        <f t="shared" si="8"/>
        <v>#REF!</v>
      </c>
      <c r="BD38" s="51"/>
    </row>
    <row r="39" spans="1:56" ht="30" customHeight="1" x14ac:dyDescent="0.2">
      <c r="A39" s="52"/>
      <c r="B39" s="54"/>
      <c r="C39" s="54"/>
      <c r="D39" s="55"/>
      <c r="E39" s="56"/>
      <c r="F39" s="83"/>
      <c r="G39" s="104"/>
      <c r="H39" s="105"/>
      <c r="I39" s="59"/>
      <c r="J39" s="60"/>
      <c r="K39" s="133">
        <v>3</v>
      </c>
      <c r="L39" s="62"/>
      <c r="M39" s="63"/>
      <c r="N39" s="134" t="s">
        <v>69</v>
      </c>
      <c r="O39" s="129">
        <v>15000</v>
      </c>
      <c r="P39" s="136">
        <v>17000</v>
      </c>
      <c r="Q39" s="137">
        <v>19000</v>
      </c>
      <c r="R39" s="129">
        <v>15000</v>
      </c>
      <c r="S39" s="375"/>
      <c r="T39" s="129">
        <v>2000</v>
      </c>
      <c r="U39" s="129">
        <v>2000</v>
      </c>
      <c r="V39" s="129">
        <v>1000</v>
      </c>
      <c r="W39" s="129">
        <f>SUM(T39:V39)</f>
        <v>5000</v>
      </c>
      <c r="X39" s="135">
        <f t="shared" si="9"/>
        <v>33.333333333333336</v>
      </c>
      <c r="Z39" s="135">
        <v>2000</v>
      </c>
      <c r="AA39" s="129">
        <v>2000</v>
      </c>
      <c r="AB39" s="129">
        <v>2000</v>
      </c>
      <c r="AC39" s="129">
        <f>SUM(Z39:AB39)</f>
        <v>6000</v>
      </c>
      <c r="AD39" s="424">
        <f t="shared" si="10"/>
        <v>40</v>
      </c>
      <c r="AF39" s="424">
        <f t="shared" si="35"/>
        <v>11000</v>
      </c>
      <c r="AG39" s="424">
        <f t="shared" si="11"/>
        <v>73.333333333333329</v>
      </c>
      <c r="AI39" s="424">
        <v>2000</v>
      </c>
      <c r="AJ39" s="129">
        <v>2000</v>
      </c>
      <c r="AK39" s="129"/>
      <c r="AL39" s="129">
        <f>SUM(AI39:AK39)</f>
        <v>4000</v>
      </c>
      <c r="AM39" s="424">
        <f t="shared" si="12"/>
        <v>26.666666666666668</v>
      </c>
      <c r="AO39" s="424"/>
      <c r="AP39" s="129"/>
      <c r="AQ39" s="129"/>
      <c r="AR39" s="129">
        <f>SUM(AO39:AQ39)</f>
        <v>0</v>
      </c>
      <c r="AS39" s="424">
        <f t="shared" si="13"/>
        <v>0</v>
      </c>
      <c r="AU39" s="424">
        <f t="shared" si="27"/>
        <v>4000</v>
      </c>
      <c r="AV39" s="424">
        <f t="shared" si="14"/>
        <v>26.666666666666668</v>
      </c>
      <c r="AX39" s="424">
        <f t="shared" si="34"/>
        <v>15000</v>
      </c>
      <c r="AY39" s="424">
        <f t="shared" si="15"/>
        <v>100</v>
      </c>
      <c r="AZ39" s="50"/>
      <c r="BA39" s="135">
        <f t="shared" si="6"/>
        <v>0</v>
      </c>
      <c r="BB39" s="129">
        <f t="shared" si="33"/>
        <v>0</v>
      </c>
      <c r="BC39" s="129">
        <f t="shared" si="8"/>
        <v>15000</v>
      </c>
      <c r="BD39" s="51"/>
    </row>
    <row r="40" spans="1:56" ht="30" customHeight="1" x14ac:dyDescent="0.2">
      <c r="A40" s="52"/>
      <c r="B40" s="54"/>
      <c r="C40" s="54"/>
      <c r="D40" s="55"/>
      <c r="E40" s="56"/>
      <c r="F40" s="83"/>
      <c r="G40" s="104"/>
      <c r="H40" s="105"/>
      <c r="I40" s="59"/>
      <c r="J40" s="60"/>
      <c r="K40" s="133">
        <v>5</v>
      </c>
      <c r="L40" s="62"/>
      <c r="M40" s="63"/>
      <c r="N40" s="134" t="s">
        <v>58</v>
      </c>
      <c r="O40" s="135">
        <v>5000</v>
      </c>
      <c r="P40" s="136">
        <v>6000</v>
      </c>
      <c r="Q40" s="137">
        <v>7000</v>
      </c>
      <c r="R40" s="135">
        <v>5000</v>
      </c>
      <c r="S40" s="377"/>
      <c r="T40" s="135">
        <v>1000</v>
      </c>
      <c r="U40" s="135">
        <v>1000</v>
      </c>
      <c r="V40" s="135">
        <v>1000</v>
      </c>
      <c r="W40" s="135">
        <f>SUM(T40:V40)</f>
        <v>3000</v>
      </c>
      <c r="X40" s="135">
        <f t="shared" si="9"/>
        <v>60</v>
      </c>
      <c r="Z40" s="135">
        <v>1000</v>
      </c>
      <c r="AA40" s="135">
        <v>1000</v>
      </c>
      <c r="AB40" s="135"/>
      <c r="AC40" s="135">
        <f>SUM(Z40:AB40)</f>
        <v>2000</v>
      </c>
      <c r="AD40" s="424">
        <f t="shared" si="10"/>
        <v>40</v>
      </c>
      <c r="AF40" s="424">
        <f t="shared" si="35"/>
        <v>5000</v>
      </c>
      <c r="AG40" s="424">
        <f t="shared" si="11"/>
        <v>100</v>
      </c>
      <c r="AI40" s="424"/>
      <c r="AJ40" s="135"/>
      <c r="AK40" s="135"/>
      <c r="AL40" s="135">
        <f>SUM(AI40:AK40)</f>
        <v>0</v>
      </c>
      <c r="AM40" s="424">
        <f t="shared" si="12"/>
        <v>0</v>
      </c>
      <c r="AO40" s="424"/>
      <c r="AP40" s="135"/>
      <c r="AQ40" s="135"/>
      <c r="AR40" s="135">
        <f>SUM(AO40:AQ40)</f>
        <v>0</v>
      </c>
      <c r="AS40" s="424">
        <f t="shared" si="13"/>
        <v>0</v>
      </c>
      <c r="AU40" s="424">
        <f t="shared" si="27"/>
        <v>0</v>
      </c>
      <c r="AV40" s="424">
        <f t="shared" si="14"/>
        <v>0</v>
      </c>
      <c r="AX40" s="424">
        <f t="shared" si="34"/>
        <v>5000</v>
      </c>
      <c r="AY40" s="424">
        <f t="shared" si="15"/>
        <v>100</v>
      </c>
      <c r="AZ40" s="50"/>
      <c r="BA40" s="135">
        <f t="shared" si="6"/>
        <v>0</v>
      </c>
      <c r="BB40" s="135">
        <f t="shared" si="33"/>
        <v>0</v>
      </c>
      <c r="BC40" s="135">
        <f t="shared" si="8"/>
        <v>5000</v>
      </c>
      <c r="BD40" s="51"/>
    </row>
    <row r="41" spans="1:56" ht="30" customHeight="1" x14ac:dyDescent="0.2">
      <c r="A41" s="82"/>
      <c r="B41" s="83"/>
      <c r="C41" s="83"/>
      <c r="D41" s="63"/>
      <c r="E41" s="60"/>
      <c r="F41" s="83"/>
      <c r="G41" s="104">
        <v>2</v>
      </c>
      <c r="H41" s="105"/>
      <c r="I41" s="59"/>
      <c r="J41" s="60"/>
      <c r="K41" s="61"/>
      <c r="L41" s="62"/>
      <c r="M41" s="63"/>
      <c r="N41" s="106" t="s">
        <v>70</v>
      </c>
      <c r="O41" s="108">
        <f t="shared" ref="O41:R41" si="36">O42</f>
        <v>6102000</v>
      </c>
      <c r="P41" s="227">
        <f t="shared" si="36"/>
        <v>6620000</v>
      </c>
      <c r="Q41" s="228">
        <f t="shared" si="36"/>
        <v>7106000</v>
      </c>
      <c r="R41" s="108">
        <f t="shared" si="36"/>
        <v>6102000</v>
      </c>
      <c r="S41" s="395"/>
      <c r="T41" s="108">
        <f t="shared" ref="T41:V41" si="37">T42</f>
        <v>906200</v>
      </c>
      <c r="U41" s="108">
        <f t="shared" si="37"/>
        <v>459500</v>
      </c>
      <c r="V41" s="108">
        <f t="shared" si="37"/>
        <v>459500</v>
      </c>
      <c r="W41" s="108">
        <f t="shared" ref="W41" si="38">T41+U41+V41</f>
        <v>1825200</v>
      </c>
      <c r="X41" s="107">
        <f t="shared" si="9"/>
        <v>29.911504424778762</v>
      </c>
      <c r="Z41" s="107">
        <f t="shared" ref="Z41:AB41" si="39">Z42</f>
        <v>598800</v>
      </c>
      <c r="AA41" s="108">
        <f t="shared" si="39"/>
        <v>599000</v>
      </c>
      <c r="AB41" s="108">
        <f t="shared" si="39"/>
        <v>600000</v>
      </c>
      <c r="AC41" s="108">
        <f t="shared" ref="AC41" si="40">Z41+AA41+AB41</f>
        <v>1797800</v>
      </c>
      <c r="AD41" s="421">
        <f t="shared" si="10"/>
        <v>29.4624713208784</v>
      </c>
      <c r="AF41" s="421">
        <f t="shared" si="35"/>
        <v>3623000</v>
      </c>
      <c r="AG41" s="421">
        <f t="shared" si="11"/>
        <v>59.373975745657162</v>
      </c>
      <c r="AI41" s="421">
        <f t="shared" ref="AI41:AK41" si="41">AI42</f>
        <v>520600</v>
      </c>
      <c r="AJ41" s="108">
        <f t="shared" si="41"/>
        <v>518700</v>
      </c>
      <c r="AK41" s="108">
        <f t="shared" si="41"/>
        <v>518700</v>
      </c>
      <c r="AL41" s="108">
        <f t="shared" ref="AL41" si="42">AI41+AJ41+AK41</f>
        <v>1558000</v>
      </c>
      <c r="AM41" s="421">
        <f t="shared" si="12"/>
        <v>25.532612258275975</v>
      </c>
      <c r="AO41" s="421">
        <f t="shared" ref="AO41:AQ41" si="43">AO42</f>
        <v>291000</v>
      </c>
      <c r="AP41" s="108">
        <f t="shared" si="43"/>
        <v>318000</v>
      </c>
      <c r="AQ41" s="108">
        <f t="shared" si="43"/>
        <v>312000</v>
      </c>
      <c r="AR41" s="108">
        <f t="shared" ref="AR41" si="44">AO41+AP41+AQ41</f>
        <v>921000</v>
      </c>
      <c r="AS41" s="421">
        <f t="shared" si="13"/>
        <v>15.093411996066862</v>
      </c>
      <c r="AU41" s="421">
        <f t="shared" si="27"/>
        <v>2479000</v>
      </c>
      <c r="AV41" s="421">
        <f t="shared" si="14"/>
        <v>40.626024254342838</v>
      </c>
      <c r="AX41" s="421">
        <f t="shared" si="34"/>
        <v>6102000</v>
      </c>
      <c r="AY41" s="421">
        <f t="shared" si="15"/>
        <v>100</v>
      </c>
      <c r="AZ41" s="50"/>
      <c r="BA41" s="107">
        <f t="shared" si="6"/>
        <v>0</v>
      </c>
      <c r="BB41" s="108">
        <f t="shared" ref="BB41" si="45">BA41/(R41/100)</f>
        <v>0</v>
      </c>
      <c r="BC41" s="108">
        <f t="shared" si="8"/>
        <v>6102000</v>
      </c>
      <c r="BD41" s="51"/>
    </row>
    <row r="42" spans="1:56" ht="30" customHeight="1" x14ac:dyDescent="0.2">
      <c r="A42" s="52"/>
      <c r="B42" s="54"/>
      <c r="C42" s="54"/>
      <c r="D42" s="55"/>
      <c r="E42" s="56"/>
      <c r="F42" s="83"/>
      <c r="G42" s="109"/>
      <c r="H42" s="162" t="s">
        <v>46</v>
      </c>
      <c r="I42" s="89"/>
      <c r="J42" s="85"/>
      <c r="K42" s="90"/>
      <c r="L42" s="91"/>
      <c r="M42" s="92"/>
      <c r="N42" s="163" t="s">
        <v>70</v>
      </c>
      <c r="O42" s="165">
        <f>O43</f>
        <v>6102000</v>
      </c>
      <c r="P42" s="166">
        <f>P43</f>
        <v>6620000</v>
      </c>
      <c r="Q42" s="167">
        <f>Q43</f>
        <v>7106000</v>
      </c>
      <c r="R42" s="165">
        <f>R43</f>
        <v>6102000</v>
      </c>
      <c r="S42" s="379"/>
      <c r="T42" s="165">
        <f>T43</f>
        <v>906200</v>
      </c>
      <c r="U42" s="165">
        <f>U43</f>
        <v>459500</v>
      </c>
      <c r="V42" s="165">
        <f>V43</f>
        <v>459500</v>
      </c>
      <c r="W42" s="165">
        <f t="shared" ref="W42:W73" si="46">T42+U42+V42</f>
        <v>1825200</v>
      </c>
      <c r="X42" s="164">
        <f t="shared" si="9"/>
        <v>29.911504424778762</v>
      </c>
      <c r="Z42" s="164">
        <f>Z43</f>
        <v>598800</v>
      </c>
      <c r="AA42" s="165">
        <f>AA43</f>
        <v>599000</v>
      </c>
      <c r="AB42" s="165">
        <f>AB43</f>
        <v>600000</v>
      </c>
      <c r="AC42" s="165">
        <f t="shared" ref="AC42:AC73" si="47">Z42+AA42+AB42</f>
        <v>1797800</v>
      </c>
      <c r="AD42" s="426">
        <f t="shared" si="10"/>
        <v>29.4624713208784</v>
      </c>
      <c r="AF42" s="426">
        <f t="shared" si="35"/>
        <v>3623000</v>
      </c>
      <c r="AG42" s="426">
        <f t="shared" si="11"/>
        <v>59.373975745657162</v>
      </c>
      <c r="AI42" s="426">
        <f>AI43</f>
        <v>520600</v>
      </c>
      <c r="AJ42" s="165">
        <f>AJ43</f>
        <v>518700</v>
      </c>
      <c r="AK42" s="165">
        <f>AK43</f>
        <v>518700</v>
      </c>
      <c r="AL42" s="165">
        <f t="shared" ref="AL42:AL73" si="48">AI42+AJ42+AK42</f>
        <v>1558000</v>
      </c>
      <c r="AM42" s="426">
        <f t="shared" si="12"/>
        <v>25.532612258275975</v>
      </c>
      <c r="AO42" s="426">
        <f>AO43</f>
        <v>291000</v>
      </c>
      <c r="AP42" s="165">
        <f>AP43</f>
        <v>318000</v>
      </c>
      <c r="AQ42" s="165">
        <f>AQ43</f>
        <v>312000</v>
      </c>
      <c r="AR42" s="165">
        <f t="shared" ref="AR42:AR73" si="49">AO42+AP42+AQ42</f>
        <v>921000</v>
      </c>
      <c r="AS42" s="426">
        <f t="shared" si="13"/>
        <v>15.093411996066862</v>
      </c>
      <c r="AU42" s="426">
        <f t="shared" si="27"/>
        <v>2479000</v>
      </c>
      <c r="AV42" s="426">
        <f t="shared" si="14"/>
        <v>40.626024254342838</v>
      </c>
      <c r="AX42" s="426">
        <f t="shared" si="34"/>
        <v>6102000</v>
      </c>
      <c r="AY42" s="426">
        <f t="shared" si="15"/>
        <v>100</v>
      </c>
      <c r="AZ42" s="96"/>
      <c r="BA42" s="164">
        <f t="shared" si="6"/>
        <v>0</v>
      </c>
      <c r="BB42" s="165">
        <f t="shared" ref="BB42:BB52" si="50">BA42/(R42/100)</f>
        <v>0</v>
      </c>
      <c r="BC42" s="165">
        <f t="shared" si="8"/>
        <v>6102000</v>
      </c>
      <c r="BD42" s="51"/>
    </row>
    <row r="43" spans="1:56" ht="30" customHeight="1" x14ac:dyDescent="0.2">
      <c r="A43" s="52"/>
      <c r="B43" s="54"/>
      <c r="C43" s="54"/>
      <c r="D43" s="55"/>
      <c r="E43" s="56"/>
      <c r="F43" s="83"/>
      <c r="G43" s="104"/>
      <c r="H43" s="105"/>
      <c r="I43" s="123">
        <v>2</v>
      </c>
      <c r="J43" s="60"/>
      <c r="K43" s="61"/>
      <c r="L43" s="62"/>
      <c r="M43" s="63"/>
      <c r="N43" s="124" t="s">
        <v>54</v>
      </c>
      <c r="O43" s="126">
        <f>O44+O47+O50</f>
        <v>6102000</v>
      </c>
      <c r="P43" s="127">
        <f>P44+P47+P50</f>
        <v>6620000</v>
      </c>
      <c r="Q43" s="128">
        <f>Q44+Q47+Q50</f>
        <v>7106000</v>
      </c>
      <c r="R43" s="126">
        <f>R44+R47+R50</f>
        <v>6102000</v>
      </c>
      <c r="S43" s="388"/>
      <c r="T43" s="126">
        <f>T44+T47+T50</f>
        <v>906200</v>
      </c>
      <c r="U43" s="126">
        <f>U44+U47+U50</f>
        <v>459500</v>
      </c>
      <c r="V43" s="126">
        <f>V44+V47+V50</f>
        <v>459500</v>
      </c>
      <c r="W43" s="126">
        <f t="shared" si="46"/>
        <v>1825200</v>
      </c>
      <c r="X43" s="125">
        <f t="shared" si="9"/>
        <v>29.911504424778762</v>
      </c>
      <c r="Z43" s="125">
        <f>Z44+Z47+Z50</f>
        <v>598800</v>
      </c>
      <c r="AA43" s="126">
        <f>AA44+AA47+AA50</f>
        <v>599000</v>
      </c>
      <c r="AB43" s="126">
        <f>AB44+AB47+AB50</f>
        <v>600000</v>
      </c>
      <c r="AC43" s="126">
        <f t="shared" si="47"/>
        <v>1797800</v>
      </c>
      <c r="AD43" s="423">
        <f t="shared" si="10"/>
        <v>29.4624713208784</v>
      </c>
      <c r="AF43" s="423">
        <f t="shared" si="35"/>
        <v>3623000</v>
      </c>
      <c r="AG43" s="423">
        <f t="shared" si="11"/>
        <v>59.373975745657162</v>
      </c>
      <c r="AI43" s="423">
        <f>AI44+AI47+AI50</f>
        <v>520600</v>
      </c>
      <c r="AJ43" s="126">
        <f>AJ44+AJ47+AJ50</f>
        <v>518700</v>
      </c>
      <c r="AK43" s="126">
        <f>AK44+AK47+AK50</f>
        <v>518700</v>
      </c>
      <c r="AL43" s="126">
        <f t="shared" si="48"/>
        <v>1558000</v>
      </c>
      <c r="AM43" s="423">
        <f t="shared" si="12"/>
        <v>25.532612258275975</v>
      </c>
      <c r="AO43" s="423">
        <f>AO44+AO47+AO50</f>
        <v>291000</v>
      </c>
      <c r="AP43" s="126">
        <f>AP44+AP47+AP50</f>
        <v>318000</v>
      </c>
      <c r="AQ43" s="126">
        <f>AQ44+AQ47+AQ50</f>
        <v>312000</v>
      </c>
      <c r="AR43" s="126">
        <f t="shared" si="49"/>
        <v>921000</v>
      </c>
      <c r="AS43" s="423">
        <f t="shared" si="13"/>
        <v>15.093411996066862</v>
      </c>
      <c r="AU43" s="423">
        <f t="shared" si="27"/>
        <v>2479000</v>
      </c>
      <c r="AV43" s="423">
        <f t="shared" si="14"/>
        <v>40.626024254342838</v>
      </c>
      <c r="AX43" s="423">
        <f t="shared" si="34"/>
        <v>6102000</v>
      </c>
      <c r="AY43" s="423">
        <f t="shared" si="15"/>
        <v>100</v>
      </c>
      <c r="AZ43" s="50"/>
      <c r="BA43" s="125">
        <f t="shared" si="6"/>
        <v>0</v>
      </c>
      <c r="BB43" s="126">
        <f t="shared" si="50"/>
        <v>0</v>
      </c>
      <c r="BC43" s="126">
        <f t="shared" si="8"/>
        <v>6102000</v>
      </c>
      <c r="BD43" s="51"/>
    </row>
    <row r="44" spans="1:56" ht="30" customHeight="1" x14ac:dyDescent="0.2">
      <c r="A44" s="52"/>
      <c r="B44" s="54"/>
      <c r="C44" s="54"/>
      <c r="D44" s="55"/>
      <c r="E44" s="56"/>
      <c r="F44" s="83"/>
      <c r="G44" s="104"/>
      <c r="H44" s="105"/>
      <c r="I44" s="59"/>
      <c r="J44" s="130" t="s">
        <v>63</v>
      </c>
      <c r="K44" s="61"/>
      <c r="L44" s="62"/>
      <c r="M44" s="63"/>
      <c r="N44" s="101" t="s">
        <v>64</v>
      </c>
      <c r="O44" s="103">
        <f>O45+O46</f>
        <v>5403000</v>
      </c>
      <c r="P44" s="103">
        <f>P45+P46</f>
        <v>5862000</v>
      </c>
      <c r="Q44" s="103">
        <f>Q45+Q46</f>
        <v>6300000</v>
      </c>
      <c r="R44" s="103">
        <f>R45+R46</f>
        <v>5403000</v>
      </c>
      <c r="S44" s="379"/>
      <c r="T44" s="103">
        <f>T45+T46</f>
        <v>808000</v>
      </c>
      <c r="U44" s="103">
        <f>U45+U46</f>
        <v>404000</v>
      </c>
      <c r="V44" s="103">
        <f>V45+V46</f>
        <v>404000</v>
      </c>
      <c r="W44" s="103">
        <f t="shared" si="46"/>
        <v>1616000</v>
      </c>
      <c r="X44" s="102">
        <f t="shared" si="9"/>
        <v>29.90930964279104</v>
      </c>
      <c r="Z44" s="102">
        <f>Z45+Z46</f>
        <v>536000</v>
      </c>
      <c r="AA44" s="103">
        <f>AA45+AA46</f>
        <v>536000</v>
      </c>
      <c r="AB44" s="103">
        <f>AB45+AB46</f>
        <v>536000</v>
      </c>
      <c r="AC44" s="103">
        <f t="shared" si="47"/>
        <v>1608000</v>
      </c>
      <c r="AD44" s="424">
        <f t="shared" ref="AD44:AD49" si="51">AC44/(O44/100)</f>
        <v>29.761243753470293</v>
      </c>
      <c r="AF44" s="420">
        <f t="shared" si="35"/>
        <v>3224000</v>
      </c>
      <c r="AG44" s="420">
        <f t="shared" si="11"/>
        <v>59.670553396261333</v>
      </c>
      <c r="AI44" s="420">
        <f>AI45+AI46</f>
        <v>455000</v>
      </c>
      <c r="AJ44" s="103">
        <f>AJ45+AJ46</f>
        <v>455000</v>
      </c>
      <c r="AK44" s="103">
        <f>AK45+AK46</f>
        <v>455000</v>
      </c>
      <c r="AL44" s="103">
        <f t="shared" si="48"/>
        <v>1365000</v>
      </c>
      <c r="AM44" s="424">
        <f t="shared" ref="AM44:AM49" si="52">AL44/(O44/100)</f>
        <v>25.263742365352581</v>
      </c>
      <c r="AO44" s="420">
        <f>AO45+AO46</f>
        <v>253000</v>
      </c>
      <c r="AP44" s="103">
        <f>AP45+AP46</f>
        <v>281000</v>
      </c>
      <c r="AQ44" s="103">
        <f>AQ45+AQ46</f>
        <v>280000</v>
      </c>
      <c r="AR44" s="103">
        <f t="shared" si="49"/>
        <v>814000</v>
      </c>
      <c r="AS44" s="424">
        <f t="shared" ref="AS44:AS49" si="53">AR44/(O44/100)</f>
        <v>15.065704238386083</v>
      </c>
      <c r="AU44" s="420">
        <f t="shared" si="27"/>
        <v>2179000</v>
      </c>
      <c r="AV44" s="420">
        <f t="shared" si="14"/>
        <v>40.329446603738667</v>
      </c>
      <c r="AX44" s="420">
        <f t="shared" si="34"/>
        <v>5403000</v>
      </c>
      <c r="AY44" s="420">
        <f t="shared" si="15"/>
        <v>100</v>
      </c>
      <c r="AZ44" s="50"/>
      <c r="BA44" s="102">
        <f t="shared" si="6"/>
        <v>0</v>
      </c>
      <c r="BB44" s="103">
        <f t="shared" si="50"/>
        <v>0</v>
      </c>
      <c r="BC44" s="103">
        <f t="shared" si="8"/>
        <v>5403000</v>
      </c>
      <c r="BD44" s="51"/>
    </row>
    <row r="45" spans="1:56" ht="33.75" customHeight="1" x14ac:dyDescent="0.2">
      <c r="A45" s="52"/>
      <c r="B45" s="54"/>
      <c r="C45" s="54"/>
      <c r="D45" s="55"/>
      <c r="E45" s="56"/>
      <c r="F45" s="83"/>
      <c r="G45" s="104"/>
      <c r="H45" s="105"/>
      <c r="I45" s="59"/>
      <c r="J45" s="60"/>
      <c r="K45" s="133">
        <v>1</v>
      </c>
      <c r="L45" s="62"/>
      <c r="M45" s="63"/>
      <c r="N45" s="134" t="s">
        <v>65</v>
      </c>
      <c r="O45" s="129">
        <v>5349000</v>
      </c>
      <c r="P45" s="136">
        <v>5808000</v>
      </c>
      <c r="Q45" s="137">
        <v>6245000</v>
      </c>
      <c r="R45" s="129">
        <v>5349000</v>
      </c>
      <c r="S45" s="375"/>
      <c r="T45" s="129">
        <v>800000</v>
      </c>
      <c r="U45" s="129">
        <v>400000</v>
      </c>
      <c r="V45" s="129">
        <v>400000</v>
      </c>
      <c r="W45" s="129">
        <f t="shared" si="46"/>
        <v>1600000</v>
      </c>
      <c r="X45" s="135">
        <f t="shared" si="9"/>
        <v>29.912133108992336</v>
      </c>
      <c r="Z45" s="135">
        <v>530000</v>
      </c>
      <c r="AA45" s="129">
        <v>530000</v>
      </c>
      <c r="AB45" s="129">
        <v>530000</v>
      </c>
      <c r="AC45" s="129">
        <f t="shared" si="47"/>
        <v>1590000</v>
      </c>
      <c r="AD45" s="424">
        <f t="shared" si="51"/>
        <v>29.725182277061133</v>
      </c>
      <c r="AF45" s="424">
        <f t="shared" si="35"/>
        <v>3190000</v>
      </c>
      <c r="AG45" s="424">
        <f t="shared" si="11"/>
        <v>59.637315386053466</v>
      </c>
      <c r="AI45" s="424">
        <v>450000</v>
      </c>
      <c r="AJ45" s="129">
        <v>450000</v>
      </c>
      <c r="AK45" s="129">
        <v>449000</v>
      </c>
      <c r="AL45" s="129">
        <f t="shared" si="48"/>
        <v>1349000</v>
      </c>
      <c r="AM45" s="424">
        <f t="shared" si="52"/>
        <v>25.219667227519164</v>
      </c>
      <c r="AO45" s="424">
        <v>250000</v>
      </c>
      <c r="AP45" s="129">
        <v>280000</v>
      </c>
      <c r="AQ45" s="129">
        <v>280000</v>
      </c>
      <c r="AR45" s="129">
        <f t="shared" si="49"/>
        <v>810000</v>
      </c>
      <c r="AS45" s="424">
        <f t="shared" si="53"/>
        <v>15.143017386427369</v>
      </c>
      <c r="AU45" s="424">
        <f t="shared" si="27"/>
        <v>2159000</v>
      </c>
      <c r="AV45" s="424">
        <f t="shared" si="14"/>
        <v>40.362684613946534</v>
      </c>
      <c r="AX45" s="424">
        <f t="shared" si="34"/>
        <v>5349000</v>
      </c>
      <c r="AY45" s="424">
        <f t="shared" si="15"/>
        <v>100</v>
      </c>
      <c r="AZ45" s="50"/>
      <c r="BA45" s="135">
        <f t="shared" si="6"/>
        <v>0</v>
      </c>
      <c r="BB45" s="129">
        <f t="shared" si="50"/>
        <v>0</v>
      </c>
      <c r="BC45" s="129">
        <f t="shared" si="8"/>
        <v>5349000</v>
      </c>
      <c r="BD45" s="51"/>
    </row>
    <row r="46" spans="1:56" ht="31.5" customHeight="1" x14ac:dyDescent="0.2">
      <c r="A46" s="52"/>
      <c r="B46" s="54"/>
      <c r="C46" s="54"/>
      <c r="D46" s="55"/>
      <c r="E46" s="56"/>
      <c r="F46" s="83"/>
      <c r="G46" s="104"/>
      <c r="H46" s="105"/>
      <c r="I46" s="59"/>
      <c r="J46" s="60"/>
      <c r="K46" s="133">
        <v>4</v>
      </c>
      <c r="L46" s="62"/>
      <c r="M46" s="63"/>
      <c r="N46" s="134" t="s">
        <v>66</v>
      </c>
      <c r="O46" s="129">
        <v>54000</v>
      </c>
      <c r="P46" s="136">
        <v>54000</v>
      </c>
      <c r="Q46" s="137">
        <v>55000</v>
      </c>
      <c r="R46" s="129">
        <v>54000</v>
      </c>
      <c r="S46" s="375"/>
      <c r="T46" s="129">
        <v>8000</v>
      </c>
      <c r="U46" s="129">
        <v>4000</v>
      </c>
      <c r="V46" s="129">
        <v>4000</v>
      </c>
      <c r="W46" s="129">
        <f t="shared" si="46"/>
        <v>16000</v>
      </c>
      <c r="X46" s="135">
        <f t="shared" si="9"/>
        <v>29.62962962962963</v>
      </c>
      <c r="Z46" s="135">
        <v>6000</v>
      </c>
      <c r="AA46" s="129">
        <v>6000</v>
      </c>
      <c r="AB46" s="129">
        <v>6000</v>
      </c>
      <c r="AC46" s="129">
        <f t="shared" si="47"/>
        <v>18000</v>
      </c>
      <c r="AD46" s="424">
        <f t="shared" si="51"/>
        <v>33.333333333333336</v>
      </c>
      <c r="AF46" s="424">
        <f t="shared" si="35"/>
        <v>34000</v>
      </c>
      <c r="AG46" s="424">
        <f t="shared" si="11"/>
        <v>62.962962962962962</v>
      </c>
      <c r="AI46" s="424">
        <v>5000</v>
      </c>
      <c r="AJ46" s="129">
        <v>5000</v>
      </c>
      <c r="AK46" s="129">
        <v>6000</v>
      </c>
      <c r="AL46" s="129">
        <f t="shared" si="48"/>
        <v>16000</v>
      </c>
      <c r="AM46" s="424">
        <f t="shared" si="52"/>
        <v>29.62962962962963</v>
      </c>
      <c r="AO46" s="424">
        <v>3000</v>
      </c>
      <c r="AP46" s="129">
        <v>1000</v>
      </c>
      <c r="AQ46" s="129"/>
      <c r="AR46" s="129">
        <f t="shared" si="49"/>
        <v>4000</v>
      </c>
      <c r="AS46" s="424">
        <f t="shared" si="53"/>
        <v>7.4074074074074074</v>
      </c>
      <c r="AU46" s="424">
        <f t="shared" si="27"/>
        <v>20000</v>
      </c>
      <c r="AV46" s="424">
        <f t="shared" si="14"/>
        <v>37.037037037037038</v>
      </c>
      <c r="AX46" s="424">
        <f t="shared" si="34"/>
        <v>54000</v>
      </c>
      <c r="AY46" s="424">
        <f t="shared" si="15"/>
        <v>100</v>
      </c>
      <c r="AZ46" s="50"/>
      <c r="BA46" s="135">
        <f t="shared" si="6"/>
        <v>0</v>
      </c>
      <c r="BB46" s="129">
        <f t="shared" si="50"/>
        <v>0</v>
      </c>
      <c r="BC46" s="129">
        <f t="shared" si="8"/>
        <v>54000</v>
      </c>
      <c r="BD46" s="51"/>
    </row>
    <row r="47" spans="1:56" ht="33" customHeight="1" x14ac:dyDescent="0.2">
      <c r="A47" s="52"/>
      <c r="B47" s="54"/>
      <c r="C47" s="54"/>
      <c r="D47" s="55"/>
      <c r="E47" s="56"/>
      <c r="F47" s="83"/>
      <c r="G47" s="104"/>
      <c r="H47" s="105"/>
      <c r="I47" s="59"/>
      <c r="J47" s="130" t="s">
        <v>67</v>
      </c>
      <c r="K47" s="61"/>
      <c r="L47" s="62"/>
      <c r="M47" s="63"/>
      <c r="N47" s="101" t="s">
        <v>68</v>
      </c>
      <c r="O47" s="103">
        <f>O48+O49</f>
        <v>676000</v>
      </c>
      <c r="P47" s="103">
        <f>P48+P49</f>
        <v>731000</v>
      </c>
      <c r="Q47" s="103">
        <f>Q48+Q49</f>
        <v>773000</v>
      </c>
      <c r="R47" s="103">
        <f>R48+R49</f>
        <v>676000</v>
      </c>
      <c r="S47" s="379"/>
      <c r="T47" s="103">
        <f>T48+T49</f>
        <v>96000</v>
      </c>
      <c r="U47" s="103">
        <f>U48+U49</f>
        <v>53000</v>
      </c>
      <c r="V47" s="103">
        <f>V48+V49</f>
        <v>53000</v>
      </c>
      <c r="W47" s="103">
        <f t="shared" si="46"/>
        <v>202000</v>
      </c>
      <c r="X47" s="102">
        <f t="shared" si="9"/>
        <v>29.881656804733726</v>
      </c>
      <c r="Z47" s="102">
        <f>Z48+Z49</f>
        <v>60000</v>
      </c>
      <c r="AA47" s="103">
        <f>AA48+AA49</f>
        <v>60000</v>
      </c>
      <c r="AB47" s="103">
        <f>AB48+AB49</f>
        <v>61000</v>
      </c>
      <c r="AC47" s="103">
        <f t="shared" si="47"/>
        <v>181000</v>
      </c>
      <c r="AD47" s="424">
        <f t="shared" si="51"/>
        <v>26.775147928994084</v>
      </c>
      <c r="AF47" s="420">
        <f t="shared" si="35"/>
        <v>383000</v>
      </c>
      <c r="AG47" s="420">
        <f t="shared" si="11"/>
        <v>56.65680473372781</v>
      </c>
      <c r="AI47" s="420">
        <f>AI48+AI49</f>
        <v>63000</v>
      </c>
      <c r="AJ47" s="103">
        <f>AJ48+AJ49</f>
        <v>62000</v>
      </c>
      <c r="AK47" s="103">
        <f>AK48+AK49</f>
        <v>62000</v>
      </c>
      <c r="AL47" s="103">
        <f t="shared" si="48"/>
        <v>187000</v>
      </c>
      <c r="AM47" s="424">
        <f t="shared" si="52"/>
        <v>27.662721893491124</v>
      </c>
      <c r="AO47" s="420">
        <f>AO48+AO49</f>
        <v>37000</v>
      </c>
      <c r="AP47" s="103">
        <f>AP48+AP49</f>
        <v>37000</v>
      </c>
      <c r="AQ47" s="103">
        <f>AQ48+AQ49</f>
        <v>32000</v>
      </c>
      <c r="AR47" s="103">
        <f t="shared" si="49"/>
        <v>106000</v>
      </c>
      <c r="AS47" s="424">
        <f t="shared" si="53"/>
        <v>15.680473372781066</v>
      </c>
      <c r="AU47" s="420">
        <f t="shared" si="27"/>
        <v>293000</v>
      </c>
      <c r="AV47" s="420">
        <f t="shared" si="14"/>
        <v>43.34319526627219</v>
      </c>
      <c r="AX47" s="420">
        <f t="shared" si="34"/>
        <v>676000</v>
      </c>
      <c r="AY47" s="420">
        <f t="shared" si="15"/>
        <v>100</v>
      </c>
      <c r="AZ47" s="50"/>
      <c r="BA47" s="102">
        <f t="shared" si="6"/>
        <v>0</v>
      </c>
      <c r="BB47" s="103">
        <f t="shared" si="50"/>
        <v>0</v>
      </c>
      <c r="BC47" s="103">
        <f t="shared" si="8"/>
        <v>676000</v>
      </c>
      <c r="BD47" s="51"/>
    </row>
    <row r="48" spans="1:56" ht="30" customHeight="1" x14ac:dyDescent="0.2">
      <c r="A48" s="52"/>
      <c r="B48" s="54"/>
      <c r="C48" s="54"/>
      <c r="D48" s="55"/>
      <c r="E48" s="56"/>
      <c r="F48" s="83"/>
      <c r="G48" s="104"/>
      <c r="H48" s="105"/>
      <c r="I48" s="59"/>
      <c r="J48" s="60"/>
      <c r="K48" s="133">
        <v>1</v>
      </c>
      <c r="L48" s="62"/>
      <c r="M48" s="63"/>
      <c r="N48" s="134" t="s">
        <v>65</v>
      </c>
      <c r="O48" s="129">
        <v>672000</v>
      </c>
      <c r="P48" s="136">
        <v>727000</v>
      </c>
      <c r="Q48" s="137">
        <v>768000</v>
      </c>
      <c r="R48" s="129">
        <v>672000</v>
      </c>
      <c r="S48" s="375"/>
      <c r="T48" s="129">
        <v>95000</v>
      </c>
      <c r="U48" s="129">
        <v>53000</v>
      </c>
      <c r="V48" s="129">
        <v>52000</v>
      </c>
      <c r="W48" s="129">
        <f t="shared" si="46"/>
        <v>200000</v>
      </c>
      <c r="X48" s="135">
        <f t="shared" si="9"/>
        <v>29.761904761904763</v>
      </c>
      <c r="Z48" s="135">
        <v>60000</v>
      </c>
      <c r="AA48" s="129">
        <v>60000</v>
      </c>
      <c r="AB48" s="129">
        <v>60000</v>
      </c>
      <c r="AC48" s="129">
        <f t="shared" si="47"/>
        <v>180000</v>
      </c>
      <c r="AD48" s="424">
        <f t="shared" si="51"/>
        <v>26.785714285714285</v>
      </c>
      <c r="AF48" s="424">
        <f t="shared" si="35"/>
        <v>380000</v>
      </c>
      <c r="AG48" s="424">
        <f t="shared" si="11"/>
        <v>56.547619047619051</v>
      </c>
      <c r="AI48" s="424">
        <v>62000</v>
      </c>
      <c r="AJ48" s="129">
        <v>62000</v>
      </c>
      <c r="AK48" s="129">
        <v>62000</v>
      </c>
      <c r="AL48" s="129">
        <f t="shared" si="48"/>
        <v>186000</v>
      </c>
      <c r="AM48" s="424">
        <f t="shared" si="52"/>
        <v>27.678571428571427</v>
      </c>
      <c r="AO48" s="424">
        <v>37000</v>
      </c>
      <c r="AP48" s="129">
        <v>37000</v>
      </c>
      <c r="AQ48" s="129">
        <v>32000</v>
      </c>
      <c r="AR48" s="129">
        <f t="shared" si="49"/>
        <v>106000</v>
      </c>
      <c r="AS48" s="424">
        <f t="shared" si="53"/>
        <v>15.773809523809524</v>
      </c>
      <c r="AU48" s="424">
        <f t="shared" si="27"/>
        <v>292000</v>
      </c>
      <c r="AV48" s="424">
        <f t="shared" si="14"/>
        <v>43.452380952380949</v>
      </c>
      <c r="AX48" s="424">
        <f t="shared" si="34"/>
        <v>672000</v>
      </c>
      <c r="AY48" s="424">
        <f t="shared" si="15"/>
        <v>100</v>
      </c>
      <c r="AZ48" s="50"/>
      <c r="BA48" s="135">
        <f t="shared" si="6"/>
        <v>0</v>
      </c>
      <c r="BB48" s="129">
        <f t="shared" si="50"/>
        <v>0</v>
      </c>
      <c r="BC48" s="129">
        <f t="shared" si="8"/>
        <v>672000</v>
      </c>
      <c r="BD48" s="51"/>
    </row>
    <row r="49" spans="1:56" ht="30" customHeight="1" x14ac:dyDescent="0.2">
      <c r="A49" s="52"/>
      <c r="B49" s="54"/>
      <c r="C49" s="54"/>
      <c r="D49" s="55"/>
      <c r="E49" s="56"/>
      <c r="F49" s="83"/>
      <c r="G49" s="104"/>
      <c r="H49" s="105"/>
      <c r="I49" s="59"/>
      <c r="J49" s="60"/>
      <c r="K49" s="133">
        <v>4</v>
      </c>
      <c r="L49" s="62"/>
      <c r="M49" s="63"/>
      <c r="N49" s="134" t="s">
        <v>66</v>
      </c>
      <c r="O49" s="129">
        <v>4000</v>
      </c>
      <c r="P49" s="136">
        <v>4000</v>
      </c>
      <c r="Q49" s="137">
        <v>5000</v>
      </c>
      <c r="R49" s="129">
        <v>4000</v>
      </c>
      <c r="S49" s="375"/>
      <c r="T49" s="129">
        <v>1000</v>
      </c>
      <c r="U49" s="129"/>
      <c r="V49" s="129">
        <v>1000</v>
      </c>
      <c r="W49" s="129">
        <f t="shared" si="46"/>
        <v>2000</v>
      </c>
      <c r="X49" s="135">
        <f t="shared" si="9"/>
        <v>50</v>
      </c>
      <c r="Z49" s="135"/>
      <c r="AA49" s="129"/>
      <c r="AB49" s="129">
        <v>1000</v>
      </c>
      <c r="AC49" s="129">
        <f t="shared" si="47"/>
        <v>1000</v>
      </c>
      <c r="AD49" s="424">
        <f t="shared" si="51"/>
        <v>25</v>
      </c>
      <c r="AF49" s="424">
        <f t="shared" si="35"/>
        <v>3000</v>
      </c>
      <c r="AG49" s="424">
        <f t="shared" si="11"/>
        <v>75</v>
      </c>
      <c r="AI49" s="424">
        <v>1000</v>
      </c>
      <c r="AJ49" s="129"/>
      <c r="AK49" s="129"/>
      <c r="AL49" s="129">
        <f t="shared" si="48"/>
        <v>1000</v>
      </c>
      <c r="AM49" s="424">
        <f t="shared" si="52"/>
        <v>25</v>
      </c>
      <c r="AO49" s="424"/>
      <c r="AP49" s="129"/>
      <c r="AQ49" s="129"/>
      <c r="AR49" s="129">
        <f t="shared" si="49"/>
        <v>0</v>
      </c>
      <c r="AS49" s="424">
        <f t="shared" si="53"/>
        <v>0</v>
      </c>
      <c r="AU49" s="424">
        <f t="shared" si="27"/>
        <v>1000</v>
      </c>
      <c r="AV49" s="424">
        <f t="shared" si="14"/>
        <v>25</v>
      </c>
      <c r="AX49" s="424">
        <f t="shared" si="34"/>
        <v>4000</v>
      </c>
      <c r="AY49" s="424">
        <f t="shared" si="15"/>
        <v>100</v>
      </c>
      <c r="AZ49" s="50"/>
      <c r="BA49" s="135">
        <f t="shared" si="6"/>
        <v>0</v>
      </c>
      <c r="BB49" s="129">
        <f t="shared" si="50"/>
        <v>0</v>
      </c>
      <c r="BC49" s="129">
        <f t="shared" si="8"/>
        <v>4000</v>
      </c>
      <c r="BD49" s="51"/>
    </row>
    <row r="50" spans="1:56" ht="30" customHeight="1" x14ac:dyDescent="0.2">
      <c r="A50" s="52"/>
      <c r="B50" s="54"/>
      <c r="C50" s="54"/>
      <c r="D50" s="55"/>
      <c r="E50" s="56"/>
      <c r="F50" s="83"/>
      <c r="G50" s="104"/>
      <c r="H50" s="105"/>
      <c r="I50" s="59"/>
      <c r="J50" s="130" t="s">
        <v>55</v>
      </c>
      <c r="K50" s="61"/>
      <c r="L50" s="62"/>
      <c r="M50" s="63"/>
      <c r="N50" s="101" t="s">
        <v>56</v>
      </c>
      <c r="O50" s="103">
        <f>O51+O52+O53+O54</f>
        <v>23000</v>
      </c>
      <c r="P50" s="131">
        <f>P51+P52+P53+P54</f>
        <v>27000</v>
      </c>
      <c r="Q50" s="132">
        <f>Q51+Q52+Q53+Q54</f>
        <v>33000</v>
      </c>
      <c r="R50" s="103">
        <f>R51+R52+R53+R54</f>
        <v>23000</v>
      </c>
      <c r="S50" s="379"/>
      <c r="T50" s="103">
        <f>T51+T52+T53+T54</f>
        <v>2200</v>
      </c>
      <c r="U50" s="103">
        <f>U51+U52+U53+U54</f>
        <v>2500</v>
      </c>
      <c r="V50" s="103">
        <f>V51+V52+V53+V54</f>
        <v>2500</v>
      </c>
      <c r="W50" s="103">
        <f t="shared" si="46"/>
        <v>7200</v>
      </c>
      <c r="X50" s="102">
        <f t="shared" si="9"/>
        <v>31.304347826086957</v>
      </c>
      <c r="Z50" s="102">
        <f>Z51+Z52+Z53+Z54</f>
        <v>2800</v>
      </c>
      <c r="AA50" s="103">
        <f>AA51+AA52+AA53+AA54</f>
        <v>3000</v>
      </c>
      <c r="AB50" s="103">
        <f>AB51+AB52+AB53+AB54</f>
        <v>3000</v>
      </c>
      <c r="AC50" s="103">
        <f t="shared" si="47"/>
        <v>8800</v>
      </c>
      <c r="AD50" s="420">
        <f>AC50/(R50/100)</f>
        <v>38.260869565217391</v>
      </c>
      <c r="AF50" s="420">
        <f t="shared" si="35"/>
        <v>16000</v>
      </c>
      <c r="AG50" s="420">
        <f t="shared" si="11"/>
        <v>69.565217391304344</v>
      </c>
      <c r="AI50" s="420">
        <f>AI51+AI52+AI53+AI54</f>
        <v>2600</v>
      </c>
      <c r="AJ50" s="103">
        <f>AJ51+AJ52+AJ53+AJ54</f>
        <v>1700</v>
      </c>
      <c r="AK50" s="103">
        <f>AK51+AK52+AK53+AK54</f>
        <v>1700</v>
      </c>
      <c r="AL50" s="103">
        <f t="shared" si="48"/>
        <v>6000</v>
      </c>
      <c r="AM50" s="420">
        <f>AL50/(R50/100)</f>
        <v>26.086956521739129</v>
      </c>
      <c r="AO50" s="420">
        <f>AO51+AO52+AO53+AO54</f>
        <v>1000</v>
      </c>
      <c r="AP50" s="103">
        <f>AP51+AP52+AP53+AP54</f>
        <v>0</v>
      </c>
      <c r="AQ50" s="103">
        <f>AQ51+AQ52+AQ53+AQ54</f>
        <v>0</v>
      </c>
      <c r="AR50" s="103">
        <f t="shared" si="49"/>
        <v>1000</v>
      </c>
      <c r="AS50" s="420">
        <f>AR50/(R50/100)</f>
        <v>4.3478260869565215</v>
      </c>
      <c r="AU50" s="420">
        <f t="shared" si="27"/>
        <v>7000</v>
      </c>
      <c r="AV50" s="420">
        <f t="shared" si="14"/>
        <v>30.434782608695652</v>
      </c>
      <c r="AX50" s="420">
        <f t="shared" si="34"/>
        <v>23000</v>
      </c>
      <c r="AY50" s="420">
        <f t="shared" si="15"/>
        <v>100</v>
      </c>
      <c r="AZ50" s="50"/>
      <c r="BA50" s="102">
        <f t="shared" si="6"/>
        <v>0</v>
      </c>
      <c r="BB50" s="103">
        <f t="shared" si="50"/>
        <v>0</v>
      </c>
      <c r="BC50" s="103">
        <f t="shared" si="8"/>
        <v>23000</v>
      </c>
      <c r="BD50" s="51"/>
    </row>
    <row r="51" spans="1:56" ht="30" customHeight="1" x14ac:dyDescent="0.2">
      <c r="A51" s="52"/>
      <c r="B51" s="54"/>
      <c r="C51" s="54"/>
      <c r="D51" s="55"/>
      <c r="E51" s="56"/>
      <c r="F51" s="83"/>
      <c r="G51" s="104"/>
      <c r="H51" s="105"/>
      <c r="I51" s="59"/>
      <c r="J51" s="60"/>
      <c r="K51" s="133">
        <v>2</v>
      </c>
      <c r="L51" s="62"/>
      <c r="M51" s="63"/>
      <c r="N51" s="134" t="s">
        <v>57</v>
      </c>
      <c r="O51" s="129">
        <v>2000</v>
      </c>
      <c r="P51" s="136">
        <v>3000</v>
      </c>
      <c r="Q51" s="137">
        <v>3000</v>
      </c>
      <c r="R51" s="129">
        <v>2000</v>
      </c>
      <c r="S51" s="375"/>
      <c r="T51" s="129">
        <v>200</v>
      </c>
      <c r="U51" s="129">
        <v>400</v>
      </c>
      <c r="V51" s="129">
        <v>400</v>
      </c>
      <c r="W51" s="129">
        <f t="shared" si="46"/>
        <v>1000</v>
      </c>
      <c r="X51" s="135">
        <f>W51/(R51/100)</f>
        <v>50</v>
      </c>
      <c r="Z51" s="135">
        <v>200</v>
      </c>
      <c r="AA51" s="129">
        <v>400</v>
      </c>
      <c r="AB51" s="129">
        <v>400</v>
      </c>
      <c r="AC51" s="129">
        <f t="shared" si="47"/>
        <v>1000</v>
      </c>
      <c r="AD51" s="424">
        <f>AC51/(R51/100)</f>
        <v>50</v>
      </c>
      <c r="AF51" s="424">
        <f t="shared" si="35"/>
        <v>2000</v>
      </c>
      <c r="AG51" s="424">
        <f t="shared" si="11"/>
        <v>100</v>
      </c>
      <c r="AI51" s="424"/>
      <c r="AJ51" s="129"/>
      <c r="AK51" s="129"/>
      <c r="AL51" s="129">
        <f t="shared" si="48"/>
        <v>0</v>
      </c>
      <c r="AM51" s="424">
        <f>AL51/(R51/100)</f>
        <v>0</v>
      </c>
      <c r="AO51" s="424"/>
      <c r="AP51" s="129"/>
      <c r="AQ51" s="129"/>
      <c r="AR51" s="129">
        <f t="shared" si="49"/>
        <v>0</v>
      </c>
      <c r="AS51" s="424">
        <f>AR51/(R51/100)</f>
        <v>0</v>
      </c>
      <c r="AU51" s="424">
        <f t="shared" si="27"/>
        <v>0</v>
      </c>
      <c r="AV51" s="424">
        <f t="shared" si="14"/>
        <v>0</v>
      </c>
      <c r="AX51" s="424">
        <f t="shared" si="34"/>
        <v>2000</v>
      </c>
      <c r="AY51" s="424">
        <f t="shared" si="15"/>
        <v>100</v>
      </c>
      <c r="AZ51" s="50"/>
      <c r="BA51" s="135">
        <f t="shared" si="6"/>
        <v>0</v>
      </c>
      <c r="BB51" s="129">
        <f t="shared" si="50"/>
        <v>0</v>
      </c>
      <c r="BC51" s="129">
        <f t="shared" si="8"/>
        <v>2000</v>
      </c>
      <c r="BD51" s="51"/>
    </row>
    <row r="52" spans="1:56" ht="29.25" customHeight="1" x14ac:dyDescent="0.2">
      <c r="A52" s="52"/>
      <c r="B52" s="54"/>
      <c r="C52" s="54"/>
      <c r="D52" s="55"/>
      <c r="E52" s="56"/>
      <c r="F52" s="83"/>
      <c r="G52" s="104"/>
      <c r="H52" s="105"/>
      <c r="I52" s="59"/>
      <c r="J52" s="60"/>
      <c r="K52" s="133">
        <v>3</v>
      </c>
      <c r="L52" s="62"/>
      <c r="M52" s="63"/>
      <c r="N52" s="134" t="s">
        <v>69</v>
      </c>
      <c r="O52" s="129">
        <v>17000</v>
      </c>
      <c r="P52" s="136">
        <v>18000</v>
      </c>
      <c r="Q52" s="137">
        <v>21000</v>
      </c>
      <c r="R52" s="129">
        <v>17000</v>
      </c>
      <c r="S52" s="375"/>
      <c r="T52" s="129">
        <v>1400</v>
      </c>
      <c r="U52" s="129">
        <v>1500</v>
      </c>
      <c r="V52" s="129">
        <v>1500</v>
      </c>
      <c r="W52" s="129">
        <f t="shared" si="46"/>
        <v>4400</v>
      </c>
      <c r="X52" s="135">
        <f t="shared" si="9"/>
        <v>25.882352941176471</v>
      </c>
      <c r="Z52" s="135">
        <v>2000</v>
      </c>
      <c r="AA52" s="129">
        <v>2000</v>
      </c>
      <c r="AB52" s="129">
        <v>2000</v>
      </c>
      <c r="AC52" s="129">
        <f t="shared" si="47"/>
        <v>6000</v>
      </c>
      <c r="AD52" s="424">
        <f>AC52/(R52/100)</f>
        <v>35.294117647058826</v>
      </c>
      <c r="AF52" s="424">
        <f t="shared" si="35"/>
        <v>10400</v>
      </c>
      <c r="AG52" s="424">
        <f t="shared" si="11"/>
        <v>61.176470588235297</v>
      </c>
      <c r="AI52" s="424">
        <v>2200</v>
      </c>
      <c r="AJ52" s="129">
        <v>1700</v>
      </c>
      <c r="AK52" s="129">
        <v>1700</v>
      </c>
      <c r="AL52" s="129">
        <f t="shared" si="48"/>
        <v>5600</v>
      </c>
      <c r="AM52" s="424">
        <f>AL52/(R52/100)</f>
        <v>32.941176470588232</v>
      </c>
      <c r="AO52" s="424">
        <v>1000</v>
      </c>
      <c r="AP52" s="129"/>
      <c r="AQ52" s="129"/>
      <c r="AR52" s="129">
        <f t="shared" si="49"/>
        <v>1000</v>
      </c>
      <c r="AS52" s="424">
        <f>AR52/(R52/100)</f>
        <v>5.882352941176471</v>
      </c>
      <c r="AU52" s="424">
        <f t="shared" si="27"/>
        <v>6600</v>
      </c>
      <c r="AV52" s="424">
        <f t="shared" si="14"/>
        <v>38.823529411764703</v>
      </c>
      <c r="AX52" s="424">
        <f t="shared" si="34"/>
        <v>17000</v>
      </c>
      <c r="AY52" s="424">
        <f t="shared" si="15"/>
        <v>100</v>
      </c>
      <c r="AZ52" s="50"/>
      <c r="BA52" s="135">
        <f t="shared" si="6"/>
        <v>0</v>
      </c>
      <c r="BB52" s="129">
        <f t="shared" si="50"/>
        <v>0</v>
      </c>
      <c r="BC52" s="129">
        <f t="shared" si="8"/>
        <v>17000</v>
      </c>
      <c r="BD52" s="51"/>
    </row>
    <row r="53" spans="1:56" ht="25.5" hidden="1" customHeight="1" x14ac:dyDescent="0.2">
      <c r="A53" s="52"/>
      <c r="B53" s="54"/>
      <c r="C53" s="54"/>
      <c r="D53" s="55"/>
      <c r="E53" s="56"/>
      <c r="F53" s="83"/>
      <c r="G53" s="104"/>
      <c r="H53" s="105"/>
      <c r="I53" s="59"/>
      <c r="J53" s="60"/>
      <c r="K53" s="133">
        <v>5</v>
      </c>
      <c r="L53" s="62"/>
      <c r="M53" s="63"/>
      <c r="N53" s="134" t="s">
        <v>58</v>
      </c>
      <c r="O53" s="129"/>
      <c r="P53" s="136">
        <v>1000</v>
      </c>
      <c r="Q53" s="137">
        <v>2000</v>
      </c>
      <c r="R53" s="129"/>
      <c r="S53" s="375"/>
      <c r="T53" s="129">
        <f>O53*0.08</f>
        <v>0</v>
      </c>
      <c r="U53" s="129"/>
      <c r="V53" s="129"/>
      <c r="W53" s="129">
        <f t="shared" si="46"/>
        <v>0</v>
      </c>
      <c r="X53" s="135"/>
      <c r="Z53" s="135">
        <f>U53*0.08</f>
        <v>0</v>
      </c>
      <c r="AA53" s="129"/>
      <c r="AB53" s="129"/>
      <c r="AC53" s="129">
        <f t="shared" si="47"/>
        <v>0</v>
      </c>
      <c r="AD53" s="424"/>
      <c r="AF53" s="424">
        <f t="shared" si="35"/>
        <v>0</v>
      </c>
      <c r="AG53" s="424"/>
      <c r="AI53" s="424"/>
      <c r="AJ53" s="129"/>
      <c r="AK53" s="129"/>
      <c r="AL53" s="129">
        <f t="shared" si="48"/>
        <v>0</v>
      </c>
      <c r="AM53" s="424" t="e">
        <f>AL53/(R53/100)</f>
        <v>#DIV/0!</v>
      </c>
      <c r="AO53" s="424">
        <f>AJ53*0.08</f>
        <v>0</v>
      </c>
      <c r="AP53" s="129"/>
      <c r="AQ53" s="129"/>
      <c r="AR53" s="129">
        <f t="shared" si="49"/>
        <v>0</v>
      </c>
      <c r="AS53" s="424" t="e">
        <f>AR53/(R53/100)</f>
        <v>#DIV/0!</v>
      </c>
      <c r="AU53" s="424">
        <f t="shared" si="27"/>
        <v>0</v>
      </c>
      <c r="AV53" s="424"/>
      <c r="AX53" s="424">
        <f t="shared" si="34"/>
        <v>0</v>
      </c>
      <c r="AY53" s="424"/>
      <c r="AZ53" s="50"/>
      <c r="BA53" s="135">
        <f t="shared" si="6"/>
        <v>0</v>
      </c>
      <c r="BB53" s="129"/>
      <c r="BC53" s="129">
        <f t="shared" si="8"/>
        <v>0</v>
      </c>
      <c r="BD53" s="51"/>
    </row>
    <row r="54" spans="1:56" ht="30" customHeight="1" x14ac:dyDescent="0.2">
      <c r="A54" s="52"/>
      <c r="B54" s="54"/>
      <c r="C54" s="54"/>
      <c r="D54" s="55"/>
      <c r="E54" s="56"/>
      <c r="F54" s="83"/>
      <c r="G54" s="104"/>
      <c r="H54" s="105"/>
      <c r="I54" s="59"/>
      <c r="J54" s="60"/>
      <c r="K54" s="133">
        <v>7</v>
      </c>
      <c r="L54" s="62"/>
      <c r="M54" s="63"/>
      <c r="N54" s="134" t="s">
        <v>59</v>
      </c>
      <c r="O54" s="129">
        <v>4000</v>
      </c>
      <c r="P54" s="136">
        <v>5000</v>
      </c>
      <c r="Q54" s="137">
        <v>7000</v>
      </c>
      <c r="R54" s="129">
        <v>4000</v>
      </c>
      <c r="S54" s="375"/>
      <c r="T54" s="129">
        <v>600</v>
      </c>
      <c r="U54" s="129">
        <v>600</v>
      </c>
      <c r="V54" s="129">
        <v>600</v>
      </c>
      <c r="W54" s="129">
        <f t="shared" si="46"/>
        <v>1800</v>
      </c>
      <c r="X54" s="135">
        <f t="shared" si="9"/>
        <v>45</v>
      </c>
      <c r="Z54" s="135">
        <v>600</v>
      </c>
      <c r="AA54" s="129">
        <v>600</v>
      </c>
      <c r="AB54" s="129">
        <v>600</v>
      </c>
      <c r="AC54" s="129">
        <f t="shared" si="47"/>
        <v>1800</v>
      </c>
      <c r="AD54" s="424">
        <f>AC54/(R54/100)</f>
        <v>45</v>
      </c>
      <c r="AF54" s="424">
        <f t="shared" si="35"/>
        <v>3600</v>
      </c>
      <c r="AG54" s="424">
        <f t="shared" si="11"/>
        <v>90</v>
      </c>
      <c r="AI54" s="424">
        <v>400</v>
      </c>
      <c r="AJ54" s="129"/>
      <c r="AK54" s="129"/>
      <c r="AL54" s="129">
        <f t="shared" si="48"/>
        <v>400</v>
      </c>
      <c r="AM54" s="424">
        <f>AL54/(R54/100)</f>
        <v>10</v>
      </c>
      <c r="AO54" s="424"/>
      <c r="AP54" s="129"/>
      <c r="AQ54" s="129"/>
      <c r="AR54" s="129">
        <f t="shared" si="49"/>
        <v>0</v>
      </c>
      <c r="AS54" s="424">
        <f>AR54/(R54/100)</f>
        <v>0</v>
      </c>
      <c r="AU54" s="424">
        <f t="shared" si="27"/>
        <v>400</v>
      </c>
      <c r="AV54" s="424">
        <f t="shared" si="14"/>
        <v>10</v>
      </c>
      <c r="AX54" s="424">
        <f t="shared" si="34"/>
        <v>4000</v>
      </c>
      <c r="AY54" s="424">
        <f t="shared" si="15"/>
        <v>100</v>
      </c>
      <c r="AZ54" s="50"/>
      <c r="BA54" s="135">
        <f t="shared" si="6"/>
        <v>0</v>
      </c>
      <c r="BB54" s="129">
        <f>BA54/(R54/100)</f>
        <v>0</v>
      </c>
      <c r="BC54" s="129">
        <f t="shared" si="8"/>
        <v>4000</v>
      </c>
      <c r="BD54" s="51"/>
    </row>
    <row r="55" spans="1:56" ht="30" customHeight="1" x14ac:dyDescent="0.2">
      <c r="A55" s="52"/>
      <c r="B55" s="54"/>
      <c r="C55" s="54"/>
      <c r="D55" s="168" t="s">
        <v>71</v>
      </c>
      <c r="E55" s="85"/>
      <c r="F55" s="86"/>
      <c r="G55" s="87"/>
      <c r="H55" s="88"/>
      <c r="I55" s="89"/>
      <c r="J55" s="85"/>
      <c r="K55" s="90"/>
      <c r="L55" s="91"/>
      <c r="M55" s="92"/>
      <c r="N55" s="93" t="s">
        <v>72</v>
      </c>
      <c r="O55" s="95">
        <f t="shared" ref="O55:V57" si="54">O56</f>
        <v>21535000</v>
      </c>
      <c r="P55" s="169">
        <f t="shared" si="54"/>
        <v>23648000</v>
      </c>
      <c r="Q55" s="170">
        <f t="shared" si="54"/>
        <v>25614000</v>
      </c>
      <c r="R55" s="95">
        <f t="shared" si="54"/>
        <v>21535000</v>
      </c>
      <c r="S55" s="375">
        <f t="shared" si="54"/>
        <v>0</v>
      </c>
      <c r="T55" s="95">
        <f t="shared" si="54"/>
        <v>3230900</v>
      </c>
      <c r="U55" s="95">
        <f t="shared" si="54"/>
        <v>1735500</v>
      </c>
      <c r="V55" s="95">
        <f t="shared" si="54"/>
        <v>1678300</v>
      </c>
      <c r="W55" s="95">
        <f t="shared" si="46"/>
        <v>6644700</v>
      </c>
      <c r="X55" s="94">
        <f t="shared" si="9"/>
        <v>30.855351752960296</v>
      </c>
      <c r="Z55" s="94">
        <f>Z56</f>
        <v>2119100</v>
      </c>
      <c r="AA55" s="95">
        <f>AA56</f>
        <v>1950600</v>
      </c>
      <c r="AB55" s="95">
        <f>AB56</f>
        <v>2452900</v>
      </c>
      <c r="AC55" s="95">
        <f t="shared" si="47"/>
        <v>6522600</v>
      </c>
      <c r="AD55" s="195">
        <f t="shared" si="10"/>
        <v>30.288367773392153</v>
      </c>
      <c r="AF55" s="195">
        <f t="shared" si="35"/>
        <v>13167300</v>
      </c>
      <c r="AG55" s="195">
        <f t="shared" si="11"/>
        <v>61.143719526352449</v>
      </c>
      <c r="AI55" s="195">
        <f>AI56</f>
        <v>1784500</v>
      </c>
      <c r="AJ55" s="95">
        <f>AJ56</f>
        <v>1366000</v>
      </c>
      <c r="AK55" s="95">
        <f>AK56</f>
        <v>1364300</v>
      </c>
      <c r="AL55" s="95">
        <f t="shared" si="48"/>
        <v>4514800</v>
      </c>
      <c r="AM55" s="195">
        <f t="shared" si="12"/>
        <v>20.964940794056186</v>
      </c>
      <c r="AO55" s="195">
        <f>AO56</f>
        <v>1311300</v>
      </c>
      <c r="AP55" s="95">
        <f>AP56</f>
        <v>1301900</v>
      </c>
      <c r="AQ55" s="95">
        <f>AQ56</f>
        <v>1239700</v>
      </c>
      <c r="AR55" s="95">
        <f t="shared" si="49"/>
        <v>3852900</v>
      </c>
      <c r="AS55" s="195">
        <f t="shared" si="13"/>
        <v>17.891339679591361</v>
      </c>
      <c r="AU55" s="195">
        <f t="shared" si="27"/>
        <v>8367700</v>
      </c>
      <c r="AV55" s="195">
        <f t="shared" si="14"/>
        <v>38.856280473647551</v>
      </c>
      <c r="AX55" s="195">
        <f t="shared" si="21"/>
        <v>21535000</v>
      </c>
      <c r="AY55" s="195">
        <f t="shared" si="15"/>
        <v>100</v>
      </c>
      <c r="AZ55" s="96"/>
      <c r="BA55" s="94">
        <f t="shared" si="6"/>
        <v>0</v>
      </c>
      <c r="BB55" s="95">
        <f t="shared" ref="BB55:BB84" si="55">BA55/(R55/100)</f>
        <v>0</v>
      </c>
      <c r="BC55" s="95">
        <f t="shared" si="8"/>
        <v>21535000</v>
      </c>
      <c r="BD55" s="51"/>
    </row>
    <row r="56" spans="1:56" ht="30" customHeight="1" x14ac:dyDescent="0.2">
      <c r="A56" s="52"/>
      <c r="B56" s="54"/>
      <c r="C56" s="54"/>
      <c r="D56" s="55"/>
      <c r="E56" s="97" t="s">
        <v>48</v>
      </c>
      <c r="F56" s="83"/>
      <c r="G56" s="104"/>
      <c r="H56" s="105"/>
      <c r="I56" s="59"/>
      <c r="J56" s="60"/>
      <c r="K56" s="61"/>
      <c r="L56" s="62"/>
      <c r="M56" s="63"/>
      <c r="N56" s="64" t="s">
        <v>49</v>
      </c>
      <c r="O56" s="99">
        <f t="shared" si="54"/>
        <v>21535000</v>
      </c>
      <c r="P56" s="66">
        <f t="shared" si="54"/>
        <v>23648000</v>
      </c>
      <c r="Q56" s="67">
        <f t="shared" si="54"/>
        <v>25614000</v>
      </c>
      <c r="R56" s="99">
        <f t="shared" si="54"/>
        <v>21535000</v>
      </c>
      <c r="S56" s="383"/>
      <c r="T56" s="99">
        <f t="shared" si="54"/>
        <v>3230900</v>
      </c>
      <c r="U56" s="99">
        <f t="shared" si="54"/>
        <v>1735500</v>
      </c>
      <c r="V56" s="99">
        <f t="shared" si="54"/>
        <v>1678300</v>
      </c>
      <c r="W56" s="99">
        <f t="shared" si="46"/>
        <v>6644700</v>
      </c>
      <c r="X56" s="98">
        <f t="shared" si="9"/>
        <v>30.855351752960296</v>
      </c>
      <c r="Z56" s="98">
        <f t="shared" ref="Z56:AB57" si="56">Z57</f>
        <v>2119100</v>
      </c>
      <c r="AA56" s="99">
        <f t="shared" si="56"/>
        <v>1950600</v>
      </c>
      <c r="AB56" s="99">
        <f t="shared" si="56"/>
        <v>2452900</v>
      </c>
      <c r="AC56" s="99">
        <f t="shared" si="47"/>
        <v>6522600</v>
      </c>
      <c r="AD56" s="65">
        <f t="shared" si="10"/>
        <v>30.288367773392153</v>
      </c>
      <c r="AF56" s="65">
        <f t="shared" si="35"/>
        <v>13167300</v>
      </c>
      <c r="AG56" s="65">
        <f t="shared" si="11"/>
        <v>61.143719526352449</v>
      </c>
      <c r="AI56" s="65">
        <f t="shared" ref="AI56:AK57" si="57">AI57</f>
        <v>1784500</v>
      </c>
      <c r="AJ56" s="99">
        <f t="shared" si="57"/>
        <v>1366000</v>
      </c>
      <c r="AK56" s="99">
        <f t="shared" si="57"/>
        <v>1364300</v>
      </c>
      <c r="AL56" s="99">
        <f t="shared" si="48"/>
        <v>4514800</v>
      </c>
      <c r="AM56" s="65">
        <f t="shared" si="12"/>
        <v>20.964940794056186</v>
      </c>
      <c r="AO56" s="65">
        <f t="shared" ref="AO56:AQ57" si="58">AO57</f>
        <v>1311300</v>
      </c>
      <c r="AP56" s="99">
        <f t="shared" si="58"/>
        <v>1301900</v>
      </c>
      <c r="AQ56" s="99">
        <f t="shared" si="58"/>
        <v>1239700</v>
      </c>
      <c r="AR56" s="99">
        <f t="shared" si="49"/>
        <v>3852900</v>
      </c>
      <c r="AS56" s="65">
        <f t="shared" si="13"/>
        <v>17.891339679591361</v>
      </c>
      <c r="AU56" s="65">
        <f t="shared" si="27"/>
        <v>8367700</v>
      </c>
      <c r="AV56" s="65">
        <f t="shared" si="14"/>
        <v>38.856280473647551</v>
      </c>
      <c r="AX56" s="65">
        <f t="shared" si="21"/>
        <v>21535000</v>
      </c>
      <c r="AY56" s="65">
        <f t="shared" si="15"/>
        <v>100</v>
      </c>
      <c r="AZ56" s="50"/>
      <c r="BA56" s="98">
        <f t="shared" si="6"/>
        <v>0</v>
      </c>
      <c r="BB56" s="99">
        <f t="shared" si="55"/>
        <v>0</v>
      </c>
      <c r="BC56" s="99">
        <f t="shared" si="8"/>
        <v>21535000</v>
      </c>
      <c r="BD56" s="51"/>
    </row>
    <row r="57" spans="1:56" ht="30" customHeight="1" x14ac:dyDescent="0.2">
      <c r="A57" s="52"/>
      <c r="B57" s="54"/>
      <c r="C57" s="54"/>
      <c r="D57" s="55"/>
      <c r="E57" s="56"/>
      <c r="F57" s="171">
        <v>4</v>
      </c>
      <c r="G57" s="104"/>
      <c r="H57" s="105"/>
      <c r="I57" s="59"/>
      <c r="J57" s="60"/>
      <c r="K57" s="61"/>
      <c r="L57" s="62"/>
      <c r="M57" s="63"/>
      <c r="N57" s="101" t="s">
        <v>50</v>
      </c>
      <c r="O57" s="103">
        <f t="shared" si="54"/>
        <v>21535000</v>
      </c>
      <c r="P57" s="131">
        <f t="shared" si="54"/>
        <v>23648000</v>
      </c>
      <c r="Q57" s="132">
        <f t="shared" si="54"/>
        <v>25614000</v>
      </c>
      <c r="R57" s="103">
        <f t="shared" si="54"/>
        <v>21535000</v>
      </c>
      <c r="S57" s="379"/>
      <c r="T57" s="103">
        <f t="shared" si="54"/>
        <v>3230900</v>
      </c>
      <c r="U57" s="103">
        <f t="shared" si="54"/>
        <v>1735500</v>
      </c>
      <c r="V57" s="103">
        <f t="shared" si="54"/>
        <v>1678300</v>
      </c>
      <c r="W57" s="103">
        <f t="shared" si="46"/>
        <v>6644700</v>
      </c>
      <c r="X57" s="102">
        <f t="shared" si="9"/>
        <v>30.855351752960296</v>
      </c>
      <c r="Z57" s="102">
        <f t="shared" si="56"/>
        <v>2119100</v>
      </c>
      <c r="AA57" s="103">
        <f t="shared" si="56"/>
        <v>1950600</v>
      </c>
      <c r="AB57" s="103">
        <f t="shared" si="56"/>
        <v>2452900</v>
      </c>
      <c r="AC57" s="103">
        <f t="shared" si="47"/>
        <v>6522600</v>
      </c>
      <c r="AD57" s="420">
        <f t="shared" si="10"/>
        <v>30.288367773392153</v>
      </c>
      <c r="AF57" s="420">
        <f t="shared" si="35"/>
        <v>13167300</v>
      </c>
      <c r="AG57" s="420">
        <f t="shared" si="11"/>
        <v>61.143719526352449</v>
      </c>
      <c r="AI57" s="420">
        <f t="shared" si="57"/>
        <v>1784500</v>
      </c>
      <c r="AJ57" s="103">
        <f t="shared" si="57"/>
        <v>1366000</v>
      </c>
      <c r="AK57" s="103">
        <f t="shared" si="57"/>
        <v>1364300</v>
      </c>
      <c r="AL57" s="103">
        <f t="shared" si="48"/>
        <v>4514800</v>
      </c>
      <c r="AM57" s="420">
        <f t="shared" si="12"/>
        <v>20.964940794056186</v>
      </c>
      <c r="AO57" s="420">
        <f t="shared" si="58"/>
        <v>1311300</v>
      </c>
      <c r="AP57" s="103">
        <f t="shared" si="58"/>
        <v>1301900</v>
      </c>
      <c r="AQ57" s="103">
        <f t="shared" si="58"/>
        <v>1239700</v>
      </c>
      <c r="AR57" s="103">
        <f t="shared" si="49"/>
        <v>3852900</v>
      </c>
      <c r="AS57" s="420">
        <f t="shared" si="13"/>
        <v>17.891339679591361</v>
      </c>
      <c r="AU57" s="420">
        <f t="shared" si="27"/>
        <v>8367700</v>
      </c>
      <c r="AV57" s="420">
        <f t="shared" si="14"/>
        <v>38.856280473647551</v>
      </c>
      <c r="AX57" s="420">
        <f t="shared" si="21"/>
        <v>21535000</v>
      </c>
      <c r="AY57" s="420">
        <f t="shared" si="15"/>
        <v>100</v>
      </c>
      <c r="AZ57" s="50"/>
      <c r="BA57" s="102">
        <f t="shared" si="6"/>
        <v>0</v>
      </c>
      <c r="BB57" s="103">
        <f t="shared" si="55"/>
        <v>0</v>
      </c>
      <c r="BC57" s="103">
        <f t="shared" si="8"/>
        <v>21535000</v>
      </c>
      <c r="BD57" s="51"/>
    </row>
    <row r="58" spans="1:56" ht="30" customHeight="1" x14ac:dyDescent="0.2">
      <c r="A58" s="52"/>
      <c r="B58" s="54"/>
      <c r="C58" s="54"/>
      <c r="D58" s="55"/>
      <c r="E58" s="56"/>
      <c r="F58" s="83"/>
      <c r="G58" s="109">
        <v>1</v>
      </c>
      <c r="H58" s="172"/>
      <c r="I58" s="59"/>
      <c r="J58" s="60"/>
      <c r="K58" s="61"/>
      <c r="L58" s="62"/>
      <c r="M58" s="63"/>
      <c r="N58" s="101" t="s">
        <v>51</v>
      </c>
      <c r="O58" s="103">
        <f>O59+O74+O85+O95</f>
        <v>21535000</v>
      </c>
      <c r="P58" s="103">
        <f>P59+P74+P85+P95</f>
        <v>23648000</v>
      </c>
      <c r="Q58" s="103">
        <f>Q59+Q74+Q85+Q95</f>
        <v>25614000</v>
      </c>
      <c r="R58" s="103">
        <f>R59+R74+R85+R95</f>
        <v>21535000</v>
      </c>
      <c r="S58" s="379"/>
      <c r="T58" s="103">
        <f>T59+T74+T85+T95</f>
        <v>3230900</v>
      </c>
      <c r="U58" s="103">
        <f>U59+U74+U85+U95</f>
        <v>1735500</v>
      </c>
      <c r="V58" s="103">
        <f>V59+V74+V85+V95</f>
        <v>1678300</v>
      </c>
      <c r="W58" s="103">
        <f t="shared" si="46"/>
        <v>6644700</v>
      </c>
      <c r="X58" s="102">
        <f t="shared" si="9"/>
        <v>30.855351752960296</v>
      </c>
      <c r="Z58" s="102">
        <f>Z59+Z74+Z85+Z95</f>
        <v>2119100</v>
      </c>
      <c r="AA58" s="103">
        <f>AA59+AA74+AA85+AA95</f>
        <v>1950600</v>
      </c>
      <c r="AB58" s="103">
        <f>AB59+AB74+AB85+AB95</f>
        <v>2452900</v>
      </c>
      <c r="AC58" s="103">
        <f t="shared" si="47"/>
        <v>6522600</v>
      </c>
      <c r="AD58" s="420">
        <f t="shared" si="10"/>
        <v>30.288367773392153</v>
      </c>
      <c r="AF58" s="420">
        <f t="shared" si="35"/>
        <v>13167300</v>
      </c>
      <c r="AG58" s="420">
        <f t="shared" si="11"/>
        <v>61.143719526352449</v>
      </c>
      <c r="AI58" s="420">
        <f>AI59+AI74+AI85+AI95</f>
        <v>1784500</v>
      </c>
      <c r="AJ58" s="103">
        <f>AJ59+AJ74+AJ85+AJ95</f>
        <v>1366000</v>
      </c>
      <c r="AK58" s="103">
        <f>AK59+AK74+AK85+AK95</f>
        <v>1364300</v>
      </c>
      <c r="AL58" s="103">
        <f t="shared" si="48"/>
        <v>4514800</v>
      </c>
      <c r="AM58" s="420">
        <f t="shared" si="12"/>
        <v>20.964940794056186</v>
      </c>
      <c r="AO58" s="420">
        <f>AO59+AO74+AO85+AO95</f>
        <v>1311300</v>
      </c>
      <c r="AP58" s="103">
        <f>AP59+AP74+AP85+AP95</f>
        <v>1301900</v>
      </c>
      <c r="AQ58" s="103">
        <f>AQ59+AQ74+AQ85+AQ95</f>
        <v>1239700</v>
      </c>
      <c r="AR58" s="103">
        <f t="shared" si="49"/>
        <v>3852900</v>
      </c>
      <c r="AS58" s="420">
        <f t="shared" si="13"/>
        <v>17.891339679591361</v>
      </c>
      <c r="AU58" s="420">
        <f t="shared" si="27"/>
        <v>8367700</v>
      </c>
      <c r="AV58" s="420">
        <f t="shared" si="14"/>
        <v>38.856280473647551</v>
      </c>
      <c r="AX58" s="420">
        <f t="shared" si="21"/>
        <v>21535000</v>
      </c>
      <c r="AY58" s="420">
        <f t="shared" si="15"/>
        <v>100</v>
      </c>
      <c r="AZ58" s="50"/>
      <c r="BA58" s="102">
        <f t="shared" si="6"/>
        <v>0</v>
      </c>
      <c r="BB58" s="103">
        <f t="shared" si="55"/>
        <v>0</v>
      </c>
      <c r="BC58" s="103">
        <f t="shared" si="8"/>
        <v>21535000</v>
      </c>
      <c r="BD58" s="51"/>
    </row>
    <row r="59" spans="1:56" ht="30" customHeight="1" x14ac:dyDescent="0.2">
      <c r="A59" s="52"/>
      <c r="B59" s="54"/>
      <c r="C59" s="54"/>
      <c r="D59" s="55"/>
      <c r="E59" s="56"/>
      <c r="F59" s="83"/>
      <c r="G59" s="109"/>
      <c r="H59" s="173" t="s">
        <v>46</v>
      </c>
      <c r="I59" s="59"/>
      <c r="J59" s="60"/>
      <c r="K59" s="61"/>
      <c r="L59" s="62"/>
      <c r="M59" s="63"/>
      <c r="N59" s="101" t="s">
        <v>51</v>
      </c>
      <c r="O59" s="103">
        <f>O60</f>
        <v>20093000</v>
      </c>
      <c r="P59" s="131">
        <f>P60</f>
        <v>22160000</v>
      </c>
      <c r="Q59" s="132">
        <f>Q60</f>
        <v>24079000</v>
      </c>
      <c r="R59" s="103">
        <f>R60</f>
        <v>20093000</v>
      </c>
      <c r="S59" s="379"/>
      <c r="T59" s="103">
        <f>T60</f>
        <v>2917900</v>
      </c>
      <c r="U59" s="103">
        <f>U60</f>
        <v>1673500</v>
      </c>
      <c r="V59" s="103">
        <f>V60</f>
        <v>1617300</v>
      </c>
      <c r="W59" s="103">
        <f t="shared" si="46"/>
        <v>6208700</v>
      </c>
      <c r="X59" s="102">
        <f t="shared" si="9"/>
        <v>30.899815856268351</v>
      </c>
      <c r="Z59" s="102">
        <f>Z60</f>
        <v>2034900</v>
      </c>
      <c r="AA59" s="103">
        <f>AA60</f>
        <v>1865200</v>
      </c>
      <c r="AB59" s="103">
        <f>AB60</f>
        <v>2384500</v>
      </c>
      <c r="AC59" s="103">
        <f t="shared" si="47"/>
        <v>6284600</v>
      </c>
      <c r="AD59" s="420">
        <f t="shared" si="10"/>
        <v>31.277559349027026</v>
      </c>
      <c r="AF59" s="420">
        <f t="shared" si="35"/>
        <v>12493300</v>
      </c>
      <c r="AG59" s="420">
        <f t="shared" si="11"/>
        <v>62.177375205295377</v>
      </c>
      <c r="AI59" s="420">
        <f>AI60</f>
        <v>1282900</v>
      </c>
      <c r="AJ59" s="103">
        <f>AJ60</f>
        <v>1279500</v>
      </c>
      <c r="AK59" s="103">
        <f>AK60</f>
        <v>1277200</v>
      </c>
      <c r="AL59" s="103">
        <f t="shared" si="48"/>
        <v>3839600</v>
      </c>
      <c r="AM59" s="420">
        <f t="shared" si="12"/>
        <v>19.109142487433434</v>
      </c>
      <c r="AO59" s="420">
        <f>AO60</f>
        <v>1274000</v>
      </c>
      <c r="AP59" s="103">
        <f>AP60</f>
        <v>1271600</v>
      </c>
      <c r="AQ59" s="103">
        <f>AQ60</f>
        <v>1214500</v>
      </c>
      <c r="AR59" s="103">
        <f t="shared" si="49"/>
        <v>3760100</v>
      </c>
      <c r="AS59" s="420">
        <f t="shared" si="13"/>
        <v>18.713482307271189</v>
      </c>
      <c r="AU59" s="420">
        <f t="shared" si="27"/>
        <v>7599700</v>
      </c>
      <c r="AV59" s="420">
        <f t="shared" si="14"/>
        <v>37.822624794704623</v>
      </c>
      <c r="AX59" s="420">
        <f t="shared" si="21"/>
        <v>20093000</v>
      </c>
      <c r="AY59" s="420">
        <f t="shared" si="15"/>
        <v>100</v>
      </c>
      <c r="AZ59" s="50"/>
      <c r="BA59" s="102">
        <f t="shared" si="6"/>
        <v>0</v>
      </c>
      <c r="BB59" s="103">
        <f t="shared" si="55"/>
        <v>0</v>
      </c>
      <c r="BC59" s="103">
        <f t="shared" si="8"/>
        <v>20093000</v>
      </c>
      <c r="BD59" s="51"/>
    </row>
    <row r="60" spans="1:56" ht="30" customHeight="1" x14ac:dyDescent="0.2">
      <c r="A60" s="52"/>
      <c r="B60" s="54"/>
      <c r="C60" s="54"/>
      <c r="D60" s="55"/>
      <c r="E60" s="56"/>
      <c r="F60" s="83"/>
      <c r="G60" s="104"/>
      <c r="H60" s="105"/>
      <c r="I60" s="123">
        <v>2</v>
      </c>
      <c r="J60" s="60"/>
      <c r="K60" s="61"/>
      <c r="L60" s="62"/>
      <c r="M60" s="63"/>
      <c r="N60" s="124" t="s">
        <v>54</v>
      </c>
      <c r="O60" s="126">
        <f>O61+O65+O69</f>
        <v>20093000</v>
      </c>
      <c r="P60" s="127">
        <f>P61+P65+P69</f>
        <v>22160000</v>
      </c>
      <c r="Q60" s="128">
        <f>Q61+Q65+Q69</f>
        <v>24079000</v>
      </c>
      <c r="R60" s="126">
        <f>R61+R65+R69</f>
        <v>20093000</v>
      </c>
      <c r="S60" s="388"/>
      <c r="T60" s="126">
        <f>T61+T65+T69</f>
        <v>2917900</v>
      </c>
      <c r="U60" s="126">
        <f>U61+U65+U69</f>
        <v>1673500</v>
      </c>
      <c r="V60" s="126">
        <f>V61+V65+V69</f>
        <v>1617300</v>
      </c>
      <c r="W60" s="126">
        <f t="shared" si="46"/>
        <v>6208700</v>
      </c>
      <c r="X60" s="125">
        <f t="shared" si="9"/>
        <v>30.899815856268351</v>
      </c>
      <c r="Z60" s="125">
        <f>Z61+Z65+Z69</f>
        <v>2034900</v>
      </c>
      <c r="AA60" s="126">
        <f>AA61+AA65+AA69</f>
        <v>1865200</v>
      </c>
      <c r="AB60" s="126">
        <f>AB61+AB65+AB69</f>
        <v>2384500</v>
      </c>
      <c r="AC60" s="126">
        <f t="shared" si="47"/>
        <v>6284600</v>
      </c>
      <c r="AD60" s="423">
        <f t="shared" si="10"/>
        <v>31.277559349027026</v>
      </c>
      <c r="AF60" s="423">
        <f t="shared" si="35"/>
        <v>12493300</v>
      </c>
      <c r="AG60" s="423">
        <f t="shared" si="11"/>
        <v>62.177375205295377</v>
      </c>
      <c r="AI60" s="423">
        <f>AI61+AI65+AI69</f>
        <v>1282900</v>
      </c>
      <c r="AJ60" s="126">
        <f>AJ61+AJ65+AJ69</f>
        <v>1279500</v>
      </c>
      <c r="AK60" s="126">
        <f>AK61+AK65+AK69</f>
        <v>1277200</v>
      </c>
      <c r="AL60" s="126">
        <f t="shared" si="48"/>
        <v>3839600</v>
      </c>
      <c r="AM60" s="423">
        <f t="shared" si="12"/>
        <v>19.109142487433434</v>
      </c>
      <c r="AO60" s="423">
        <f>AO61+AO65+AO69</f>
        <v>1274000</v>
      </c>
      <c r="AP60" s="126">
        <f>AP61+AP65+AP69</f>
        <v>1271600</v>
      </c>
      <c r="AQ60" s="126">
        <f>AQ61+AQ65+AQ69</f>
        <v>1214500</v>
      </c>
      <c r="AR60" s="126">
        <f t="shared" si="49"/>
        <v>3760100</v>
      </c>
      <c r="AS60" s="423">
        <f t="shared" si="13"/>
        <v>18.713482307271189</v>
      </c>
      <c r="AU60" s="423">
        <f t="shared" si="27"/>
        <v>7599700</v>
      </c>
      <c r="AV60" s="423">
        <f t="shared" si="14"/>
        <v>37.822624794704623</v>
      </c>
      <c r="AX60" s="423">
        <f t="shared" si="21"/>
        <v>20093000</v>
      </c>
      <c r="AY60" s="423">
        <f t="shared" si="15"/>
        <v>100</v>
      </c>
      <c r="AZ60" s="50"/>
      <c r="BA60" s="125">
        <f t="shared" si="6"/>
        <v>0</v>
      </c>
      <c r="BB60" s="126">
        <f t="shared" si="55"/>
        <v>0</v>
      </c>
      <c r="BC60" s="126">
        <f t="shared" si="8"/>
        <v>20093000</v>
      </c>
      <c r="BD60" s="51"/>
    </row>
    <row r="61" spans="1:56" ht="30" customHeight="1" x14ac:dyDescent="0.2">
      <c r="A61" s="52"/>
      <c r="B61" s="54"/>
      <c r="C61" s="54"/>
      <c r="D61" s="55"/>
      <c r="E61" s="56"/>
      <c r="F61" s="83"/>
      <c r="G61" s="104"/>
      <c r="H61" s="105"/>
      <c r="I61" s="59"/>
      <c r="J61" s="130" t="s">
        <v>63</v>
      </c>
      <c r="K61" s="61"/>
      <c r="L61" s="62"/>
      <c r="M61" s="63"/>
      <c r="N61" s="101" t="s">
        <v>64</v>
      </c>
      <c r="O61" s="103">
        <f>O62+O63+O64</f>
        <v>16637000</v>
      </c>
      <c r="P61" s="131">
        <f>P62+P63+P64</f>
        <v>18295000</v>
      </c>
      <c r="Q61" s="132">
        <f>Q62+Q63+Q64</f>
        <v>19817000</v>
      </c>
      <c r="R61" s="103">
        <f>R62+R63+R64</f>
        <v>16637000</v>
      </c>
      <c r="S61" s="379"/>
      <c r="T61" s="103">
        <f>T62+T63+T64</f>
        <v>2411000</v>
      </c>
      <c r="U61" s="103">
        <f>U62+U63+U64</f>
        <v>1409000</v>
      </c>
      <c r="V61" s="103">
        <f>V62+V63+V64</f>
        <v>1411000</v>
      </c>
      <c r="W61" s="103">
        <f t="shared" si="46"/>
        <v>5231000</v>
      </c>
      <c r="X61" s="102">
        <f t="shared" si="9"/>
        <v>31.441966700727296</v>
      </c>
      <c r="Z61" s="102">
        <f>Z62+Z63+Z64</f>
        <v>1610000</v>
      </c>
      <c r="AA61" s="103">
        <f>AA62+AA63+AA64</f>
        <v>1640000</v>
      </c>
      <c r="AB61" s="103">
        <f>AB62+AB63+AB64</f>
        <v>2110000</v>
      </c>
      <c r="AC61" s="103">
        <f t="shared" si="47"/>
        <v>5360000</v>
      </c>
      <c r="AD61" s="424">
        <f t="shared" ref="AD61:AD68" si="59">AC61/(O61/100)</f>
        <v>32.217346877441848</v>
      </c>
      <c r="AF61" s="420">
        <f t="shared" si="35"/>
        <v>10591000</v>
      </c>
      <c r="AG61" s="420">
        <f t="shared" si="11"/>
        <v>63.65931357816914</v>
      </c>
      <c r="AI61" s="420">
        <f>AI62+AI63+AI64</f>
        <v>1008000</v>
      </c>
      <c r="AJ61" s="103">
        <f>AJ62+AJ63+AJ64</f>
        <v>1008000</v>
      </c>
      <c r="AK61" s="103">
        <f>AK62+AK63+AK64</f>
        <v>1009000</v>
      </c>
      <c r="AL61" s="103">
        <f t="shared" si="48"/>
        <v>3025000</v>
      </c>
      <c r="AM61" s="424">
        <f t="shared" ref="AM61:AM68" si="60">AL61/(O61/100)</f>
        <v>18.182364609004026</v>
      </c>
      <c r="AO61" s="420">
        <f>AO62+AO63+AO64</f>
        <v>1007000</v>
      </c>
      <c r="AP61" s="103">
        <f>AP62+AP63+AP64</f>
        <v>1008000</v>
      </c>
      <c r="AQ61" s="103">
        <f>AQ62+AQ63+AQ64</f>
        <v>1006000</v>
      </c>
      <c r="AR61" s="103">
        <f t="shared" si="49"/>
        <v>3021000</v>
      </c>
      <c r="AS61" s="424">
        <f t="shared" ref="AS61:AS68" si="61">AR61/(O61/100)</f>
        <v>18.158321812826831</v>
      </c>
      <c r="AU61" s="420">
        <f t="shared" si="27"/>
        <v>6046000</v>
      </c>
      <c r="AV61" s="420">
        <f t="shared" si="14"/>
        <v>36.34068642183086</v>
      </c>
      <c r="AX61" s="420">
        <f t="shared" si="21"/>
        <v>16637000</v>
      </c>
      <c r="AY61" s="420">
        <f t="shared" si="15"/>
        <v>100</v>
      </c>
      <c r="AZ61" s="50"/>
      <c r="BA61" s="102">
        <f t="shared" si="6"/>
        <v>0</v>
      </c>
      <c r="BB61" s="103">
        <f t="shared" si="55"/>
        <v>0</v>
      </c>
      <c r="BC61" s="103">
        <f t="shared" si="8"/>
        <v>16637000</v>
      </c>
      <c r="BD61" s="51"/>
    </row>
    <row r="62" spans="1:56" ht="30" customHeight="1" x14ac:dyDescent="0.2">
      <c r="A62" s="52"/>
      <c r="B62" s="54"/>
      <c r="C62" s="54"/>
      <c r="D62" s="55"/>
      <c r="E62" s="56"/>
      <c r="F62" s="83"/>
      <c r="G62" s="104"/>
      <c r="H62" s="105"/>
      <c r="I62" s="59"/>
      <c r="J62" s="60"/>
      <c r="K62" s="133">
        <v>1</v>
      </c>
      <c r="L62" s="62"/>
      <c r="M62" s="63"/>
      <c r="N62" s="134" t="s">
        <v>65</v>
      </c>
      <c r="O62" s="129">
        <v>16530000</v>
      </c>
      <c r="P62" s="136">
        <v>18170000</v>
      </c>
      <c r="Q62" s="137">
        <v>19680000</v>
      </c>
      <c r="R62" s="129">
        <v>16530000</v>
      </c>
      <c r="S62" s="375"/>
      <c r="T62" s="129">
        <v>2400000</v>
      </c>
      <c r="U62" s="129">
        <v>1400000</v>
      </c>
      <c r="V62" s="129">
        <v>1400000</v>
      </c>
      <c r="W62" s="129">
        <f t="shared" si="46"/>
        <v>5200000</v>
      </c>
      <c r="X62" s="135">
        <f t="shared" si="9"/>
        <v>31.45795523290986</v>
      </c>
      <c r="Z62" s="135">
        <v>1600000</v>
      </c>
      <c r="AA62" s="129">
        <v>1630000</v>
      </c>
      <c r="AB62" s="129">
        <v>2100000</v>
      </c>
      <c r="AC62" s="129">
        <f t="shared" si="47"/>
        <v>5330000</v>
      </c>
      <c r="AD62" s="424">
        <f t="shared" si="59"/>
        <v>32.244404113732607</v>
      </c>
      <c r="AF62" s="424">
        <f t="shared" si="35"/>
        <v>10530000</v>
      </c>
      <c r="AG62" s="424">
        <f t="shared" si="11"/>
        <v>63.702359346642467</v>
      </c>
      <c r="AI62" s="424">
        <v>1000000</v>
      </c>
      <c r="AJ62" s="129">
        <v>1000000</v>
      </c>
      <c r="AK62" s="129">
        <v>1000000</v>
      </c>
      <c r="AL62" s="129">
        <f t="shared" si="48"/>
        <v>3000000</v>
      </c>
      <c r="AM62" s="424">
        <f t="shared" si="60"/>
        <v>18.148820326678766</v>
      </c>
      <c r="AO62" s="424">
        <v>1000000</v>
      </c>
      <c r="AP62" s="129">
        <v>1000000</v>
      </c>
      <c r="AQ62" s="129">
        <v>1000000</v>
      </c>
      <c r="AR62" s="129">
        <f t="shared" si="49"/>
        <v>3000000</v>
      </c>
      <c r="AS62" s="424">
        <f t="shared" si="61"/>
        <v>18.148820326678766</v>
      </c>
      <c r="AU62" s="424">
        <f t="shared" si="27"/>
        <v>6000000</v>
      </c>
      <c r="AV62" s="424">
        <f t="shared" si="14"/>
        <v>36.297640653357533</v>
      </c>
      <c r="AX62" s="424">
        <f t="shared" si="21"/>
        <v>16530000</v>
      </c>
      <c r="AY62" s="424">
        <f t="shared" si="15"/>
        <v>100</v>
      </c>
      <c r="AZ62" s="50"/>
      <c r="BA62" s="135">
        <f t="shared" si="6"/>
        <v>0</v>
      </c>
      <c r="BB62" s="129">
        <f t="shared" si="55"/>
        <v>0</v>
      </c>
      <c r="BC62" s="129">
        <f t="shared" si="8"/>
        <v>16530000</v>
      </c>
      <c r="BD62" s="51"/>
    </row>
    <row r="63" spans="1:56" ht="30" customHeight="1" x14ac:dyDescent="0.2">
      <c r="A63" s="52"/>
      <c r="B63" s="54"/>
      <c r="C63" s="54"/>
      <c r="D63" s="55"/>
      <c r="E63" s="56"/>
      <c r="F63" s="83"/>
      <c r="G63" s="104"/>
      <c r="H63" s="105"/>
      <c r="I63" s="59"/>
      <c r="J63" s="60"/>
      <c r="K63" s="133">
        <v>2</v>
      </c>
      <c r="L63" s="62"/>
      <c r="M63" s="63"/>
      <c r="N63" s="134" t="s">
        <v>73</v>
      </c>
      <c r="O63" s="129">
        <v>90000</v>
      </c>
      <c r="P63" s="136">
        <v>110000</v>
      </c>
      <c r="Q63" s="137">
        <v>120000</v>
      </c>
      <c r="R63" s="129">
        <v>90000</v>
      </c>
      <c r="S63" s="375"/>
      <c r="T63" s="129">
        <v>9000</v>
      </c>
      <c r="U63" s="129">
        <v>8000</v>
      </c>
      <c r="V63" s="129">
        <v>10000</v>
      </c>
      <c r="W63" s="129">
        <f t="shared" si="46"/>
        <v>27000</v>
      </c>
      <c r="X63" s="135">
        <f t="shared" si="9"/>
        <v>30</v>
      </c>
      <c r="Z63" s="135">
        <v>9000</v>
      </c>
      <c r="AA63" s="129">
        <v>9000</v>
      </c>
      <c r="AB63" s="129">
        <v>9000</v>
      </c>
      <c r="AC63" s="129">
        <f t="shared" si="47"/>
        <v>27000</v>
      </c>
      <c r="AD63" s="424">
        <f t="shared" si="59"/>
        <v>30</v>
      </c>
      <c r="AF63" s="424">
        <f t="shared" si="35"/>
        <v>54000</v>
      </c>
      <c r="AG63" s="424">
        <f t="shared" si="11"/>
        <v>60</v>
      </c>
      <c r="AI63" s="424">
        <v>7000</v>
      </c>
      <c r="AJ63" s="129">
        <v>7000</v>
      </c>
      <c r="AK63" s="129">
        <v>7000</v>
      </c>
      <c r="AL63" s="129">
        <f t="shared" si="48"/>
        <v>21000</v>
      </c>
      <c r="AM63" s="424">
        <f t="shared" si="60"/>
        <v>23.333333333333332</v>
      </c>
      <c r="AO63" s="424">
        <v>5000</v>
      </c>
      <c r="AP63" s="129">
        <v>5000</v>
      </c>
      <c r="AQ63" s="129">
        <v>5000</v>
      </c>
      <c r="AR63" s="129">
        <f t="shared" si="49"/>
        <v>15000</v>
      </c>
      <c r="AS63" s="424">
        <f t="shared" si="61"/>
        <v>16.666666666666668</v>
      </c>
      <c r="AU63" s="424">
        <f t="shared" si="27"/>
        <v>36000</v>
      </c>
      <c r="AV63" s="424">
        <f t="shared" si="14"/>
        <v>40</v>
      </c>
      <c r="AX63" s="424">
        <f t="shared" si="21"/>
        <v>90000</v>
      </c>
      <c r="AY63" s="424">
        <f t="shared" si="15"/>
        <v>100</v>
      </c>
      <c r="AZ63" s="50"/>
      <c r="BA63" s="135">
        <f t="shared" si="6"/>
        <v>0</v>
      </c>
      <c r="BB63" s="129">
        <f t="shared" si="55"/>
        <v>0</v>
      </c>
      <c r="BC63" s="129">
        <f t="shared" si="8"/>
        <v>90000</v>
      </c>
      <c r="BD63" s="51"/>
    </row>
    <row r="64" spans="1:56" ht="30" customHeight="1" x14ac:dyDescent="0.2">
      <c r="A64" s="52"/>
      <c r="B64" s="54"/>
      <c r="C64" s="54"/>
      <c r="D64" s="55"/>
      <c r="E64" s="56"/>
      <c r="F64" s="83"/>
      <c r="G64" s="104"/>
      <c r="H64" s="105"/>
      <c r="I64" s="59"/>
      <c r="J64" s="60"/>
      <c r="K64" s="133">
        <v>4</v>
      </c>
      <c r="L64" s="62"/>
      <c r="M64" s="63"/>
      <c r="N64" s="134" t="s">
        <v>66</v>
      </c>
      <c r="O64" s="129">
        <v>17000</v>
      </c>
      <c r="P64" s="136">
        <v>15000</v>
      </c>
      <c r="Q64" s="137">
        <v>17000</v>
      </c>
      <c r="R64" s="129">
        <v>17000</v>
      </c>
      <c r="S64" s="375"/>
      <c r="T64" s="129">
        <v>2000</v>
      </c>
      <c r="U64" s="129">
        <v>1000</v>
      </c>
      <c r="V64" s="129">
        <v>1000</v>
      </c>
      <c r="W64" s="129">
        <f t="shared" si="46"/>
        <v>4000</v>
      </c>
      <c r="X64" s="135">
        <f t="shared" si="9"/>
        <v>23.529411764705884</v>
      </c>
      <c r="Z64" s="135">
        <v>1000</v>
      </c>
      <c r="AA64" s="129">
        <v>1000</v>
      </c>
      <c r="AB64" s="129">
        <v>1000</v>
      </c>
      <c r="AC64" s="129">
        <f t="shared" si="47"/>
        <v>3000</v>
      </c>
      <c r="AD64" s="424">
        <f t="shared" si="59"/>
        <v>17.647058823529413</v>
      </c>
      <c r="AF64" s="424">
        <f t="shared" si="35"/>
        <v>7000</v>
      </c>
      <c r="AG64" s="424">
        <f t="shared" si="11"/>
        <v>41.176470588235297</v>
      </c>
      <c r="AI64" s="424">
        <v>1000</v>
      </c>
      <c r="AJ64" s="129">
        <v>1000</v>
      </c>
      <c r="AK64" s="129">
        <v>2000</v>
      </c>
      <c r="AL64" s="129">
        <f t="shared" si="48"/>
        <v>4000</v>
      </c>
      <c r="AM64" s="424">
        <f t="shared" si="60"/>
        <v>23.529411764705884</v>
      </c>
      <c r="AO64" s="424">
        <v>2000</v>
      </c>
      <c r="AP64" s="129">
        <v>3000</v>
      </c>
      <c r="AQ64" s="129">
        <v>1000</v>
      </c>
      <c r="AR64" s="129">
        <f t="shared" si="49"/>
        <v>6000</v>
      </c>
      <c r="AS64" s="424">
        <f t="shared" si="61"/>
        <v>35.294117647058826</v>
      </c>
      <c r="AU64" s="424">
        <f t="shared" si="27"/>
        <v>10000</v>
      </c>
      <c r="AV64" s="424">
        <f t="shared" si="14"/>
        <v>58.823529411764703</v>
      </c>
      <c r="AX64" s="424">
        <f t="shared" si="21"/>
        <v>17000</v>
      </c>
      <c r="AY64" s="424">
        <f t="shared" si="15"/>
        <v>100</v>
      </c>
      <c r="AZ64" s="50"/>
      <c r="BA64" s="135">
        <f t="shared" si="6"/>
        <v>0</v>
      </c>
      <c r="BB64" s="129">
        <f t="shared" si="55"/>
        <v>0</v>
      </c>
      <c r="BC64" s="129">
        <f t="shared" si="8"/>
        <v>17000</v>
      </c>
      <c r="BD64" s="51"/>
    </row>
    <row r="65" spans="1:56" ht="35.25" customHeight="1" x14ac:dyDescent="0.2">
      <c r="A65" s="52"/>
      <c r="B65" s="54"/>
      <c r="C65" s="54"/>
      <c r="D65" s="55"/>
      <c r="E65" s="56"/>
      <c r="F65" s="83"/>
      <c r="G65" s="104"/>
      <c r="H65" s="105"/>
      <c r="I65" s="59"/>
      <c r="J65" s="130" t="s">
        <v>67</v>
      </c>
      <c r="K65" s="61"/>
      <c r="L65" s="62"/>
      <c r="M65" s="63"/>
      <c r="N65" s="101" t="s">
        <v>68</v>
      </c>
      <c r="O65" s="103">
        <f>O66+O67+O68</f>
        <v>3228000</v>
      </c>
      <c r="P65" s="131">
        <f>P66+P67+P68</f>
        <v>3622000</v>
      </c>
      <c r="Q65" s="132">
        <f>Q66+Q67+Q68</f>
        <v>4004000</v>
      </c>
      <c r="R65" s="103">
        <f>R66+R67+R68</f>
        <v>3228000</v>
      </c>
      <c r="S65" s="379"/>
      <c r="T65" s="103">
        <f>T66+T67+T68</f>
        <v>485000</v>
      </c>
      <c r="U65" s="103">
        <f>U66+U67+U68</f>
        <v>242000</v>
      </c>
      <c r="V65" s="103">
        <f>V66+V67+V68</f>
        <v>182000</v>
      </c>
      <c r="W65" s="103">
        <f t="shared" si="46"/>
        <v>909000</v>
      </c>
      <c r="X65" s="102">
        <f t="shared" si="9"/>
        <v>28.159851301115243</v>
      </c>
      <c r="Z65" s="102">
        <f>Z66+Z67+Z68</f>
        <v>403000</v>
      </c>
      <c r="AA65" s="103">
        <f>AA66+AA67+AA68</f>
        <v>202000</v>
      </c>
      <c r="AB65" s="103">
        <f>AB66+AB67+AB68</f>
        <v>252000</v>
      </c>
      <c r="AC65" s="103">
        <f t="shared" si="47"/>
        <v>857000</v>
      </c>
      <c r="AD65" s="424">
        <f t="shared" si="59"/>
        <v>26.548946716232962</v>
      </c>
      <c r="AF65" s="420">
        <f t="shared" si="35"/>
        <v>1766000</v>
      </c>
      <c r="AG65" s="420">
        <f t="shared" si="11"/>
        <v>54.708798017348201</v>
      </c>
      <c r="AI65" s="420">
        <f>AI66+AI67+AI68</f>
        <v>253000</v>
      </c>
      <c r="AJ65" s="103">
        <f>AJ66+AJ67+AJ68</f>
        <v>252000</v>
      </c>
      <c r="AK65" s="103">
        <f>AK66+AK67+AK68</f>
        <v>252000</v>
      </c>
      <c r="AL65" s="103">
        <f t="shared" si="48"/>
        <v>757000</v>
      </c>
      <c r="AM65" s="424">
        <f t="shared" si="60"/>
        <v>23.451053283767038</v>
      </c>
      <c r="AO65" s="420">
        <f>AO66+AO67+AO68</f>
        <v>252000</v>
      </c>
      <c r="AP65" s="103">
        <f>AP66+AP67+AP68</f>
        <v>252000</v>
      </c>
      <c r="AQ65" s="103">
        <f>AQ66+AQ67+AQ68</f>
        <v>201000</v>
      </c>
      <c r="AR65" s="103">
        <f t="shared" si="49"/>
        <v>705000</v>
      </c>
      <c r="AS65" s="424">
        <f t="shared" si="61"/>
        <v>21.840148698884757</v>
      </c>
      <c r="AU65" s="420">
        <f t="shared" si="27"/>
        <v>1462000</v>
      </c>
      <c r="AV65" s="420">
        <f t="shared" si="14"/>
        <v>45.291201982651799</v>
      </c>
      <c r="AX65" s="420">
        <f t="shared" si="21"/>
        <v>3228000</v>
      </c>
      <c r="AY65" s="420">
        <f t="shared" si="15"/>
        <v>100</v>
      </c>
      <c r="AZ65" s="50"/>
      <c r="BA65" s="102">
        <f t="shared" si="6"/>
        <v>0</v>
      </c>
      <c r="BB65" s="103">
        <f t="shared" si="55"/>
        <v>0</v>
      </c>
      <c r="BC65" s="103">
        <f t="shared" si="8"/>
        <v>3228000</v>
      </c>
      <c r="BD65" s="51"/>
    </row>
    <row r="66" spans="1:56" ht="30" customHeight="1" x14ac:dyDescent="0.2">
      <c r="A66" s="52"/>
      <c r="B66" s="54"/>
      <c r="C66" s="54"/>
      <c r="D66" s="55"/>
      <c r="E66" s="56"/>
      <c r="F66" s="83"/>
      <c r="G66" s="104"/>
      <c r="H66" s="105"/>
      <c r="I66" s="59"/>
      <c r="J66" s="60"/>
      <c r="K66" s="133">
        <v>1</v>
      </c>
      <c r="L66" s="62"/>
      <c r="M66" s="63"/>
      <c r="N66" s="134" t="s">
        <v>65</v>
      </c>
      <c r="O66" s="129">
        <v>3200000</v>
      </c>
      <c r="P66" s="136">
        <v>3590000</v>
      </c>
      <c r="Q66" s="137">
        <v>3970000</v>
      </c>
      <c r="R66" s="129">
        <v>3200000</v>
      </c>
      <c r="S66" s="375"/>
      <c r="T66" s="129">
        <v>480000</v>
      </c>
      <c r="U66" s="129">
        <v>240000</v>
      </c>
      <c r="V66" s="129">
        <v>180000</v>
      </c>
      <c r="W66" s="129">
        <f t="shared" si="46"/>
        <v>900000</v>
      </c>
      <c r="X66" s="135">
        <f t="shared" si="9"/>
        <v>28.125</v>
      </c>
      <c r="Z66" s="135">
        <v>400000</v>
      </c>
      <c r="AA66" s="129">
        <v>200000</v>
      </c>
      <c r="AB66" s="129">
        <v>250000</v>
      </c>
      <c r="AC66" s="129">
        <f t="shared" si="47"/>
        <v>850000</v>
      </c>
      <c r="AD66" s="424">
        <f t="shared" si="59"/>
        <v>26.5625</v>
      </c>
      <c r="AF66" s="424">
        <f t="shared" si="35"/>
        <v>1750000</v>
      </c>
      <c r="AG66" s="424">
        <f t="shared" si="11"/>
        <v>54.6875</v>
      </c>
      <c r="AI66" s="424">
        <v>250000</v>
      </c>
      <c r="AJ66" s="129">
        <v>250000</v>
      </c>
      <c r="AK66" s="129">
        <v>250000</v>
      </c>
      <c r="AL66" s="129">
        <f t="shared" si="48"/>
        <v>750000</v>
      </c>
      <c r="AM66" s="424">
        <f t="shared" si="60"/>
        <v>23.4375</v>
      </c>
      <c r="AO66" s="424">
        <v>250000</v>
      </c>
      <c r="AP66" s="129">
        <v>250000</v>
      </c>
      <c r="AQ66" s="129">
        <v>200000</v>
      </c>
      <c r="AR66" s="129">
        <f t="shared" si="49"/>
        <v>700000</v>
      </c>
      <c r="AS66" s="424">
        <f t="shared" si="61"/>
        <v>21.875</v>
      </c>
      <c r="AU66" s="424">
        <f t="shared" si="27"/>
        <v>1450000</v>
      </c>
      <c r="AV66" s="424">
        <f t="shared" si="14"/>
        <v>45.3125</v>
      </c>
      <c r="AX66" s="424">
        <f t="shared" si="21"/>
        <v>3200000</v>
      </c>
      <c r="AY66" s="424">
        <f t="shared" si="15"/>
        <v>100</v>
      </c>
      <c r="AZ66" s="50"/>
      <c r="BA66" s="135">
        <f t="shared" si="6"/>
        <v>0</v>
      </c>
      <c r="BB66" s="129">
        <f t="shared" si="55"/>
        <v>0</v>
      </c>
      <c r="BC66" s="129">
        <f t="shared" si="8"/>
        <v>3200000</v>
      </c>
      <c r="BD66" s="51"/>
    </row>
    <row r="67" spans="1:56" ht="30" customHeight="1" x14ac:dyDescent="0.2">
      <c r="A67" s="52"/>
      <c r="B67" s="54"/>
      <c r="C67" s="54"/>
      <c r="D67" s="55"/>
      <c r="E67" s="56"/>
      <c r="F67" s="83"/>
      <c r="G67" s="104"/>
      <c r="H67" s="105"/>
      <c r="I67" s="59"/>
      <c r="J67" s="60"/>
      <c r="K67" s="133">
        <v>2</v>
      </c>
      <c r="L67" s="62"/>
      <c r="M67" s="63"/>
      <c r="N67" s="134" t="s">
        <v>73</v>
      </c>
      <c r="O67" s="129">
        <v>24000</v>
      </c>
      <c r="P67" s="136">
        <v>27000</v>
      </c>
      <c r="Q67" s="137">
        <v>28000</v>
      </c>
      <c r="R67" s="129">
        <v>24000</v>
      </c>
      <c r="S67" s="375"/>
      <c r="T67" s="129">
        <v>4000</v>
      </c>
      <c r="U67" s="129">
        <v>2000</v>
      </c>
      <c r="V67" s="129">
        <v>2000</v>
      </c>
      <c r="W67" s="129">
        <f t="shared" si="46"/>
        <v>8000</v>
      </c>
      <c r="X67" s="135">
        <f t="shared" si="9"/>
        <v>33.333333333333336</v>
      </c>
      <c r="Z67" s="135">
        <v>2000</v>
      </c>
      <c r="AA67" s="129">
        <v>2000</v>
      </c>
      <c r="AB67" s="129">
        <v>2000</v>
      </c>
      <c r="AC67" s="129">
        <f t="shared" si="47"/>
        <v>6000</v>
      </c>
      <c r="AD67" s="424">
        <f t="shared" si="59"/>
        <v>25</v>
      </c>
      <c r="AF67" s="424">
        <f t="shared" si="35"/>
        <v>14000</v>
      </c>
      <c r="AG67" s="424">
        <f t="shared" si="11"/>
        <v>58.333333333333336</v>
      </c>
      <c r="AI67" s="424">
        <v>2000</v>
      </c>
      <c r="AJ67" s="129">
        <v>2000</v>
      </c>
      <c r="AK67" s="129">
        <v>2000</v>
      </c>
      <c r="AL67" s="129">
        <f t="shared" si="48"/>
        <v>6000</v>
      </c>
      <c r="AM67" s="424">
        <f t="shared" si="60"/>
        <v>25</v>
      </c>
      <c r="AO67" s="424">
        <v>1000</v>
      </c>
      <c r="AP67" s="129">
        <v>2000</v>
      </c>
      <c r="AQ67" s="129">
        <v>1000</v>
      </c>
      <c r="AR67" s="129">
        <f t="shared" si="49"/>
        <v>4000</v>
      </c>
      <c r="AS67" s="424">
        <f t="shared" si="61"/>
        <v>16.666666666666668</v>
      </c>
      <c r="AU67" s="424">
        <f t="shared" si="27"/>
        <v>10000</v>
      </c>
      <c r="AV67" s="424">
        <f t="shared" si="14"/>
        <v>41.666666666666664</v>
      </c>
      <c r="AX67" s="424">
        <f t="shared" si="21"/>
        <v>24000</v>
      </c>
      <c r="AY67" s="424">
        <f t="shared" si="15"/>
        <v>100</v>
      </c>
      <c r="AZ67" s="50"/>
      <c r="BA67" s="135">
        <f t="shared" si="6"/>
        <v>0</v>
      </c>
      <c r="BB67" s="129">
        <f t="shared" si="55"/>
        <v>0</v>
      </c>
      <c r="BC67" s="129">
        <f t="shared" si="8"/>
        <v>24000</v>
      </c>
      <c r="BD67" s="51"/>
    </row>
    <row r="68" spans="1:56" ht="30" customHeight="1" x14ac:dyDescent="0.2">
      <c r="A68" s="52"/>
      <c r="B68" s="54"/>
      <c r="C68" s="54"/>
      <c r="D68" s="55"/>
      <c r="E68" s="56"/>
      <c r="F68" s="83"/>
      <c r="G68" s="104"/>
      <c r="H68" s="105"/>
      <c r="I68" s="59"/>
      <c r="J68" s="60"/>
      <c r="K68" s="133">
        <v>4</v>
      </c>
      <c r="L68" s="62"/>
      <c r="M68" s="63"/>
      <c r="N68" s="134" t="s">
        <v>66</v>
      </c>
      <c r="O68" s="129">
        <v>4000</v>
      </c>
      <c r="P68" s="136">
        <v>5000</v>
      </c>
      <c r="Q68" s="137">
        <v>6000</v>
      </c>
      <c r="R68" s="129">
        <v>4000</v>
      </c>
      <c r="S68" s="375"/>
      <c r="T68" s="129">
        <v>1000</v>
      </c>
      <c r="U68" s="129"/>
      <c r="V68" s="129"/>
      <c r="W68" s="129">
        <f t="shared" si="46"/>
        <v>1000</v>
      </c>
      <c r="X68" s="135">
        <f t="shared" si="9"/>
        <v>25</v>
      </c>
      <c r="Z68" s="135">
        <v>1000</v>
      </c>
      <c r="AA68" s="129"/>
      <c r="AB68" s="129"/>
      <c r="AC68" s="129">
        <f t="shared" si="47"/>
        <v>1000</v>
      </c>
      <c r="AD68" s="424">
        <f t="shared" si="59"/>
        <v>25</v>
      </c>
      <c r="AF68" s="424">
        <f t="shared" si="35"/>
        <v>2000</v>
      </c>
      <c r="AG68" s="424">
        <f t="shared" si="11"/>
        <v>50</v>
      </c>
      <c r="AI68" s="424">
        <v>1000</v>
      </c>
      <c r="AJ68" s="129"/>
      <c r="AK68" s="129"/>
      <c r="AL68" s="129">
        <f t="shared" si="48"/>
        <v>1000</v>
      </c>
      <c r="AM68" s="424">
        <f t="shared" si="60"/>
        <v>25</v>
      </c>
      <c r="AO68" s="424">
        <v>1000</v>
      </c>
      <c r="AP68" s="129"/>
      <c r="AQ68" s="129"/>
      <c r="AR68" s="129">
        <f t="shared" si="49"/>
        <v>1000</v>
      </c>
      <c r="AS68" s="424">
        <f t="shared" si="61"/>
        <v>25</v>
      </c>
      <c r="AU68" s="424">
        <f t="shared" si="27"/>
        <v>2000</v>
      </c>
      <c r="AV68" s="424">
        <f t="shared" si="14"/>
        <v>50</v>
      </c>
      <c r="AX68" s="424">
        <f t="shared" si="21"/>
        <v>4000</v>
      </c>
      <c r="AY68" s="424">
        <f t="shared" si="15"/>
        <v>100</v>
      </c>
      <c r="AZ68" s="50"/>
      <c r="BA68" s="135">
        <f t="shared" si="6"/>
        <v>0</v>
      </c>
      <c r="BB68" s="129">
        <f t="shared" si="55"/>
        <v>0</v>
      </c>
      <c r="BC68" s="129">
        <f t="shared" si="8"/>
        <v>4000</v>
      </c>
      <c r="BD68" s="51"/>
    </row>
    <row r="69" spans="1:56" ht="30" customHeight="1" x14ac:dyDescent="0.2">
      <c r="A69" s="52"/>
      <c r="B69" s="54"/>
      <c r="C69" s="54"/>
      <c r="D69" s="55"/>
      <c r="E69" s="56"/>
      <c r="F69" s="83"/>
      <c r="G69" s="104"/>
      <c r="H69" s="105"/>
      <c r="I69" s="59"/>
      <c r="J69" s="130" t="s">
        <v>55</v>
      </c>
      <c r="K69" s="61"/>
      <c r="L69" s="62"/>
      <c r="M69" s="63"/>
      <c r="N69" s="101" t="s">
        <v>56</v>
      </c>
      <c r="O69" s="103">
        <f>O70+O71+O72+O73</f>
        <v>228000</v>
      </c>
      <c r="P69" s="131">
        <f>P70+P71+P72+P73</f>
        <v>243000</v>
      </c>
      <c r="Q69" s="132">
        <f>Q70+Q71+Q72+Q73</f>
        <v>258000</v>
      </c>
      <c r="R69" s="103">
        <f>R70+R71+R72+R73</f>
        <v>228000</v>
      </c>
      <c r="S69" s="379"/>
      <c r="T69" s="103">
        <f>T70+T71+T72+T73</f>
        <v>21900</v>
      </c>
      <c r="U69" s="103">
        <f>U70+U71+U72+U73</f>
        <v>22500</v>
      </c>
      <c r="V69" s="103">
        <f>V70+V71+V72+V73</f>
        <v>24300</v>
      </c>
      <c r="W69" s="103">
        <f t="shared" si="46"/>
        <v>68700</v>
      </c>
      <c r="X69" s="102">
        <f t="shared" si="9"/>
        <v>30.131578947368421</v>
      </c>
      <c r="Z69" s="102">
        <f>Z70+Z71+Z72+Z73</f>
        <v>21900</v>
      </c>
      <c r="AA69" s="103">
        <f>AA70+AA71+AA72+AA73</f>
        <v>23200</v>
      </c>
      <c r="AB69" s="103">
        <f>AB70+AB71+AB72+AB73</f>
        <v>22500</v>
      </c>
      <c r="AC69" s="103">
        <f t="shared" si="47"/>
        <v>67600</v>
      </c>
      <c r="AD69" s="420">
        <f>AC69/(R69/100)</f>
        <v>29.649122807017545</v>
      </c>
      <c r="AF69" s="420">
        <f t="shared" si="35"/>
        <v>136300</v>
      </c>
      <c r="AG69" s="420">
        <f t="shared" si="11"/>
        <v>59.780701754385966</v>
      </c>
      <c r="AI69" s="420">
        <f>AI70+AI71+AI72+AI73</f>
        <v>21900</v>
      </c>
      <c r="AJ69" s="103">
        <f>AJ70+AJ71+AJ72+AJ73</f>
        <v>19500</v>
      </c>
      <c r="AK69" s="103">
        <f>AK70+AK71+AK72+AK73</f>
        <v>16200</v>
      </c>
      <c r="AL69" s="103">
        <f t="shared" si="48"/>
        <v>57600</v>
      </c>
      <c r="AM69" s="420">
        <f>AL69/(R69/100)</f>
        <v>25.263157894736842</v>
      </c>
      <c r="AO69" s="420">
        <f>AO70+AO71+AO72+AO73</f>
        <v>15000</v>
      </c>
      <c r="AP69" s="103">
        <f>AP70+AP71+AP72+AP73</f>
        <v>11600</v>
      </c>
      <c r="AQ69" s="103">
        <f>AQ70+AQ71+AQ72+AQ73</f>
        <v>7500</v>
      </c>
      <c r="AR69" s="103">
        <f t="shared" si="49"/>
        <v>34100</v>
      </c>
      <c r="AS69" s="420">
        <f>AR69/(R69/100)</f>
        <v>14.956140350877194</v>
      </c>
      <c r="AU69" s="420">
        <f t="shared" si="27"/>
        <v>91700</v>
      </c>
      <c r="AV69" s="420">
        <f t="shared" si="14"/>
        <v>40.219298245614034</v>
      </c>
      <c r="AX69" s="420">
        <f t="shared" si="21"/>
        <v>228000</v>
      </c>
      <c r="AY69" s="420">
        <f t="shared" si="15"/>
        <v>100</v>
      </c>
      <c r="AZ69" s="50"/>
      <c r="BA69" s="102">
        <f t="shared" si="6"/>
        <v>0</v>
      </c>
      <c r="BB69" s="103">
        <f t="shared" si="55"/>
        <v>0</v>
      </c>
      <c r="BC69" s="103">
        <f t="shared" si="8"/>
        <v>228000</v>
      </c>
      <c r="BD69" s="51"/>
    </row>
    <row r="70" spans="1:56" ht="30" customHeight="1" x14ac:dyDescent="0.2">
      <c r="A70" s="82"/>
      <c r="B70" s="83"/>
      <c r="C70" s="83"/>
      <c r="D70" s="63"/>
      <c r="E70" s="60"/>
      <c r="F70" s="83"/>
      <c r="G70" s="104"/>
      <c r="H70" s="105"/>
      <c r="I70" s="59"/>
      <c r="J70" s="60"/>
      <c r="K70" s="133">
        <v>2</v>
      </c>
      <c r="L70" s="62"/>
      <c r="M70" s="63"/>
      <c r="N70" s="134" t="s">
        <v>57</v>
      </c>
      <c r="O70" s="129">
        <v>19000</v>
      </c>
      <c r="P70" s="136">
        <v>21000</v>
      </c>
      <c r="Q70" s="137">
        <v>24000</v>
      </c>
      <c r="R70" s="129">
        <v>19000</v>
      </c>
      <c r="S70" s="375"/>
      <c r="T70" s="129">
        <v>1500</v>
      </c>
      <c r="U70" s="129">
        <v>1600</v>
      </c>
      <c r="V70" s="129">
        <v>1700</v>
      </c>
      <c r="W70" s="129">
        <f t="shared" si="46"/>
        <v>4800</v>
      </c>
      <c r="X70" s="135">
        <f t="shared" si="9"/>
        <v>25.263157894736842</v>
      </c>
      <c r="Z70" s="135">
        <v>1500</v>
      </c>
      <c r="AA70" s="129">
        <v>1800</v>
      </c>
      <c r="AB70" s="129">
        <v>1800</v>
      </c>
      <c r="AC70" s="129">
        <f t="shared" si="47"/>
        <v>5100</v>
      </c>
      <c r="AD70" s="424">
        <f>AC70/(R70/100)</f>
        <v>26.842105263157894</v>
      </c>
      <c r="AF70" s="424">
        <f t="shared" si="35"/>
        <v>9900</v>
      </c>
      <c r="AG70" s="424">
        <f t="shared" si="11"/>
        <v>52.10526315789474</v>
      </c>
      <c r="AI70" s="424">
        <v>1500</v>
      </c>
      <c r="AJ70" s="129">
        <v>1600</v>
      </c>
      <c r="AK70" s="129">
        <v>1600</v>
      </c>
      <c r="AL70" s="129">
        <f t="shared" si="48"/>
        <v>4700</v>
      </c>
      <c r="AM70" s="424">
        <f>AL70/(R70/100)</f>
        <v>24.736842105263158</v>
      </c>
      <c r="AO70" s="424">
        <v>1600</v>
      </c>
      <c r="AP70" s="129">
        <v>1600</v>
      </c>
      <c r="AQ70" s="129">
        <v>1200</v>
      </c>
      <c r="AR70" s="129">
        <f t="shared" si="49"/>
        <v>4400</v>
      </c>
      <c r="AS70" s="424">
        <f>AR70/(R70/100)</f>
        <v>23.157894736842106</v>
      </c>
      <c r="AU70" s="424">
        <f t="shared" si="27"/>
        <v>9100</v>
      </c>
      <c r="AV70" s="424">
        <f t="shared" si="14"/>
        <v>47.89473684210526</v>
      </c>
      <c r="AX70" s="424">
        <f t="shared" si="21"/>
        <v>19000</v>
      </c>
      <c r="AY70" s="424">
        <f t="shared" si="15"/>
        <v>100</v>
      </c>
      <c r="AZ70" s="50"/>
      <c r="BA70" s="135">
        <f t="shared" si="6"/>
        <v>0</v>
      </c>
      <c r="BB70" s="129">
        <f t="shared" si="55"/>
        <v>0</v>
      </c>
      <c r="BC70" s="129">
        <f t="shared" si="8"/>
        <v>19000</v>
      </c>
      <c r="BD70" s="51"/>
    </row>
    <row r="71" spans="1:56" ht="30" customHeight="1" x14ac:dyDescent="0.2">
      <c r="A71" s="82"/>
      <c r="B71" s="83"/>
      <c r="C71" s="83"/>
      <c r="D71" s="63"/>
      <c r="E71" s="60"/>
      <c r="F71" s="83"/>
      <c r="G71" s="104"/>
      <c r="H71" s="105"/>
      <c r="I71" s="59"/>
      <c r="J71" s="60"/>
      <c r="K71" s="133">
        <v>3</v>
      </c>
      <c r="L71" s="62"/>
      <c r="M71" s="63"/>
      <c r="N71" s="134" t="s">
        <v>69</v>
      </c>
      <c r="O71" s="129">
        <v>194000</v>
      </c>
      <c r="P71" s="136">
        <v>204000</v>
      </c>
      <c r="Q71" s="137">
        <v>215000</v>
      </c>
      <c r="R71" s="129">
        <v>194000</v>
      </c>
      <c r="S71" s="375"/>
      <c r="T71" s="129">
        <v>19300</v>
      </c>
      <c r="U71" s="129">
        <v>19800</v>
      </c>
      <c r="V71" s="129">
        <v>21400</v>
      </c>
      <c r="W71" s="129">
        <f t="shared" si="46"/>
        <v>60500</v>
      </c>
      <c r="X71" s="135">
        <f t="shared" si="9"/>
        <v>31.185567010309278</v>
      </c>
      <c r="Z71" s="135">
        <v>19400</v>
      </c>
      <c r="AA71" s="129">
        <v>19900</v>
      </c>
      <c r="AB71" s="129">
        <v>19000</v>
      </c>
      <c r="AC71" s="129">
        <f t="shared" si="47"/>
        <v>58300</v>
      </c>
      <c r="AD71" s="424">
        <f>AC71/(R71/100)</f>
        <v>30.051546391752577</v>
      </c>
      <c r="AF71" s="424">
        <f t="shared" si="35"/>
        <v>118800</v>
      </c>
      <c r="AG71" s="424">
        <f t="shared" si="11"/>
        <v>61.237113402061858</v>
      </c>
      <c r="AI71" s="424">
        <v>19200</v>
      </c>
      <c r="AJ71" s="129">
        <v>15900</v>
      </c>
      <c r="AK71" s="129">
        <v>12500</v>
      </c>
      <c r="AL71" s="129">
        <f t="shared" si="48"/>
        <v>47600</v>
      </c>
      <c r="AM71" s="424">
        <f>AL71/(R71/100)</f>
        <v>24.536082474226806</v>
      </c>
      <c r="AO71" s="424">
        <v>12500</v>
      </c>
      <c r="AP71" s="129">
        <v>9400</v>
      </c>
      <c r="AQ71" s="129">
        <v>5700</v>
      </c>
      <c r="AR71" s="129">
        <f t="shared" si="49"/>
        <v>27600</v>
      </c>
      <c r="AS71" s="424">
        <f>AR71/(R71/100)</f>
        <v>14.226804123711339</v>
      </c>
      <c r="AU71" s="424">
        <f t="shared" si="27"/>
        <v>75200</v>
      </c>
      <c r="AV71" s="424">
        <f t="shared" si="14"/>
        <v>38.762886597938142</v>
      </c>
      <c r="AX71" s="424">
        <f t="shared" si="21"/>
        <v>194000</v>
      </c>
      <c r="AY71" s="424">
        <f t="shared" si="15"/>
        <v>100</v>
      </c>
      <c r="AZ71" s="50"/>
      <c r="BA71" s="135">
        <f>R71-AX71</f>
        <v>0</v>
      </c>
      <c r="BB71" s="129">
        <f t="shared" si="55"/>
        <v>0</v>
      </c>
      <c r="BC71" s="129">
        <f t="shared" si="8"/>
        <v>194000</v>
      </c>
      <c r="BD71" s="51"/>
    </row>
    <row r="72" spans="1:56" ht="30" customHeight="1" x14ac:dyDescent="0.2">
      <c r="A72" s="82"/>
      <c r="B72" s="83"/>
      <c r="C72" s="83"/>
      <c r="D72" s="63"/>
      <c r="E72" s="60"/>
      <c r="F72" s="83"/>
      <c r="G72" s="104"/>
      <c r="H72" s="105"/>
      <c r="I72" s="59"/>
      <c r="J72" s="60"/>
      <c r="K72" s="133">
        <v>5</v>
      </c>
      <c r="L72" s="62"/>
      <c r="M72" s="63"/>
      <c r="N72" s="134" t="s">
        <v>58</v>
      </c>
      <c r="O72" s="129">
        <v>9000</v>
      </c>
      <c r="P72" s="136">
        <v>11000</v>
      </c>
      <c r="Q72" s="137">
        <v>12000</v>
      </c>
      <c r="R72" s="129">
        <v>9000</v>
      </c>
      <c r="S72" s="375"/>
      <c r="T72" s="129">
        <v>700</v>
      </c>
      <c r="U72" s="129">
        <v>700</v>
      </c>
      <c r="V72" s="129">
        <v>800</v>
      </c>
      <c r="W72" s="129">
        <f t="shared" si="46"/>
        <v>2200</v>
      </c>
      <c r="X72" s="135">
        <f t="shared" si="9"/>
        <v>24.444444444444443</v>
      </c>
      <c r="Z72" s="135">
        <v>500</v>
      </c>
      <c r="AA72" s="129">
        <v>900</v>
      </c>
      <c r="AB72" s="129">
        <v>1000</v>
      </c>
      <c r="AC72" s="129">
        <f t="shared" si="47"/>
        <v>2400</v>
      </c>
      <c r="AD72" s="424">
        <f>AC72/(R72/100)</f>
        <v>26.666666666666668</v>
      </c>
      <c r="AF72" s="424">
        <f t="shared" si="35"/>
        <v>4600</v>
      </c>
      <c r="AG72" s="424">
        <f t="shared" si="11"/>
        <v>51.111111111111114</v>
      </c>
      <c r="AI72" s="424">
        <v>800</v>
      </c>
      <c r="AJ72" s="129">
        <v>900</v>
      </c>
      <c r="AK72" s="129">
        <v>1000</v>
      </c>
      <c r="AL72" s="129">
        <f t="shared" si="48"/>
        <v>2700</v>
      </c>
      <c r="AM72" s="424">
        <f>AL72/(R72/100)</f>
        <v>30</v>
      </c>
      <c r="AO72" s="424">
        <v>500</v>
      </c>
      <c r="AP72" s="129">
        <v>600</v>
      </c>
      <c r="AQ72" s="129">
        <v>600</v>
      </c>
      <c r="AR72" s="129">
        <f t="shared" si="49"/>
        <v>1700</v>
      </c>
      <c r="AS72" s="424">
        <f>AR72/(R72/100)</f>
        <v>18.888888888888889</v>
      </c>
      <c r="AU72" s="424">
        <f t="shared" si="27"/>
        <v>4400</v>
      </c>
      <c r="AV72" s="424">
        <f t="shared" si="14"/>
        <v>48.888888888888886</v>
      </c>
      <c r="AX72" s="424">
        <f t="shared" si="21"/>
        <v>9000</v>
      </c>
      <c r="AY72" s="424">
        <f t="shared" si="15"/>
        <v>100</v>
      </c>
      <c r="AZ72" s="50"/>
      <c r="BA72" s="135">
        <f t="shared" si="6"/>
        <v>0</v>
      </c>
      <c r="BB72" s="129">
        <f t="shared" si="55"/>
        <v>0</v>
      </c>
      <c r="BC72" s="129">
        <f t="shared" si="8"/>
        <v>9000</v>
      </c>
      <c r="BD72" s="51"/>
    </row>
    <row r="73" spans="1:56" ht="30" customHeight="1" x14ac:dyDescent="0.2">
      <c r="A73" s="82"/>
      <c r="B73" s="83"/>
      <c r="C73" s="83"/>
      <c r="D73" s="63"/>
      <c r="E73" s="60"/>
      <c r="F73" s="83"/>
      <c r="G73" s="104"/>
      <c r="H73" s="105"/>
      <c r="I73" s="59"/>
      <c r="J73" s="60"/>
      <c r="K73" s="133">
        <v>7</v>
      </c>
      <c r="L73" s="62"/>
      <c r="M73" s="63"/>
      <c r="N73" s="134" t="s">
        <v>59</v>
      </c>
      <c r="O73" s="129">
        <v>6000</v>
      </c>
      <c r="P73" s="136">
        <v>7000</v>
      </c>
      <c r="Q73" s="137">
        <v>7000</v>
      </c>
      <c r="R73" s="129">
        <v>6000</v>
      </c>
      <c r="S73" s="375"/>
      <c r="T73" s="129">
        <v>400</v>
      </c>
      <c r="U73" s="129">
        <v>400</v>
      </c>
      <c r="V73" s="129">
        <v>400</v>
      </c>
      <c r="W73" s="129">
        <f t="shared" si="46"/>
        <v>1200</v>
      </c>
      <c r="X73" s="135">
        <f t="shared" si="9"/>
        <v>20</v>
      </c>
      <c r="Z73" s="135">
        <v>500</v>
      </c>
      <c r="AA73" s="129">
        <v>600</v>
      </c>
      <c r="AB73" s="129">
        <v>700</v>
      </c>
      <c r="AC73" s="129">
        <f t="shared" si="47"/>
        <v>1800</v>
      </c>
      <c r="AD73" s="424">
        <f>AC73/(R73/100)</f>
        <v>30</v>
      </c>
      <c r="AF73" s="424">
        <f t="shared" si="35"/>
        <v>3000</v>
      </c>
      <c r="AG73" s="424">
        <f t="shared" si="11"/>
        <v>50</v>
      </c>
      <c r="AI73" s="424">
        <v>400</v>
      </c>
      <c r="AJ73" s="129">
        <v>1100</v>
      </c>
      <c r="AK73" s="129">
        <v>1100</v>
      </c>
      <c r="AL73" s="129">
        <f t="shared" si="48"/>
        <v>2600</v>
      </c>
      <c r="AM73" s="424">
        <f>AL73/(R73/100)</f>
        <v>43.333333333333336</v>
      </c>
      <c r="AO73" s="424">
        <v>400</v>
      </c>
      <c r="AP73" s="129">
        <v>0</v>
      </c>
      <c r="AQ73" s="129">
        <v>0</v>
      </c>
      <c r="AR73" s="129">
        <f t="shared" si="49"/>
        <v>400</v>
      </c>
      <c r="AS73" s="424">
        <f>AR73/(R73/100)</f>
        <v>6.666666666666667</v>
      </c>
      <c r="AU73" s="424">
        <f t="shared" si="27"/>
        <v>3000</v>
      </c>
      <c r="AV73" s="424">
        <f t="shared" si="14"/>
        <v>50</v>
      </c>
      <c r="AX73" s="424">
        <f t="shared" si="21"/>
        <v>6000</v>
      </c>
      <c r="AY73" s="424">
        <f t="shared" si="15"/>
        <v>100</v>
      </c>
      <c r="AZ73" s="50"/>
      <c r="BA73" s="135">
        <f t="shared" si="6"/>
        <v>0</v>
      </c>
      <c r="BB73" s="129">
        <f t="shared" si="55"/>
        <v>0</v>
      </c>
      <c r="BC73" s="129">
        <f t="shared" si="8"/>
        <v>6000</v>
      </c>
      <c r="BD73" s="51"/>
    </row>
    <row r="74" spans="1:56" ht="30" customHeight="1" x14ac:dyDescent="0.2">
      <c r="A74" s="82"/>
      <c r="B74" s="83"/>
      <c r="C74" s="83"/>
      <c r="D74" s="63"/>
      <c r="E74" s="60"/>
      <c r="F74" s="83"/>
      <c r="G74" s="109"/>
      <c r="H74" s="110" t="s">
        <v>52</v>
      </c>
      <c r="I74" s="111"/>
      <c r="J74" s="112"/>
      <c r="K74" s="113"/>
      <c r="L74" s="114"/>
      <c r="M74" s="115"/>
      <c r="N74" s="116" t="s">
        <v>53</v>
      </c>
      <c r="O74" s="118">
        <f>O75</f>
        <v>819000</v>
      </c>
      <c r="P74" s="119">
        <f>P75</f>
        <v>853000</v>
      </c>
      <c r="Q74" s="120">
        <f>Q75</f>
        <v>887000</v>
      </c>
      <c r="R74" s="118">
        <f>R75</f>
        <v>819000</v>
      </c>
      <c r="S74" s="379"/>
      <c r="T74" s="118">
        <f>T75</f>
        <v>116000</v>
      </c>
      <c r="U74" s="118">
        <f>U75</f>
        <v>61000</v>
      </c>
      <c r="V74" s="118">
        <f>V75</f>
        <v>61000</v>
      </c>
      <c r="W74" s="118">
        <f t="shared" ref="W74:W84" si="62">SUM(T74:V74)</f>
        <v>238000</v>
      </c>
      <c r="X74" s="117">
        <f t="shared" si="9"/>
        <v>29.05982905982906</v>
      </c>
      <c r="Z74" s="117">
        <f>Z75</f>
        <v>84200</v>
      </c>
      <c r="AA74" s="118">
        <f>AA75</f>
        <v>85400</v>
      </c>
      <c r="AB74" s="118">
        <f>AB75</f>
        <v>68400</v>
      </c>
      <c r="AC74" s="118">
        <f t="shared" ref="AC74:AC84" si="63">SUM(Z74:AB74)</f>
        <v>238000</v>
      </c>
      <c r="AD74" s="422">
        <f t="shared" si="10"/>
        <v>29.05982905982906</v>
      </c>
      <c r="AF74" s="422">
        <f t="shared" si="35"/>
        <v>476000</v>
      </c>
      <c r="AG74" s="422">
        <f t="shared" si="11"/>
        <v>58.119658119658119</v>
      </c>
      <c r="AI74" s="422">
        <f>AI75</f>
        <v>76600</v>
      </c>
      <c r="AJ74" s="118">
        <f>AJ75</f>
        <v>86500</v>
      </c>
      <c r="AK74" s="118">
        <f>AK75</f>
        <v>87100</v>
      </c>
      <c r="AL74" s="118">
        <f t="shared" ref="AL74:AL84" si="64">SUM(AI74:AK74)</f>
        <v>250200</v>
      </c>
      <c r="AM74" s="422">
        <f t="shared" si="12"/>
        <v>30.549450549450551</v>
      </c>
      <c r="AO74" s="422">
        <f>AO75</f>
        <v>37300</v>
      </c>
      <c r="AP74" s="118">
        <f>AP75</f>
        <v>30300</v>
      </c>
      <c r="AQ74" s="118">
        <f>AQ75</f>
        <v>25200</v>
      </c>
      <c r="AR74" s="118">
        <f t="shared" ref="AR74:AR84" si="65">SUM(AO74:AQ74)</f>
        <v>92800</v>
      </c>
      <c r="AS74" s="422">
        <f t="shared" si="13"/>
        <v>11.330891330891331</v>
      </c>
      <c r="AU74" s="422">
        <f t="shared" si="27"/>
        <v>343000</v>
      </c>
      <c r="AV74" s="422">
        <f t="shared" si="14"/>
        <v>41.880341880341881</v>
      </c>
      <c r="AX74" s="422">
        <f t="shared" si="21"/>
        <v>819000</v>
      </c>
      <c r="AY74" s="422">
        <f t="shared" si="15"/>
        <v>100</v>
      </c>
      <c r="AZ74" s="121"/>
      <c r="BA74" s="117">
        <f t="shared" si="6"/>
        <v>0</v>
      </c>
      <c r="BB74" s="122">
        <f t="shared" si="55"/>
        <v>0</v>
      </c>
      <c r="BC74" s="118">
        <f t="shared" si="8"/>
        <v>819000</v>
      </c>
      <c r="BD74" s="51"/>
    </row>
    <row r="75" spans="1:56" ht="30" customHeight="1" x14ac:dyDescent="0.2">
      <c r="A75" s="82"/>
      <c r="B75" s="83"/>
      <c r="C75" s="83"/>
      <c r="D75" s="63"/>
      <c r="E75" s="60"/>
      <c r="F75" s="83"/>
      <c r="G75" s="104"/>
      <c r="H75" s="105"/>
      <c r="I75" s="123">
        <v>2</v>
      </c>
      <c r="J75" s="60"/>
      <c r="K75" s="61"/>
      <c r="L75" s="62"/>
      <c r="M75" s="63"/>
      <c r="N75" s="124" t="s">
        <v>54</v>
      </c>
      <c r="O75" s="126">
        <f>O76+O79+O81</f>
        <v>819000</v>
      </c>
      <c r="P75" s="127">
        <f>P76+P79+P81</f>
        <v>853000</v>
      </c>
      <c r="Q75" s="128">
        <f>Q76+Q79+Q81</f>
        <v>887000</v>
      </c>
      <c r="R75" s="126">
        <f>R76+R79+R81</f>
        <v>819000</v>
      </c>
      <c r="S75" s="388"/>
      <c r="T75" s="126">
        <f>T76+T79+T81</f>
        <v>116000</v>
      </c>
      <c r="U75" s="126">
        <f>U76+U79+U81</f>
        <v>61000</v>
      </c>
      <c r="V75" s="126">
        <f>V76+V79+V81</f>
        <v>61000</v>
      </c>
      <c r="W75" s="126">
        <f t="shared" si="62"/>
        <v>238000</v>
      </c>
      <c r="X75" s="125">
        <f t="shared" si="9"/>
        <v>29.05982905982906</v>
      </c>
      <c r="Z75" s="125">
        <f>Z76+Z79+Z81</f>
        <v>84200</v>
      </c>
      <c r="AA75" s="126">
        <f>AA76+AA79+AA81</f>
        <v>85400</v>
      </c>
      <c r="AB75" s="126">
        <f>AB76+AB79+AB81</f>
        <v>68400</v>
      </c>
      <c r="AC75" s="126">
        <f t="shared" si="63"/>
        <v>238000</v>
      </c>
      <c r="AD75" s="423">
        <f t="shared" si="10"/>
        <v>29.05982905982906</v>
      </c>
      <c r="AF75" s="423">
        <f t="shared" si="35"/>
        <v>476000</v>
      </c>
      <c r="AG75" s="423">
        <f t="shared" si="11"/>
        <v>58.119658119658119</v>
      </c>
      <c r="AI75" s="423">
        <f>AI76+AI79+AI81</f>
        <v>76600</v>
      </c>
      <c r="AJ75" s="126">
        <f>AJ76+AJ79+AJ81</f>
        <v>86500</v>
      </c>
      <c r="AK75" s="126">
        <f>AK76+AK79+AK81</f>
        <v>87100</v>
      </c>
      <c r="AL75" s="126">
        <f t="shared" si="64"/>
        <v>250200</v>
      </c>
      <c r="AM75" s="423">
        <f t="shared" si="12"/>
        <v>30.549450549450551</v>
      </c>
      <c r="AO75" s="423">
        <f>AO76+AO79+AO81</f>
        <v>37300</v>
      </c>
      <c r="AP75" s="126">
        <f>AP76+AP79+AP81</f>
        <v>30300</v>
      </c>
      <c r="AQ75" s="126">
        <f>AQ76+AQ79+AQ81</f>
        <v>25200</v>
      </c>
      <c r="AR75" s="126">
        <f t="shared" si="65"/>
        <v>92800</v>
      </c>
      <c r="AS75" s="423">
        <f t="shared" si="13"/>
        <v>11.330891330891331</v>
      </c>
      <c r="AU75" s="423">
        <f t="shared" si="27"/>
        <v>343000</v>
      </c>
      <c r="AV75" s="423">
        <f t="shared" si="14"/>
        <v>41.880341880341881</v>
      </c>
      <c r="AX75" s="423">
        <f t="shared" si="21"/>
        <v>819000</v>
      </c>
      <c r="AY75" s="423">
        <f t="shared" si="15"/>
        <v>100</v>
      </c>
      <c r="AZ75" s="50"/>
      <c r="BA75" s="125">
        <f t="shared" si="6"/>
        <v>0</v>
      </c>
      <c r="BB75" s="129">
        <f t="shared" si="55"/>
        <v>0</v>
      </c>
      <c r="BC75" s="126">
        <f t="shared" si="8"/>
        <v>819000</v>
      </c>
      <c r="BD75" s="51"/>
    </row>
    <row r="76" spans="1:56" ht="30" customHeight="1" x14ac:dyDescent="0.2">
      <c r="A76" s="82"/>
      <c r="B76" s="83"/>
      <c r="C76" s="83"/>
      <c r="D76" s="63"/>
      <c r="E76" s="60"/>
      <c r="F76" s="83"/>
      <c r="G76" s="104"/>
      <c r="H76" s="105"/>
      <c r="I76" s="59"/>
      <c r="J76" s="130" t="s">
        <v>63</v>
      </c>
      <c r="K76" s="61"/>
      <c r="L76" s="62"/>
      <c r="M76" s="63"/>
      <c r="N76" s="101" t="s">
        <v>64</v>
      </c>
      <c r="O76" s="103">
        <f>O77+O78</f>
        <v>746000</v>
      </c>
      <c r="P76" s="131">
        <f>P77+P78</f>
        <v>777000</v>
      </c>
      <c r="Q76" s="132">
        <f>Q77+Q78</f>
        <v>808000</v>
      </c>
      <c r="R76" s="103">
        <f>R77+R78</f>
        <v>746000</v>
      </c>
      <c r="S76" s="379"/>
      <c r="T76" s="103">
        <f>T77+T78</f>
        <v>110700</v>
      </c>
      <c r="U76" s="103">
        <f>U77+U78</f>
        <v>55900</v>
      </c>
      <c r="V76" s="103">
        <f>V77+V78</f>
        <v>54900</v>
      </c>
      <c r="W76" s="103">
        <f t="shared" si="62"/>
        <v>221500</v>
      </c>
      <c r="X76" s="102">
        <f t="shared" si="9"/>
        <v>29.691689008042896</v>
      </c>
      <c r="Z76" s="102">
        <f>Z77+Z78</f>
        <v>79000</v>
      </c>
      <c r="AA76" s="103">
        <f>AA77+AA78</f>
        <v>79200</v>
      </c>
      <c r="AB76" s="103">
        <f>AB77+AB78</f>
        <v>63300</v>
      </c>
      <c r="AC76" s="103">
        <f t="shared" si="63"/>
        <v>221500</v>
      </c>
      <c r="AD76" s="420">
        <f t="shared" si="10"/>
        <v>29.691689008042896</v>
      </c>
      <c r="AF76" s="420">
        <f t="shared" si="35"/>
        <v>443000</v>
      </c>
      <c r="AG76" s="420">
        <f t="shared" si="11"/>
        <v>59.383378016085793</v>
      </c>
      <c r="AI76" s="420">
        <f>AI77+AI78</f>
        <v>72000</v>
      </c>
      <c r="AJ76" s="103">
        <f>AJ77+AJ78</f>
        <v>80000</v>
      </c>
      <c r="AK76" s="103">
        <f>AK77+AK78</f>
        <v>80000</v>
      </c>
      <c r="AL76" s="103">
        <f t="shared" si="64"/>
        <v>232000</v>
      </c>
      <c r="AM76" s="420">
        <f t="shared" si="12"/>
        <v>31.099195710455763</v>
      </c>
      <c r="AO76" s="420">
        <f>AO77+AO78</f>
        <v>30000</v>
      </c>
      <c r="AP76" s="103">
        <f>AP77+AP78</f>
        <v>20000</v>
      </c>
      <c r="AQ76" s="103">
        <f>AQ77+AQ78</f>
        <v>21000</v>
      </c>
      <c r="AR76" s="103">
        <f t="shared" si="65"/>
        <v>71000</v>
      </c>
      <c r="AS76" s="420">
        <f t="shared" si="13"/>
        <v>9.5174262734584456</v>
      </c>
      <c r="AU76" s="420">
        <f>AU77+AU78</f>
        <v>303000</v>
      </c>
      <c r="AV76" s="420">
        <f t="shared" si="14"/>
        <v>40.616621983914207</v>
      </c>
      <c r="AX76" s="420">
        <f>AX77+AX78</f>
        <v>746000</v>
      </c>
      <c r="AY76" s="420">
        <f t="shared" si="15"/>
        <v>100</v>
      </c>
      <c r="AZ76" s="50"/>
      <c r="BA76" s="102">
        <f t="shared" ref="BA76:BA139" si="66">R76-AX76</f>
        <v>0</v>
      </c>
      <c r="BB76" s="129">
        <f t="shared" si="55"/>
        <v>0</v>
      </c>
      <c r="BC76" s="103">
        <f t="shared" ref="BC76:BC139" si="67">R76-BA76</f>
        <v>746000</v>
      </c>
      <c r="BD76" s="51"/>
    </row>
    <row r="77" spans="1:56" ht="30" customHeight="1" x14ac:dyDescent="0.2">
      <c r="A77" s="82"/>
      <c r="B77" s="83"/>
      <c r="C77" s="83"/>
      <c r="D77" s="63"/>
      <c r="E77" s="60"/>
      <c r="F77" s="83"/>
      <c r="G77" s="104"/>
      <c r="H77" s="105"/>
      <c r="I77" s="59"/>
      <c r="J77" s="60"/>
      <c r="K77" s="133">
        <v>1</v>
      </c>
      <c r="L77" s="62"/>
      <c r="M77" s="63"/>
      <c r="N77" s="134" t="s">
        <v>65</v>
      </c>
      <c r="O77" s="129">
        <v>740000</v>
      </c>
      <c r="P77" s="136">
        <v>770000</v>
      </c>
      <c r="Q77" s="137">
        <v>800000</v>
      </c>
      <c r="R77" s="129">
        <v>740000</v>
      </c>
      <c r="S77" s="375"/>
      <c r="T77" s="129">
        <v>110000</v>
      </c>
      <c r="U77" s="129">
        <v>55000</v>
      </c>
      <c r="V77" s="129">
        <v>54000</v>
      </c>
      <c r="W77" s="129">
        <f t="shared" si="62"/>
        <v>219000</v>
      </c>
      <c r="X77" s="135">
        <f t="shared" ref="X77:X137" si="68">W77/(R77/100)</f>
        <v>29.594594594594593</v>
      </c>
      <c r="Z77" s="135">
        <v>78000</v>
      </c>
      <c r="AA77" s="129">
        <v>78000</v>
      </c>
      <c r="AB77" s="129">
        <v>62000</v>
      </c>
      <c r="AC77" s="129">
        <f t="shared" si="63"/>
        <v>218000</v>
      </c>
      <c r="AD77" s="424">
        <f t="shared" ref="AD77:AD137" si="69">AC77/(R77/100)</f>
        <v>29.45945945945946</v>
      </c>
      <c r="AF77" s="424">
        <f t="shared" si="35"/>
        <v>437000</v>
      </c>
      <c r="AG77" s="424">
        <f t="shared" ref="AG77:AG92" si="70">AF77/(R77/100)</f>
        <v>59.054054054054056</v>
      </c>
      <c r="AI77" s="424">
        <v>72000</v>
      </c>
      <c r="AJ77" s="129">
        <v>80000</v>
      </c>
      <c r="AK77" s="129">
        <v>80000</v>
      </c>
      <c r="AL77" s="129">
        <f t="shared" si="64"/>
        <v>232000</v>
      </c>
      <c r="AM77" s="424">
        <f t="shared" ref="AM77:AM137" si="71">AL77/(R77/100)</f>
        <v>31.351351351351351</v>
      </c>
      <c r="AO77" s="424">
        <v>30000</v>
      </c>
      <c r="AP77" s="129">
        <v>20000</v>
      </c>
      <c r="AQ77" s="129">
        <v>21000</v>
      </c>
      <c r="AR77" s="129">
        <f t="shared" si="65"/>
        <v>71000</v>
      </c>
      <c r="AS77" s="424">
        <f t="shared" ref="AS77:AS137" si="72">AR77/(R77/100)</f>
        <v>9.5945945945945947</v>
      </c>
      <c r="AU77" s="424">
        <f t="shared" ref="AU77:AU137" si="73">AL77+AR77</f>
        <v>303000</v>
      </c>
      <c r="AV77" s="424">
        <f t="shared" ref="AV77:AV137" si="74">AU77/(R77/100)</f>
        <v>40.945945945945944</v>
      </c>
      <c r="AX77" s="424">
        <f t="shared" ref="AX77:AX84" si="75">AF77+AU77</f>
        <v>740000</v>
      </c>
      <c r="AY77" s="424">
        <f t="shared" ref="AY77:AY137" si="76">AX77/(R77/100)</f>
        <v>100</v>
      </c>
      <c r="AZ77" s="50"/>
      <c r="BA77" s="135">
        <f t="shared" si="66"/>
        <v>0</v>
      </c>
      <c r="BB77" s="129">
        <f t="shared" si="55"/>
        <v>0</v>
      </c>
      <c r="BC77" s="129">
        <f t="shared" si="67"/>
        <v>740000</v>
      </c>
      <c r="BD77" s="51"/>
    </row>
    <row r="78" spans="1:56" ht="30" customHeight="1" x14ac:dyDescent="0.2">
      <c r="A78" s="82"/>
      <c r="B78" s="83"/>
      <c r="C78" s="83"/>
      <c r="D78" s="63"/>
      <c r="E78" s="60"/>
      <c r="F78" s="83"/>
      <c r="G78" s="104"/>
      <c r="H78" s="105"/>
      <c r="I78" s="59"/>
      <c r="J78" s="60"/>
      <c r="K78" s="133">
        <v>4</v>
      </c>
      <c r="L78" s="62"/>
      <c r="M78" s="63"/>
      <c r="N78" s="134" t="s">
        <v>66</v>
      </c>
      <c r="O78" s="129">
        <v>6000</v>
      </c>
      <c r="P78" s="136">
        <v>7000</v>
      </c>
      <c r="Q78" s="137">
        <v>8000</v>
      </c>
      <c r="R78" s="129">
        <v>6000</v>
      </c>
      <c r="S78" s="375"/>
      <c r="T78" s="129">
        <v>700</v>
      </c>
      <c r="U78" s="129">
        <v>900</v>
      </c>
      <c r="V78" s="129">
        <v>900</v>
      </c>
      <c r="W78" s="129">
        <f t="shared" si="62"/>
        <v>2500</v>
      </c>
      <c r="X78" s="135">
        <f t="shared" si="68"/>
        <v>41.666666666666664</v>
      </c>
      <c r="Z78" s="135">
        <v>1000</v>
      </c>
      <c r="AA78" s="129">
        <v>1200</v>
      </c>
      <c r="AB78" s="129">
        <v>1300</v>
      </c>
      <c r="AC78" s="129">
        <f t="shared" si="63"/>
        <v>3500</v>
      </c>
      <c r="AD78" s="424">
        <f t="shared" si="69"/>
        <v>58.333333333333336</v>
      </c>
      <c r="AF78" s="424">
        <f t="shared" si="35"/>
        <v>6000</v>
      </c>
      <c r="AG78" s="424">
        <f t="shared" si="70"/>
        <v>100</v>
      </c>
      <c r="AI78" s="424"/>
      <c r="AJ78" s="129"/>
      <c r="AK78" s="129"/>
      <c r="AL78" s="129">
        <f t="shared" si="64"/>
        <v>0</v>
      </c>
      <c r="AM78" s="424">
        <f t="shared" si="71"/>
        <v>0</v>
      </c>
      <c r="AO78" s="424"/>
      <c r="AP78" s="129"/>
      <c r="AQ78" s="129"/>
      <c r="AR78" s="129">
        <f t="shared" si="65"/>
        <v>0</v>
      </c>
      <c r="AS78" s="424">
        <f t="shared" si="72"/>
        <v>0</v>
      </c>
      <c r="AU78" s="424">
        <f t="shared" si="73"/>
        <v>0</v>
      </c>
      <c r="AV78" s="424">
        <f t="shared" si="74"/>
        <v>0</v>
      </c>
      <c r="AX78" s="424">
        <f t="shared" si="75"/>
        <v>6000</v>
      </c>
      <c r="AY78" s="424">
        <f t="shared" si="76"/>
        <v>100</v>
      </c>
      <c r="AZ78" s="50"/>
      <c r="BA78" s="135">
        <f t="shared" si="66"/>
        <v>0</v>
      </c>
      <c r="BB78" s="129">
        <f t="shared" si="55"/>
        <v>0</v>
      </c>
      <c r="BC78" s="129">
        <f t="shared" si="67"/>
        <v>6000</v>
      </c>
      <c r="BD78" s="51"/>
    </row>
    <row r="79" spans="1:56" ht="30" customHeight="1" x14ac:dyDescent="0.2">
      <c r="A79" s="82"/>
      <c r="B79" s="83"/>
      <c r="C79" s="83"/>
      <c r="D79" s="63"/>
      <c r="E79" s="60"/>
      <c r="F79" s="83"/>
      <c r="G79" s="104"/>
      <c r="H79" s="105"/>
      <c r="I79" s="59"/>
      <c r="J79" s="130" t="s">
        <v>67</v>
      </c>
      <c r="K79" s="61"/>
      <c r="L79" s="62"/>
      <c r="M79" s="63"/>
      <c r="N79" s="101" t="s">
        <v>68</v>
      </c>
      <c r="O79" s="103">
        <f>O80</f>
        <v>2000</v>
      </c>
      <c r="P79" s="131">
        <f>P80</f>
        <v>3000</v>
      </c>
      <c r="Q79" s="132">
        <f>Q80</f>
        <v>4000</v>
      </c>
      <c r="R79" s="103">
        <f>R80</f>
        <v>2000</v>
      </c>
      <c r="S79" s="379"/>
      <c r="T79" s="103">
        <f>T80</f>
        <v>300</v>
      </c>
      <c r="U79" s="103">
        <f>U80</f>
        <v>100</v>
      </c>
      <c r="V79" s="103">
        <f>V80</f>
        <v>100</v>
      </c>
      <c r="W79" s="103">
        <f t="shared" si="62"/>
        <v>500</v>
      </c>
      <c r="X79" s="102">
        <f t="shared" si="68"/>
        <v>25</v>
      </c>
      <c r="Z79" s="102">
        <f>Z80</f>
        <v>200</v>
      </c>
      <c r="AA79" s="103">
        <f>AA80</f>
        <v>200</v>
      </c>
      <c r="AB79" s="103">
        <f>AB80</f>
        <v>100</v>
      </c>
      <c r="AC79" s="103">
        <f t="shared" si="63"/>
        <v>500</v>
      </c>
      <c r="AD79" s="420">
        <f t="shared" si="69"/>
        <v>25</v>
      </c>
      <c r="AF79" s="420">
        <f t="shared" si="35"/>
        <v>1000</v>
      </c>
      <c r="AG79" s="420">
        <f t="shared" si="70"/>
        <v>50</v>
      </c>
      <c r="AI79" s="420">
        <f>AI80</f>
        <v>100</v>
      </c>
      <c r="AJ79" s="103">
        <f>AJ80</f>
        <v>500</v>
      </c>
      <c r="AK79" s="103">
        <f>AK80</f>
        <v>100</v>
      </c>
      <c r="AL79" s="103">
        <f t="shared" si="64"/>
        <v>700</v>
      </c>
      <c r="AM79" s="420">
        <f t="shared" si="71"/>
        <v>35</v>
      </c>
      <c r="AO79" s="420">
        <f>AO80</f>
        <v>300</v>
      </c>
      <c r="AP79" s="103">
        <f>AP80</f>
        <v>0</v>
      </c>
      <c r="AQ79" s="103">
        <f>AQ80</f>
        <v>0</v>
      </c>
      <c r="AR79" s="103">
        <f t="shared" si="65"/>
        <v>300</v>
      </c>
      <c r="AS79" s="420">
        <f t="shared" si="72"/>
        <v>15</v>
      </c>
      <c r="AU79" s="420">
        <f t="shared" si="73"/>
        <v>1000</v>
      </c>
      <c r="AV79" s="420">
        <f t="shared" si="74"/>
        <v>50</v>
      </c>
      <c r="AX79" s="420">
        <f t="shared" si="75"/>
        <v>2000</v>
      </c>
      <c r="AY79" s="420">
        <f t="shared" si="76"/>
        <v>100</v>
      </c>
      <c r="AZ79" s="50"/>
      <c r="BA79" s="102">
        <f t="shared" si="66"/>
        <v>0</v>
      </c>
      <c r="BB79" s="129">
        <f t="shared" si="55"/>
        <v>0</v>
      </c>
      <c r="BC79" s="103">
        <f t="shared" si="67"/>
        <v>2000</v>
      </c>
      <c r="BD79" s="51"/>
    </row>
    <row r="80" spans="1:56" ht="30" customHeight="1" x14ac:dyDescent="0.2">
      <c r="A80" s="82"/>
      <c r="B80" s="83"/>
      <c r="C80" s="83"/>
      <c r="D80" s="63"/>
      <c r="E80" s="60"/>
      <c r="F80" s="83"/>
      <c r="G80" s="104"/>
      <c r="H80" s="105"/>
      <c r="I80" s="59"/>
      <c r="J80" s="60"/>
      <c r="K80" s="133">
        <v>4</v>
      </c>
      <c r="L80" s="62"/>
      <c r="M80" s="63"/>
      <c r="N80" s="134" t="s">
        <v>66</v>
      </c>
      <c r="O80" s="129">
        <v>2000</v>
      </c>
      <c r="P80" s="136">
        <v>3000</v>
      </c>
      <c r="Q80" s="137">
        <v>4000</v>
      </c>
      <c r="R80" s="129">
        <v>2000</v>
      </c>
      <c r="S80" s="375"/>
      <c r="T80" s="129">
        <v>300</v>
      </c>
      <c r="U80" s="129">
        <v>100</v>
      </c>
      <c r="V80" s="129">
        <v>100</v>
      </c>
      <c r="W80" s="129">
        <f t="shared" si="62"/>
        <v>500</v>
      </c>
      <c r="X80" s="135">
        <f t="shared" si="68"/>
        <v>25</v>
      </c>
      <c r="Z80" s="135">
        <v>200</v>
      </c>
      <c r="AA80" s="129">
        <v>200</v>
      </c>
      <c r="AB80" s="129">
        <v>100</v>
      </c>
      <c r="AC80" s="129">
        <f t="shared" si="63"/>
        <v>500</v>
      </c>
      <c r="AD80" s="424">
        <f t="shared" si="69"/>
        <v>25</v>
      </c>
      <c r="AF80" s="424">
        <f t="shared" si="35"/>
        <v>1000</v>
      </c>
      <c r="AG80" s="424">
        <f t="shared" si="70"/>
        <v>50</v>
      </c>
      <c r="AI80" s="424">
        <v>100</v>
      </c>
      <c r="AJ80" s="129">
        <v>500</v>
      </c>
      <c r="AK80" s="129">
        <v>100</v>
      </c>
      <c r="AL80" s="129">
        <f t="shared" si="64"/>
        <v>700</v>
      </c>
      <c r="AM80" s="424">
        <f t="shared" si="71"/>
        <v>35</v>
      </c>
      <c r="AO80" s="424">
        <v>300</v>
      </c>
      <c r="AP80" s="129"/>
      <c r="AQ80" s="129"/>
      <c r="AR80" s="129">
        <f t="shared" si="65"/>
        <v>300</v>
      </c>
      <c r="AS80" s="424">
        <f t="shared" si="72"/>
        <v>15</v>
      </c>
      <c r="AU80" s="424">
        <f t="shared" si="73"/>
        <v>1000</v>
      </c>
      <c r="AV80" s="424">
        <f t="shared" si="74"/>
        <v>50</v>
      </c>
      <c r="AX80" s="424">
        <f t="shared" si="75"/>
        <v>2000</v>
      </c>
      <c r="AY80" s="424">
        <f t="shared" si="76"/>
        <v>100</v>
      </c>
      <c r="AZ80" s="50"/>
      <c r="BA80" s="135">
        <f t="shared" si="66"/>
        <v>0</v>
      </c>
      <c r="BB80" s="129">
        <f t="shared" si="55"/>
        <v>0</v>
      </c>
      <c r="BC80" s="129">
        <f t="shared" si="67"/>
        <v>2000</v>
      </c>
      <c r="BD80" s="51"/>
    </row>
    <row r="81" spans="1:56" ht="30" customHeight="1" x14ac:dyDescent="0.2">
      <c r="A81" s="82"/>
      <c r="B81" s="83"/>
      <c r="C81" s="83"/>
      <c r="D81" s="63"/>
      <c r="E81" s="60"/>
      <c r="F81" s="83"/>
      <c r="G81" s="104"/>
      <c r="H81" s="105"/>
      <c r="I81" s="59"/>
      <c r="J81" s="130" t="s">
        <v>55</v>
      </c>
      <c r="K81" s="61"/>
      <c r="L81" s="62"/>
      <c r="M81" s="63"/>
      <c r="N81" s="101" t="s">
        <v>56</v>
      </c>
      <c r="O81" s="103">
        <f>O82+O83+O84</f>
        <v>71000</v>
      </c>
      <c r="P81" s="131">
        <f>P82+P83+P84</f>
        <v>73000</v>
      </c>
      <c r="Q81" s="132">
        <f>Q82+Q83+Q84</f>
        <v>75000</v>
      </c>
      <c r="R81" s="103">
        <f>R82+R83+R84</f>
        <v>71000</v>
      </c>
      <c r="S81" s="379"/>
      <c r="T81" s="103">
        <f>T82+T83+T84</f>
        <v>5000</v>
      </c>
      <c r="U81" s="103">
        <f>U82+U83+U84</f>
        <v>5000</v>
      </c>
      <c r="V81" s="103">
        <f>V82+V83+V84</f>
        <v>6000</v>
      </c>
      <c r="W81" s="103">
        <f t="shared" si="62"/>
        <v>16000</v>
      </c>
      <c r="X81" s="102">
        <f t="shared" si="68"/>
        <v>22.535211267605632</v>
      </c>
      <c r="Z81" s="102">
        <f>Z82+Z83+Z84</f>
        <v>5000</v>
      </c>
      <c r="AA81" s="103">
        <f>AA82+AA83+AA84</f>
        <v>6000</v>
      </c>
      <c r="AB81" s="103">
        <f>AB82+AB83+AB84</f>
        <v>5000</v>
      </c>
      <c r="AC81" s="103">
        <f t="shared" si="63"/>
        <v>16000</v>
      </c>
      <c r="AD81" s="420">
        <f t="shared" si="69"/>
        <v>22.535211267605632</v>
      </c>
      <c r="AF81" s="420">
        <f t="shared" si="35"/>
        <v>32000</v>
      </c>
      <c r="AG81" s="420">
        <f t="shared" si="70"/>
        <v>45.070422535211264</v>
      </c>
      <c r="AI81" s="420">
        <f>AI82+AI83+AI84</f>
        <v>4500</v>
      </c>
      <c r="AJ81" s="103">
        <f>AJ82+AJ83+AJ84</f>
        <v>6000</v>
      </c>
      <c r="AK81" s="103">
        <f>AK82+AK83+AK84</f>
        <v>7000</v>
      </c>
      <c r="AL81" s="103">
        <f t="shared" si="64"/>
        <v>17500</v>
      </c>
      <c r="AM81" s="420">
        <f t="shared" si="71"/>
        <v>24.64788732394366</v>
      </c>
      <c r="AO81" s="420">
        <f>AO82+AO83+AO84</f>
        <v>7000</v>
      </c>
      <c r="AP81" s="103">
        <f>AP82+AP83+AP84</f>
        <v>10300</v>
      </c>
      <c r="AQ81" s="103">
        <f>AQ82+AQ83+AQ84</f>
        <v>4200</v>
      </c>
      <c r="AR81" s="103">
        <f t="shared" si="65"/>
        <v>21500</v>
      </c>
      <c r="AS81" s="420">
        <f t="shared" si="72"/>
        <v>30.281690140845072</v>
      </c>
      <c r="AU81" s="420">
        <f t="shared" si="73"/>
        <v>39000</v>
      </c>
      <c r="AV81" s="420">
        <f t="shared" si="74"/>
        <v>54.929577464788736</v>
      </c>
      <c r="AX81" s="420">
        <f t="shared" si="75"/>
        <v>71000</v>
      </c>
      <c r="AY81" s="420">
        <f t="shared" si="76"/>
        <v>100</v>
      </c>
      <c r="AZ81" s="50"/>
      <c r="BA81" s="102">
        <f t="shared" si="66"/>
        <v>0</v>
      </c>
      <c r="BB81" s="129">
        <f t="shared" si="55"/>
        <v>0</v>
      </c>
      <c r="BC81" s="103">
        <f t="shared" si="67"/>
        <v>71000</v>
      </c>
      <c r="BD81" s="51"/>
    </row>
    <row r="82" spans="1:56" ht="30" customHeight="1" x14ac:dyDescent="0.2">
      <c r="A82" s="82"/>
      <c r="B82" s="83"/>
      <c r="C82" s="83"/>
      <c r="D82" s="63"/>
      <c r="E82" s="60"/>
      <c r="F82" s="83"/>
      <c r="G82" s="104"/>
      <c r="H82" s="105"/>
      <c r="I82" s="59"/>
      <c r="J82" s="60"/>
      <c r="K82" s="133">
        <v>2</v>
      </c>
      <c r="L82" s="62"/>
      <c r="M82" s="63"/>
      <c r="N82" s="134" t="s">
        <v>57</v>
      </c>
      <c r="O82" s="129">
        <v>41000</v>
      </c>
      <c r="P82" s="136">
        <v>42000</v>
      </c>
      <c r="Q82" s="137">
        <v>43000</v>
      </c>
      <c r="R82" s="129">
        <v>41000</v>
      </c>
      <c r="S82" s="375"/>
      <c r="T82" s="129">
        <v>3000</v>
      </c>
      <c r="U82" s="129">
        <v>3000</v>
      </c>
      <c r="V82" s="129">
        <v>3000</v>
      </c>
      <c r="W82" s="129">
        <f t="shared" si="62"/>
        <v>9000</v>
      </c>
      <c r="X82" s="135">
        <f t="shared" si="68"/>
        <v>21.951219512195124</v>
      </c>
      <c r="Z82" s="135">
        <v>3000</v>
      </c>
      <c r="AA82" s="129">
        <v>3000</v>
      </c>
      <c r="AB82" s="129">
        <v>3000</v>
      </c>
      <c r="AC82" s="129">
        <f t="shared" si="63"/>
        <v>9000</v>
      </c>
      <c r="AD82" s="424">
        <f t="shared" si="69"/>
        <v>21.951219512195124</v>
      </c>
      <c r="AF82" s="424">
        <f t="shared" si="35"/>
        <v>18000</v>
      </c>
      <c r="AG82" s="424">
        <f t="shared" si="70"/>
        <v>43.902439024390247</v>
      </c>
      <c r="AI82" s="424">
        <v>3000</v>
      </c>
      <c r="AJ82" s="129">
        <v>4000</v>
      </c>
      <c r="AK82" s="129">
        <v>4000</v>
      </c>
      <c r="AL82" s="129">
        <f t="shared" si="64"/>
        <v>11000</v>
      </c>
      <c r="AM82" s="424">
        <f t="shared" si="71"/>
        <v>26.829268292682926</v>
      </c>
      <c r="AO82" s="424">
        <v>4000</v>
      </c>
      <c r="AP82" s="129">
        <v>6400</v>
      </c>
      <c r="AQ82" s="129">
        <v>1600</v>
      </c>
      <c r="AR82" s="129">
        <f t="shared" si="65"/>
        <v>12000</v>
      </c>
      <c r="AS82" s="424">
        <f t="shared" si="72"/>
        <v>29.26829268292683</v>
      </c>
      <c r="AU82" s="424">
        <f t="shared" si="73"/>
        <v>23000</v>
      </c>
      <c r="AV82" s="424">
        <f t="shared" si="74"/>
        <v>56.097560975609753</v>
      </c>
      <c r="AX82" s="424">
        <f t="shared" si="75"/>
        <v>41000</v>
      </c>
      <c r="AY82" s="424">
        <f t="shared" si="76"/>
        <v>100</v>
      </c>
      <c r="AZ82" s="50"/>
      <c r="BA82" s="135">
        <f t="shared" si="66"/>
        <v>0</v>
      </c>
      <c r="BB82" s="129">
        <f t="shared" si="55"/>
        <v>0</v>
      </c>
      <c r="BC82" s="129">
        <f t="shared" si="67"/>
        <v>41000</v>
      </c>
      <c r="BD82" s="51"/>
    </row>
    <row r="83" spans="1:56" ht="30" customHeight="1" x14ac:dyDescent="0.2">
      <c r="A83" s="82"/>
      <c r="B83" s="83"/>
      <c r="C83" s="83"/>
      <c r="D83" s="63"/>
      <c r="E83" s="60"/>
      <c r="F83" s="83"/>
      <c r="G83" s="104"/>
      <c r="H83" s="105"/>
      <c r="I83" s="59"/>
      <c r="J83" s="60"/>
      <c r="K83" s="133">
        <v>5</v>
      </c>
      <c r="L83" s="62"/>
      <c r="M83" s="63"/>
      <c r="N83" s="134" t="s">
        <v>58</v>
      </c>
      <c r="O83" s="129">
        <v>10000</v>
      </c>
      <c r="P83" s="136">
        <v>12000</v>
      </c>
      <c r="Q83" s="137">
        <v>13000</v>
      </c>
      <c r="R83" s="129">
        <v>10000</v>
      </c>
      <c r="S83" s="375"/>
      <c r="T83" s="129">
        <v>500</v>
      </c>
      <c r="U83" s="129">
        <v>1000</v>
      </c>
      <c r="V83" s="129">
        <v>1000</v>
      </c>
      <c r="W83" s="129">
        <f t="shared" si="62"/>
        <v>2500</v>
      </c>
      <c r="X83" s="135">
        <f t="shared" si="68"/>
        <v>25</v>
      </c>
      <c r="Z83" s="135">
        <v>500</v>
      </c>
      <c r="AA83" s="129">
        <v>1000</v>
      </c>
      <c r="AB83" s="129">
        <v>1000</v>
      </c>
      <c r="AC83" s="129">
        <f t="shared" si="63"/>
        <v>2500</v>
      </c>
      <c r="AD83" s="424">
        <f t="shared" si="69"/>
        <v>25</v>
      </c>
      <c r="AF83" s="424">
        <f t="shared" si="35"/>
        <v>5000</v>
      </c>
      <c r="AG83" s="424">
        <f t="shared" si="70"/>
        <v>50</v>
      </c>
      <c r="AI83" s="424">
        <v>500</v>
      </c>
      <c r="AJ83" s="129">
        <v>1000</v>
      </c>
      <c r="AK83" s="129">
        <v>1000</v>
      </c>
      <c r="AL83" s="129">
        <f t="shared" si="64"/>
        <v>2500</v>
      </c>
      <c r="AM83" s="424">
        <f t="shared" si="71"/>
        <v>25</v>
      </c>
      <c r="AO83" s="424">
        <v>1000</v>
      </c>
      <c r="AP83" s="129">
        <v>500</v>
      </c>
      <c r="AQ83" s="129">
        <v>1000</v>
      </c>
      <c r="AR83" s="129">
        <f t="shared" si="65"/>
        <v>2500</v>
      </c>
      <c r="AS83" s="424">
        <f t="shared" si="72"/>
        <v>25</v>
      </c>
      <c r="AU83" s="424">
        <f t="shared" si="73"/>
        <v>5000</v>
      </c>
      <c r="AV83" s="424">
        <f t="shared" si="74"/>
        <v>50</v>
      </c>
      <c r="AX83" s="424">
        <f t="shared" si="75"/>
        <v>10000</v>
      </c>
      <c r="AY83" s="424">
        <f t="shared" si="76"/>
        <v>100</v>
      </c>
      <c r="AZ83" s="50"/>
      <c r="BA83" s="135">
        <f t="shared" si="66"/>
        <v>0</v>
      </c>
      <c r="BB83" s="129">
        <f t="shared" si="55"/>
        <v>0</v>
      </c>
      <c r="BC83" s="129">
        <f t="shared" si="67"/>
        <v>10000</v>
      </c>
      <c r="BD83" s="51"/>
    </row>
    <row r="84" spans="1:56" ht="30" customHeight="1" x14ac:dyDescent="0.2">
      <c r="A84" s="82"/>
      <c r="B84" s="83"/>
      <c r="C84" s="83"/>
      <c r="D84" s="63"/>
      <c r="E84" s="60"/>
      <c r="F84" s="83"/>
      <c r="G84" s="104"/>
      <c r="H84" s="105"/>
      <c r="I84" s="59"/>
      <c r="J84" s="60"/>
      <c r="K84" s="133">
        <v>7</v>
      </c>
      <c r="L84" s="62"/>
      <c r="M84" s="63"/>
      <c r="N84" s="134" t="s">
        <v>59</v>
      </c>
      <c r="O84" s="129">
        <v>20000</v>
      </c>
      <c r="P84" s="136">
        <v>19000</v>
      </c>
      <c r="Q84" s="137">
        <v>19000</v>
      </c>
      <c r="R84" s="129">
        <v>20000</v>
      </c>
      <c r="S84" s="375"/>
      <c r="T84" s="129">
        <v>1500</v>
      </c>
      <c r="U84" s="129">
        <v>1000</v>
      </c>
      <c r="V84" s="129">
        <v>2000</v>
      </c>
      <c r="W84" s="129">
        <f t="shared" si="62"/>
        <v>4500</v>
      </c>
      <c r="X84" s="135">
        <f t="shared" si="68"/>
        <v>22.5</v>
      </c>
      <c r="Z84" s="135">
        <v>1500</v>
      </c>
      <c r="AA84" s="129">
        <v>2000</v>
      </c>
      <c r="AB84" s="129">
        <v>1000</v>
      </c>
      <c r="AC84" s="129">
        <f t="shared" si="63"/>
        <v>4500</v>
      </c>
      <c r="AD84" s="424">
        <f t="shared" si="69"/>
        <v>22.5</v>
      </c>
      <c r="AF84" s="424">
        <f t="shared" si="35"/>
        <v>9000</v>
      </c>
      <c r="AG84" s="424">
        <f t="shared" si="70"/>
        <v>45</v>
      </c>
      <c r="AI84" s="424">
        <v>1000</v>
      </c>
      <c r="AJ84" s="129">
        <v>1000</v>
      </c>
      <c r="AK84" s="129">
        <v>2000</v>
      </c>
      <c r="AL84" s="129">
        <f t="shared" si="64"/>
        <v>4000</v>
      </c>
      <c r="AM84" s="424">
        <f t="shared" si="71"/>
        <v>20</v>
      </c>
      <c r="AO84" s="424">
        <v>2000</v>
      </c>
      <c r="AP84" s="129">
        <v>3400</v>
      </c>
      <c r="AQ84" s="129">
        <v>1600</v>
      </c>
      <c r="AR84" s="129">
        <f t="shared" si="65"/>
        <v>7000</v>
      </c>
      <c r="AS84" s="424">
        <f t="shared" si="72"/>
        <v>35</v>
      </c>
      <c r="AU84" s="424">
        <f t="shared" si="73"/>
        <v>11000</v>
      </c>
      <c r="AV84" s="424">
        <f t="shared" si="74"/>
        <v>55</v>
      </c>
      <c r="AX84" s="424">
        <f t="shared" si="75"/>
        <v>20000</v>
      </c>
      <c r="AY84" s="424">
        <f t="shared" si="76"/>
        <v>100</v>
      </c>
      <c r="AZ84" s="50"/>
      <c r="BA84" s="135">
        <f t="shared" si="66"/>
        <v>0</v>
      </c>
      <c r="BB84" s="129">
        <f t="shared" si="55"/>
        <v>0</v>
      </c>
      <c r="BC84" s="129">
        <f t="shared" si="67"/>
        <v>20000</v>
      </c>
      <c r="BD84" s="51"/>
    </row>
    <row r="85" spans="1:56" ht="30" customHeight="1" x14ac:dyDescent="0.2">
      <c r="A85" s="82"/>
      <c r="B85" s="83"/>
      <c r="C85" s="83"/>
      <c r="D85" s="63"/>
      <c r="E85" s="60"/>
      <c r="F85" s="83"/>
      <c r="G85" s="109"/>
      <c r="H85" s="138" t="s">
        <v>60</v>
      </c>
      <c r="I85" s="139"/>
      <c r="J85" s="140"/>
      <c r="K85" s="141"/>
      <c r="L85" s="142"/>
      <c r="M85" s="143"/>
      <c r="N85" s="144" t="s">
        <v>61</v>
      </c>
      <c r="O85" s="147">
        <f>O86</f>
        <v>621000</v>
      </c>
      <c r="P85" s="146">
        <f>P86</f>
        <v>633000</v>
      </c>
      <c r="Q85" s="174">
        <f>Q86</f>
        <v>646000</v>
      </c>
      <c r="R85" s="147">
        <f>R86</f>
        <v>621000</v>
      </c>
      <c r="S85" s="379"/>
      <c r="T85" s="147">
        <f>T86</f>
        <v>196000</v>
      </c>
      <c r="U85" s="147">
        <f>U86</f>
        <v>0</v>
      </c>
      <c r="V85" s="147">
        <f>V86</f>
        <v>0</v>
      </c>
      <c r="W85" s="147">
        <f>SUM(T85:V85)</f>
        <v>196000</v>
      </c>
      <c r="X85" s="145">
        <f t="shared" si="68"/>
        <v>31.561996779388085</v>
      </c>
      <c r="Z85" s="145">
        <f>Z86</f>
        <v>0</v>
      </c>
      <c r="AA85" s="147">
        <f>AA86</f>
        <v>0</v>
      </c>
      <c r="AB85" s="147">
        <f>AB86</f>
        <v>0</v>
      </c>
      <c r="AC85" s="147">
        <f>SUM(Z85:AB85)</f>
        <v>0</v>
      </c>
      <c r="AD85" s="149">
        <f t="shared" si="69"/>
        <v>0</v>
      </c>
      <c r="AF85" s="149">
        <f t="shared" si="35"/>
        <v>196000</v>
      </c>
      <c r="AG85" s="149">
        <f t="shared" si="70"/>
        <v>31.561996779388085</v>
      </c>
      <c r="AI85" s="149">
        <f>AI86</f>
        <v>425000</v>
      </c>
      <c r="AJ85" s="147">
        <f>AJ86</f>
        <v>0</v>
      </c>
      <c r="AK85" s="147">
        <f>AK86</f>
        <v>0</v>
      </c>
      <c r="AL85" s="147">
        <f>SUM(AI85:AK85)</f>
        <v>425000</v>
      </c>
      <c r="AM85" s="149">
        <f t="shared" si="71"/>
        <v>68.438003220611918</v>
      </c>
      <c r="AO85" s="149">
        <f>AO86</f>
        <v>0</v>
      </c>
      <c r="AP85" s="147">
        <f>AP86</f>
        <v>0</v>
      </c>
      <c r="AQ85" s="147">
        <f>AQ86</f>
        <v>0</v>
      </c>
      <c r="AR85" s="147">
        <f>SUM(AO85:AQ85)</f>
        <v>0</v>
      </c>
      <c r="AS85" s="149">
        <f t="shared" si="72"/>
        <v>0</v>
      </c>
      <c r="AU85" s="149">
        <f t="shared" si="73"/>
        <v>425000</v>
      </c>
      <c r="AV85" s="149">
        <f t="shared" si="74"/>
        <v>68.438003220611918</v>
      </c>
      <c r="AX85" s="149">
        <f>AF85+AU85</f>
        <v>621000</v>
      </c>
      <c r="AY85" s="446">
        <f t="shared" si="76"/>
        <v>100</v>
      </c>
      <c r="AZ85" s="148"/>
      <c r="BA85" s="145">
        <f t="shared" si="66"/>
        <v>0</v>
      </c>
      <c r="BB85" s="147">
        <f t="shared" ref="BB85:BB92" si="77">BA85/(O85/100)</f>
        <v>0</v>
      </c>
      <c r="BC85" s="147">
        <f t="shared" si="67"/>
        <v>621000</v>
      </c>
      <c r="BD85" s="51"/>
    </row>
    <row r="86" spans="1:56" ht="30" customHeight="1" x14ac:dyDescent="0.2">
      <c r="A86" s="82"/>
      <c r="B86" s="83"/>
      <c r="C86" s="83"/>
      <c r="D86" s="63"/>
      <c r="E86" s="60"/>
      <c r="F86" s="83"/>
      <c r="G86" s="104"/>
      <c r="H86" s="105"/>
      <c r="I86" s="123">
        <v>2</v>
      </c>
      <c r="J86" s="60"/>
      <c r="K86" s="61"/>
      <c r="L86" s="62"/>
      <c r="M86" s="63"/>
      <c r="N86" s="124" t="s">
        <v>54</v>
      </c>
      <c r="O86" s="126">
        <f>O87+O89</f>
        <v>621000</v>
      </c>
      <c r="P86" s="126">
        <f>P87+P89</f>
        <v>633000</v>
      </c>
      <c r="Q86" s="126">
        <f>Q87+Q89</f>
        <v>646000</v>
      </c>
      <c r="R86" s="126">
        <f>R87+R89</f>
        <v>621000</v>
      </c>
      <c r="S86" s="388"/>
      <c r="T86" s="126">
        <f>T87+T89</f>
        <v>196000</v>
      </c>
      <c r="U86" s="126">
        <f>U87+U89</f>
        <v>0</v>
      </c>
      <c r="V86" s="126">
        <f>V87+V89</f>
        <v>0</v>
      </c>
      <c r="W86" s="126">
        <f>SUM(T86:V86)</f>
        <v>196000</v>
      </c>
      <c r="X86" s="125">
        <f t="shared" si="68"/>
        <v>31.561996779388085</v>
      </c>
      <c r="Z86" s="125">
        <f>Z87+Z89</f>
        <v>0</v>
      </c>
      <c r="AA86" s="126">
        <f>AA87+AA89</f>
        <v>0</v>
      </c>
      <c r="AB86" s="126">
        <f>AB87+AB89</f>
        <v>0</v>
      </c>
      <c r="AC86" s="126">
        <f>SUM(Z86:AB86)</f>
        <v>0</v>
      </c>
      <c r="AD86" s="423">
        <f t="shared" si="69"/>
        <v>0</v>
      </c>
      <c r="AF86" s="423">
        <f t="shared" si="35"/>
        <v>196000</v>
      </c>
      <c r="AG86" s="423">
        <f t="shared" si="70"/>
        <v>31.561996779388085</v>
      </c>
      <c r="AI86" s="423">
        <f>AI87+AI89</f>
        <v>425000</v>
      </c>
      <c r="AJ86" s="126">
        <f>AJ87+AJ89</f>
        <v>0</v>
      </c>
      <c r="AK86" s="126">
        <f>AK87+AK89</f>
        <v>0</v>
      </c>
      <c r="AL86" s="126">
        <f>SUM(AI86:AK86)</f>
        <v>425000</v>
      </c>
      <c r="AM86" s="423">
        <f t="shared" si="71"/>
        <v>68.438003220611918</v>
      </c>
      <c r="AO86" s="423">
        <f>AO87+AO89</f>
        <v>0</v>
      </c>
      <c r="AP86" s="126">
        <f>AP87+AP89</f>
        <v>0</v>
      </c>
      <c r="AQ86" s="126">
        <f>AQ87+AQ89</f>
        <v>0</v>
      </c>
      <c r="AR86" s="126">
        <f>SUM(AO86:AQ86)</f>
        <v>0</v>
      </c>
      <c r="AS86" s="423">
        <f t="shared" si="72"/>
        <v>0</v>
      </c>
      <c r="AU86" s="423">
        <f t="shared" si="73"/>
        <v>425000</v>
      </c>
      <c r="AV86" s="423">
        <f t="shared" si="74"/>
        <v>68.438003220611918</v>
      </c>
      <c r="AX86" s="423">
        <f>AF86+AU86</f>
        <v>621000</v>
      </c>
      <c r="AY86" s="447">
        <f t="shared" si="76"/>
        <v>100</v>
      </c>
      <c r="AZ86" s="50"/>
      <c r="BA86" s="125">
        <f t="shared" si="66"/>
        <v>0</v>
      </c>
      <c r="BB86" s="126">
        <f t="shared" si="77"/>
        <v>0</v>
      </c>
      <c r="BC86" s="126">
        <f t="shared" si="67"/>
        <v>621000</v>
      </c>
      <c r="BD86" s="51"/>
    </row>
    <row r="87" spans="1:56" ht="30" customHeight="1" x14ac:dyDescent="0.2">
      <c r="A87" s="82"/>
      <c r="B87" s="83"/>
      <c r="C87" s="83"/>
      <c r="D87" s="63"/>
      <c r="E87" s="60"/>
      <c r="F87" s="83"/>
      <c r="G87" s="104"/>
      <c r="H87" s="105"/>
      <c r="I87" s="59"/>
      <c r="J87" s="130" t="s">
        <v>63</v>
      </c>
      <c r="K87" s="61"/>
      <c r="L87" s="62"/>
      <c r="M87" s="63"/>
      <c r="N87" s="101" t="s">
        <v>64</v>
      </c>
      <c r="O87" s="103">
        <f>O88</f>
        <v>580000</v>
      </c>
      <c r="P87" s="103">
        <f>P88</f>
        <v>590000</v>
      </c>
      <c r="Q87" s="103">
        <f>Q88</f>
        <v>600000</v>
      </c>
      <c r="R87" s="103">
        <f>R88</f>
        <v>580000</v>
      </c>
      <c r="S87" s="379"/>
      <c r="T87" s="103">
        <f>T88</f>
        <v>189000</v>
      </c>
      <c r="U87" s="103">
        <f>U88</f>
        <v>0</v>
      </c>
      <c r="V87" s="103">
        <f>V88</f>
        <v>0</v>
      </c>
      <c r="W87" s="103">
        <f>W88</f>
        <v>189000</v>
      </c>
      <c r="X87" s="102">
        <f t="shared" si="68"/>
        <v>32.586206896551722</v>
      </c>
      <c r="Z87" s="102">
        <f>Z88</f>
        <v>0</v>
      </c>
      <c r="AA87" s="103">
        <f>AA88</f>
        <v>0</v>
      </c>
      <c r="AB87" s="103">
        <f>AB88</f>
        <v>0</v>
      </c>
      <c r="AC87" s="103">
        <f>AC88</f>
        <v>0</v>
      </c>
      <c r="AD87" s="420">
        <f t="shared" si="69"/>
        <v>0</v>
      </c>
      <c r="AF87" s="420">
        <f t="shared" si="35"/>
        <v>189000</v>
      </c>
      <c r="AG87" s="420">
        <f t="shared" si="70"/>
        <v>32.586206896551722</v>
      </c>
      <c r="AI87" s="420">
        <f>AI88</f>
        <v>391000</v>
      </c>
      <c r="AJ87" s="103">
        <f>AJ88</f>
        <v>0</v>
      </c>
      <c r="AK87" s="103">
        <f>AK88</f>
        <v>0</v>
      </c>
      <c r="AL87" s="103">
        <f>AL88</f>
        <v>391000</v>
      </c>
      <c r="AM87" s="420">
        <f t="shared" si="71"/>
        <v>67.41379310344827</v>
      </c>
      <c r="AO87" s="420">
        <f>AO88</f>
        <v>0</v>
      </c>
      <c r="AP87" s="103">
        <f>AP88</f>
        <v>0</v>
      </c>
      <c r="AQ87" s="103">
        <f>AQ88</f>
        <v>0</v>
      </c>
      <c r="AR87" s="103">
        <f>AR88</f>
        <v>0</v>
      </c>
      <c r="AS87" s="420">
        <f t="shared" si="72"/>
        <v>0</v>
      </c>
      <c r="AU87" s="420">
        <f t="shared" si="73"/>
        <v>391000</v>
      </c>
      <c r="AV87" s="420">
        <f t="shared" si="74"/>
        <v>67.41379310344827</v>
      </c>
      <c r="AX87" s="420">
        <f>AX88</f>
        <v>580000</v>
      </c>
      <c r="AY87" s="448">
        <f t="shared" si="76"/>
        <v>100</v>
      </c>
      <c r="AZ87" s="50"/>
      <c r="BA87" s="102">
        <f t="shared" si="66"/>
        <v>0</v>
      </c>
      <c r="BB87" s="103">
        <f t="shared" si="77"/>
        <v>0</v>
      </c>
      <c r="BC87" s="103">
        <f t="shared" si="67"/>
        <v>580000</v>
      </c>
      <c r="BD87" s="51"/>
    </row>
    <row r="88" spans="1:56" ht="30" customHeight="1" x14ac:dyDescent="0.2">
      <c r="A88" s="82"/>
      <c r="B88" s="83"/>
      <c r="C88" s="83"/>
      <c r="D88" s="63"/>
      <c r="E88" s="60"/>
      <c r="F88" s="83"/>
      <c r="G88" s="104"/>
      <c r="H88" s="105"/>
      <c r="I88" s="59"/>
      <c r="J88" s="60"/>
      <c r="K88" s="133">
        <v>1</v>
      </c>
      <c r="L88" s="62"/>
      <c r="M88" s="63"/>
      <c r="N88" s="134" t="s">
        <v>65</v>
      </c>
      <c r="O88" s="129">
        <v>580000</v>
      </c>
      <c r="P88" s="136">
        <v>590000</v>
      </c>
      <c r="Q88" s="137">
        <v>600000</v>
      </c>
      <c r="R88" s="129">
        <v>580000</v>
      </c>
      <c r="S88" s="375"/>
      <c r="T88" s="129">
        <v>189000</v>
      </c>
      <c r="U88" s="129"/>
      <c r="V88" s="129"/>
      <c r="W88" s="129">
        <f>SUM(T88:V88)</f>
        <v>189000</v>
      </c>
      <c r="X88" s="135">
        <f t="shared" si="68"/>
        <v>32.586206896551722</v>
      </c>
      <c r="Z88" s="135"/>
      <c r="AA88" s="129"/>
      <c r="AB88" s="129"/>
      <c r="AC88" s="129">
        <f>SUM(Z88:AB88)</f>
        <v>0</v>
      </c>
      <c r="AD88" s="424">
        <f t="shared" si="69"/>
        <v>0</v>
      </c>
      <c r="AF88" s="424">
        <f t="shared" si="35"/>
        <v>189000</v>
      </c>
      <c r="AG88" s="424">
        <f t="shared" si="70"/>
        <v>32.586206896551722</v>
      </c>
      <c r="AI88" s="424">
        <v>391000</v>
      </c>
      <c r="AJ88" s="129"/>
      <c r="AK88" s="129"/>
      <c r="AL88" s="129">
        <f>SUM(AI88:AK88)</f>
        <v>391000</v>
      </c>
      <c r="AM88" s="424">
        <f t="shared" si="71"/>
        <v>67.41379310344827</v>
      </c>
      <c r="AO88" s="424"/>
      <c r="AP88" s="129"/>
      <c r="AQ88" s="129"/>
      <c r="AR88" s="129">
        <f>SUM(AO88:AQ88)</f>
        <v>0</v>
      </c>
      <c r="AS88" s="424">
        <f t="shared" si="72"/>
        <v>0</v>
      </c>
      <c r="AU88" s="424">
        <f t="shared" si="73"/>
        <v>391000</v>
      </c>
      <c r="AV88" s="424">
        <f t="shared" si="74"/>
        <v>67.41379310344827</v>
      </c>
      <c r="AX88" s="424">
        <f t="shared" ref="AX88:AX137" si="78">AF88+AU88</f>
        <v>580000</v>
      </c>
      <c r="AY88" s="449">
        <f t="shared" si="76"/>
        <v>100</v>
      </c>
      <c r="AZ88" s="50"/>
      <c r="BA88" s="135">
        <f t="shared" si="66"/>
        <v>0</v>
      </c>
      <c r="BB88" s="129">
        <f t="shared" si="77"/>
        <v>0</v>
      </c>
      <c r="BC88" s="129">
        <f t="shared" si="67"/>
        <v>580000</v>
      </c>
      <c r="BD88" s="51"/>
    </row>
    <row r="89" spans="1:56" ht="30" customHeight="1" x14ac:dyDescent="0.2">
      <c r="A89" s="82"/>
      <c r="B89" s="83"/>
      <c r="C89" s="83"/>
      <c r="D89" s="63"/>
      <c r="E89" s="60"/>
      <c r="F89" s="83"/>
      <c r="G89" s="104"/>
      <c r="H89" s="105"/>
      <c r="I89" s="59"/>
      <c r="J89" s="130" t="s">
        <v>55</v>
      </c>
      <c r="K89" s="61"/>
      <c r="L89" s="62"/>
      <c r="M89" s="63"/>
      <c r="N89" s="101" t="s">
        <v>56</v>
      </c>
      <c r="O89" s="103">
        <f>O90+O91+O92</f>
        <v>41000</v>
      </c>
      <c r="P89" s="131">
        <f>P90+P91+P92</f>
        <v>43000</v>
      </c>
      <c r="Q89" s="132">
        <f>Q90+Q91+Q92</f>
        <v>46000</v>
      </c>
      <c r="R89" s="103">
        <f>R90+R91+R92</f>
        <v>41000</v>
      </c>
      <c r="S89" s="379"/>
      <c r="T89" s="103">
        <f>T90+T91+T92</f>
        <v>7000</v>
      </c>
      <c r="U89" s="103">
        <f>U90+U91+U92</f>
        <v>0</v>
      </c>
      <c r="V89" s="103">
        <f>V90+V91+V92</f>
        <v>0</v>
      </c>
      <c r="W89" s="103">
        <f>SUM(T89:V89)</f>
        <v>7000</v>
      </c>
      <c r="X89" s="102">
        <f t="shared" si="68"/>
        <v>17.073170731707318</v>
      </c>
      <c r="Z89" s="102">
        <f>Z90+Z91+Z92</f>
        <v>0</v>
      </c>
      <c r="AA89" s="103">
        <f>AA90+AA91+AA92</f>
        <v>0</v>
      </c>
      <c r="AB89" s="103">
        <f>AB90+AB91+AB92</f>
        <v>0</v>
      </c>
      <c r="AC89" s="103">
        <f>SUM(Z89:AB89)</f>
        <v>0</v>
      </c>
      <c r="AD89" s="420">
        <f t="shared" si="69"/>
        <v>0</v>
      </c>
      <c r="AF89" s="420">
        <f t="shared" si="35"/>
        <v>7000</v>
      </c>
      <c r="AG89" s="420">
        <f t="shared" si="70"/>
        <v>17.073170731707318</v>
      </c>
      <c r="AI89" s="420">
        <f>AI90+AI91+AI92</f>
        <v>34000</v>
      </c>
      <c r="AJ89" s="103">
        <f>AJ90+AJ91+AJ92</f>
        <v>0</v>
      </c>
      <c r="AK89" s="103">
        <f>AK90+AK91+AK92</f>
        <v>0</v>
      </c>
      <c r="AL89" s="103">
        <f>SUM(AI89:AK89)</f>
        <v>34000</v>
      </c>
      <c r="AM89" s="420">
        <f t="shared" si="71"/>
        <v>82.926829268292678</v>
      </c>
      <c r="AO89" s="420">
        <f>AO90+AO91+AO92</f>
        <v>0</v>
      </c>
      <c r="AP89" s="103">
        <f>AP90+AP91+AP92</f>
        <v>0</v>
      </c>
      <c r="AQ89" s="103">
        <f>AQ90+AQ91+AQ92</f>
        <v>0</v>
      </c>
      <c r="AR89" s="103">
        <f>SUM(AO89:AQ89)</f>
        <v>0</v>
      </c>
      <c r="AS89" s="420">
        <f t="shared" si="72"/>
        <v>0</v>
      </c>
      <c r="AU89" s="420">
        <f t="shared" si="73"/>
        <v>34000</v>
      </c>
      <c r="AV89" s="420">
        <f t="shared" si="74"/>
        <v>82.926829268292678</v>
      </c>
      <c r="AX89" s="420">
        <f t="shared" si="78"/>
        <v>41000</v>
      </c>
      <c r="AY89" s="448">
        <f t="shared" si="76"/>
        <v>100</v>
      </c>
      <c r="AZ89" s="50"/>
      <c r="BA89" s="102">
        <f t="shared" si="66"/>
        <v>0</v>
      </c>
      <c r="BB89" s="103">
        <f t="shared" si="77"/>
        <v>0</v>
      </c>
      <c r="BC89" s="103">
        <f t="shared" si="67"/>
        <v>41000</v>
      </c>
      <c r="BD89" s="51"/>
    </row>
    <row r="90" spans="1:56" ht="30" customHeight="1" x14ac:dyDescent="0.2">
      <c r="A90" s="82"/>
      <c r="B90" s="83"/>
      <c r="C90" s="83"/>
      <c r="D90" s="63"/>
      <c r="E90" s="60"/>
      <c r="F90" s="83"/>
      <c r="G90" s="104"/>
      <c r="H90" s="105"/>
      <c r="I90" s="59"/>
      <c r="J90" s="60"/>
      <c r="K90" s="133">
        <v>2</v>
      </c>
      <c r="L90" s="62"/>
      <c r="M90" s="63"/>
      <c r="N90" s="134" t="s">
        <v>57</v>
      </c>
      <c r="O90" s="129">
        <v>36000</v>
      </c>
      <c r="P90" s="136">
        <v>37000</v>
      </c>
      <c r="Q90" s="137">
        <v>38000</v>
      </c>
      <c r="R90" s="129">
        <v>36000</v>
      </c>
      <c r="S90" s="375"/>
      <c r="T90" s="129">
        <v>7000</v>
      </c>
      <c r="U90" s="129"/>
      <c r="V90" s="129"/>
      <c r="W90" s="129">
        <f>SUM(T90:V90)</f>
        <v>7000</v>
      </c>
      <c r="X90" s="135">
        <f t="shared" si="68"/>
        <v>19.444444444444443</v>
      </c>
      <c r="Z90" s="135"/>
      <c r="AA90" s="129"/>
      <c r="AB90" s="129"/>
      <c r="AC90" s="129">
        <f>SUM(Z90:AB90)</f>
        <v>0</v>
      </c>
      <c r="AD90" s="424">
        <f t="shared" si="69"/>
        <v>0</v>
      </c>
      <c r="AF90" s="424">
        <f t="shared" si="35"/>
        <v>7000</v>
      </c>
      <c r="AG90" s="424">
        <f t="shared" si="70"/>
        <v>19.444444444444443</v>
      </c>
      <c r="AI90" s="424">
        <v>29000</v>
      </c>
      <c r="AJ90" s="129"/>
      <c r="AK90" s="129"/>
      <c r="AL90" s="129">
        <f>SUM(AI90:AK90)</f>
        <v>29000</v>
      </c>
      <c r="AM90" s="424">
        <f t="shared" si="71"/>
        <v>80.555555555555557</v>
      </c>
      <c r="AO90" s="424"/>
      <c r="AP90" s="129"/>
      <c r="AQ90" s="129"/>
      <c r="AR90" s="129">
        <f>SUM(AO90:AQ90)</f>
        <v>0</v>
      </c>
      <c r="AS90" s="424">
        <f t="shared" si="72"/>
        <v>0</v>
      </c>
      <c r="AU90" s="424">
        <f t="shared" si="73"/>
        <v>29000</v>
      </c>
      <c r="AV90" s="424">
        <f t="shared" si="74"/>
        <v>80.555555555555557</v>
      </c>
      <c r="AX90" s="424">
        <f t="shared" si="78"/>
        <v>36000</v>
      </c>
      <c r="AY90" s="449">
        <f t="shared" si="76"/>
        <v>100</v>
      </c>
      <c r="AZ90" s="50"/>
      <c r="BA90" s="135">
        <f t="shared" si="66"/>
        <v>0</v>
      </c>
      <c r="BB90" s="129">
        <f t="shared" si="77"/>
        <v>0</v>
      </c>
      <c r="BC90" s="129">
        <f t="shared" si="67"/>
        <v>36000</v>
      </c>
      <c r="BD90" s="51"/>
    </row>
    <row r="91" spans="1:56" ht="30" customHeight="1" x14ac:dyDescent="0.2">
      <c r="A91" s="82"/>
      <c r="B91" s="83"/>
      <c r="C91" s="83"/>
      <c r="D91" s="63"/>
      <c r="E91" s="60"/>
      <c r="F91" s="83"/>
      <c r="G91" s="104"/>
      <c r="H91" s="105"/>
      <c r="I91" s="59"/>
      <c r="J91" s="60"/>
      <c r="K91" s="133">
        <v>5</v>
      </c>
      <c r="L91" s="62"/>
      <c r="M91" s="63"/>
      <c r="N91" s="134" t="s">
        <v>58</v>
      </c>
      <c r="O91" s="129">
        <v>1000</v>
      </c>
      <c r="P91" s="136">
        <v>1000</v>
      </c>
      <c r="Q91" s="137">
        <v>1000</v>
      </c>
      <c r="R91" s="129">
        <v>1000</v>
      </c>
      <c r="S91" s="375"/>
      <c r="T91" s="129"/>
      <c r="U91" s="129"/>
      <c r="V91" s="129"/>
      <c r="W91" s="129">
        <f>SUM(T91:V91)</f>
        <v>0</v>
      </c>
      <c r="X91" s="135">
        <f t="shared" si="68"/>
        <v>0</v>
      </c>
      <c r="Z91" s="135"/>
      <c r="AA91" s="129"/>
      <c r="AB91" s="129"/>
      <c r="AC91" s="129">
        <f>SUM(Z91:AB91)</f>
        <v>0</v>
      </c>
      <c r="AD91" s="424">
        <f t="shared" si="69"/>
        <v>0</v>
      </c>
      <c r="AF91" s="424">
        <f t="shared" si="35"/>
        <v>0</v>
      </c>
      <c r="AG91" s="424">
        <f t="shared" si="70"/>
        <v>0</v>
      </c>
      <c r="AI91" s="424">
        <v>1000</v>
      </c>
      <c r="AJ91" s="129"/>
      <c r="AK91" s="129"/>
      <c r="AL91" s="129">
        <f>SUM(AI91:AK91)</f>
        <v>1000</v>
      </c>
      <c r="AM91" s="424">
        <f t="shared" si="71"/>
        <v>100</v>
      </c>
      <c r="AO91" s="424"/>
      <c r="AP91" s="129"/>
      <c r="AQ91" s="129"/>
      <c r="AR91" s="129">
        <f>SUM(AO91:AQ91)</f>
        <v>0</v>
      </c>
      <c r="AS91" s="424">
        <f t="shared" si="72"/>
        <v>0</v>
      </c>
      <c r="AU91" s="424">
        <f t="shared" si="73"/>
        <v>1000</v>
      </c>
      <c r="AV91" s="424">
        <f t="shared" si="74"/>
        <v>100</v>
      </c>
      <c r="AX91" s="424">
        <f t="shared" si="78"/>
        <v>1000</v>
      </c>
      <c r="AY91" s="449">
        <f t="shared" si="76"/>
        <v>100</v>
      </c>
      <c r="AZ91" s="50"/>
      <c r="BA91" s="135">
        <f t="shared" si="66"/>
        <v>0</v>
      </c>
      <c r="BB91" s="129">
        <f t="shared" si="77"/>
        <v>0</v>
      </c>
      <c r="BC91" s="129">
        <f t="shared" si="67"/>
        <v>1000</v>
      </c>
      <c r="BD91" s="51"/>
    </row>
    <row r="92" spans="1:56" ht="30" customHeight="1" x14ac:dyDescent="0.2">
      <c r="A92" s="82"/>
      <c r="B92" s="83"/>
      <c r="C92" s="83"/>
      <c r="D92" s="63"/>
      <c r="E92" s="60"/>
      <c r="F92" s="83"/>
      <c r="G92" s="104"/>
      <c r="H92" s="105"/>
      <c r="I92" s="59"/>
      <c r="J92" s="60"/>
      <c r="K92" s="133">
        <v>7</v>
      </c>
      <c r="L92" s="62"/>
      <c r="M92" s="63"/>
      <c r="N92" s="134" t="s">
        <v>59</v>
      </c>
      <c r="O92" s="129">
        <v>4000</v>
      </c>
      <c r="P92" s="136">
        <v>5000</v>
      </c>
      <c r="Q92" s="137">
        <v>7000</v>
      </c>
      <c r="R92" s="129">
        <v>4000</v>
      </c>
      <c r="S92" s="375"/>
      <c r="T92" s="129"/>
      <c r="U92" s="129"/>
      <c r="V92" s="129"/>
      <c r="W92" s="129">
        <f>SUM(T92:V92)</f>
        <v>0</v>
      </c>
      <c r="X92" s="135">
        <f t="shared" si="68"/>
        <v>0</v>
      </c>
      <c r="Z92" s="135"/>
      <c r="AA92" s="129"/>
      <c r="AB92" s="129"/>
      <c r="AC92" s="129">
        <f>SUM(Z92:AB92)</f>
        <v>0</v>
      </c>
      <c r="AD92" s="424">
        <f t="shared" si="69"/>
        <v>0</v>
      </c>
      <c r="AF92" s="424">
        <f t="shared" si="35"/>
        <v>0</v>
      </c>
      <c r="AG92" s="424">
        <f t="shared" si="70"/>
        <v>0</v>
      </c>
      <c r="AI92" s="424">
        <v>4000</v>
      </c>
      <c r="AJ92" s="129"/>
      <c r="AK92" s="129"/>
      <c r="AL92" s="129">
        <f>SUM(AI92:AK92)</f>
        <v>4000</v>
      </c>
      <c r="AM92" s="424">
        <f t="shared" si="71"/>
        <v>100</v>
      </c>
      <c r="AO92" s="424"/>
      <c r="AP92" s="129"/>
      <c r="AQ92" s="129"/>
      <c r="AR92" s="129">
        <f>SUM(AO92:AQ92)</f>
        <v>0</v>
      </c>
      <c r="AS92" s="424">
        <f t="shared" si="72"/>
        <v>0</v>
      </c>
      <c r="AU92" s="424">
        <f t="shared" si="73"/>
        <v>4000</v>
      </c>
      <c r="AV92" s="424">
        <f t="shared" si="74"/>
        <v>100</v>
      </c>
      <c r="AX92" s="424">
        <f t="shared" si="78"/>
        <v>4000</v>
      </c>
      <c r="AY92" s="449">
        <f t="shared" si="76"/>
        <v>100</v>
      </c>
      <c r="AZ92" s="50"/>
      <c r="BA92" s="135">
        <f t="shared" si="66"/>
        <v>0</v>
      </c>
      <c r="BB92" s="129">
        <f t="shared" si="77"/>
        <v>0</v>
      </c>
      <c r="BC92" s="129">
        <f t="shared" si="67"/>
        <v>4000</v>
      </c>
      <c r="BD92" s="51"/>
    </row>
    <row r="93" spans="1:56" ht="30" customHeight="1" x14ac:dyDescent="0.2">
      <c r="A93" s="175"/>
      <c r="B93" s="176"/>
      <c r="C93" s="176"/>
      <c r="D93" s="177"/>
      <c r="E93" s="178"/>
      <c r="F93" s="176"/>
      <c r="G93" s="109"/>
      <c r="H93" s="179" t="s">
        <v>74</v>
      </c>
      <c r="I93" s="180"/>
      <c r="J93" s="181"/>
      <c r="K93" s="182"/>
      <c r="L93" s="182"/>
      <c r="M93" s="183"/>
      <c r="N93" s="184" t="s">
        <v>75</v>
      </c>
      <c r="O93" s="185">
        <f>O94</f>
        <v>2000</v>
      </c>
      <c r="P93" s="185">
        <f t="shared" ref="P93:Q95" si="79">P94</f>
        <v>2000</v>
      </c>
      <c r="Q93" s="185">
        <f t="shared" si="79"/>
        <v>2000</v>
      </c>
      <c r="R93" s="185">
        <f>R94</f>
        <v>2000</v>
      </c>
      <c r="S93" s="380"/>
      <c r="T93" s="185">
        <f>T94</f>
        <v>1000</v>
      </c>
      <c r="U93" s="185">
        <f t="shared" ref="U93:V95" si="80">U94</f>
        <v>1000</v>
      </c>
      <c r="V93" s="185">
        <f t="shared" si="80"/>
        <v>0</v>
      </c>
      <c r="W93" s="185">
        <f t="shared" ref="W93:W115" si="81">T93+U93+V93</f>
        <v>2000</v>
      </c>
      <c r="X93" s="410">
        <f t="shared" si="68"/>
        <v>100</v>
      </c>
      <c r="Z93" s="187">
        <f>Z94</f>
        <v>0</v>
      </c>
      <c r="AA93" s="185">
        <f t="shared" ref="AA93:AB95" si="82">AA94</f>
        <v>0</v>
      </c>
      <c r="AB93" s="185">
        <f t="shared" si="82"/>
        <v>0</v>
      </c>
      <c r="AC93" s="185">
        <f t="shared" ref="AC93:AC115" si="83">Z93+AA93+AB93</f>
        <v>0</v>
      </c>
      <c r="AD93" s="427">
        <f t="shared" si="69"/>
        <v>0</v>
      </c>
      <c r="AF93" s="428">
        <f>W93+AC93</f>
        <v>2000</v>
      </c>
      <c r="AG93" s="428">
        <f>AF93/(R93/100)</f>
        <v>100</v>
      </c>
      <c r="AI93" s="428">
        <f>AI94</f>
        <v>0</v>
      </c>
      <c r="AJ93" s="185">
        <f t="shared" ref="AJ93:AK95" si="84">AJ94</f>
        <v>0</v>
      </c>
      <c r="AK93" s="185">
        <f t="shared" si="84"/>
        <v>0</v>
      </c>
      <c r="AL93" s="185">
        <f t="shared" ref="AL93:AL115" si="85">AI93+AJ93+AK93</f>
        <v>0</v>
      </c>
      <c r="AM93" s="427">
        <f t="shared" si="71"/>
        <v>0</v>
      </c>
      <c r="AO93" s="428">
        <f>AO94</f>
        <v>0</v>
      </c>
      <c r="AP93" s="185">
        <f t="shared" ref="AP93:AQ95" si="86">AP94</f>
        <v>0</v>
      </c>
      <c r="AQ93" s="185">
        <f t="shared" si="86"/>
        <v>0</v>
      </c>
      <c r="AR93" s="185">
        <f t="shared" ref="AR93:AR115" si="87">AO93+AP93+AQ93</f>
        <v>0</v>
      </c>
      <c r="AS93" s="427">
        <f t="shared" si="72"/>
        <v>0</v>
      </c>
      <c r="AU93" s="428">
        <f t="shared" si="73"/>
        <v>0</v>
      </c>
      <c r="AV93" s="410">
        <f t="shared" si="74"/>
        <v>0</v>
      </c>
      <c r="AX93" s="428">
        <f t="shared" si="78"/>
        <v>2000</v>
      </c>
      <c r="AY93" s="428">
        <f t="shared" si="76"/>
        <v>100</v>
      </c>
      <c r="AZ93" s="186"/>
      <c r="BA93" s="187">
        <f t="shared" si="66"/>
        <v>0</v>
      </c>
      <c r="BB93" s="185">
        <f>BA93/(R93/100)</f>
        <v>0</v>
      </c>
      <c r="BC93" s="185">
        <f t="shared" si="67"/>
        <v>2000</v>
      </c>
      <c r="BD93" s="51"/>
    </row>
    <row r="94" spans="1:56" ht="30" customHeight="1" x14ac:dyDescent="0.2">
      <c r="A94" s="82"/>
      <c r="B94" s="83"/>
      <c r="C94" s="83"/>
      <c r="D94" s="63"/>
      <c r="E94" s="60"/>
      <c r="F94" s="83"/>
      <c r="G94" s="104"/>
      <c r="H94" s="105"/>
      <c r="I94" s="123">
        <v>2</v>
      </c>
      <c r="J94" s="60"/>
      <c r="K94" s="83"/>
      <c r="L94" s="83"/>
      <c r="M94" s="63"/>
      <c r="N94" s="124" t="s">
        <v>54</v>
      </c>
      <c r="O94" s="188">
        <f>O95</f>
        <v>2000</v>
      </c>
      <c r="P94" s="188">
        <f t="shared" si="79"/>
        <v>2000</v>
      </c>
      <c r="Q94" s="188">
        <f t="shared" si="79"/>
        <v>2000</v>
      </c>
      <c r="R94" s="188">
        <f>R95</f>
        <v>2000</v>
      </c>
      <c r="S94" s="387"/>
      <c r="T94" s="188">
        <f>T95</f>
        <v>1000</v>
      </c>
      <c r="U94" s="188">
        <f t="shared" si="80"/>
        <v>1000</v>
      </c>
      <c r="V94" s="188">
        <f t="shared" si="80"/>
        <v>0</v>
      </c>
      <c r="W94" s="188">
        <f t="shared" si="81"/>
        <v>2000</v>
      </c>
      <c r="X94" s="65">
        <f t="shared" si="68"/>
        <v>100</v>
      </c>
      <c r="Z94" s="125">
        <f>Z95</f>
        <v>0</v>
      </c>
      <c r="AA94" s="188">
        <f t="shared" si="82"/>
        <v>0</v>
      </c>
      <c r="AB94" s="188">
        <f t="shared" si="82"/>
        <v>0</v>
      </c>
      <c r="AC94" s="188">
        <f t="shared" si="83"/>
        <v>0</v>
      </c>
      <c r="AD94" s="424">
        <f t="shared" si="69"/>
        <v>0</v>
      </c>
      <c r="AF94" s="423">
        <f>W94+AC94</f>
        <v>2000</v>
      </c>
      <c r="AG94" s="423">
        <f>AF94/(R94/100)</f>
        <v>100</v>
      </c>
      <c r="AI94" s="423">
        <f>AI95</f>
        <v>0</v>
      </c>
      <c r="AJ94" s="188">
        <f t="shared" si="84"/>
        <v>0</v>
      </c>
      <c r="AK94" s="188">
        <f t="shared" si="84"/>
        <v>0</v>
      </c>
      <c r="AL94" s="188">
        <f t="shared" si="85"/>
        <v>0</v>
      </c>
      <c r="AM94" s="424">
        <f t="shared" si="71"/>
        <v>0</v>
      </c>
      <c r="AO94" s="423">
        <f>AO95</f>
        <v>0</v>
      </c>
      <c r="AP94" s="188">
        <f t="shared" si="86"/>
        <v>0</v>
      </c>
      <c r="AQ94" s="188">
        <f t="shared" si="86"/>
        <v>0</v>
      </c>
      <c r="AR94" s="188">
        <f t="shared" si="87"/>
        <v>0</v>
      </c>
      <c r="AS94" s="424">
        <f t="shared" si="72"/>
        <v>0</v>
      </c>
      <c r="AU94" s="423">
        <f t="shared" si="73"/>
        <v>0</v>
      </c>
      <c r="AV94" s="65">
        <f t="shared" si="74"/>
        <v>0</v>
      </c>
      <c r="AX94" s="423">
        <f t="shared" si="78"/>
        <v>2000</v>
      </c>
      <c r="AY94" s="423">
        <f t="shared" si="76"/>
        <v>100</v>
      </c>
      <c r="AZ94" s="50"/>
      <c r="BA94" s="125">
        <f t="shared" si="66"/>
        <v>0</v>
      </c>
      <c r="BB94" s="188">
        <f>BA94/(R94/100)</f>
        <v>0</v>
      </c>
      <c r="BC94" s="188">
        <f t="shared" si="67"/>
        <v>2000</v>
      </c>
      <c r="BD94" s="51"/>
    </row>
    <row r="95" spans="1:56" ht="30" customHeight="1" x14ac:dyDescent="0.2">
      <c r="A95" s="175"/>
      <c r="B95" s="176"/>
      <c r="C95" s="176"/>
      <c r="D95" s="177"/>
      <c r="E95" s="178"/>
      <c r="F95" s="176"/>
      <c r="G95" s="189"/>
      <c r="H95" s="190"/>
      <c r="I95" s="191"/>
      <c r="J95" s="130" t="s">
        <v>63</v>
      </c>
      <c r="K95" s="176"/>
      <c r="L95" s="176"/>
      <c r="M95" s="177"/>
      <c r="N95" s="101" t="s">
        <v>64</v>
      </c>
      <c r="O95" s="192">
        <f>O96</f>
        <v>2000</v>
      </c>
      <c r="P95" s="192">
        <f t="shared" si="79"/>
        <v>2000</v>
      </c>
      <c r="Q95" s="192">
        <f t="shared" si="79"/>
        <v>2000</v>
      </c>
      <c r="R95" s="192">
        <f>R96</f>
        <v>2000</v>
      </c>
      <c r="S95" s="380"/>
      <c r="T95" s="192">
        <f>T96</f>
        <v>1000</v>
      </c>
      <c r="U95" s="192">
        <f t="shared" si="80"/>
        <v>1000</v>
      </c>
      <c r="V95" s="192">
        <f t="shared" si="80"/>
        <v>0</v>
      </c>
      <c r="W95" s="192">
        <f t="shared" si="81"/>
        <v>2000</v>
      </c>
      <c r="X95" s="65">
        <f t="shared" si="68"/>
        <v>100</v>
      </c>
      <c r="Z95" s="102">
        <f>Z96</f>
        <v>0</v>
      </c>
      <c r="AA95" s="192">
        <f t="shared" si="82"/>
        <v>0</v>
      </c>
      <c r="AB95" s="192">
        <f t="shared" si="82"/>
        <v>0</v>
      </c>
      <c r="AC95" s="192">
        <f t="shared" si="83"/>
        <v>0</v>
      </c>
      <c r="AD95" s="424">
        <f t="shared" si="69"/>
        <v>0</v>
      </c>
      <c r="AF95" s="420">
        <f>W95+AC95</f>
        <v>2000</v>
      </c>
      <c r="AG95" s="420">
        <f>AF95/(R95/100)</f>
        <v>100</v>
      </c>
      <c r="AI95" s="420">
        <f>AI96</f>
        <v>0</v>
      </c>
      <c r="AJ95" s="192">
        <f t="shared" si="84"/>
        <v>0</v>
      </c>
      <c r="AK95" s="192">
        <f t="shared" si="84"/>
        <v>0</v>
      </c>
      <c r="AL95" s="192">
        <f t="shared" si="85"/>
        <v>0</v>
      </c>
      <c r="AM95" s="424">
        <f t="shared" si="71"/>
        <v>0</v>
      </c>
      <c r="AO95" s="420">
        <f>AO96</f>
        <v>0</v>
      </c>
      <c r="AP95" s="192">
        <f t="shared" si="86"/>
        <v>0</v>
      </c>
      <c r="AQ95" s="192">
        <f t="shared" si="86"/>
        <v>0</v>
      </c>
      <c r="AR95" s="192">
        <f t="shared" si="87"/>
        <v>0</v>
      </c>
      <c r="AS95" s="424">
        <f t="shared" si="72"/>
        <v>0</v>
      </c>
      <c r="AU95" s="420">
        <f t="shared" si="73"/>
        <v>0</v>
      </c>
      <c r="AV95" s="65">
        <f t="shared" si="74"/>
        <v>0</v>
      </c>
      <c r="AX95" s="420">
        <f t="shared" si="78"/>
        <v>2000</v>
      </c>
      <c r="AY95" s="420">
        <f t="shared" si="76"/>
        <v>100</v>
      </c>
      <c r="AZ95" s="50"/>
      <c r="BA95" s="102">
        <f t="shared" si="66"/>
        <v>0</v>
      </c>
      <c r="BB95" s="192">
        <f>BA95/(R95/100)</f>
        <v>0</v>
      </c>
      <c r="BC95" s="192">
        <f t="shared" si="67"/>
        <v>2000</v>
      </c>
      <c r="BD95" s="51"/>
    </row>
    <row r="96" spans="1:56" ht="30" customHeight="1" x14ac:dyDescent="0.2">
      <c r="A96" s="82"/>
      <c r="B96" s="83"/>
      <c r="C96" s="83"/>
      <c r="D96" s="63"/>
      <c r="E96" s="60"/>
      <c r="F96" s="83"/>
      <c r="G96" s="104"/>
      <c r="H96" s="105"/>
      <c r="I96" s="59"/>
      <c r="J96" s="60"/>
      <c r="K96" s="133">
        <v>1</v>
      </c>
      <c r="L96" s="62"/>
      <c r="M96" s="63"/>
      <c r="N96" s="134" t="s">
        <v>65</v>
      </c>
      <c r="O96" s="129">
        <v>2000</v>
      </c>
      <c r="P96" s="136">
        <v>2000</v>
      </c>
      <c r="Q96" s="137">
        <v>2000</v>
      </c>
      <c r="R96" s="129">
        <v>2000</v>
      </c>
      <c r="S96" s="375"/>
      <c r="T96" s="129">
        <v>1000</v>
      </c>
      <c r="U96" s="129">
        <v>1000</v>
      </c>
      <c r="V96" s="129"/>
      <c r="W96" s="129">
        <f t="shared" si="81"/>
        <v>2000</v>
      </c>
      <c r="X96" s="65">
        <f t="shared" si="68"/>
        <v>100</v>
      </c>
      <c r="Z96" s="135"/>
      <c r="AA96" s="129"/>
      <c r="AB96" s="129"/>
      <c r="AC96" s="129">
        <f t="shared" si="83"/>
        <v>0</v>
      </c>
      <c r="AD96" s="424">
        <f t="shared" si="69"/>
        <v>0</v>
      </c>
      <c r="AF96" s="424">
        <f>W96+AC96</f>
        <v>2000</v>
      </c>
      <c r="AG96" s="424">
        <f>AF96/(R96/100)</f>
        <v>100</v>
      </c>
      <c r="AI96" s="424"/>
      <c r="AJ96" s="129"/>
      <c r="AK96" s="129"/>
      <c r="AL96" s="129">
        <f t="shared" si="85"/>
        <v>0</v>
      </c>
      <c r="AM96" s="424">
        <f t="shared" si="71"/>
        <v>0</v>
      </c>
      <c r="AO96" s="424"/>
      <c r="AP96" s="129"/>
      <c r="AQ96" s="129"/>
      <c r="AR96" s="129">
        <f t="shared" si="87"/>
        <v>0</v>
      </c>
      <c r="AS96" s="424">
        <f t="shared" si="72"/>
        <v>0</v>
      </c>
      <c r="AU96" s="424">
        <f t="shared" si="73"/>
        <v>0</v>
      </c>
      <c r="AV96" s="65">
        <f t="shared" si="74"/>
        <v>0</v>
      </c>
      <c r="AX96" s="424">
        <f t="shared" si="78"/>
        <v>2000</v>
      </c>
      <c r="AY96" s="424">
        <f t="shared" si="76"/>
        <v>100</v>
      </c>
      <c r="AZ96" s="50"/>
      <c r="BA96" s="135">
        <f t="shared" si="66"/>
        <v>0</v>
      </c>
      <c r="BB96" s="129">
        <f>BA96/(R96/100)</f>
        <v>0</v>
      </c>
      <c r="BC96" s="129">
        <f t="shared" si="67"/>
        <v>2000</v>
      </c>
      <c r="BD96" s="51"/>
    </row>
    <row r="97" spans="1:56" ht="30" customHeight="1" x14ac:dyDescent="0.2">
      <c r="A97" s="82"/>
      <c r="B97" s="83"/>
      <c r="C97" s="83"/>
      <c r="D97" s="168" t="s">
        <v>76</v>
      </c>
      <c r="E97" s="85"/>
      <c r="F97" s="86"/>
      <c r="G97" s="87"/>
      <c r="H97" s="88"/>
      <c r="I97" s="89"/>
      <c r="J97" s="85"/>
      <c r="K97" s="90"/>
      <c r="L97" s="91"/>
      <c r="M97" s="92"/>
      <c r="N97" s="93" t="s">
        <v>77</v>
      </c>
      <c r="O97" s="95">
        <f>O98</f>
        <v>11776000</v>
      </c>
      <c r="P97" s="169">
        <v>12739000</v>
      </c>
      <c r="Q97" s="170">
        <v>13689000</v>
      </c>
      <c r="R97" s="95">
        <f>R98</f>
        <v>11776000</v>
      </c>
      <c r="S97" s="375"/>
      <c r="T97" s="95">
        <f>T98</f>
        <v>1740300</v>
      </c>
      <c r="U97" s="95">
        <f>U98</f>
        <v>976600</v>
      </c>
      <c r="V97" s="95">
        <f>V98</f>
        <v>1199500</v>
      </c>
      <c r="W97" s="95">
        <f t="shared" si="81"/>
        <v>3916400</v>
      </c>
      <c r="X97" s="94">
        <f t="shared" si="68"/>
        <v>33.257472826086953</v>
      </c>
      <c r="Z97" s="94">
        <f>Z98</f>
        <v>1338000</v>
      </c>
      <c r="AA97" s="95">
        <f>AA98</f>
        <v>1492000</v>
      </c>
      <c r="AB97" s="95">
        <f>AB98</f>
        <v>1540100</v>
      </c>
      <c r="AC97" s="95">
        <f t="shared" si="83"/>
        <v>4370100</v>
      </c>
      <c r="AD97" s="195">
        <f t="shared" si="69"/>
        <v>37.110224184782609</v>
      </c>
      <c r="AF97" s="195">
        <f t="shared" ref="AF97:AF137" si="88">W97+AC97</f>
        <v>8286500</v>
      </c>
      <c r="AG97" s="195">
        <f t="shared" ref="AG97:AG137" si="89">AF97/(R97/100)</f>
        <v>70.367697010869563</v>
      </c>
      <c r="AI97" s="195">
        <f>AI98</f>
        <v>840300</v>
      </c>
      <c r="AJ97" s="95">
        <f>AJ98</f>
        <v>1304300</v>
      </c>
      <c r="AK97" s="95">
        <f>AK98</f>
        <v>1207900</v>
      </c>
      <c r="AL97" s="95">
        <f t="shared" si="85"/>
        <v>3352500</v>
      </c>
      <c r="AM97" s="195">
        <f t="shared" si="71"/>
        <v>28.468919836956523</v>
      </c>
      <c r="AO97" s="195">
        <f>AO98</f>
        <v>50800</v>
      </c>
      <c r="AP97" s="95">
        <f>AP98</f>
        <v>37900</v>
      </c>
      <c r="AQ97" s="95">
        <f>AQ98</f>
        <v>48300</v>
      </c>
      <c r="AR97" s="95">
        <f t="shared" si="87"/>
        <v>137000</v>
      </c>
      <c r="AS97" s="195">
        <f t="shared" si="72"/>
        <v>1.1633831521739131</v>
      </c>
      <c r="AU97" s="195">
        <f t="shared" si="73"/>
        <v>3489500</v>
      </c>
      <c r="AV97" s="195">
        <f t="shared" si="74"/>
        <v>29.632302989130434</v>
      </c>
      <c r="AX97" s="195">
        <f t="shared" si="78"/>
        <v>11776000</v>
      </c>
      <c r="AY97" s="195">
        <f t="shared" si="76"/>
        <v>100</v>
      </c>
      <c r="AZ97" s="96"/>
      <c r="BA97" s="94">
        <f t="shared" si="66"/>
        <v>0</v>
      </c>
      <c r="BB97" s="95">
        <f t="shared" ref="BB97:BB160" si="90">BA97/(R97/100)</f>
        <v>0</v>
      </c>
      <c r="BC97" s="95">
        <f t="shared" si="67"/>
        <v>11776000</v>
      </c>
      <c r="BD97" s="51"/>
    </row>
    <row r="98" spans="1:56" ht="30" customHeight="1" x14ac:dyDescent="0.2">
      <c r="A98" s="82"/>
      <c r="B98" s="83"/>
      <c r="C98" s="83"/>
      <c r="D98" s="63"/>
      <c r="E98" s="193" t="s">
        <v>48</v>
      </c>
      <c r="F98" s="83"/>
      <c r="G98" s="104"/>
      <c r="H98" s="105"/>
      <c r="I98" s="59"/>
      <c r="J98" s="60"/>
      <c r="K98" s="61"/>
      <c r="L98" s="62"/>
      <c r="M98" s="63"/>
      <c r="N98" s="64" t="s">
        <v>49</v>
      </c>
      <c r="O98" s="99">
        <f t="shared" ref="O98:R99" si="91">O99</f>
        <v>11776000</v>
      </c>
      <c r="P98" s="66">
        <f t="shared" si="91"/>
        <v>12739000</v>
      </c>
      <c r="Q98" s="67">
        <f t="shared" si="91"/>
        <v>13689000</v>
      </c>
      <c r="R98" s="99">
        <f t="shared" si="91"/>
        <v>11776000</v>
      </c>
      <c r="S98" s="383"/>
      <c r="T98" s="99">
        <f t="shared" ref="T98:V99" si="92">T99</f>
        <v>1740300</v>
      </c>
      <c r="U98" s="99">
        <f t="shared" si="92"/>
        <v>976600</v>
      </c>
      <c r="V98" s="99">
        <f t="shared" si="92"/>
        <v>1199500</v>
      </c>
      <c r="W98" s="99">
        <f t="shared" si="81"/>
        <v>3916400</v>
      </c>
      <c r="X98" s="98">
        <f t="shared" si="68"/>
        <v>33.257472826086953</v>
      </c>
      <c r="Z98" s="98">
        <f t="shared" ref="Z98:AB99" si="93">Z99</f>
        <v>1338000</v>
      </c>
      <c r="AA98" s="99">
        <f t="shared" si="93"/>
        <v>1492000</v>
      </c>
      <c r="AB98" s="99">
        <f t="shared" si="93"/>
        <v>1540100</v>
      </c>
      <c r="AC98" s="99">
        <f t="shared" si="83"/>
        <v>4370100</v>
      </c>
      <c r="AD98" s="65">
        <f t="shared" si="69"/>
        <v>37.110224184782609</v>
      </c>
      <c r="AF98" s="65">
        <f t="shared" si="88"/>
        <v>8286500</v>
      </c>
      <c r="AG98" s="65">
        <f t="shared" si="89"/>
        <v>70.367697010869563</v>
      </c>
      <c r="AI98" s="65">
        <f t="shared" ref="AI98:AK99" si="94">AI99</f>
        <v>840300</v>
      </c>
      <c r="AJ98" s="99">
        <f t="shared" si="94"/>
        <v>1304300</v>
      </c>
      <c r="AK98" s="99">
        <f t="shared" si="94"/>
        <v>1207900</v>
      </c>
      <c r="AL98" s="99">
        <f t="shared" si="85"/>
        <v>3352500</v>
      </c>
      <c r="AM98" s="65">
        <f t="shared" si="71"/>
        <v>28.468919836956523</v>
      </c>
      <c r="AO98" s="65">
        <f t="shared" ref="AO98:AQ99" si="95">AO99</f>
        <v>50800</v>
      </c>
      <c r="AP98" s="99">
        <f t="shared" si="95"/>
        <v>37900</v>
      </c>
      <c r="AQ98" s="99">
        <f t="shared" si="95"/>
        <v>48300</v>
      </c>
      <c r="AR98" s="99">
        <f t="shared" si="87"/>
        <v>137000</v>
      </c>
      <c r="AS98" s="65">
        <f t="shared" si="72"/>
        <v>1.1633831521739131</v>
      </c>
      <c r="AU98" s="65">
        <f t="shared" si="73"/>
        <v>3489500</v>
      </c>
      <c r="AV98" s="65">
        <f t="shared" si="74"/>
        <v>29.632302989130434</v>
      </c>
      <c r="AX98" s="65">
        <f t="shared" si="78"/>
        <v>11776000</v>
      </c>
      <c r="AY98" s="65">
        <f t="shared" si="76"/>
        <v>100</v>
      </c>
      <c r="AZ98" s="50"/>
      <c r="BA98" s="98">
        <f t="shared" si="66"/>
        <v>0</v>
      </c>
      <c r="BB98" s="99">
        <f t="shared" si="90"/>
        <v>0</v>
      </c>
      <c r="BC98" s="99">
        <f t="shared" si="67"/>
        <v>11776000</v>
      </c>
      <c r="BD98" s="51"/>
    </row>
    <row r="99" spans="1:56" ht="30" customHeight="1" x14ac:dyDescent="0.2">
      <c r="A99" s="82"/>
      <c r="B99" s="83"/>
      <c r="C99" s="83"/>
      <c r="D99" s="63"/>
      <c r="E99" s="60"/>
      <c r="F99" s="171">
        <v>4</v>
      </c>
      <c r="G99" s="104"/>
      <c r="H99" s="105"/>
      <c r="I99" s="59"/>
      <c r="J99" s="60"/>
      <c r="K99" s="61"/>
      <c r="L99" s="62"/>
      <c r="M99" s="63"/>
      <c r="N99" s="101" t="s">
        <v>50</v>
      </c>
      <c r="O99" s="103">
        <f t="shared" si="91"/>
        <v>11776000</v>
      </c>
      <c r="P99" s="131">
        <f t="shared" si="91"/>
        <v>12739000</v>
      </c>
      <c r="Q99" s="132">
        <f t="shared" si="91"/>
        <v>13689000</v>
      </c>
      <c r="R99" s="103">
        <f t="shared" si="91"/>
        <v>11776000</v>
      </c>
      <c r="S99" s="379"/>
      <c r="T99" s="103">
        <f t="shared" si="92"/>
        <v>1740300</v>
      </c>
      <c r="U99" s="103">
        <f t="shared" si="92"/>
        <v>976600</v>
      </c>
      <c r="V99" s="103">
        <f t="shared" si="92"/>
        <v>1199500</v>
      </c>
      <c r="W99" s="103">
        <f t="shared" si="81"/>
        <v>3916400</v>
      </c>
      <c r="X99" s="102">
        <f t="shared" si="68"/>
        <v>33.257472826086953</v>
      </c>
      <c r="Z99" s="102">
        <f t="shared" si="93"/>
        <v>1338000</v>
      </c>
      <c r="AA99" s="103">
        <f t="shared" si="93"/>
        <v>1492000</v>
      </c>
      <c r="AB99" s="103">
        <f t="shared" si="93"/>
        <v>1540100</v>
      </c>
      <c r="AC99" s="103">
        <f t="shared" si="83"/>
        <v>4370100</v>
      </c>
      <c r="AD99" s="420">
        <f t="shared" si="69"/>
        <v>37.110224184782609</v>
      </c>
      <c r="AF99" s="420">
        <f t="shared" si="88"/>
        <v>8286500</v>
      </c>
      <c r="AG99" s="420">
        <f t="shared" si="89"/>
        <v>70.367697010869563</v>
      </c>
      <c r="AI99" s="420">
        <f t="shared" si="94"/>
        <v>840300</v>
      </c>
      <c r="AJ99" s="103">
        <f t="shared" si="94"/>
        <v>1304300</v>
      </c>
      <c r="AK99" s="103">
        <f t="shared" si="94"/>
        <v>1207900</v>
      </c>
      <c r="AL99" s="103">
        <f t="shared" si="85"/>
        <v>3352500</v>
      </c>
      <c r="AM99" s="420">
        <f t="shared" si="71"/>
        <v>28.468919836956523</v>
      </c>
      <c r="AO99" s="420">
        <f t="shared" si="95"/>
        <v>50800</v>
      </c>
      <c r="AP99" s="103">
        <f t="shared" si="95"/>
        <v>37900</v>
      </c>
      <c r="AQ99" s="103">
        <f t="shared" si="95"/>
        <v>48300</v>
      </c>
      <c r="AR99" s="103">
        <f t="shared" si="87"/>
        <v>137000</v>
      </c>
      <c r="AS99" s="420">
        <f t="shared" si="72"/>
        <v>1.1633831521739131</v>
      </c>
      <c r="AU99" s="420">
        <f t="shared" si="73"/>
        <v>3489500</v>
      </c>
      <c r="AV99" s="420">
        <f t="shared" si="74"/>
        <v>29.632302989130434</v>
      </c>
      <c r="AX99" s="420">
        <f t="shared" si="78"/>
        <v>11776000</v>
      </c>
      <c r="AY99" s="420">
        <f t="shared" si="76"/>
        <v>100</v>
      </c>
      <c r="AZ99" s="50"/>
      <c r="BA99" s="102">
        <f t="shared" si="66"/>
        <v>0</v>
      </c>
      <c r="BB99" s="103">
        <f t="shared" si="90"/>
        <v>0</v>
      </c>
      <c r="BC99" s="103">
        <f t="shared" si="67"/>
        <v>11776000</v>
      </c>
      <c r="BD99" s="51"/>
    </row>
    <row r="100" spans="1:56" ht="30" customHeight="1" x14ac:dyDescent="0.2">
      <c r="A100" s="82"/>
      <c r="B100" s="83"/>
      <c r="C100" s="83"/>
      <c r="D100" s="63"/>
      <c r="E100" s="60"/>
      <c r="F100" s="83"/>
      <c r="G100" s="109">
        <v>1</v>
      </c>
      <c r="H100" s="172"/>
      <c r="I100" s="59"/>
      <c r="J100" s="60"/>
      <c r="K100" s="61"/>
      <c r="L100" s="62"/>
      <c r="M100" s="63"/>
      <c r="N100" s="101" t="s">
        <v>51</v>
      </c>
      <c r="O100" s="103">
        <f>O101+O116+O127+O134</f>
        <v>11776000</v>
      </c>
      <c r="P100" s="131">
        <f>P101+P116+P127+P134</f>
        <v>12739000</v>
      </c>
      <c r="Q100" s="132">
        <f>Q101+Q116+Q127+Q134</f>
        <v>13689000</v>
      </c>
      <c r="R100" s="103">
        <f>R101+R116+R127+R134</f>
        <v>11776000</v>
      </c>
      <c r="S100" s="379"/>
      <c r="T100" s="103">
        <f>T101+T116+T127+T134</f>
        <v>1740300</v>
      </c>
      <c r="U100" s="103">
        <f>U101+U116+U127+U134</f>
        <v>976600</v>
      </c>
      <c r="V100" s="103">
        <f>V101+V116+V127+V134</f>
        <v>1199500</v>
      </c>
      <c r="W100" s="103">
        <f t="shared" si="81"/>
        <v>3916400</v>
      </c>
      <c r="X100" s="102">
        <f t="shared" si="68"/>
        <v>33.257472826086953</v>
      </c>
      <c r="Z100" s="102">
        <f>Z101+Z116+Z127+Z134</f>
        <v>1338000</v>
      </c>
      <c r="AA100" s="103">
        <f>AA101+AA116+AA127+AA134</f>
        <v>1492000</v>
      </c>
      <c r="AB100" s="103">
        <f>AB101+AB116+AB127+AB134</f>
        <v>1540100</v>
      </c>
      <c r="AC100" s="103">
        <f t="shared" si="83"/>
        <v>4370100</v>
      </c>
      <c r="AD100" s="420">
        <f t="shared" si="69"/>
        <v>37.110224184782609</v>
      </c>
      <c r="AF100" s="420">
        <f t="shared" si="88"/>
        <v>8286500</v>
      </c>
      <c r="AG100" s="420">
        <f t="shared" si="89"/>
        <v>70.367697010869563</v>
      </c>
      <c r="AI100" s="420">
        <f>AI101+AI116+AI127+AI134</f>
        <v>840300</v>
      </c>
      <c r="AJ100" s="103">
        <f>AJ101+AJ116+AJ127+AJ134</f>
        <v>1304300</v>
      </c>
      <c r="AK100" s="103">
        <f>AK101+AK116+AK127+AK134</f>
        <v>1207900</v>
      </c>
      <c r="AL100" s="103">
        <f t="shared" si="85"/>
        <v>3352500</v>
      </c>
      <c r="AM100" s="420">
        <f t="shared" si="71"/>
        <v>28.468919836956523</v>
      </c>
      <c r="AO100" s="420">
        <f>AO101+AO116+AO127+AO134</f>
        <v>50800</v>
      </c>
      <c r="AP100" s="103">
        <f>AP101+AP116+AP127+AP134</f>
        <v>37900</v>
      </c>
      <c r="AQ100" s="103">
        <f>AQ101+AQ116+AQ127+AQ134</f>
        <v>48300</v>
      </c>
      <c r="AR100" s="103">
        <f t="shared" si="87"/>
        <v>137000</v>
      </c>
      <c r="AS100" s="420">
        <f t="shared" si="72"/>
        <v>1.1633831521739131</v>
      </c>
      <c r="AU100" s="420">
        <f t="shared" si="73"/>
        <v>3489500</v>
      </c>
      <c r="AV100" s="420">
        <f t="shared" si="74"/>
        <v>29.632302989130434</v>
      </c>
      <c r="AX100" s="420">
        <f t="shared" si="78"/>
        <v>11776000</v>
      </c>
      <c r="AY100" s="420">
        <f t="shared" si="76"/>
        <v>100</v>
      </c>
      <c r="AZ100" s="50"/>
      <c r="BA100" s="102">
        <f t="shared" si="66"/>
        <v>0</v>
      </c>
      <c r="BB100" s="103">
        <f t="shared" si="90"/>
        <v>0</v>
      </c>
      <c r="BC100" s="103">
        <f t="shared" si="67"/>
        <v>11776000</v>
      </c>
      <c r="BD100" s="51"/>
    </row>
    <row r="101" spans="1:56" ht="30" customHeight="1" x14ac:dyDescent="0.2">
      <c r="A101" s="82"/>
      <c r="B101" s="83"/>
      <c r="C101" s="83"/>
      <c r="D101" s="63"/>
      <c r="E101" s="60"/>
      <c r="F101" s="83"/>
      <c r="G101" s="109"/>
      <c r="H101" s="173" t="s">
        <v>46</v>
      </c>
      <c r="I101" s="59"/>
      <c r="J101" s="60"/>
      <c r="K101" s="61"/>
      <c r="L101" s="62"/>
      <c r="M101" s="63"/>
      <c r="N101" s="101" t="s">
        <v>51</v>
      </c>
      <c r="O101" s="103">
        <f>O102</f>
        <v>10873000</v>
      </c>
      <c r="P101" s="131">
        <f>P102</f>
        <v>11794000</v>
      </c>
      <c r="Q101" s="132">
        <f>Q102</f>
        <v>12713000</v>
      </c>
      <c r="R101" s="103">
        <f>R102</f>
        <v>10873000</v>
      </c>
      <c r="S101" s="379"/>
      <c r="T101" s="103">
        <f>T102</f>
        <v>1627300</v>
      </c>
      <c r="U101" s="103">
        <f>U102</f>
        <v>913400</v>
      </c>
      <c r="V101" s="103">
        <f>V102</f>
        <v>1135500</v>
      </c>
      <c r="W101" s="103">
        <f t="shared" si="81"/>
        <v>3676200</v>
      </c>
      <c r="X101" s="102">
        <f t="shared" si="68"/>
        <v>33.810355927526899</v>
      </c>
      <c r="Z101" s="102">
        <f>Z102</f>
        <v>1263900</v>
      </c>
      <c r="AA101" s="103">
        <f>AA102</f>
        <v>1417900</v>
      </c>
      <c r="AB101" s="103">
        <f>AB102</f>
        <v>1467100</v>
      </c>
      <c r="AC101" s="103">
        <f t="shared" si="83"/>
        <v>4148900</v>
      </c>
      <c r="AD101" s="420">
        <f t="shared" si="69"/>
        <v>38.157822128207485</v>
      </c>
      <c r="AF101" s="420">
        <f t="shared" si="88"/>
        <v>7825100</v>
      </c>
      <c r="AG101" s="420">
        <f t="shared" si="89"/>
        <v>71.968178055734384</v>
      </c>
      <c r="AI101" s="420">
        <f>AI102</f>
        <v>632300</v>
      </c>
      <c r="AJ101" s="103">
        <f>AJ102</f>
        <v>1232100</v>
      </c>
      <c r="AK101" s="103">
        <f>AK102</f>
        <v>1134600</v>
      </c>
      <c r="AL101" s="103">
        <f t="shared" si="85"/>
        <v>2999000</v>
      </c>
      <c r="AM101" s="420">
        <f t="shared" si="71"/>
        <v>27.582084061436586</v>
      </c>
      <c r="AO101" s="420">
        <f>AO102</f>
        <v>19100</v>
      </c>
      <c r="AP101" s="103">
        <f>AP102</f>
        <v>16400</v>
      </c>
      <c r="AQ101" s="103">
        <f>AQ102</f>
        <v>13400</v>
      </c>
      <c r="AR101" s="103">
        <f t="shared" si="87"/>
        <v>48900</v>
      </c>
      <c r="AS101" s="420">
        <f t="shared" si="72"/>
        <v>0.44973788282902605</v>
      </c>
      <c r="AU101" s="420">
        <f t="shared" si="73"/>
        <v>3047900</v>
      </c>
      <c r="AV101" s="420">
        <f t="shared" si="74"/>
        <v>28.031821944265612</v>
      </c>
      <c r="AX101" s="420">
        <f t="shared" si="78"/>
        <v>10873000</v>
      </c>
      <c r="AY101" s="420">
        <f t="shared" si="76"/>
        <v>100</v>
      </c>
      <c r="AZ101" s="50"/>
      <c r="BA101" s="102">
        <f t="shared" si="66"/>
        <v>0</v>
      </c>
      <c r="BB101" s="103">
        <f t="shared" si="90"/>
        <v>0</v>
      </c>
      <c r="BC101" s="103">
        <f t="shared" si="67"/>
        <v>10873000</v>
      </c>
      <c r="BD101" s="51"/>
    </row>
    <row r="102" spans="1:56" ht="30" customHeight="1" x14ac:dyDescent="0.2">
      <c r="A102" s="82"/>
      <c r="B102" s="83"/>
      <c r="C102" s="83"/>
      <c r="D102" s="63"/>
      <c r="E102" s="60"/>
      <c r="F102" s="83"/>
      <c r="G102" s="104"/>
      <c r="H102" s="105"/>
      <c r="I102" s="123">
        <v>2</v>
      </c>
      <c r="J102" s="60"/>
      <c r="K102" s="61"/>
      <c r="L102" s="62"/>
      <c r="M102" s="63"/>
      <c r="N102" s="124" t="s">
        <v>54</v>
      </c>
      <c r="O102" s="126">
        <f>O103+O107+O111</f>
        <v>10873000</v>
      </c>
      <c r="P102" s="127">
        <f>P103+P107+P111</f>
        <v>11794000</v>
      </c>
      <c r="Q102" s="128">
        <f>Q103+Q107+Q111</f>
        <v>12713000</v>
      </c>
      <c r="R102" s="126">
        <f>R103+R107+R111</f>
        <v>10873000</v>
      </c>
      <c r="S102" s="388"/>
      <c r="T102" s="126">
        <f>T103+T107+T111</f>
        <v>1627300</v>
      </c>
      <c r="U102" s="126">
        <f>U103+U107+U111</f>
        <v>913400</v>
      </c>
      <c r="V102" s="126">
        <f>V103+V107+V111</f>
        <v>1135500</v>
      </c>
      <c r="W102" s="126">
        <f t="shared" si="81"/>
        <v>3676200</v>
      </c>
      <c r="X102" s="125">
        <f t="shared" si="68"/>
        <v>33.810355927526899</v>
      </c>
      <c r="Z102" s="125">
        <f>Z103+Z107+Z111</f>
        <v>1263900</v>
      </c>
      <c r="AA102" s="126">
        <f>AA103+AA107+AA111</f>
        <v>1417900</v>
      </c>
      <c r="AB102" s="126">
        <f>AB103+AB107+AB111</f>
        <v>1467100</v>
      </c>
      <c r="AC102" s="126">
        <f t="shared" si="83"/>
        <v>4148900</v>
      </c>
      <c r="AD102" s="423">
        <f t="shared" si="69"/>
        <v>38.157822128207485</v>
      </c>
      <c r="AF102" s="423">
        <f t="shared" si="88"/>
        <v>7825100</v>
      </c>
      <c r="AG102" s="423">
        <f t="shared" si="89"/>
        <v>71.968178055734384</v>
      </c>
      <c r="AI102" s="423">
        <f>AI103+AI107+AI111</f>
        <v>632300</v>
      </c>
      <c r="AJ102" s="126">
        <f>AJ103+AJ107+AJ111</f>
        <v>1232100</v>
      </c>
      <c r="AK102" s="126">
        <f>AK103+AK107+AK111</f>
        <v>1134600</v>
      </c>
      <c r="AL102" s="126">
        <f t="shared" si="85"/>
        <v>2999000</v>
      </c>
      <c r="AM102" s="423">
        <f t="shared" si="71"/>
        <v>27.582084061436586</v>
      </c>
      <c r="AO102" s="423">
        <f>AO103+AO107+AO111</f>
        <v>19100</v>
      </c>
      <c r="AP102" s="126">
        <f>AP103+AP107+AP111</f>
        <v>16400</v>
      </c>
      <c r="AQ102" s="126">
        <f>AQ103+AQ107+AQ111</f>
        <v>13400</v>
      </c>
      <c r="AR102" s="126">
        <f t="shared" si="87"/>
        <v>48900</v>
      </c>
      <c r="AS102" s="423">
        <f t="shared" si="72"/>
        <v>0.44973788282902605</v>
      </c>
      <c r="AU102" s="423">
        <f t="shared" si="73"/>
        <v>3047900</v>
      </c>
      <c r="AV102" s="423">
        <f t="shared" si="74"/>
        <v>28.031821944265612</v>
      </c>
      <c r="AX102" s="423">
        <f t="shared" si="78"/>
        <v>10873000</v>
      </c>
      <c r="AY102" s="423">
        <f t="shared" si="76"/>
        <v>100</v>
      </c>
      <c r="AZ102" s="50"/>
      <c r="BA102" s="125">
        <f t="shared" si="66"/>
        <v>0</v>
      </c>
      <c r="BB102" s="126">
        <f t="shared" si="90"/>
        <v>0</v>
      </c>
      <c r="BC102" s="126">
        <f t="shared" si="67"/>
        <v>10873000</v>
      </c>
      <c r="BD102" s="51"/>
    </row>
    <row r="103" spans="1:56" ht="30" customHeight="1" x14ac:dyDescent="0.2">
      <c r="A103" s="82"/>
      <c r="B103" s="83"/>
      <c r="C103" s="83"/>
      <c r="D103" s="63"/>
      <c r="E103" s="60"/>
      <c r="F103" s="83"/>
      <c r="G103" s="104"/>
      <c r="H103" s="105"/>
      <c r="I103" s="59"/>
      <c r="J103" s="130" t="s">
        <v>63</v>
      </c>
      <c r="K103" s="61"/>
      <c r="L103" s="62"/>
      <c r="M103" s="63"/>
      <c r="N103" s="101" t="s">
        <v>64</v>
      </c>
      <c r="O103" s="103">
        <f>O104+O105+O106</f>
        <v>9177000</v>
      </c>
      <c r="P103" s="131">
        <f>P104+P105+P106</f>
        <v>9980000</v>
      </c>
      <c r="Q103" s="132">
        <f>Q104+Q105+Q106</f>
        <v>10767000</v>
      </c>
      <c r="R103" s="103">
        <f>R104+R105+R106</f>
        <v>9177000</v>
      </c>
      <c r="S103" s="379"/>
      <c r="T103" s="103">
        <f>T104+T105+T106</f>
        <v>1382000</v>
      </c>
      <c r="U103" s="103">
        <f>U104+U105+U106</f>
        <v>816000</v>
      </c>
      <c r="V103" s="103">
        <f>V104+V105+V106</f>
        <v>1017000</v>
      </c>
      <c r="W103" s="103">
        <f t="shared" si="81"/>
        <v>3215000</v>
      </c>
      <c r="X103" s="102">
        <f t="shared" si="68"/>
        <v>35.033235262068217</v>
      </c>
      <c r="Z103" s="102">
        <f>Z104+Z105+Z106</f>
        <v>1018000</v>
      </c>
      <c r="AA103" s="103">
        <f>AA104+AA105+AA106</f>
        <v>1219000</v>
      </c>
      <c r="AB103" s="103">
        <f>AB104+AB105+AB106</f>
        <v>1250000</v>
      </c>
      <c r="AC103" s="103">
        <f t="shared" si="83"/>
        <v>3487000</v>
      </c>
      <c r="AD103" s="424">
        <f t="shared" ref="AD103:AD110" si="96">AC103/(O103/100)</f>
        <v>37.997166830118772</v>
      </c>
      <c r="AF103" s="420">
        <f t="shared" si="88"/>
        <v>6702000</v>
      </c>
      <c r="AG103" s="420">
        <f t="shared" si="89"/>
        <v>73.030402092186989</v>
      </c>
      <c r="AI103" s="420">
        <f>AI104+AI105+AI106</f>
        <v>517000</v>
      </c>
      <c r="AJ103" s="103">
        <f>AJ104+AJ105+AJ106</f>
        <v>1016000</v>
      </c>
      <c r="AK103" s="103">
        <f>AK104+AK105+AK106</f>
        <v>916000</v>
      </c>
      <c r="AL103" s="103">
        <f t="shared" si="85"/>
        <v>2449000</v>
      </c>
      <c r="AM103" s="424">
        <f t="shared" ref="AM103:AM110" si="97">AL103/(O103/100)</f>
        <v>26.686280919690532</v>
      </c>
      <c r="AO103" s="420">
        <f>AO104+AO105+AO106</f>
        <v>10000</v>
      </c>
      <c r="AP103" s="103">
        <f>AP104+AP105+AP106</f>
        <v>8000</v>
      </c>
      <c r="AQ103" s="103">
        <f>AQ104+AQ105+AQ106</f>
        <v>8000</v>
      </c>
      <c r="AR103" s="103">
        <f t="shared" si="87"/>
        <v>26000</v>
      </c>
      <c r="AS103" s="424">
        <f t="shared" ref="AS103:AS110" si="98">AR103/(O103/100)</f>
        <v>0.28331698812248013</v>
      </c>
      <c r="AU103" s="420">
        <f t="shared" si="73"/>
        <v>2475000</v>
      </c>
      <c r="AV103" s="420">
        <f t="shared" si="74"/>
        <v>26.969597907813011</v>
      </c>
      <c r="AX103" s="420">
        <f t="shared" si="78"/>
        <v>9177000</v>
      </c>
      <c r="AY103" s="420">
        <f t="shared" si="76"/>
        <v>100</v>
      </c>
      <c r="AZ103" s="50"/>
      <c r="BA103" s="102">
        <f t="shared" si="66"/>
        <v>0</v>
      </c>
      <c r="BB103" s="103">
        <f t="shared" si="90"/>
        <v>0</v>
      </c>
      <c r="BC103" s="103">
        <f t="shared" si="67"/>
        <v>9177000</v>
      </c>
      <c r="BD103" s="51"/>
    </row>
    <row r="104" spans="1:56" ht="30" customHeight="1" x14ac:dyDescent="0.2">
      <c r="A104" s="82"/>
      <c r="B104" s="83"/>
      <c r="C104" s="83"/>
      <c r="D104" s="63"/>
      <c r="E104" s="60"/>
      <c r="F104" s="83"/>
      <c r="G104" s="104"/>
      <c r="H104" s="105"/>
      <c r="I104" s="59"/>
      <c r="J104" s="60"/>
      <c r="K104" s="133">
        <v>1</v>
      </c>
      <c r="L104" s="62"/>
      <c r="M104" s="63"/>
      <c r="N104" s="134" t="s">
        <v>65</v>
      </c>
      <c r="O104" s="129">
        <v>8980000</v>
      </c>
      <c r="P104" s="136">
        <v>9760000</v>
      </c>
      <c r="Q104" s="137">
        <v>10540000</v>
      </c>
      <c r="R104" s="129">
        <v>8980000</v>
      </c>
      <c r="S104" s="375"/>
      <c r="T104" s="129">
        <v>1350000</v>
      </c>
      <c r="U104" s="129">
        <v>800000</v>
      </c>
      <c r="V104" s="129">
        <v>1000000</v>
      </c>
      <c r="W104" s="129">
        <f t="shared" si="81"/>
        <v>3150000</v>
      </c>
      <c r="X104" s="135">
        <f t="shared" si="68"/>
        <v>35.077951002227174</v>
      </c>
      <c r="Z104" s="135">
        <v>1000000</v>
      </c>
      <c r="AA104" s="129">
        <v>1200000</v>
      </c>
      <c r="AB104" s="129">
        <v>1230000</v>
      </c>
      <c r="AC104" s="129">
        <f t="shared" si="83"/>
        <v>3430000</v>
      </c>
      <c r="AD104" s="424">
        <f t="shared" si="96"/>
        <v>38.195991091314028</v>
      </c>
      <c r="AF104" s="424">
        <f t="shared" si="88"/>
        <v>6580000</v>
      </c>
      <c r="AG104" s="424">
        <f t="shared" si="89"/>
        <v>73.273942093541208</v>
      </c>
      <c r="AI104" s="424">
        <v>500000</v>
      </c>
      <c r="AJ104" s="129">
        <v>1000000</v>
      </c>
      <c r="AK104" s="129">
        <v>900000</v>
      </c>
      <c r="AL104" s="129">
        <f t="shared" si="85"/>
        <v>2400000</v>
      </c>
      <c r="AM104" s="424">
        <f t="shared" si="97"/>
        <v>26.726057906458799</v>
      </c>
      <c r="AO104" s="424"/>
      <c r="AP104" s="129"/>
      <c r="AQ104" s="129"/>
      <c r="AR104" s="129">
        <f t="shared" si="87"/>
        <v>0</v>
      </c>
      <c r="AS104" s="424">
        <f t="shared" si="98"/>
        <v>0</v>
      </c>
      <c r="AU104" s="424">
        <f t="shared" si="73"/>
        <v>2400000</v>
      </c>
      <c r="AV104" s="424">
        <f t="shared" si="74"/>
        <v>26.726057906458799</v>
      </c>
      <c r="AX104" s="424">
        <f t="shared" si="78"/>
        <v>8980000</v>
      </c>
      <c r="AY104" s="424">
        <f t="shared" si="76"/>
        <v>100</v>
      </c>
      <c r="AZ104" s="50"/>
      <c r="BA104" s="135">
        <f t="shared" si="66"/>
        <v>0</v>
      </c>
      <c r="BB104" s="129">
        <f t="shared" si="90"/>
        <v>0</v>
      </c>
      <c r="BC104" s="129">
        <f t="shared" si="67"/>
        <v>8980000</v>
      </c>
      <c r="BD104" s="51"/>
    </row>
    <row r="105" spans="1:56" ht="30" customHeight="1" x14ac:dyDescent="0.2">
      <c r="A105" s="82"/>
      <c r="B105" s="83"/>
      <c r="C105" s="83"/>
      <c r="D105" s="63"/>
      <c r="E105" s="60"/>
      <c r="F105" s="83"/>
      <c r="G105" s="104"/>
      <c r="H105" s="105"/>
      <c r="I105" s="59"/>
      <c r="J105" s="60"/>
      <c r="K105" s="133">
        <v>2</v>
      </c>
      <c r="L105" s="62"/>
      <c r="M105" s="63"/>
      <c r="N105" s="134" t="s">
        <v>73</v>
      </c>
      <c r="O105" s="129">
        <v>180000</v>
      </c>
      <c r="P105" s="136">
        <v>200000</v>
      </c>
      <c r="Q105" s="137">
        <v>210000</v>
      </c>
      <c r="R105" s="129">
        <v>180000</v>
      </c>
      <c r="S105" s="375"/>
      <c r="T105" s="129">
        <v>30000</v>
      </c>
      <c r="U105" s="129">
        <v>15000</v>
      </c>
      <c r="V105" s="129">
        <v>16000</v>
      </c>
      <c r="W105" s="129">
        <f t="shared" si="81"/>
        <v>61000</v>
      </c>
      <c r="X105" s="135">
        <f t="shared" si="68"/>
        <v>33.888888888888886</v>
      </c>
      <c r="Z105" s="135">
        <v>17000</v>
      </c>
      <c r="AA105" s="129">
        <v>18000</v>
      </c>
      <c r="AB105" s="129">
        <v>18000</v>
      </c>
      <c r="AC105" s="129">
        <f t="shared" si="83"/>
        <v>53000</v>
      </c>
      <c r="AD105" s="424">
        <f t="shared" si="96"/>
        <v>29.444444444444443</v>
      </c>
      <c r="AF105" s="424">
        <f t="shared" si="88"/>
        <v>114000</v>
      </c>
      <c r="AG105" s="424">
        <f t="shared" si="89"/>
        <v>63.333333333333336</v>
      </c>
      <c r="AI105" s="424">
        <v>15000</v>
      </c>
      <c r="AJ105" s="129">
        <v>15000</v>
      </c>
      <c r="AK105" s="129">
        <v>15000</v>
      </c>
      <c r="AL105" s="129">
        <f t="shared" si="85"/>
        <v>45000</v>
      </c>
      <c r="AM105" s="424">
        <f t="shared" si="97"/>
        <v>25</v>
      </c>
      <c r="AO105" s="424">
        <v>7000</v>
      </c>
      <c r="AP105" s="129">
        <v>7000</v>
      </c>
      <c r="AQ105" s="129">
        <v>7000</v>
      </c>
      <c r="AR105" s="129">
        <f t="shared" si="87"/>
        <v>21000</v>
      </c>
      <c r="AS105" s="424">
        <f t="shared" si="98"/>
        <v>11.666666666666666</v>
      </c>
      <c r="AU105" s="424">
        <f t="shared" si="73"/>
        <v>66000</v>
      </c>
      <c r="AV105" s="424">
        <f t="shared" si="74"/>
        <v>36.666666666666664</v>
      </c>
      <c r="AX105" s="424">
        <f t="shared" si="78"/>
        <v>180000</v>
      </c>
      <c r="AY105" s="424">
        <f t="shared" si="76"/>
        <v>100</v>
      </c>
      <c r="AZ105" s="50"/>
      <c r="BA105" s="135">
        <f t="shared" si="66"/>
        <v>0</v>
      </c>
      <c r="BB105" s="129">
        <f t="shared" si="90"/>
        <v>0</v>
      </c>
      <c r="BC105" s="129">
        <f t="shared" si="67"/>
        <v>180000</v>
      </c>
      <c r="BD105" s="51"/>
    </row>
    <row r="106" spans="1:56" ht="30" customHeight="1" x14ac:dyDescent="0.2">
      <c r="A106" s="82"/>
      <c r="B106" s="83"/>
      <c r="C106" s="83"/>
      <c r="D106" s="63"/>
      <c r="E106" s="60"/>
      <c r="F106" s="83"/>
      <c r="G106" s="104"/>
      <c r="H106" s="105"/>
      <c r="I106" s="59"/>
      <c r="J106" s="60"/>
      <c r="K106" s="133">
        <v>4</v>
      </c>
      <c r="L106" s="62"/>
      <c r="M106" s="63"/>
      <c r="N106" s="134" t="s">
        <v>66</v>
      </c>
      <c r="O106" s="129">
        <v>17000</v>
      </c>
      <c r="P106" s="136">
        <v>20000</v>
      </c>
      <c r="Q106" s="137">
        <v>17000</v>
      </c>
      <c r="R106" s="129">
        <v>17000</v>
      </c>
      <c r="S106" s="375"/>
      <c r="T106" s="129">
        <v>2000</v>
      </c>
      <c r="U106" s="129">
        <v>1000</v>
      </c>
      <c r="V106" s="129">
        <v>1000</v>
      </c>
      <c r="W106" s="129">
        <f t="shared" si="81"/>
        <v>4000</v>
      </c>
      <c r="X106" s="135">
        <f t="shared" si="68"/>
        <v>23.529411764705884</v>
      </c>
      <c r="Z106" s="135">
        <v>1000</v>
      </c>
      <c r="AA106" s="129">
        <v>1000</v>
      </c>
      <c r="AB106" s="129">
        <v>2000</v>
      </c>
      <c r="AC106" s="129">
        <f t="shared" si="83"/>
        <v>4000</v>
      </c>
      <c r="AD106" s="424">
        <f t="shared" si="96"/>
        <v>23.529411764705884</v>
      </c>
      <c r="AF106" s="424">
        <f t="shared" si="88"/>
        <v>8000</v>
      </c>
      <c r="AG106" s="424">
        <f t="shared" si="89"/>
        <v>47.058823529411768</v>
      </c>
      <c r="AI106" s="424">
        <v>2000</v>
      </c>
      <c r="AJ106" s="129">
        <v>1000</v>
      </c>
      <c r="AK106" s="129">
        <v>1000</v>
      </c>
      <c r="AL106" s="129">
        <f t="shared" si="85"/>
        <v>4000</v>
      </c>
      <c r="AM106" s="424">
        <f t="shared" si="97"/>
        <v>23.529411764705884</v>
      </c>
      <c r="AO106" s="424">
        <v>3000</v>
      </c>
      <c r="AP106" s="129">
        <v>1000</v>
      </c>
      <c r="AQ106" s="129">
        <v>1000</v>
      </c>
      <c r="AR106" s="129">
        <f t="shared" si="87"/>
        <v>5000</v>
      </c>
      <c r="AS106" s="424">
        <f t="shared" si="98"/>
        <v>29.411764705882351</v>
      </c>
      <c r="AU106" s="424">
        <f t="shared" si="73"/>
        <v>9000</v>
      </c>
      <c r="AV106" s="424">
        <f t="shared" si="74"/>
        <v>52.941176470588232</v>
      </c>
      <c r="AX106" s="424">
        <f t="shared" si="78"/>
        <v>17000</v>
      </c>
      <c r="AY106" s="424">
        <f t="shared" si="76"/>
        <v>100</v>
      </c>
      <c r="AZ106" s="50"/>
      <c r="BA106" s="135">
        <f t="shared" si="66"/>
        <v>0</v>
      </c>
      <c r="BB106" s="129">
        <f t="shared" si="90"/>
        <v>0</v>
      </c>
      <c r="BC106" s="129">
        <f t="shared" si="67"/>
        <v>17000</v>
      </c>
      <c r="BD106" s="51"/>
    </row>
    <row r="107" spans="1:56" ht="30" customHeight="1" x14ac:dyDescent="0.2">
      <c r="A107" s="82"/>
      <c r="B107" s="83"/>
      <c r="C107" s="83"/>
      <c r="D107" s="63"/>
      <c r="E107" s="60"/>
      <c r="F107" s="83"/>
      <c r="G107" s="104"/>
      <c r="H107" s="105"/>
      <c r="I107" s="59"/>
      <c r="J107" s="130" t="s">
        <v>67</v>
      </c>
      <c r="K107" s="61"/>
      <c r="L107" s="62"/>
      <c r="M107" s="63"/>
      <c r="N107" s="101" t="s">
        <v>68</v>
      </c>
      <c r="O107" s="103">
        <f>O108+O109+O110</f>
        <v>1574000</v>
      </c>
      <c r="P107" s="131">
        <f>P108+P109+P110</f>
        <v>1685000</v>
      </c>
      <c r="Q107" s="132">
        <f>Q108+Q109+Q110</f>
        <v>1808000</v>
      </c>
      <c r="R107" s="103">
        <f>R108+R109+R110</f>
        <v>1574000</v>
      </c>
      <c r="S107" s="379"/>
      <c r="T107" s="103">
        <f>T108+T109+T110</f>
        <v>236000</v>
      </c>
      <c r="U107" s="103">
        <f>U108+U109+U110</f>
        <v>84000</v>
      </c>
      <c r="V107" s="103">
        <f>V108+V109+V110</f>
        <v>104000</v>
      </c>
      <c r="W107" s="103">
        <f t="shared" si="81"/>
        <v>424000</v>
      </c>
      <c r="X107" s="102">
        <f t="shared" si="68"/>
        <v>26.937738246505717</v>
      </c>
      <c r="Z107" s="102">
        <f>Z108+Z109+Z110</f>
        <v>235000</v>
      </c>
      <c r="AA107" s="103">
        <f>AA108+AA109+AA110</f>
        <v>187000</v>
      </c>
      <c r="AB107" s="103">
        <f>AB108+AB109+AB110</f>
        <v>205000</v>
      </c>
      <c r="AC107" s="103">
        <f t="shared" si="83"/>
        <v>627000</v>
      </c>
      <c r="AD107" s="424">
        <f t="shared" si="96"/>
        <v>39.834815756035582</v>
      </c>
      <c r="AF107" s="420">
        <f t="shared" si="88"/>
        <v>1051000</v>
      </c>
      <c r="AG107" s="420">
        <f t="shared" si="89"/>
        <v>66.772554002541298</v>
      </c>
      <c r="AI107" s="420">
        <f>AI108+AI109+AI110</f>
        <v>105000</v>
      </c>
      <c r="AJ107" s="103">
        <f>AJ108+AJ109+AJ110</f>
        <v>206000</v>
      </c>
      <c r="AK107" s="103">
        <f>AK108+AK109+AK110</f>
        <v>206000</v>
      </c>
      <c r="AL107" s="103">
        <f t="shared" si="85"/>
        <v>517000</v>
      </c>
      <c r="AM107" s="424">
        <f t="shared" si="97"/>
        <v>32.846251588310039</v>
      </c>
      <c r="AO107" s="420">
        <f>AO108+AO109+AO110</f>
        <v>3000</v>
      </c>
      <c r="AP107" s="103">
        <f>AP108+AP109+AP110</f>
        <v>2000</v>
      </c>
      <c r="AQ107" s="103">
        <f>AQ108+AQ109+AQ110</f>
        <v>1000</v>
      </c>
      <c r="AR107" s="103">
        <f t="shared" si="87"/>
        <v>6000</v>
      </c>
      <c r="AS107" s="424">
        <f t="shared" si="98"/>
        <v>0.38119440914866581</v>
      </c>
      <c r="AU107" s="420">
        <f t="shared" si="73"/>
        <v>523000</v>
      </c>
      <c r="AV107" s="420">
        <f t="shared" si="74"/>
        <v>33.227445997458702</v>
      </c>
      <c r="AX107" s="420">
        <f t="shared" si="78"/>
        <v>1574000</v>
      </c>
      <c r="AY107" s="420">
        <f t="shared" si="76"/>
        <v>100</v>
      </c>
      <c r="AZ107" s="50"/>
      <c r="BA107" s="102">
        <f t="shared" si="66"/>
        <v>0</v>
      </c>
      <c r="BB107" s="103">
        <f t="shared" si="90"/>
        <v>0</v>
      </c>
      <c r="BC107" s="103">
        <f t="shared" si="67"/>
        <v>1574000</v>
      </c>
      <c r="BD107" s="51"/>
    </row>
    <row r="108" spans="1:56" ht="30" customHeight="1" x14ac:dyDescent="0.2">
      <c r="A108" s="82"/>
      <c r="B108" s="83"/>
      <c r="C108" s="83"/>
      <c r="D108" s="63"/>
      <c r="E108" s="60"/>
      <c r="F108" s="83"/>
      <c r="G108" s="104"/>
      <c r="H108" s="105"/>
      <c r="I108" s="59"/>
      <c r="J108" s="60"/>
      <c r="K108" s="133">
        <v>1</v>
      </c>
      <c r="L108" s="62"/>
      <c r="M108" s="63"/>
      <c r="N108" s="134" t="s">
        <v>65</v>
      </c>
      <c r="O108" s="129">
        <v>1520000</v>
      </c>
      <c r="P108" s="136">
        <v>1630000</v>
      </c>
      <c r="Q108" s="137">
        <v>1750000</v>
      </c>
      <c r="R108" s="129">
        <v>1520000</v>
      </c>
      <c r="S108" s="375"/>
      <c r="T108" s="129">
        <v>228000</v>
      </c>
      <c r="U108" s="129">
        <v>80000</v>
      </c>
      <c r="V108" s="129">
        <v>100000</v>
      </c>
      <c r="W108" s="129">
        <f t="shared" si="81"/>
        <v>408000</v>
      </c>
      <c r="X108" s="135">
        <f t="shared" si="68"/>
        <v>26.842105263157894</v>
      </c>
      <c r="Z108" s="135">
        <v>230000</v>
      </c>
      <c r="AA108" s="129">
        <v>182000</v>
      </c>
      <c r="AB108" s="129">
        <v>200000</v>
      </c>
      <c r="AC108" s="129">
        <f t="shared" si="83"/>
        <v>612000</v>
      </c>
      <c r="AD108" s="424">
        <f t="shared" si="96"/>
        <v>40.263157894736842</v>
      </c>
      <c r="AF108" s="424">
        <f t="shared" si="88"/>
        <v>1020000</v>
      </c>
      <c r="AG108" s="424">
        <f t="shared" si="89"/>
        <v>67.10526315789474</v>
      </c>
      <c r="AI108" s="424">
        <v>100000</v>
      </c>
      <c r="AJ108" s="129">
        <v>200000</v>
      </c>
      <c r="AK108" s="129">
        <v>200000</v>
      </c>
      <c r="AL108" s="129">
        <f t="shared" si="85"/>
        <v>500000</v>
      </c>
      <c r="AM108" s="424">
        <f t="shared" si="97"/>
        <v>32.89473684210526</v>
      </c>
      <c r="AO108" s="424"/>
      <c r="AP108" s="129"/>
      <c r="AQ108" s="129"/>
      <c r="AR108" s="129">
        <f t="shared" si="87"/>
        <v>0</v>
      </c>
      <c r="AS108" s="424">
        <f t="shared" si="98"/>
        <v>0</v>
      </c>
      <c r="AU108" s="424">
        <f t="shared" si="73"/>
        <v>500000</v>
      </c>
      <c r="AV108" s="424">
        <f t="shared" si="74"/>
        <v>32.89473684210526</v>
      </c>
      <c r="AX108" s="424">
        <f t="shared" si="78"/>
        <v>1520000</v>
      </c>
      <c r="AY108" s="424">
        <f t="shared" si="76"/>
        <v>100</v>
      </c>
      <c r="AZ108" s="50"/>
      <c r="BA108" s="135">
        <f t="shared" si="66"/>
        <v>0</v>
      </c>
      <c r="BB108" s="129">
        <f t="shared" si="90"/>
        <v>0</v>
      </c>
      <c r="BC108" s="129">
        <f t="shared" si="67"/>
        <v>1520000</v>
      </c>
      <c r="BD108" s="51"/>
    </row>
    <row r="109" spans="1:56" ht="30" customHeight="1" x14ac:dyDescent="0.2">
      <c r="A109" s="82"/>
      <c r="B109" s="83"/>
      <c r="C109" s="83"/>
      <c r="D109" s="63"/>
      <c r="E109" s="60"/>
      <c r="F109" s="83"/>
      <c r="G109" s="104"/>
      <c r="H109" s="105"/>
      <c r="I109" s="59"/>
      <c r="J109" s="60"/>
      <c r="K109" s="133">
        <v>2</v>
      </c>
      <c r="L109" s="62"/>
      <c r="M109" s="63"/>
      <c r="N109" s="134" t="s">
        <v>73</v>
      </c>
      <c r="O109" s="129">
        <v>51000</v>
      </c>
      <c r="P109" s="136">
        <v>52000</v>
      </c>
      <c r="Q109" s="137">
        <v>55000</v>
      </c>
      <c r="R109" s="129">
        <v>51000</v>
      </c>
      <c r="S109" s="375"/>
      <c r="T109" s="129">
        <v>7000</v>
      </c>
      <c r="U109" s="129">
        <v>4000</v>
      </c>
      <c r="V109" s="129">
        <v>4000</v>
      </c>
      <c r="W109" s="129">
        <f t="shared" si="81"/>
        <v>15000</v>
      </c>
      <c r="X109" s="135">
        <f t="shared" si="68"/>
        <v>29.411764705882351</v>
      </c>
      <c r="Z109" s="135">
        <v>5000</v>
      </c>
      <c r="AA109" s="129">
        <v>5000</v>
      </c>
      <c r="AB109" s="129">
        <v>5000</v>
      </c>
      <c r="AC109" s="129">
        <f t="shared" si="83"/>
        <v>15000</v>
      </c>
      <c r="AD109" s="424">
        <f t="shared" si="96"/>
        <v>29.411764705882351</v>
      </c>
      <c r="AF109" s="424">
        <f t="shared" si="88"/>
        <v>30000</v>
      </c>
      <c r="AG109" s="424">
        <f t="shared" si="89"/>
        <v>58.823529411764703</v>
      </c>
      <c r="AI109" s="424">
        <v>5000</v>
      </c>
      <c r="AJ109" s="129">
        <v>5000</v>
      </c>
      <c r="AK109" s="129">
        <v>5000</v>
      </c>
      <c r="AL109" s="129">
        <f t="shared" si="85"/>
        <v>15000</v>
      </c>
      <c r="AM109" s="424">
        <f t="shared" si="97"/>
        <v>29.411764705882351</v>
      </c>
      <c r="AO109" s="424">
        <v>3000</v>
      </c>
      <c r="AP109" s="129">
        <v>2000</v>
      </c>
      <c r="AQ109" s="129">
        <v>1000</v>
      </c>
      <c r="AR109" s="129">
        <f t="shared" si="87"/>
        <v>6000</v>
      </c>
      <c r="AS109" s="424">
        <f t="shared" si="98"/>
        <v>11.764705882352942</v>
      </c>
      <c r="AU109" s="424">
        <f t="shared" si="73"/>
        <v>21000</v>
      </c>
      <c r="AV109" s="424">
        <f t="shared" si="74"/>
        <v>41.176470588235297</v>
      </c>
      <c r="AX109" s="424">
        <f t="shared" si="78"/>
        <v>51000</v>
      </c>
      <c r="AY109" s="424">
        <f t="shared" si="76"/>
        <v>100</v>
      </c>
      <c r="AZ109" s="50"/>
      <c r="BA109" s="135">
        <f t="shared" si="66"/>
        <v>0</v>
      </c>
      <c r="BB109" s="129">
        <f t="shared" si="90"/>
        <v>0</v>
      </c>
      <c r="BC109" s="129">
        <f t="shared" si="67"/>
        <v>51000</v>
      </c>
      <c r="BD109" s="51"/>
    </row>
    <row r="110" spans="1:56" ht="30" customHeight="1" x14ac:dyDescent="0.2">
      <c r="A110" s="82"/>
      <c r="B110" s="83"/>
      <c r="C110" s="83"/>
      <c r="D110" s="63"/>
      <c r="E110" s="60"/>
      <c r="F110" s="83"/>
      <c r="G110" s="104"/>
      <c r="H110" s="105"/>
      <c r="I110" s="59"/>
      <c r="J110" s="60"/>
      <c r="K110" s="133">
        <v>4</v>
      </c>
      <c r="L110" s="62"/>
      <c r="M110" s="63"/>
      <c r="N110" s="134" t="s">
        <v>66</v>
      </c>
      <c r="O110" s="129">
        <v>3000</v>
      </c>
      <c r="P110" s="136">
        <v>3000</v>
      </c>
      <c r="Q110" s="137">
        <v>3000</v>
      </c>
      <c r="R110" s="129">
        <v>3000</v>
      </c>
      <c r="S110" s="375"/>
      <c r="T110" s="129">
        <v>1000</v>
      </c>
      <c r="U110" s="129"/>
      <c r="V110" s="129"/>
      <c r="W110" s="129">
        <f t="shared" si="81"/>
        <v>1000</v>
      </c>
      <c r="X110" s="135">
        <f t="shared" si="68"/>
        <v>33.333333333333336</v>
      </c>
      <c r="Z110" s="135"/>
      <c r="AA110" s="129"/>
      <c r="AB110" s="129"/>
      <c r="AC110" s="129">
        <f t="shared" si="83"/>
        <v>0</v>
      </c>
      <c r="AD110" s="424">
        <f t="shared" si="96"/>
        <v>0</v>
      </c>
      <c r="AF110" s="424">
        <f t="shared" si="88"/>
        <v>1000</v>
      </c>
      <c r="AG110" s="424">
        <f t="shared" si="89"/>
        <v>33.333333333333336</v>
      </c>
      <c r="AI110" s="424"/>
      <c r="AJ110" s="129">
        <v>1000</v>
      </c>
      <c r="AK110" s="129">
        <v>1000</v>
      </c>
      <c r="AL110" s="129">
        <f t="shared" si="85"/>
        <v>2000</v>
      </c>
      <c r="AM110" s="424">
        <f t="shared" si="97"/>
        <v>66.666666666666671</v>
      </c>
      <c r="AO110" s="424"/>
      <c r="AP110" s="129"/>
      <c r="AQ110" s="129"/>
      <c r="AR110" s="129">
        <f t="shared" si="87"/>
        <v>0</v>
      </c>
      <c r="AS110" s="424">
        <f t="shared" si="98"/>
        <v>0</v>
      </c>
      <c r="AU110" s="424">
        <f t="shared" si="73"/>
        <v>2000</v>
      </c>
      <c r="AV110" s="424">
        <f t="shared" si="74"/>
        <v>66.666666666666671</v>
      </c>
      <c r="AX110" s="424">
        <f t="shared" si="78"/>
        <v>3000</v>
      </c>
      <c r="AY110" s="424">
        <f t="shared" si="76"/>
        <v>100</v>
      </c>
      <c r="AZ110" s="50"/>
      <c r="BA110" s="135">
        <f t="shared" si="66"/>
        <v>0</v>
      </c>
      <c r="BB110" s="129">
        <f t="shared" si="90"/>
        <v>0</v>
      </c>
      <c r="BC110" s="129">
        <f t="shared" si="67"/>
        <v>3000</v>
      </c>
      <c r="BD110" s="51"/>
    </row>
    <row r="111" spans="1:56" ht="30" customHeight="1" x14ac:dyDescent="0.2">
      <c r="A111" s="82"/>
      <c r="B111" s="83"/>
      <c r="C111" s="83"/>
      <c r="D111" s="63"/>
      <c r="E111" s="60"/>
      <c r="F111" s="83"/>
      <c r="G111" s="104"/>
      <c r="H111" s="105"/>
      <c r="I111" s="59"/>
      <c r="J111" s="130" t="s">
        <v>55</v>
      </c>
      <c r="K111" s="61"/>
      <c r="L111" s="62"/>
      <c r="M111" s="63"/>
      <c r="N111" s="101" t="s">
        <v>56</v>
      </c>
      <c r="O111" s="103">
        <f>O112+O113+O114+O115</f>
        <v>122000</v>
      </c>
      <c r="P111" s="131">
        <f>P112+P113+P114+P115</f>
        <v>129000</v>
      </c>
      <c r="Q111" s="132">
        <f>Q112+Q113+Q114+Q115</f>
        <v>138000</v>
      </c>
      <c r="R111" s="103">
        <f>R112+R113+R114+R115</f>
        <v>122000</v>
      </c>
      <c r="S111" s="379"/>
      <c r="T111" s="103">
        <f>T112+T113+T114+T115</f>
        <v>9300</v>
      </c>
      <c r="U111" s="103">
        <f>U112+U113+U114+U115</f>
        <v>13400</v>
      </c>
      <c r="V111" s="103">
        <f>V112+V113+V114+V115</f>
        <v>14500</v>
      </c>
      <c r="W111" s="103">
        <f t="shared" si="81"/>
        <v>37200</v>
      </c>
      <c r="X111" s="102">
        <f t="shared" si="68"/>
        <v>30.491803278688526</v>
      </c>
      <c r="Z111" s="102">
        <f>Z112+Z113+Z114+Z115</f>
        <v>10900</v>
      </c>
      <c r="AA111" s="103">
        <f>AA112+AA113+AA114+AA115</f>
        <v>11900</v>
      </c>
      <c r="AB111" s="103">
        <f>AB112+AB113+AB114+AB115</f>
        <v>12100</v>
      </c>
      <c r="AC111" s="103">
        <f t="shared" si="83"/>
        <v>34900</v>
      </c>
      <c r="AD111" s="420">
        <f>AC111/(R111/100)</f>
        <v>28.606557377049182</v>
      </c>
      <c r="AF111" s="420">
        <f t="shared" si="88"/>
        <v>72100</v>
      </c>
      <c r="AG111" s="420">
        <f t="shared" si="89"/>
        <v>59.098360655737707</v>
      </c>
      <c r="AI111" s="420">
        <f>AI112+AI113+AI114+AI115</f>
        <v>10300</v>
      </c>
      <c r="AJ111" s="103">
        <f>AJ112+AJ113+AJ114+AJ115</f>
        <v>10100</v>
      </c>
      <c r="AK111" s="103">
        <f>AK112+AK113+AK114+AK115</f>
        <v>12600</v>
      </c>
      <c r="AL111" s="103">
        <f t="shared" si="85"/>
        <v>33000</v>
      </c>
      <c r="AM111" s="420">
        <f>AL111/(R111/100)</f>
        <v>27.049180327868854</v>
      </c>
      <c r="AO111" s="420">
        <f>AO112+AO113+AO114+AO115</f>
        <v>6100</v>
      </c>
      <c r="AP111" s="103">
        <f>AP112+AP113+AP114+AP115</f>
        <v>6400</v>
      </c>
      <c r="AQ111" s="103">
        <f>AQ112+AQ113+AQ114+AQ115</f>
        <v>4400</v>
      </c>
      <c r="AR111" s="103">
        <f t="shared" si="87"/>
        <v>16900</v>
      </c>
      <c r="AS111" s="420">
        <f>AR111/(R111/100)</f>
        <v>13.852459016393443</v>
      </c>
      <c r="AU111" s="420">
        <f t="shared" si="73"/>
        <v>49900</v>
      </c>
      <c r="AV111" s="420">
        <f t="shared" si="74"/>
        <v>40.901639344262293</v>
      </c>
      <c r="AX111" s="420">
        <f t="shared" si="78"/>
        <v>122000</v>
      </c>
      <c r="AY111" s="420">
        <f t="shared" si="76"/>
        <v>100</v>
      </c>
      <c r="AZ111" s="50"/>
      <c r="BA111" s="102">
        <f t="shared" si="66"/>
        <v>0</v>
      </c>
      <c r="BB111" s="103">
        <f t="shared" si="90"/>
        <v>0</v>
      </c>
      <c r="BC111" s="103">
        <f t="shared" si="67"/>
        <v>122000</v>
      </c>
      <c r="BD111" s="51"/>
    </row>
    <row r="112" spans="1:56" ht="30" customHeight="1" x14ac:dyDescent="0.2">
      <c r="A112" s="82"/>
      <c r="B112" s="83"/>
      <c r="C112" s="83"/>
      <c r="D112" s="63"/>
      <c r="E112" s="60"/>
      <c r="F112" s="83"/>
      <c r="G112" s="104"/>
      <c r="H112" s="105"/>
      <c r="I112" s="59"/>
      <c r="J112" s="60"/>
      <c r="K112" s="133">
        <v>2</v>
      </c>
      <c r="L112" s="62"/>
      <c r="M112" s="63"/>
      <c r="N112" s="134" t="s">
        <v>57</v>
      </c>
      <c r="O112" s="129">
        <v>20000</v>
      </c>
      <c r="P112" s="136">
        <v>21000</v>
      </c>
      <c r="Q112" s="137">
        <v>22000</v>
      </c>
      <c r="R112" s="129">
        <v>20000</v>
      </c>
      <c r="S112" s="375"/>
      <c r="T112" s="129">
        <v>100</v>
      </c>
      <c r="U112" s="129">
        <v>2300</v>
      </c>
      <c r="V112" s="129">
        <v>2400</v>
      </c>
      <c r="W112" s="129">
        <f t="shared" si="81"/>
        <v>4800</v>
      </c>
      <c r="X112" s="135">
        <f t="shared" si="68"/>
        <v>24</v>
      </c>
      <c r="Z112" s="135">
        <v>1500</v>
      </c>
      <c r="AA112" s="129">
        <v>1800</v>
      </c>
      <c r="AB112" s="129">
        <v>2000</v>
      </c>
      <c r="AC112" s="129">
        <f t="shared" si="83"/>
        <v>5300</v>
      </c>
      <c r="AD112" s="424">
        <f>AC112/(R112/100)</f>
        <v>26.5</v>
      </c>
      <c r="AF112" s="424">
        <f t="shared" si="88"/>
        <v>10100</v>
      </c>
      <c r="AG112" s="424">
        <f t="shared" si="89"/>
        <v>50.5</v>
      </c>
      <c r="AI112" s="424">
        <v>1600</v>
      </c>
      <c r="AJ112" s="129">
        <v>1700</v>
      </c>
      <c r="AK112" s="129">
        <v>1800</v>
      </c>
      <c r="AL112" s="129">
        <f t="shared" si="85"/>
        <v>5100</v>
      </c>
      <c r="AM112" s="424">
        <f>AL112/(R112/100)</f>
        <v>25.5</v>
      </c>
      <c r="AO112" s="424">
        <v>1600</v>
      </c>
      <c r="AP112" s="129">
        <v>1800</v>
      </c>
      <c r="AQ112" s="129">
        <v>1400</v>
      </c>
      <c r="AR112" s="129">
        <f t="shared" si="87"/>
        <v>4800</v>
      </c>
      <c r="AS112" s="424">
        <f>AR112/(R112/100)</f>
        <v>24</v>
      </c>
      <c r="AU112" s="424">
        <f t="shared" si="73"/>
        <v>9900</v>
      </c>
      <c r="AV112" s="424">
        <f t="shared" si="74"/>
        <v>49.5</v>
      </c>
      <c r="AX112" s="424">
        <f t="shared" si="78"/>
        <v>20000</v>
      </c>
      <c r="AY112" s="424">
        <f t="shared" si="76"/>
        <v>100</v>
      </c>
      <c r="AZ112" s="50"/>
      <c r="BA112" s="135">
        <f t="shared" si="66"/>
        <v>0</v>
      </c>
      <c r="BB112" s="129">
        <f t="shared" si="90"/>
        <v>0</v>
      </c>
      <c r="BC112" s="129">
        <f t="shared" si="67"/>
        <v>20000</v>
      </c>
      <c r="BD112" s="51"/>
    </row>
    <row r="113" spans="1:56" ht="30" customHeight="1" x14ac:dyDescent="0.2">
      <c r="A113" s="82"/>
      <c r="B113" s="83"/>
      <c r="C113" s="83"/>
      <c r="D113" s="63"/>
      <c r="E113" s="60"/>
      <c r="F113" s="83"/>
      <c r="G113" s="104"/>
      <c r="H113" s="105"/>
      <c r="I113" s="59"/>
      <c r="J113" s="60"/>
      <c r="K113" s="133">
        <v>3</v>
      </c>
      <c r="L113" s="62"/>
      <c r="M113" s="63"/>
      <c r="N113" s="134" t="s">
        <v>69</v>
      </c>
      <c r="O113" s="129">
        <v>93000</v>
      </c>
      <c r="P113" s="136">
        <v>98000</v>
      </c>
      <c r="Q113" s="137">
        <v>104000</v>
      </c>
      <c r="R113" s="129">
        <v>93000</v>
      </c>
      <c r="S113" s="375"/>
      <c r="T113" s="129">
        <v>8500</v>
      </c>
      <c r="U113" s="129">
        <v>10500</v>
      </c>
      <c r="V113" s="129">
        <v>11400</v>
      </c>
      <c r="W113" s="129">
        <f t="shared" si="81"/>
        <v>30400</v>
      </c>
      <c r="X113" s="135">
        <f t="shared" si="68"/>
        <v>32.688172043010752</v>
      </c>
      <c r="Z113" s="135">
        <v>8800</v>
      </c>
      <c r="AA113" s="129">
        <v>9200</v>
      </c>
      <c r="AB113" s="129">
        <v>9000</v>
      </c>
      <c r="AC113" s="129">
        <f t="shared" si="83"/>
        <v>27000</v>
      </c>
      <c r="AD113" s="424">
        <f>AC113/(R113/100)</f>
        <v>29.032258064516128</v>
      </c>
      <c r="AF113" s="424">
        <f t="shared" si="88"/>
        <v>57400</v>
      </c>
      <c r="AG113" s="424">
        <f t="shared" si="89"/>
        <v>61.72043010752688</v>
      </c>
      <c r="AI113" s="424">
        <v>8000</v>
      </c>
      <c r="AJ113" s="129">
        <v>7200</v>
      </c>
      <c r="AK113" s="129">
        <v>9500</v>
      </c>
      <c r="AL113" s="129">
        <f t="shared" si="85"/>
        <v>24700</v>
      </c>
      <c r="AM113" s="424">
        <f>AL113/(R113/100)</f>
        <v>26.559139784946236</v>
      </c>
      <c r="AO113" s="424">
        <v>4000</v>
      </c>
      <c r="AP113" s="129">
        <v>4300</v>
      </c>
      <c r="AQ113" s="129">
        <v>2600</v>
      </c>
      <c r="AR113" s="129">
        <f t="shared" si="87"/>
        <v>10900</v>
      </c>
      <c r="AS113" s="424">
        <f>AR113/(R113/100)</f>
        <v>11.720430107526882</v>
      </c>
      <c r="AU113" s="424">
        <f t="shared" si="73"/>
        <v>35600</v>
      </c>
      <c r="AV113" s="424">
        <f t="shared" si="74"/>
        <v>38.27956989247312</v>
      </c>
      <c r="AX113" s="424">
        <f t="shared" si="78"/>
        <v>93000</v>
      </c>
      <c r="AY113" s="424">
        <f t="shared" si="76"/>
        <v>100</v>
      </c>
      <c r="AZ113" s="50"/>
      <c r="BA113" s="135">
        <f t="shared" si="66"/>
        <v>0</v>
      </c>
      <c r="BB113" s="129">
        <f t="shared" si="90"/>
        <v>0</v>
      </c>
      <c r="BC113" s="129">
        <f t="shared" si="67"/>
        <v>93000</v>
      </c>
      <c r="BD113" s="51"/>
    </row>
    <row r="114" spans="1:56" ht="30" customHeight="1" x14ac:dyDescent="0.2">
      <c r="A114" s="82"/>
      <c r="B114" s="83"/>
      <c r="C114" s="83"/>
      <c r="D114" s="63"/>
      <c r="E114" s="60"/>
      <c r="F114" s="83"/>
      <c r="G114" s="104"/>
      <c r="H114" s="105"/>
      <c r="I114" s="59"/>
      <c r="J114" s="60"/>
      <c r="K114" s="133">
        <v>5</v>
      </c>
      <c r="L114" s="62"/>
      <c r="M114" s="63"/>
      <c r="N114" s="134" t="s">
        <v>58</v>
      </c>
      <c r="O114" s="129">
        <v>5000</v>
      </c>
      <c r="P114" s="136">
        <v>6000</v>
      </c>
      <c r="Q114" s="137">
        <v>8000</v>
      </c>
      <c r="R114" s="129">
        <v>5000</v>
      </c>
      <c r="S114" s="375"/>
      <c r="T114" s="129">
        <v>400</v>
      </c>
      <c r="U114" s="129">
        <v>400</v>
      </c>
      <c r="V114" s="129">
        <v>400</v>
      </c>
      <c r="W114" s="129">
        <f t="shared" si="81"/>
        <v>1200</v>
      </c>
      <c r="X114" s="135">
        <f t="shared" si="68"/>
        <v>24</v>
      </c>
      <c r="Z114" s="135">
        <v>300</v>
      </c>
      <c r="AA114" s="129">
        <v>500</v>
      </c>
      <c r="AB114" s="129">
        <v>600</v>
      </c>
      <c r="AC114" s="129">
        <f t="shared" si="83"/>
        <v>1400</v>
      </c>
      <c r="AD114" s="424">
        <f>AC114/(R114/100)</f>
        <v>28</v>
      </c>
      <c r="AF114" s="424">
        <f t="shared" si="88"/>
        <v>2600</v>
      </c>
      <c r="AG114" s="424">
        <f t="shared" si="89"/>
        <v>52</v>
      </c>
      <c r="AI114" s="424">
        <v>400</v>
      </c>
      <c r="AJ114" s="129">
        <v>500</v>
      </c>
      <c r="AK114" s="129">
        <v>600</v>
      </c>
      <c r="AL114" s="129">
        <f t="shared" si="85"/>
        <v>1500</v>
      </c>
      <c r="AM114" s="424">
        <f>AL114/(R114/100)</f>
        <v>30</v>
      </c>
      <c r="AO114" s="424">
        <v>200</v>
      </c>
      <c r="AP114" s="129">
        <v>300</v>
      </c>
      <c r="AQ114" s="129">
        <v>400</v>
      </c>
      <c r="AR114" s="129">
        <f t="shared" si="87"/>
        <v>900</v>
      </c>
      <c r="AS114" s="424">
        <f>AR114/(R114/100)</f>
        <v>18</v>
      </c>
      <c r="AU114" s="424">
        <f t="shared" si="73"/>
        <v>2400</v>
      </c>
      <c r="AV114" s="424">
        <f t="shared" si="74"/>
        <v>48</v>
      </c>
      <c r="AX114" s="424">
        <f t="shared" si="78"/>
        <v>5000</v>
      </c>
      <c r="AY114" s="424">
        <f t="shared" si="76"/>
        <v>100</v>
      </c>
      <c r="AZ114" s="50"/>
      <c r="BA114" s="135">
        <f t="shared" si="66"/>
        <v>0</v>
      </c>
      <c r="BB114" s="129">
        <f t="shared" si="90"/>
        <v>0</v>
      </c>
      <c r="BC114" s="129">
        <f t="shared" si="67"/>
        <v>5000</v>
      </c>
      <c r="BD114" s="51"/>
    </row>
    <row r="115" spans="1:56" ht="30" customHeight="1" x14ac:dyDescent="0.2">
      <c r="A115" s="82"/>
      <c r="B115" s="83"/>
      <c r="C115" s="83"/>
      <c r="D115" s="63"/>
      <c r="E115" s="60"/>
      <c r="F115" s="83"/>
      <c r="G115" s="104"/>
      <c r="H115" s="105"/>
      <c r="I115" s="59"/>
      <c r="J115" s="60"/>
      <c r="K115" s="133">
        <v>7</v>
      </c>
      <c r="L115" s="62"/>
      <c r="M115" s="63"/>
      <c r="N115" s="134" t="s">
        <v>59</v>
      </c>
      <c r="O115" s="129">
        <v>4000</v>
      </c>
      <c r="P115" s="136">
        <v>4000</v>
      </c>
      <c r="Q115" s="137">
        <v>4000</v>
      </c>
      <c r="R115" s="129">
        <v>4000</v>
      </c>
      <c r="S115" s="375"/>
      <c r="T115" s="129">
        <v>300</v>
      </c>
      <c r="U115" s="129">
        <v>200</v>
      </c>
      <c r="V115" s="129">
        <v>300</v>
      </c>
      <c r="W115" s="129">
        <f t="shared" si="81"/>
        <v>800</v>
      </c>
      <c r="X115" s="135">
        <f t="shared" si="68"/>
        <v>20</v>
      </c>
      <c r="Z115" s="135">
        <v>300</v>
      </c>
      <c r="AA115" s="129">
        <v>400</v>
      </c>
      <c r="AB115" s="129">
        <v>500</v>
      </c>
      <c r="AC115" s="129">
        <f t="shared" si="83"/>
        <v>1200</v>
      </c>
      <c r="AD115" s="424">
        <f>AC115/(R115/100)</f>
        <v>30</v>
      </c>
      <c r="AF115" s="424">
        <f t="shared" si="88"/>
        <v>2000</v>
      </c>
      <c r="AG115" s="424">
        <f t="shared" si="89"/>
        <v>50</v>
      </c>
      <c r="AI115" s="424">
        <v>300</v>
      </c>
      <c r="AJ115" s="129">
        <v>700</v>
      </c>
      <c r="AK115" s="129">
        <v>700</v>
      </c>
      <c r="AL115" s="129">
        <f t="shared" si="85"/>
        <v>1700</v>
      </c>
      <c r="AM115" s="424">
        <f>AL115/(R115/100)</f>
        <v>42.5</v>
      </c>
      <c r="AO115" s="424">
        <v>300</v>
      </c>
      <c r="AP115" s="129"/>
      <c r="AQ115" s="129"/>
      <c r="AR115" s="129">
        <f t="shared" si="87"/>
        <v>300</v>
      </c>
      <c r="AS115" s="424">
        <f>AR115/(R115/100)</f>
        <v>7.5</v>
      </c>
      <c r="AU115" s="424">
        <f t="shared" si="73"/>
        <v>2000</v>
      </c>
      <c r="AV115" s="424">
        <f t="shared" si="74"/>
        <v>50</v>
      </c>
      <c r="AX115" s="424">
        <f t="shared" si="78"/>
        <v>4000</v>
      </c>
      <c r="AY115" s="424">
        <f t="shared" si="76"/>
        <v>100</v>
      </c>
      <c r="AZ115" s="50"/>
      <c r="BA115" s="135">
        <f t="shared" si="66"/>
        <v>0</v>
      </c>
      <c r="BB115" s="129">
        <f t="shared" si="90"/>
        <v>0</v>
      </c>
      <c r="BC115" s="129">
        <f t="shared" si="67"/>
        <v>4000</v>
      </c>
      <c r="BD115" s="51"/>
    </row>
    <row r="116" spans="1:56" ht="30" customHeight="1" x14ac:dyDescent="0.2">
      <c r="A116" s="82"/>
      <c r="B116" s="83"/>
      <c r="C116" s="83"/>
      <c r="D116" s="63"/>
      <c r="E116" s="60"/>
      <c r="F116" s="83"/>
      <c r="G116" s="109"/>
      <c r="H116" s="110" t="s">
        <v>52</v>
      </c>
      <c r="I116" s="111"/>
      <c r="J116" s="112"/>
      <c r="K116" s="113"/>
      <c r="L116" s="114"/>
      <c r="M116" s="115"/>
      <c r="N116" s="116" t="s">
        <v>53</v>
      </c>
      <c r="O116" s="118">
        <f>O117</f>
        <v>765000</v>
      </c>
      <c r="P116" s="119">
        <f>P117</f>
        <v>797000</v>
      </c>
      <c r="Q116" s="120">
        <f>Q117</f>
        <v>828000</v>
      </c>
      <c r="R116" s="118">
        <f>R117</f>
        <v>765000</v>
      </c>
      <c r="S116" s="379"/>
      <c r="T116" s="118">
        <f>T117</f>
        <v>112000</v>
      </c>
      <c r="U116" s="118">
        <f>U117</f>
        <v>63200</v>
      </c>
      <c r="V116" s="118">
        <f>V117</f>
        <v>63000</v>
      </c>
      <c r="W116" s="118">
        <f>SUM(T116:V116)</f>
        <v>238200</v>
      </c>
      <c r="X116" s="117">
        <f t="shared" si="68"/>
        <v>31.137254901960784</v>
      </c>
      <c r="Z116" s="117">
        <f>Z117</f>
        <v>74100</v>
      </c>
      <c r="AA116" s="118">
        <f>AA117</f>
        <v>74100</v>
      </c>
      <c r="AB116" s="118">
        <f>AB117</f>
        <v>73000</v>
      </c>
      <c r="AC116" s="118">
        <f>SUM(Z116:AB116)</f>
        <v>221200</v>
      </c>
      <c r="AD116" s="422">
        <f t="shared" si="69"/>
        <v>28.915032679738562</v>
      </c>
      <c r="AF116" s="422">
        <f t="shared" si="88"/>
        <v>459400</v>
      </c>
      <c r="AG116" s="422">
        <f t="shared" si="89"/>
        <v>60.052287581699346</v>
      </c>
      <c r="AI116" s="422">
        <f>AI117</f>
        <v>72000</v>
      </c>
      <c r="AJ116" s="118">
        <f>AJ117</f>
        <v>72200</v>
      </c>
      <c r="AK116" s="118">
        <f>AK117</f>
        <v>73300</v>
      </c>
      <c r="AL116" s="118">
        <f>SUM(AI116:AK116)</f>
        <v>217500</v>
      </c>
      <c r="AM116" s="422">
        <f t="shared" si="71"/>
        <v>28.431372549019606</v>
      </c>
      <c r="AO116" s="422">
        <f>AO117</f>
        <v>31700</v>
      </c>
      <c r="AP116" s="118">
        <f>AP117</f>
        <v>21500</v>
      </c>
      <c r="AQ116" s="118">
        <f>AQ117</f>
        <v>34900</v>
      </c>
      <c r="AR116" s="118">
        <f>SUM(AO116:AQ116)</f>
        <v>88100</v>
      </c>
      <c r="AS116" s="422">
        <f t="shared" si="72"/>
        <v>11.516339869281046</v>
      </c>
      <c r="AU116" s="422">
        <f>AL116+AR116</f>
        <v>305600</v>
      </c>
      <c r="AV116" s="422">
        <f t="shared" si="74"/>
        <v>39.947712418300654</v>
      </c>
      <c r="AX116" s="422">
        <f t="shared" si="78"/>
        <v>765000</v>
      </c>
      <c r="AY116" s="422">
        <f t="shared" si="76"/>
        <v>100</v>
      </c>
      <c r="AZ116" s="121"/>
      <c r="BA116" s="117">
        <f t="shared" si="66"/>
        <v>0</v>
      </c>
      <c r="BB116" s="122">
        <f t="shared" si="90"/>
        <v>0</v>
      </c>
      <c r="BC116" s="118">
        <f t="shared" si="67"/>
        <v>765000</v>
      </c>
      <c r="BD116" s="51"/>
    </row>
    <row r="117" spans="1:56" ht="30" customHeight="1" x14ac:dyDescent="0.2">
      <c r="A117" s="82"/>
      <c r="B117" s="83"/>
      <c r="C117" s="83"/>
      <c r="D117" s="63"/>
      <c r="E117" s="60"/>
      <c r="F117" s="83"/>
      <c r="G117" s="104"/>
      <c r="H117" s="105"/>
      <c r="I117" s="123">
        <v>2</v>
      </c>
      <c r="J117" s="60"/>
      <c r="K117" s="61"/>
      <c r="L117" s="62"/>
      <c r="M117" s="63"/>
      <c r="N117" s="124" t="s">
        <v>54</v>
      </c>
      <c r="O117" s="126">
        <f>O118+O121+O123</f>
        <v>765000</v>
      </c>
      <c r="P117" s="127">
        <f>P118+P121+P123</f>
        <v>797000</v>
      </c>
      <c r="Q117" s="128">
        <f>Q118+Q121+Q123</f>
        <v>828000</v>
      </c>
      <c r="R117" s="126">
        <f>R118+R121+R123</f>
        <v>765000</v>
      </c>
      <c r="S117" s="388"/>
      <c r="T117" s="126">
        <f>T118+T121+T123</f>
        <v>112000</v>
      </c>
      <c r="U117" s="126">
        <f>U118+U121+U123</f>
        <v>63200</v>
      </c>
      <c r="V117" s="126">
        <f>V118+V121+V123</f>
        <v>63000</v>
      </c>
      <c r="W117" s="126">
        <f>SUM(T117:V117)</f>
        <v>238200</v>
      </c>
      <c r="X117" s="125">
        <f t="shared" si="68"/>
        <v>31.137254901960784</v>
      </c>
      <c r="Z117" s="125">
        <f>Z118+Z121+Z123</f>
        <v>74100</v>
      </c>
      <c r="AA117" s="126">
        <f>AA118+AA121+AA123</f>
        <v>74100</v>
      </c>
      <c r="AB117" s="126">
        <f>AB118+AB121+AB123</f>
        <v>73000</v>
      </c>
      <c r="AC117" s="126">
        <f>SUM(Z117:AB117)</f>
        <v>221200</v>
      </c>
      <c r="AD117" s="423">
        <f t="shared" si="69"/>
        <v>28.915032679738562</v>
      </c>
      <c r="AF117" s="423">
        <f t="shared" si="88"/>
        <v>459400</v>
      </c>
      <c r="AG117" s="423">
        <f t="shared" si="89"/>
        <v>60.052287581699346</v>
      </c>
      <c r="AI117" s="423">
        <f>AI118+AI121+AI123</f>
        <v>72000</v>
      </c>
      <c r="AJ117" s="126">
        <f>AJ118+AJ121+AJ123</f>
        <v>72200</v>
      </c>
      <c r="AK117" s="126">
        <f>AK118+AK121+AK123</f>
        <v>73300</v>
      </c>
      <c r="AL117" s="126">
        <f>SUM(AI117:AK117)</f>
        <v>217500</v>
      </c>
      <c r="AM117" s="423">
        <f t="shared" si="71"/>
        <v>28.431372549019606</v>
      </c>
      <c r="AO117" s="423">
        <f>AO118+AO121+AO123</f>
        <v>31700</v>
      </c>
      <c r="AP117" s="126">
        <f>AP118+AP121+AP123</f>
        <v>21500</v>
      </c>
      <c r="AQ117" s="126">
        <f>AQ118+AQ121+AQ123</f>
        <v>34900</v>
      </c>
      <c r="AR117" s="126">
        <f>SUM(AO117:AQ117)</f>
        <v>88100</v>
      </c>
      <c r="AS117" s="423">
        <f t="shared" si="72"/>
        <v>11.516339869281046</v>
      </c>
      <c r="AU117" s="423">
        <f>AL117+AR117</f>
        <v>305600</v>
      </c>
      <c r="AV117" s="423">
        <f t="shared" si="74"/>
        <v>39.947712418300654</v>
      </c>
      <c r="AX117" s="423">
        <f>AX118+AX121+AX123</f>
        <v>765000</v>
      </c>
      <c r="AY117" s="423">
        <f t="shared" si="76"/>
        <v>100</v>
      </c>
      <c r="AZ117" s="50"/>
      <c r="BA117" s="125">
        <f t="shared" si="66"/>
        <v>0</v>
      </c>
      <c r="BB117" s="129">
        <f t="shared" si="90"/>
        <v>0</v>
      </c>
      <c r="BC117" s="126">
        <f t="shared" si="67"/>
        <v>765000</v>
      </c>
      <c r="BD117" s="51"/>
    </row>
    <row r="118" spans="1:56" ht="30" customHeight="1" x14ac:dyDescent="0.2">
      <c r="A118" s="82"/>
      <c r="B118" s="83"/>
      <c r="C118" s="83"/>
      <c r="D118" s="63"/>
      <c r="E118" s="60"/>
      <c r="F118" s="83"/>
      <c r="G118" s="104"/>
      <c r="H118" s="105"/>
      <c r="I118" s="59"/>
      <c r="J118" s="130" t="s">
        <v>63</v>
      </c>
      <c r="K118" s="61"/>
      <c r="L118" s="62"/>
      <c r="M118" s="63"/>
      <c r="N118" s="101" t="s">
        <v>64</v>
      </c>
      <c r="O118" s="103">
        <f>O119+O120</f>
        <v>741000</v>
      </c>
      <c r="P118" s="131">
        <f>P119+P120</f>
        <v>772000</v>
      </c>
      <c r="Q118" s="132">
        <f>Q119+Q120</f>
        <v>803000</v>
      </c>
      <c r="R118" s="103">
        <f>R119+R120</f>
        <v>741000</v>
      </c>
      <c r="S118" s="379"/>
      <c r="T118" s="103">
        <f>T119+T120</f>
        <v>110000</v>
      </c>
      <c r="U118" s="103">
        <f>U119+U120</f>
        <v>61000</v>
      </c>
      <c r="V118" s="103">
        <f>V119+V120</f>
        <v>61000</v>
      </c>
      <c r="W118" s="103">
        <f>SUM(T118:V118)</f>
        <v>232000</v>
      </c>
      <c r="X118" s="102">
        <f t="shared" si="68"/>
        <v>31.309041835357625</v>
      </c>
      <c r="Z118" s="102">
        <f>Z119+Z120</f>
        <v>71700</v>
      </c>
      <c r="AA118" s="103">
        <f>AA119+AA120</f>
        <v>72000</v>
      </c>
      <c r="AB118" s="103">
        <f>AB119+AB120</f>
        <v>70700</v>
      </c>
      <c r="AC118" s="103">
        <f>SUM(Z118:AB118)</f>
        <v>214400</v>
      </c>
      <c r="AD118" s="420">
        <f t="shared" si="69"/>
        <v>28.93387314439946</v>
      </c>
      <c r="AF118" s="420">
        <f t="shared" si="88"/>
        <v>446400</v>
      </c>
      <c r="AG118" s="420">
        <f t="shared" si="89"/>
        <v>60.242914979757082</v>
      </c>
      <c r="AI118" s="420">
        <f>AI119+AI120</f>
        <v>70000</v>
      </c>
      <c r="AJ118" s="103">
        <f>AJ119+AJ120</f>
        <v>70000</v>
      </c>
      <c r="AK118" s="103">
        <f>AK119+AK120</f>
        <v>71300</v>
      </c>
      <c r="AL118" s="103">
        <f>SUM(AI118:AK118)</f>
        <v>211300</v>
      </c>
      <c r="AM118" s="420">
        <f t="shared" si="71"/>
        <v>28.515519568151149</v>
      </c>
      <c r="AO118" s="420">
        <f>AO119+AO120</f>
        <v>30300</v>
      </c>
      <c r="AP118" s="103">
        <f>AP119+AP120</f>
        <v>20000</v>
      </c>
      <c r="AQ118" s="103">
        <f>AQ119+AQ120</f>
        <v>33000</v>
      </c>
      <c r="AR118" s="103">
        <f>SUM(AO118:AQ118)</f>
        <v>83300</v>
      </c>
      <c r="AS118" s="420">
        <f t="shared" si="72"/>
        <v>11.241565452091768</v>
      </c>
      <c r="AU118" s="420">
        <f>AL118+AR118</f>
        <v>294600</v>
      </c>
      <c r="AV118" s="420">
        <f t="shared" si="74"/>
        <v>39.757085020242918</v>
      </c>
      <c r="AX118" s="420">
        <f t="shared" ref="AX118:AX133" si="99">AF118+AU118</f>
        <v>741000</v>
      </c>
      <c r="AY118" s="420">
        <f t="shared" si="76"/>
        <v>100</v>
      </c>
      <c r="AZ118" s="50"/>
      <c r="BA118" s="102">
        <f t="shared" si="66"/>
        <v>0</v>
      </c>
      <c r="BB118" s="129">
        <f t="shared" si="90"/>
        <v>0</v>
      </c>
      <c r="BC118" s="103">
        <f t="shared" si="67"/>
        <v>741000</v>
      </c>
      <c r="BD118" s="51"/>
    </row>
    <row r="119" spans="1:56" ht="30" customHeight="1" x14ac:dyDescent="0.2">
      <c r="A119" s="82"/>
      <c r="B119" s="83"/>
      <c r="C119" s="83"/>
      <c r="D119" s="63"/>
      <c r="E119" s="60"/>
      <c r="F119" s="83"/>
      <c r="G119" s="104"/>
      <c r="H119" s="105"/>
      <c r="I119" s="59"/>
      <c r="J119" s="60"/>
      <c r="K119" s="133">
        <v>1</v>
      </c>
      <c r="L119" s="62"/>
      <c r="M119" s="63"/>
      <c r="N119" s="134" t="s">
        <v>65</v>
      </c>
      <c r="O119" s="129">
        <v>730000</v>
      </c>
      <c r="P119" s="136">
        <v>760000</v>
      </c>
      <c r="Q119" s="137">
        <v>790000</v>
      </c>
      <c r="R119" s="129">
        <v>730000</v>
      </c>
      <c r="S119" s="375"/>
      <c r="T119" s="129">
        <v>109000</v>
      </c>
      <c r="U119" s="129">
        <v>60000</v>
      </c>
      <c r="V119" s="129">
        <v>60000</v>
      </c>
      <c r="W119" s="129">
        <f>SUM(T119:V119)</f>
        <v>229000</v>
      </c>
      <c r="X119" s="135">
        <f t="shared" si="68"/>
        <v>31.36986301369863</v>
      </c>
      <c r="Z119" s="135">
        <v>70000</v>
      </c>
      <c r="AA119" s="129">
        <v>70000</v>
      </c>
      <c r="AB119" s="129">
        <v>70000</v>
      </c>
      <c r="AC119" s="129">
        <f>SUM(Z119:AB119)</f>
        <v>210000</v>
      </c>
      <c r="AD119" s="424">
        <f t="shared" si="69"/>
        <v>28.767123287671232</v>
      </c>
      <c r="AF119" s="424">
        <f t="shared" si="88"/>
        <v>439000</v>
      </c>
      <c r="AG119" s="424">
        <f t="shared" si="89"/>
        <v>60.136986301369866</v>
      </c>
      <c r="AI119" s="424">
        <v>69000</v>
      </c>
      <c r="AJ119" s="129">
        <v>69000</v>
      </c>
      <c r="AK119" s="129">
        <v>70000</v>
      </c>
      <c r="AL119" s="129">
        <f>SUM(AI119:AK119)</f>
        <v>208000</v>
      </c>
      <c r="AM119" s="424">
        <f t="shared" si="71"/>
        <v>28.493150684931507</v>
      </c>
      <c r="AO119" s="424">
        <v>30000</v>
      </c>
      <c r="AP119" s="129">
        <v>20000</v>
      </c>
      <c r="AQ119" s="129">
        <v>33000</v>
      </c>
      <c r="AR119" s="129">
        <f>SUM(AO119:AQ119)</f>
        <v>83000</v>
      </c>
      <c r="AS119" s="424">
        <f t="shared" si="72"/>
        <v>11.36986301369863</v>
      </c>
      <c r="AU119" s="424">
        <f>AL119+AR119</f>
        <v>291000</v>
      </c>
      <c r="AV119" s="424">
        <f t="shared" si="74"/>
        <v>39.863013698630134</v>
      </c>
      <c r="AX119" s="424">
        <f t="shared" si="99"/>
        <v>730000</v>
      </c>
      <c r="AY119" s="424">
        <f t="shared" si="76"/>
        <v>100</v>
      </c>
      <c r="AZ119" s="50"/>
      <c r="BA119" s="135">
        <f t="shared" si="66"/>
        <v>0</v>
      </c>
      <c r="BB119" s="129">
        <f t="shared" si="90"/>
        <v>0</v>
      </c>
      <c r="BC119" s="129">
        <f t="shared" si="67"/>
        <v>730000</v>
      </c>
      <c r="BD119" s="51"/>
    </row>
    <row r="120" spans="1:56" ht="30" customHeight="1" x14ac:dyDescent="0.2">
      <c r="A120" s="82"/>
      <c r="B120" s="83"/>
      <c r="C120" s="83"/>
      <c r="D120" s="63"/>
      <c r="E120" s="60"/>
      <c r="F120" s="83"/>
      <c r="G120" s="104"/>
      <c r="H120" s="105"/>
      <c r="I120" s="59"/>
      <c r="J120" s="60"/>
      <c r="K120" s="133">
        <v>4</v>
      </c>
      <c r="L120" s="62"/>
      <c r="M120" s="63"/>
      <c r="N120" s="134" t="s">
        <v>66</v>
      </c>
      <c r="O120" s="129">
        <v>11000</v>
      </c>
      <c r="P120" s="136">
        <v>12000</v>
      </c>
      <c r="Q120" s="137">
        <v>13000</v>
      </c>
      <c r="R120" s="129">
        <v>11000</v>
      </c>
      <c r="S120" s="375"/>
      <c r="T120" s="129">
        <v>1000</v>
      </c>
      <c r="U120" s="129">
        <v>1000</v>
      </c>
      <c r="V120" s="129">
        <v>1000</v>
      </c>
      <c r="W120" s="129">
        <f>SUM(T120:V120)</f>
        <v>3000</v>
      </c>
      <c r="X120" s="135">
        <f t="shared" si="68"/>
        <v>27.272727272727273</v>
      </c>
      <c r="Z120" s="135">
        <v>1700</v>
      </c>
      <c r="AA120" s="129">
        <v>2000</v>
      </c>
      <c r="AB120" s="129">
        <v>700</v>
      </c>
      <c r="AC120" s="129">
        <f>SUM(Z120:AB120)</f>
        <v>4400</v>
      </c>
      <c r="AD120" s="424">
        <f t="shared" si="69"/>
        <v>40</v>
      </c>
      <c r="AF120" s="424">
        <f t="shared" si="88"/>
        <v>7400</v>
      </c>
      <c r="AG120" s="424">
        <f t="shared" si="89"/>
        <v>67.272727272727266</v>
      </c>
      <c r="AI120" s="424">
        <v>1000</v>
      </c>
      <c r="AJ120" s="129">
        <v>1000</v>
      </c>
      <c r="AK120" s="129">
        <v>1300</v>
      </c>
      <c r="AL120" s="129">
        <f>SUM(AI120:AK120)</f>
        <v>3300</v>
      </c>
      <c r="AM120" s="424">
        <f t="shared" si="71"/>
        <v>30</v>
      </c>
      <c r="AO120" s="424">
        <v>300</v>
      </c>
      <c r="AP120" s="129"/>
      <c r="AQ120" s="129"/>
      <c r="AR120" s="129">
        <f>SUM(AO120:AQ120)</f>
        <v>300</v>
      </c>
      <c r="AS120" s="424">
        <f t="shared" si="72"/>
        <v>2.7272727272727271</v>
      </c>
      <c r="AU120" s="424">
        <f>AL120+AR120</f>
        <v>3600</v>
      </c>
      <c r="AV120" s="424">
        <f t="shared" si="74"/>
        <v>32.727272727272727</v>
      </c>
      <c r="AX120" s="424">
        <f t="shared" si="99"/>
        <v>11000</v>
      </c>
      <c r="AY120" s="424">
        <f t="shared" si="76"/>
        <v>100</v>
      </c>
      <c r="AZ120" s="50"/>
      <c r="BA120" s="135">
        <f t="shared" si="66"/>
        <v>0</v>
      </c>
      <c r="BB120" s="129">
        <f t="shared" si="90"/>
        <v>0</v>
      </c>
      <c r="BC120" s="129">
        <f t="shared" si="67"/>
        <v>11000</v>
      </c>
      <c r="BD120" s="51"/>
    </row>
    <row r="121" spans="1:56" ht="30" customHeight="1" x14ac:dyDescent="0.2">
      <c r="A121" s="82"/>
      <c r="B121" s="83"/>
      <c r="C121" s="83"/>
      <c r="D121" s="63"/>
      <c r="E121" s="60"/>
      <c r="F121" s="83"/>
      <c r="G121" s="104"/>
      <c r="H121" s="105"/>
      <c r="I121" s="59"/>
      <c r="J121" s="130" t="s">
        <v>67</v>
      </c>
      <c r="K121" s="61"/>
      <c r="L121" s="62"/>
      <c r="M121" s="63"/>
      <c r="N121" s="101" t="s">
        <v>68</v>
      </c>
      <c r="O121" s="103">
        <f>O122</f>
        <v>4000</v>
      </c>
      <c r="P121" s="131">
        <f>P122</f>
        <v>4000</v>
      </c>
      <c r="Q121" s="132">
        <f>Q122</f>
        <v>4000</v>
      </c>
      <c r="R121" s="103">
        <f>R122</f>
        <v>4000</v>
      </c>
      <c r="S121" s="379"/>
      <c r="T121" s="103">
        <f>T122</f>
        <v>500</v>
      </c>
      <c r="U121" s="103">
        <f>U122</f>
        <v>500</v>
      </c>
      <c r="V121" s="103">
        <f>V122</f>
        <v>300</v>
      </c>
      <c r="W121" s="103">
        <f>W122</f>
        <v>1300</v>
      </c>
      <c r="X121" s="102">
        <f t="shared" si="68"/>
        <v>32.5</v>
      </c>
      <c r="Z121" s="102">
        <f>Z122</f>
        <v>800</v>
      </c>
      <c r="AA121" s="103">
        <f>AA122</f>
        <v>300</v>
      </c>
      <c r="AB121" s="103">
        <f>AB122</f>
        <v>500</v>
      </c>
      <c r="AC121" s="103">
        <f>AC122</f>
        <v>1600</v>
      </c>
      <c r="AD121" s="420">
        <f t="shared" si="69"/>
        <v>40</v>
      </c>
      <c r="AF121" s="420">
        <f t="shared" si="88"/>
        <v>2900</v>
      </c>
      <c r="AG121" s="420">
        <f t="shared" si="89"/>
        <v>72.5</v>
      </c>
      <c r="AI121" s="420">
        <f>AI122</f>
        <v>300</v>
      </c>
      <c r="AJ121" s="103">
        <f>AJ122</f>
        <v>500</v>
      </c>
      <c r="AK121" s="103">
        <f>AK122</f>
        <v>300</v>
      </c>
      <c r="AL121" s="103">
        <f>AL122</f>
        <v>1100</v>
      </c>
      <c r="AM121" s="420">
        <f t="shared" si="71"/>
        <v>27.5</v>
      </c>
      <c r="AO121" s="420">
        <f>AO122</f>
        <v>0</v>
      </c>
      <c r="AP121" s="103">
        <f>AP122</f>
        <v>0</v>
      </c>
      <c r="AQ121" s="103">
        <f>AQ122</f>
        <v>0</v>
      </c>
      <c r="AR121" s="103">
        <f>AR122</f>
        <v>0</v>
      </c>
      <c r="AS121" s="420">
        <f t="shared" si="72"/>
        <v>0</v>
      </c>
      <c r="AU121" s="420">
        <f>AU122</f>
        <v>1100</v>
      </c>
      <c r="AV121" s="420">
        <f t="shared" si="74"/>
        <v>27.5</v>
      </c>
      <c r="AX121" s="420">
        <f t="shared" si="99"/>
        <v>4000</v>
      </c>
      <c r="AY121" s="420">
        <f t="shared" si="76"/>
        <v>100</v>
      </c>
      <c r="AZ121" s="50"/>
      <c r="BA121" s="102">
        <f t="shared" si="66"/>
        <v>0</v>
      </c>
      <c r="BB121" s="129">
        <f t="shared" si="90"/>
        <v>0</v>
      </c>
      <c r="BC121" s="103">
        <f t="shared" si="67"/>
        <v>4000</v>
      </c>
      <c r="BD121" s="51"/>
    </row>
    <row r="122" spans="1:56" ht="30" customHeight="1" x14ac:dyDescent="0.2">
      <c r="A122" s="82"/>
      <c r="B122" s="83"/>
      <c r="C122" s="83"/>
      <c r="D122" s="63"/>
      <c r="E122" s="60"/>
      <c r="F122" s="83"/>
      <c r="G122" s="104"/>
      <c r="H122" s="105"/>
      <c r="I122" s="59"/>
      <c r="J122" s="60"/>
      <c r="K122" s="133">
        <v>4</v>
      </c>
      <c r="L122" s="62"/>
      <c r="M122" s="63"/>
      <c r="N122" s="134" t="s">
        <v>66</v>
      </c>
      <c r="O122" s="129">
        <v>4000</v>
      </c>
      <c r="P122" s="136">
        <v>4000</v>
      </c>
      <c r="Q122" s="137">
        <v>4000</v>
      </c>
      <c r="R122" s="129">
        <v>4000</v>
      </c>
      <c r="S122" s="375"/>
      <c r="T122" s="129">
        <v>500</v>
      </c>
      <c r="U122" s="129">
        <v>500</v>
      </c>
      <c r="V122" s="129">
        <v>300</v>
      </c>
      <c r="W122" s="129">
        <f>SUM(T122:V122)</f>
        <v>1300</v>
      </c>
      <c r="X122" s="135">
        <f t="shared" si="68"/>
        <v>32.5</v>
      </c>
      <c r="Z122" s="135">
        <v>800</v>
      </c>
      <c r="AA122" s="129">
        <v>300</v>
      </c>
      <c r="AB122" s="129">
        <v>500</v>
      </c>
      <c r="AC122" s="129">
        <f>SUM(Z122:AB122)</f>
        <v>1600</v>
      </c>
      <c r="AD122" s="424">
        <f t="shared" si="69"/>
        <v>40</v>
      </c>
      <c r="AF122" s="424">
        <f t="shared" si="88"/>
        <v>2900</v>
      </c>
      <c r="AG122" s="424">
        <f t="shared" si="89"/>
        <v>72.5</v>
      </c>
      <c r="AI122" s="424">
        <v>300</v>
      </c>
      <c r="AJ122" s="129">
        <v>500</v>
      </c>
      <c r="AK122" s="129">
        <v>300</v>
      </c>
      <c r="AL122" s="129">
        <f>SUM(AI122:AK122)</f>
        <v>1100</v>
      </c>
      <c r="AM122" s="424">
        <f t="shared" si="71"/>
        <v>27.5</v>
      </c>
      <c r="AO122" s="424"/>
      <c r="AP122" s="129"/>
      <c r="AQ122" s="129"/>
      <c r="AR122" s="129">
        <f>SUM(AO122:AQ122)</f>
        <v>0</v>
      </c>
      <c r="AS122" s="424">
        <f t="shared" si="72"/>
        <v>0</v>
      </c>
      <c r="AU122" s="424">
        <f>AL122+AR122</f>
        <v>1100</v>
      </c>
      <c r="AV122" s="424">
        <f t="shared" si="74"/>
        <v>27.5</v>
      </c>
      <c r="AX122" s="424">
        <f t="shared" si="99"/>
        <v>4000</v>
      </c>
      <c r="AY122" s="424">
        <f t="shared" si="76"/>
        <v>100</v>
      </c>
      <c r="AZ122" s="50"/>
      <c r="BA122" s="135">
        <f t="shared" si="66"/>
        <v>0</v>
      </c>
      <c r="BB122" s="129">
        <f t="shared" si="90"/>
        <v>0</v>
      </c>
      <c r="BC122" s="129">
        <f t="shared" si="67"/>
        <v>4000</v>
      </c>
      <c r="BD122" s="51"/>
    </row>
    <row r="123" spans="1:56" ht="30" customHeight="1" x14ac:dyDescent="0.2">
      <c r="A123" s="82"/>
      <c r="B123" s="83"/>
      <c r="C123" s="83"/>
      <c r="D123" s="63"/>
      <c r="E123" s="60"/>
      <c r="F123" s="83"/>
      <c r="G123" s="104"/>
      <c r="H123" s="105"/>
      <c r="I123" s="59"/>
      <c r="J123" s="130" t="s">
        <v>55</v>
      </c>
      <c r="K123" s="61"/>
      <c r="L123" s="62"/>
      <c r="M123" s="63"/>
      <c r="N123" s="101" t="s">
        <v>56</v>
      </c>
      <c r="O123" s="103">
        <f>O124+O125+O126</f>
        <v>20000</v>
      </c>
      <c r="P123" s="131">
        <f>P124+P125+P126</f>
        <v>21000</v>
      </c>
      <c r="Q123" s="132">
        <f>Q124+Q125+Q126</f>
        <v>21000</v>
      </c>
      <c r="R123" s="103">
        <f>R124+R125+R126</f>
        <v>20000</v>
      </c>
      <c r="S123" s="379"/>
      <c r="T123" s="103">
        <f>T124+T125+T126</f>
        <v>1500</v>
      </c>
      <c r="U123" s="103">
        <f>U124+U125+U126</f>
        <v>1700</v>
      </c>
      <c r="V123" s="103">
        <f>V124+V125+V126</f>
        <v>1700</v>
      </c>
      <c r="W123" s="103">
        <f>W124+W125+W126</f>
        <v>4900</v>
      </c>
      <c r="X123" s="102">
        <f t="shared" si="68"/>
        <v>24.5</v>
      </c>
      <c r="Z123" s="102">
        <f>Z124+Z125+Z126</f>
        <v>1600</v>
      </c>
      <c r="AA123" s="103">
        <f>AA124+AA125+AA126</f>
        <v>1800</v>
      </c>
      <c r="AB123" s="103">
        <f>AB124+AB125+AB126</f>
        <v>1800</v>
      </c>
      <c r="AC123" s="103">
        <f>AC124+AC125+AC126</f>
        <v>5200</v>
      </c>
      <c r="AD123" s="420">
        <f t="shared" si="69"/>
        <v>26</v>
      </c>
      <c r="AF123" s="420">
        <f>W123+AC123</f>
        <v>10100</v>
      </c>
      <c r="AG123" s="420">
        <f t="shared" si="89"/>
        <v>50.5</v>
      </c>
      <c r="AI123" s="420">
        <f>AI124+AI125+AI126</f>
        <v>1700</v>
      </c>
      <c r="AJ123" s="103">
        <f>AJ124+AJ125+AJ126</f>
        <v>1700</v>
      </c>
      <c r="AK123" s="103">
        <f>AK124+AK125+AK126</f>
        <v>1700</v>
      </c>
      <c r="AL123" s="103">
        <f>AL124+AL125+AL126</f>
        <v>5100</v>
      </c>
      <c r="AM123" s="420">
        <f t="shared" si="71"/>
        <v>25.5</v>
      </c>
      <c r="AO123" s="420">
        <f>AO124+AO125+AO126</f>
        <v>1400</v>
      </c>
      <c r="AP123" s="103">
        <f>AP124+AP125+AP126</f>
        <v>1500</v>
      </c>
      <c r="AQ123" s="103">
        <f>AQ124+AQ125+AQ126</f>
        <v>1900</v>
      </c>
      <c r="AR123" s="103">
        <f>AR124+AR125+AR126</f>
        <v>4800</v>
      </c>
      <c r="AS123" s="420">
        <f t="shared" si="72"/>
        <v>24</v>
      </c>
      <c r="AU123" s="420">
        <f>AL123+AR123</f>
        <v>9900</v>
      </c>
      <c r="AV123" s="420">
        <f t="shared" si="74"/>
        <v>49.5</v>
      </c>
      <c r="AX123" s="420">
        <f t="shared" si="99"/>
        <v>20000</v>
      </c>
      <c r="AY123" s="420">
        <f t="shared" si="76"/>
        <v>100</v>
      </c>
      <c r="AZ123" s="50"/>
      <c r="BA123" s="102">
        <f t="shared" si="66"/>
        <v>0</v>
      </c>
      <c r="BB123" s="129">
        <f t="shared" si="90"/>
        <v>0</v>
      </c>
      <c r="BC123" s="103">
        <f t="shared" si="67"/>
        <v>20000</v>
      </c>
      <c r="BD123" s="51"/>
    </row>
    <row r="124" spans="1:56" ht="30" customHeight="1" x14ac:dyDescent="0.2">
      <c r="A124" s="82"/>
      <c r="B124" s="83"/>
      <c r="C124" s="83"/>
      <c r="D124" s="63"/>
      <c r="E124" s="60"/>
      <c r="F124" s="83"/>
      <c r="G124" s="104"/>
      <c r="H124" s="105"/>
      <c r="I124" s="59"/>
      <c r="J124" s="60"/>
      <c r="K124" s="133">
        <v>2</v>
      </c>
      <c r="L124" s="62"/>
      <c r="M124" s="63"/>
      <c r="N124" s="134" t="s">
        <v>57</v>
      </c>
      <c r="O124" s="129">
        <v>9000</v>
      </c>
      <c r="P124" s="136">
        <v>9000</v>
      </c>
      <c r="Q124" s="137">
        <v>9000</v>
      </c>
      <c r="R124" s="129">
        <v>9000</v>
      </c>
      <c r="S124" s="375"/>
      <c r="T124" s="129">
        <v>700</v>
      </c>
      <c r="U124" s="129">
        <v>800</v>
      </c>
      <c r="V124" s="129">
        <v>800</v>
      </c>
      <c r="W124" s="129">
        <f>SUM(T124:V124)</f>
        <v>2300</v>
      </c>
      <c r="X124" s="135">
        <f t="shared" si="68"/>
        <v>25.555555555555557</v>
      </c>
      <c r="Z124" s="135">
        <v>800</v>
      </c>
      <c r="AA124" s="129">
        <v>800</v>
      </c>
      <c r="AB124" s="129">
        <v>800</v>
      </c>
      <c r="AC124" s="129">
        <f>SUM(Z124:AB124)</f>
        <v>2400</v>
      </c>
      <c r="AD124" s="424">
        <f t="shared" si="69"/>
        <v>26.666666666666668</v>
      </c>
      <c r="AF124" s="424">
        <f t="shared" si="88"/>
        <v>4700</v>
      </c>
      <c r="AG124" s="424">
        <f t="shared" si="89"/>
        <v>52.222222222222221</v>
      </c>
      <c r="AI124" s="424">
        <v>800</v>
      </c>
      <c r="AJ124" s="129">
        <v>800</v>
      </c>
      <c r="AK124" s="129">
        <v>800</v>
      </c>
      <c r="AL124" s="129">
        <f>SUM(AI124:AK124)</f>
        <v>2400</v>
      </c>
      <c r="AM124" s="424">
        <f t="shared" si="71"/>
        <v>26.666666666666668</v>
      </c>
      <c r="AO124" s="424">
        <v>600</v>
      </c>
      <c r="AP124" s="129">
        <v>600</v>
      </c>
      <c r="AQ124" s="129">
        <v>700</v>
      </c>
      <c r="AR124" s="129">
        <f>SUM(AO124:AQ124)</f>
        <v>1900</v>
      </c>
      <c r="AS124" s="424">
        <f t="shared" si="72"/>
        <v>21.111111111111111</v>
      </c>
      <c r="AU124" s="424">
        <f>AL124+AR124</f>
        <v>4300</v>
      </c>
      <c r="AV124" s="424">
        <f t="shared" si="74"/>
        <v>47.777777777777779</v>
      </c>
      <c r="AX124" s="424">
        <f t="shared" si="99"/>
        <v>9000</v>
      </c>
      <c r="AY124" s="424">
        <f t="shared" si="76"/>
        <v>100</v>
      </c>
      <c r="AZ124" s="50"/>
      <c r="BA124" s="135">
        <f t="shared" si="66"/>
        <v>0</v>
      </c>
      <c r="BB124" s="129">
        <f t="shared" si="90"/>
        <v>0</v>
      </c>
      <c r="BC124" s="129">
        <f t="shared" si="67"/>
        <v>9000</v>
      </c>
      <c r="BD124" s="51"/>
    </row>
    <row r="125" spans="1:56" ht="30" customHeight="1" x14ac:dyDescent="0.2">
      <c r="A125" s="82"/>
      <c r="B125" s="83"/>
      <c r="C125" s="83"/>
      <c r="D125" s="63"/>
      <c r="E125" s="60"/>
      <c r="F125" s="83"/>
      <c r="G125" s="104"/>
      <c r="H125" s="105"/>
      <c r="I125" s="59"/>
      <c r="J125" s="60"/>
      <c r="K125" s="133">
        <v>5</v>
      </c>
      <c r="L125" s="62"/>
      <c r="M125" s="63"/>
      <c r="N125" s="134" t="s">
        <v>58</v>
      </c>
      <c r="O125" s="129">
        <v>8000</v>
      </c>
      <c r="P125" s="136">
        <v>9000</v>
      </c>
      <c r="Q125" s="137">
        <v>9000</v>
      </c>
      <c r="R125" s="129">
        <v>8000</v>
      </c>
      <c r="S125" s="375"/>
      <c r="T125" s="129">
        <v>600</v>
      </c>
      <c r="U125" s="129">
        <v>600</v>
      </c>
      <c r="V125" s="129">
        <v>600</v>
      </c>
      <c r="W125" s="129">
        <f>SUM(T125:V125)</f>
        <v>1800</v>
      </c>
      <c r="X125" s="135">
        <f t="shared" si="68"/>
        <v>22.5</v>
      </c>
      <c r="Z125" s="135">
        <v>600</v>
      </c>
      <c r="AA125" s="129">
        <v>700</v>
      </c>
      <c r="AB125" s="129">
        <v>700</v>
      </c>
      <c r="AC125" s="129">
        <f>SUM(Z125:AB125)</f>
        <v>2000</v>
      </c>
      <c r="AD125" s="424">
        <f t="shared" si="69"/>
        <v>25</v>
      </c>
      <c r="AF125" s="424">
        <f t="shared" si="88"/>
        <v>3800</v>
      </c>
      <c r="AG125" s="424">
        <f t="shared" si="89"/>
        <v>47.5</v>
      </c>
      <c r="AI125" s="424">
        <v>700</v>
      </c>
      <c r="AJ125" s="129">
        <v>600</v>
      </c>
      <c r="AK125" s="129">
        <v>600</v>
      </c>
      <c r="AL125" s="129">
        <f>SUM(AI125:AK125)</f>
        <v>1900</v>
      </c>
      <c r="AM125" s="424">
        <f t="shared" si="71"/>
        <v>23.75</v>
      </c>
      <c r="AO125" s="424">
        <v>600</v>
      </c>
      <c r="AP125" s="129">
        <v>500</v>
      </c>
      <c r="AQ125" s="129">
        <v>1200</v>
      </c>
      <c r="AR125" s="129">
        <f>SUM(AO125:AQ125)</f>
        <v>2300</v>
      </c>
      <c r="AS125" s="424">
        <f t="shared" si="72"/>
        <v>28.75</v>
      </c>
      <c r="AU125" s="424">
        <f>AL125+AR125</f>
        <v>4200</v>
      </c>
      <c r="AV125" s="424">
        <f t="shared" si="74"/>
        <v>52.5</v>
      </c>
      <c r="AX125" s="424">
        <f t="shared" si="99"/>
        <v>8000</v>
      </c>
      <c r="AY125" s="424">
        <f t="shared" si="76"/>
        <v>100</v>
      </c>
      <c r="AZ125" s="50"/>
      <c r="BA125" s="135">
        <f t="shared" si="66"/>
        <v>0</v>
      </c>
      <c r="BB125" s="129">
        <f t="shared" si="90"/>
        <v>0</v>
      </c>
      <c r="BC125" s="129">
        <f t="shared" si="67"/>
        <v>8000</v>
      </c>
      <c r="BD125" s="51"/>
    </row>
    <row r="126" spans="1:56" ht="30" customHeight="1" x14ac:dyDescent="0.2">
      <c r="A126" s="82"/>
      <c r="B126" s="83"/>
      <c r="C126" s="83"/>
      <c r="D126" s="63"/>
      <c r="E126" s="60"/>
      <c r="F126" s="83"/>
      <c r="G126" s="104"/>
      <c r="H126" s="105"/>
      <c r="I126" s="59"/>
      <c r="J126" s="60"/>
      <c r="K126" s="133">
        <v>7</v>
      </c>
      <c r="L126" s="62"/>
      <c r="M126" s="63"/>
      <c r="N126" s="134" t="s">
        <v>59</v>
      </c>
      <c r="O126" s="129">
        <v>3000</v>
      </c>
      <c r="P126" s="136">
        <v>3000</v>
      </c>
      <c r="Q126" s="137">
        <v>3000</v>
      </c>
      <c r="R126" s="129">
        <v>3000</v>
      </c>
      <c r="S126" s="375"/>
      <c r="T126" s="129">
        <v>200</v>
      </c>
      <c r="U126" s="129">
        <v>300</v>
      </c>
      <c r="V126" s="129">
        <v>300</v>
      </c>
      <c r="W126" s="129">
        <f>SUM(T126:V126)</f>
        <v>800</v>
      </c>
      <c r="X126" s="135">
        <f t="shared" si="68"/>
        <v>26.666666666666668</v>
      </c>
      <c r="Z126" s="135">
        <v>200</v>
      </c>
      <c r="AA126" s="129">
        <v>300</v>
      </c>
      <c r="AB126" s="129">
        <v>300</v>
      </c>
      <c r="AC126" s="129">
        <f>SUM(Z126:AB126)</f>
        <v>800</v>
      </c>
      <c r="AD126" s="424">
        <f t="shared" si="69"/>
        <v>26.666666666666668</v>
      </c>
      <c r="AF126" s="424">
        <f t="shared" si="88"/>
        <v>1600</v>
      </c>
      <c r="AG126" s="424">
        <f t="shared" si="89"/>
        <v>53.333333333333336</v>
      </c>
      <c r="AI126" s="424">
        <v>200</v>
      </c>
      <c r="AJ126" s="129">
        <v>300</v>
      </c>
      <c r="AK126" s="129">
        <v>300</v>
      </c>
      <c r="AL126" s="129">
        <f>SUM(AI126:AK126)</f>
        <v>800</v>
      </c>
      <c r="AM126" s="424">
        <f t="shared" si="71"/>
        <v>26.666666666666668</v>
      </c>
      <c r="AO126" s="424">
        <v>200</v>
      </c>
      <c r="AP126" s="129">
        <v>400</v>
      </c>
      <c r="AQ126" s="129"/>
      <c r="AR126" s="129">
        <f>SUM(AO126:AQ126)</f>
        <v>600</v>
      </c>
      <c r="AS126" s="424">
        <f t="shared" si="72"/>
        <v>20</v>
      </c>
      <c r="AU126" s="424">
        <f>AL126+AR126</f>
        <v>1400</v>
      </c>
      <c r="AV126" s="424">
        <f t="shared" si="74"/>
        <v>46.666666666666664</v>
      </c>
      <c r="AX126" s="424">
        <f t="shared" si="99"/>
        <v>3000</v>
      </c>
      <c r="AY126" s="424">
        <f t="shared" si="76"/>
        <v>100</v>
      </c>
      <c r="AZ126" s="50"/>
      <c r="BA126" s="135">
        <f t="shared" si="66"/>
        <v>0</v>
      </c>
      <c r="BB126" s="129">
        <f t="shared" si="90"/>
        <v>0</v>
      </c>
      <c r="BC126" s="129">
        <f t="shared" si="67"/>
        <v>3000</v>
      </c>
      <c r="BD126" s="51"/>
    </row>
    <row r="127" spans="1:56" ht="30" customHeight="1" x14ac:dyDescent="0.2">
      <c r="A127" s="82"/>
      <c r="B127" s="83"/>
      <c r="C127" s="83"/>
      <c r="D127" s="63"/>
      <c r="E127" s="60"/>
      <c r="F127" s="83"/>
      <c r="G127" s="109"/>
      <c r="H127" s="138" t="s">
        <v>60</v>
      </c>
      <c r="I127" s="139"/>
      <c r="J127" s="140"/>
      <c r="K127" s="141"/>
      <c r="L127" s="142"/>
      <c r="M127" s="143"/>
      <c r="N127" s="144" t="s">
        <v>61</v>
      </c>
      <c r="O127" s="147">
        <f>O128</f>
        <v>136000</v>
      </c>
      <c r="P127" s="146">
        <f>P128</f>
        <v>146000</v>
      </c>
      <c r="Q127" s="174">
        <f>Q128</f>
        <v>146000</v>
      </c>
      <c r="R127" s="147">
        <f>R128</f>
        <v>136000</v>
      </c>
      <c r="S127" s="379"/>
      <c r="T127" s="147">
        <f>T128</f>
        <v>0</v>
      </c>
      <c r="U127" s="147">
        <f>U128</f>
        <v>0</v>
      </c>
      <c r="V127" s="147">
        <f>V128</f>
        <v>0</v>
      </c>
      <c r="W127" s="147">
        <f>SUM(T127:V127)</f>
        <v>0</v>
      </c>
      <c r="X127" s="145">
        <f t="shared" si="68"/>
        <v>0</v>
      </c>
      <c r="Z127" s="145">
        <f>Z128</f>
        <v>0</v>
      </c>
      <c r="AA127" s="147">
        <f>AA128</f>
        <v>0</v>
      </c>
      <c r="AB127" s="147">
        <f>AB128</f>
        <v>0</v>
      </c>
      <c r="AC127" s="147">
        <f>SUM(Z127:AB127)</f>
        <v>0</v>
      </c>
      <c r="AD127" s="149">
        <f t="shared" si="69"/>
        <v>0</v>
      </c>
      <c r="AF127" s="149">
        <f t="shared" si="88"/>
        <v>0</v>
      </c>
      <c r="AG127" s="149">
        <f t="shared" si="89"/>
        <v>0</v>
      </c>
      <c r="AI127" s="149">
        <f>AI128</f>
        <v>136000</v>
      </c>
      <c r="AJ127" s="147">
        <f>AJ128</f>
        <v>0</v>
      </c>
      <c r="AK127" s="147">
        <f>AK128</f>
        <v>0</v>
      </c>
      <c r="AL127" s="147">
        <f>SUM(AI127:AK127)</f>
        <v>136000</v>
      </c>
      <c r="AM127" s="149">
        <f t="shared" si="71"/>
        <v>100</v>
      </c>
      <c r="AO127" s="149">
        <f>AO128</f>
        <v>0</v>
      </c>
      <c r="AP127" s="147">
        <f>AP128</f>
        <v>0</v>
      </c>
      <c r="AQ127" s="147">
        <f>AQ128</f>
        <v>0</v>
      </c>
      <c r="AR127" s="147">
        <f>SUM(AO127:AQ127)</f>
        <v>0</v>
      </c>
      <c r="AS127" s="149">
        <f t="shared" si="72"/>
        <v>0</v>
      </c>
      <c r="AU127" s="149">
        <f t="shared" ref="AU127:AU133" si="100">AL127+AR127</f>
        <v>136000</v>
      </c>
      <c r="AV127" s="149">
        <f t="shared" si="74"/>
        <v>100</v>
      </c>
      <c r="AX127" s="149">
        <f t="shared" si="99"/>
        <v>136000</v>
      </c>
      <c r="AY127" s="446">
        <f t="shared" si="76"/>
        <v>100</v>
      </c>
      <c r="AZ127" s="148"/>
      <c r="BA127" s="147">
        <f t="shared" si="66"/>
        <v>0</v>
      </c>
      <c r="BB127" s="147">
        <f t="shared" ref="BB127:BB133" si="101">BA127/(O127/100)</f>
        <v>0</v>
      </c>
      <c r="BC127" s="147">
        <f t="shared" si="67"/>
        <v>136000</v>
      </c>
      <c r="BD127" s="51"/>
    </row>
    <row r="128" spans="1:56" ht="30" customHeight="1" x14ac:dyDescent="0.2">
      <c r="A128" s="82"/>
      <c r="B128" s="83"/>
      <c r="C128" s="83"/>
      <c r="D128" s="63"/>
      <c r="E128" s="60"/>
      <c r="F128" s="83"/>
      <c r="G128" s="104"/>
      <c r="H128" s="105"/>
      <c r="I128" s="123">
        <v>2</v>
      </c>
      <c r="J128" s="60"/>
      <c r="K128" s="61"/>
      <c r="L128" s="62"/>
      <c r="M128" s="63"/>
      <c r="N128" s="124" t="s">
        <v>54</v>
      </c>
      <c r="O128" s="126">
        <f>O129+O131</f>
        <v>136000</v>
      </c>
      <c r="P128" s="126">
        <f>P129+P131</f>
        <v>146000</v>
      </c>
      <c r="Q128" s="126">
        <f>Q129+Q131</f>
        <v>146000</v>
      </c>
      <c r="R128" s="126">
        <f>R129+R131</f>
        <v>136000</v>
      </c>
      <c r="S128" s="388"/>
      <c r="T128" s="126">
        <f>T129+T131</f>
        <v>0</v>
      </c>
      <c r="U128" s="126">
        <f>U129+U131</f>
        <v>0</v>
      </c>
      <c r="V128" s="126">
        <f>V129+V131</f>
        <v>0</v>
      </c>
      <c r="W128" s="126">
        <f>W130</f>
        <v>0</v>
      </c>
      <c r="X128" s="125">
        <f t="shared" si="68"/>
        <v>0</v>
      </c>
      <c r="Z128" s="125">
        <f>Z129+Z131</f>
        <v>0</v>
      </c>
      <c r="AA128" s="126">
        <f>AA129+AA131</f>
        <v>0</v>
      </c>
      <c r="AB128" s="126">
        <f>AB129+AB131</f>
        <v>0</v>
      </c>
      <c r="AC128" s="126">
        <f>AC129+AC131</f>
        <v>0</v>
      </c>
      <c r="AD128" s="423">
        <f t="shared" si="69"/>
        <v>0</v>
      </c>
      <c r="AF128" s="423">
        <f t="shared" si="88"/>
        <v>0</v>
      </c>
      <c r="AG128" s="423">
        <f t="shared" si="89"/>
        <v>0</v>
      </c>
      <c r="AI128" s="423">
        <f>AI129+AI131</f>
        <v>136000</v>
      </c>
      <c r="AJ128" s="126">
        <f>AJ129+AJ131</f>
        <v>0</v>
      </c>
      <c r="AK128" s="126">
        <f>AK129+AK131</f>
        <v>0</v>
      </c>
      <c r="AL128" s="126">
        <f>AL129+AL131</f>
        <v>136000</v>
      </c>
      <c r="AM128" s="423">
        <f t="shared" si="71"/>
        <v>100</v>
      </c>
      <c r="AO128" s="423">
        <f>AO129+AO131</f>
        <v>0</v>
      </c>
      <c r="AP128" s="126">
        <f>AP129+AP131</f>
        <v>0</v>
      </c>
      <c r="AQ128" s="126">
        <f>AQ129+AQ131</f>
        <v>0</v>
      </c>
      <c r="AR128" s="126">
        <f>AR129+AR131</f>
        <v>0</v>
      </c>
      <c r="AS128" s="423">
        <f t="shared" si="72"/>
        <v>0</v>
      </c>
      <c r="AU128" s="423">
        <f t="shared" si="100"/>
        <v>136000</v>
      </c>
      <c r="AV128" s="423">
        <f t="shared" si="74"/>
        <v>100</v>
      </c>
      <c r="AX128" s="423">
        <f t="shared" si="99"/>
        <v>136000</v>
      </c>
      <c r="AY128" s="447">
        <f t="shared" si="76"/>
        <v>100</v>
      </c>
      <c r="AZ128" s="50"/>
      <c r="BA128" s="126">
        <f t="shared" si="66"/>
        <v>0</v>
      </c>
      <c r="BB128" s="126">
        <f t="shared" si="101"/>
        <v>0</v>
      </c>
      <c r="BC128" s="126">
        <f t="shared" si="67"/>
        <v>136000</v>
      </c>
      <c r="BD128" s="51"/>
    </row>
    <row r="129" spans="1:56" ht="30" customHeight="1" x14ac:dyDescent="0.2">
      <c r="A129" s="82"/>
      <c r="B129" s="83"/>
      <c r="C129" s="83"/>
      <c r="D129" s="63"/>
      <c r="E129" s="60"/>
      <c r="F129" s="83"/>
      <c r="G129" s="104"/>
      <c r="H129" s="105"/>
      <c r="I129" s="59"/>
      <c r="J129" s="130" t="s">
        <v>63</v>
      </c>
      <c r="K129" s="61"/>
      <c r="L129" s="62"/>
      <c r="M129" s="63"/>
      <c r="N129" s="101" t="s">
        <v>64</v>
      </c>
      <c r="O129" s="103">
        <f>O130</f>
        <v>130000</v>
      </c>
      <c r="P129" s="103">
        <f>P130</f>
        <v>140000</v>
      </c>
      <c r="Q129" s="103">
        <f>Q130</f>
        <v>140000</v>
      </c>
      <c r="R129" s="103">
        <f>R130</f>
        <v>130000</v>
      </c>
      <c r="S129" s="379"/>
      <c r="T129" s="103">
        <f>T130</f>
        <v>0</v>
      </c>
      <c r="U129" s="103">
        <f>U130</f>
        <v>0</v>
      </c>
      <c r="V129" s="103">
        <f>V130</f>
        <v>0</v>
      </c>
      <c r="W129" s="103">
        <f>SUM(T129:V129)</f>
        <v>0</v>
      </c>
      <c r="X129" s="102">
        <f t="shared" si="68"/>
        <v>0</v>
      </c>
      <c r="Z129" s="102">
        <f>Z130</f>
        <v>0</v>
      </c>
      <c r="AA129" s="103">
        <f>AA130</f>
        <v>0</v>
      </c>
      <c r="AB129" s="103">
        <f>AB130</f>
        <v>0</v>
      </c>
      <c r="AC129" s="103">
        <f>SUM(Z129:AB129)</f>
        <v>0</v>
      </c>
      <c r="AD129" s="420">
        <f t="shared" si="69"/>
        <v>0</v>
      </c>
      <c r="AF129" s="420">
        <f t="shared" si="88"/>
        <v>0</v>
      </c>
      <c r="AG129" s="420">
        <f t="shared" si="89"/>
        <v>0</v>
      </c>
      <c r="AI129" s="420">
        <f>AI130</f>
        <v>130000</v>
      </c>
      <c r="AJ129" s="103">
        <f>AJ130</f>
        <v>0</v>
      </c>
      <c r="AK129" s="103">
        <f>AK130</f>
        <v>0</v>
      </c>
      <c r="AL129" s="103">
        <f>SUM(AI129:AK129)</f>
        <v>130000</v>
      </c>
      <c r="AM129" s="420">
        <f t="shared" si="71"/>
        <v>100</v>
      </c>
      <c r="AO129" s="420">
        <f>AO130</f>
        <v>0</v>
      </c>
      <c r="AP129" s="103">
        <f>AP130</f>
        <v>0</v>
      </c>
      <c r="AQ129" s="103">
        <f>AQ130</f>
        <v>0</v>
      </c>
      <c r="AR129" s="103">
        <f>SUM(AO129:AQ129)</f>
        <v>0</v>
      </c>
      <c r="AS129" s="420">
        <f t="shared" si="72"/>
        <v>0</v>
      </c>
      <c r="AU129" s="420">
        <f t="shared" si="100"/>
        <v>130000</v>
      </c>
      <c r="AV129" s="420">
        <f t="shared" si="74"/>
        <v>100</v>
      </c>
      <c r="AX129" s="420">
        <f t="shared" si="99"/>
        <v>130000</v>
      </c>
      <c r="AY129" s="448">
        <f t="shared" si="76"/>
        <v>100</v>
      </c>
      <c r="AZ129" s="50"/>
      <c r="BA129" s="103">
        <f t="shared" si="66"/>
        <v>0</v>
      </c>
      <c r="BB129" s="103">
        <f t="shared" si="101"/>
        <v>0</v>
      </c>
      <c r="BC129" s="103">
        <f t="shared" si="67"/>
        <v>130000</v>
      </c>
      <c r="BD129" s="51"/>
    </row>
    <row r="130" spans="1:56" s="194" customFormat="1" ht="30" customHeight="1" x14ac:dyDescent="0.2">
      <c r="A130" s="82"/>
      <c r="B130" s="83"/>
      <c r="C130" s="83"/>
      <c r="D130" s="63"/>
      <c r="E130" s="60"/>
      <c r="F130" s="83"/>
      <c r="G130" s="104"/>
      <c r="H130" s="105"/>
      <c r="I130" s="59"/>
      <c r="J130" s="60"/>
      <c r="K130" s="133">
        <v>1</v>
      </c>
      <c r="L130" s="62"/>
      <c r="M130" s="63"/>
      <c r="N130" s="134" t="s">
        <v>65</v>
      </c>
      <c r="O130" s="129">
        <v>130000</v>
      </c>
      <c r="P130" s="136">
        <v>140000</v>
      </c>
      <c r="Q130" s="137">
        <v>140000</v>
      </c>
      <c r="R130" s="129">
        <v>130000</v>
      </c>
      <c r="S130" s="375"/>
      <c r="T130" s="129"/>
      <c r="U130" s="129"/>
      <c r="V130" s="129"/>
      <c r="W130" s="129">
        <f>SUM(T130:V130)</f>
        <v>0</v>
      </c>
      <c r="X130" s="135">
        <f t="shared" si="68"/>
        <v>0</v>
      </c>
      <c r="Y130" s="374"/>
      <c r="Z130" s="135"/>
      <c r="AA130" s="129"/>
      <c r="AB130" s="129"/>
      <c r="AC130" s="129">
        <f>SUM(Z130:AB130)</f>
        <v>0</v>
      </c>
      <c r="AD130" s="424">
        <f t="shared" si="69"/>
        <v>0</v>
      </c>
      <c r="AE130" s="374"/>
      <c r="AF130" s="424">
        <f t="shared" si="88"/>
        <v>0</v>
      </c>
      <c r="AG130" s="424">
        <f t="shared" si="89"/>
        <v>0</v>
      </c>
      <c r="AH130" s="374"/>
      <c r="AI130" s="424">
        <v>130000</v>
      </c>
      <c r="AJ130" s="129"/>
      <c r="AK130" s="129"/>
      <c r="AL130" s="129">
        <f>SUM(AI130:AK130)</f>
        <v>130000</v>
      </c>
      <c r="AM130" s="424">
        <f t="shared" si="71"/>
        <v>100</v>
      </c>
      <c r="AN130" s="374"/>
      <c r="AO130" s="424"/>
      <c r="AP130" s="129"/>
      <c r="AQ130" s="129"/>
      <c r="AR130" s="129">
        <f>SUM(AO130:AQ130)</f>
        <v>0</v>
      </c>
      <c r="AS130" s="424">
        <f t="shared" si="72"/>
        <v>0</v>
      </c>
      <c r="AT130" s="374"/>
      <c r="AU130" s="424">
        <f t="shared" si="100"/>
        <v>130000</v>
      </c>
      <c r="AV130" s="424">
        <f t="shared" si="74"/>
        <v>100</v>
      </c>
      <c r="AW130" s="374"/>
      <c r="AX130" s="424">
        <f t="shared" si="99"/>
        <v>130000</v>
      </c>
      <c r="AY130" s="449">
        <f t="shared" si="76"/>
        <v>100</v>
      </c>
      <c r="AZ130" s="50"/>
      <c r="BA130" s="129">
        <f t="shared" si="66"/>
        <v>0</v>
      </c>
      <c r="BB130" s="129">
        <f t="shared" si="101"/>
        <v>0</v>
      </c>
      <c r="BC130" s="129">
        <f t="shared" si="67"/>
        <v>130000</v>
      </c>
      <c r="BD130" s="51"/>
    </row>
    <row r="131" spans="1:56" ht="30" customHeight="1" x14ac:dyDescent="0.2">
      <c r="A131" s="82"/>
      <c r="B131" s="83"/>
      <c r="C131" s="83"/>
      <c r="D131" s="63"/>
      <c r="E131" s="60"/>
      <c r="F131" s="83"/>
      <c r="G131" s="104"/>
      <c r="H131" s="105"/>
      <c r="I131" s="59"/>
      <c r="J131" s="130" t="s">
        <v>55</v>
      </c>
      <c r="K131" s="61"/>
      <c r="L131" s="62"/>
      <c r="M131" s="63"/>
      <c r="N131" s="101" t="s">
        <v>56</v>
      </c>
      <c r="O131" s="102">
        <f>O132+O133</f>
        <v>6000</v>
      </c>
      <c r="P131" s="102">
        <f>P132+P133</f>
        <v>6000</v>
      </c>
      <c r="Q131" s="102">
        <f>Q132+Q133</f>
        <v>6000</v>
      </c>
      <c r="R131" s="102">
        <f>R132+R133</f>
        <v>6000</v>
      </c>
      <c r="S131" s="378"/>
      <c r="T131" s="102">
        <f>T132+T133</f>
        <v>0</v>
      </c>
      <c r="U131" s="102">
        <f>U132+U133</f>
        <v>0</v>
      </c>
      <c r="V131" s="102">
        <f>V132+V133</f>
        <v>0</v>
      </c>
      <c r="W131" s="102">
        <f>W132+W133</f>
        <v>0</v>
      </c>
      <c r="X131" s="102">
        <f t="shared" si="68"/>
        <v>0</v>
      </c>
      <c r="Z131" s="102">
        <f>Z132+Z133</f>
        <v>0</v>
      </c>
      <c r="AA131" s="102">
        <f>AA132+AA133</f>
        <v>0</v>
      </c>
      <c r="AB131" s="102">
        <f>AB132+AB133</f>
        <v>0</v>
      </c>
      <c r="AC131" s="102">
        <f>AC132+AC133</f>
        <v>0</v>
      </c>
      <c r="AD131" s="420">
        <f t="shared" si="69"/>
        <v>0</v>
      </c>
      <c r="AF131" s="420">
        <f t="shared" si="88"/>
        <v>0</v>
      </c>
      <c r="AG131" s="420">
        <f t="shared" si="89"/>
        <v>0</v>
      </c>
      <c r="AI131" s="420">
        <f>AI132+AI133</f>
        <v>6000</v>
      </c>
      <c r="AJ131" s="102">
        <f>AJ132+AJ133</f>
        <v>0</v>
      </c>
      <c r="AK131" s="102">
        <f>AK132+AK133</f>
        <v>0</v>
      </c>
      <c r="AL131" s="102">
        <f>AL132+AL133</f>
        <v>6000</v>
      </c>
      <c r="AM131" s="420">
        <f t="shared" si="71"/>
        <v>100</v>
      </c>
      <c r="AO131" s="420">
        <f>AO132+AO133</f>
        <v>0</v>
      </c>
      <c r="AP131" s="102">
        <f>AP132+AP133</f>
        <v>0</v>
      </c>
      <c r="AQ131" s="102">
        <f>AQ132+AQ133</f>
        <v>0</v>
      </c>
      <c r="AR131" s="102">
        <f>AR132+AR133</f>
        <v>0</v>
      </c>
      <c r="AS131" s="420">
        <f t="shared" si="72"/>
        <v>0</v>
      </c>
      <c r="AU131" s="420">
        <f t="shared" si="100"/>
        <v>6000</v>
      </c>
      <c r="AV131" s="420">
        <f t="shared" si="74"/>
        <v>100</v>
      </c>
      <c r="AX131" s="420">
        <f t="shared" si="99"/>
        <v>6000</v>
      </c>
      <c r="AY131" s="448">
        <f t="shared" si="76"/>
        <v>100</v>
      </c>
      <c r="AZ131" s="50"/>
      <c r="BA131" s="102">
        <f t="shared" si="66"/>
        <v>0</v>
      </c>
      <c r="BB131" s="102">
        <f t="shared" si="101"/>
        <v>0</v>
      </c>
      <c r="BC131" s="102">
        <f t="shared" si="67"/>
        <v>6000</v>
      </c>
      <c r="BD131" s="51"/>
    </row>
    <row r="132" spans="1:56" ht="30" customHeight="1" x14ac:dyDescent="0.2">
      <c r="A132" s="82"/>
      <c r="B132" s="83"/>
      <c r="C132" s="83"/>
      <c r="D132" s="63"/>
      <c r="E132" s="60"/>
      <c r="F132" s="83"/>
      <c r="G132" s="104"/>
      <c r="H132" s="105"/>
      <c r="I132" s="59"/>
      <c r="J132" s="60"/>
      <c r="K132" s="133">
        <v>2</v>
      </c>
      <c r="L132" s="62"/>
      <c r="M132" s="63"/>
      <c r="N132" s="134" t="s">
        <v>57</v>
      </c>
      <c r="O132" s="135">
        <v>4000</v>
      </c>
      <c r="P132" s="136">
        <v>4000</v>
      </c>
      <c r="Q132" s="137">
        <v>4000</v>
      </c>
      <c r="R132" s="135">
        <v>4000</v>
      </c>
      <c r="S132" s="377"/>
      <c r="T132" s="135"/>
      <c r="U132" s="135"/>
      <c r="V132" s="135"/>
      <c r="W132" s="135">
        <f>SUM(T132:V132)</f>
        <v>0</v>
      </c>
      <c r="X132" s="135">
        <f t="shared" si="68"/>
        <v>0</v>
      </c>
      <c r="Z132" s="135"/>
      <c r="AA132" s="135"/>
      <c r="AB132" s="135"/>
      <c r="AC132" s="135">
        <f>SUM(Z132:AB132)</f>
        <v>0</v>
      </c>
      <c r="AD132" s="424">
        <f t="shared" si="69"/>
        <v>0</v>
      </c>
      <c r="AF132" s="424">
        <f t="shared" si="88"/>
        <v>0</v>
      </c>
      <c r="AG132" s="424">
        <f t="shared" si="89"/>
        <v>0</v>
      </c>
      <c r="AI132" s="424">
        <v>4000</v>
      </c>
      <c r="AJ132" s="135"/>
      <c r="AK132" s="135"/>
      <c r="AL132" s="135">
        <f>SUM(AI132:AK132)</f>
        <v>4000</v>
      </c>
      <c r="AM132" s="424">
        <f t="shared" si="71"/>
        <v>100</v>
      </c>
      <c r="AO132" s="424"/>
      <c r="AP132" s="135"/>
      <c r="AQ132" s="135"/>
      <c r="AR132" s="135">
        <f>SUM(AO132:AQ132)</f>
        <v>0</v>
      </c>
      <c r="AS132" s="424">
        <f t="shared" si="72"/>
        <v>0</v>
      </c>
      <c r="AU132" s="424">
        <f t="shared" si="100"/>
        <v>4000</v>
      </c>
      <c r="AV132" s="424">
        <f t="shared" si="74"/>
        <v>100</v>
      </c>
      <c r="AX132" s="424">
        <f t="shared" si="99"/>
        <v>4000</v>
      </c>
      <c r="AY132" s="449">
        <f t="shared" si="76"/>
        <v>100</v>
      </c>
      <c r="AZ132" s="50"/>
      <c r="BA132" s="135">
        <f t="shared" si="66"/>
        <v>0</v>
      </c>
      <c r="BB132" s="135">
        <f t="shared" si="101"/>
        <v>0</v>
      </c>
      <c r="BC132" s="135">
        <f t="shared" si="67"/>
        <v>4000</v>
      </c>
      <c r="BD132" s="51"/>
    </row>
    <row r="133" spans="1:56" ht="30" customHeight="1" x14ac:dyDescent="0.2">
      <c r="A133" s="82"/>
      <c r="B133" s="83"/>
      <c r="C133" s="83"/>
      <c r="D133" s="63"/>
      <c r="E133" s="60"/>
      <c r="F133" s="83"/>
      <c r="G133" s="104"/>
      <c r="H133" s="105"/>
      <c r="I133" s="59"/>
      <c r="J133" s="60"/>
      <c r="K133" s="133">
        <v>7</v>
      </c>
      <c r="L133" s="62"/>
      <c r="M133" s="63"/>
      <c r="N133" s="134" t="s">
        <v>59</v>
      </c>
      <c r="O133" s="135">
        <v>2000</v>
      </c>
      <c r="P133" s="136">
        <v>2000</v>
      </c>
      <c r="Q133" s="137">
        <v>2000</v>
      </c>
      <c r="R133" s="135">
        <v>2000</v>
      </c>
      <c r="S133" s="377"/>
      <c r="T133" s="135"/>
      <c r="U133" s="135"/>
      <c r="V133" s="135"/>
      <c r="W133" s="135">
        <f>SUM(T133:V133)</f>
        <v>0</v>
      </c>
      <c r="X133" s="135">
        <f t="shared" si="68"/>
        <v>0</v>
      </c>
      <c r="Z133" s="135"/>
      <c r="AA133" s="135"/>
      <c r="AB133" s="135"/>
      <c r="AC133" s="135">
        <f>SUM(Z133:AB133)</f>
        <v>0</v>
      </c>
      <c r="AD133" s="424">
        <f t="shared" si="69"/>
        <v>0</v>
      </c>
      <c r="AF133" s="424">
        <f t="shared" si="88"/>
        <v>0</v>
      </c>
      <c r="AG133" s="424">
        <f t="shared" si="89"/>
        <v>0</v>
      </c>
      <c r="AI133" s="424">
        <v>2000</v>
      </c>
      <c r="AJ133" s="135"/>
      <c r="AK133" s="135"/>
      <c r="AL133" s="135">
        <f>SUM(AI133:AK133)</f>
        <v>2000</v>
      </c>
      <c r="AM133" s="424">
        <f t="shared" si="71"/>
        <v>100</v>
      </c>
      <c r="AO133" s="424"/>
      <c r="AP133" s="135"/>
      <c r="AQ133" s="135"/>
      <c r="AR133" s="135">
        <f>SUM(AO133:AQ133)</f>
        <v>0</v>
      </c>
      <c r="AS133" s="424">
        <f t="shared" si="72"/>
        <v>0</v>
      </c>
      <c r="AU133" s="424">
        <f t="shared" si="100"/>
        <v>2000</v>
      </c>
      <c r="AV133" s="424">
        <f t="shared" si="74"/>
        <v>100</v>
      </c>
      <c r="AX133" s="424">
        <f t="shared" si="99"/>
        <v>2000</v>
      </c>
      <c r="AY133" s="449">
        <f t="shared" si="76"/>
        <v>100</v>
      </c>
      <c r="AZ133" s="50"/>
      <c r="BA133" s="135">
        <f t="shared" si="66"/>
        <v>0</v>
      </c>
      <c r="BB133" s="135">
        <f t="shared" si="101"/>
        <v>0</v>
      </c>
      <c r="BC133" s="135">
        <f t="shared" si="67"/>
        <v>2000</v>
      </c>
      <c r="BD133" s="51"/>
    </row>
    <row r="134" spans="1:56" ht="30" customHeight="1" x14ac:dyDescent="0.2">
      <c r="A134" s="82"/>
      <c r="B134" s="83"/>
      <c r="C134" s="83"/>
      <c r="D134" s="63"/>
      <c r="E134" s="60"/>
      <c r="F134" s="83"/>
      <c r="G134" s="104"/>
      <c r="H134" s="179" t="s">
        <v>74</v>
      </c>
      <c r="I134" s="180"/>
      <c r="J134" s="181"/>
      <c r="K134" s="182"/>
      <c r="L134" s="182"/>
      <c r="M134" s="183"/>
      <c r="N134" s="184" t="s">
        <v>75</v>
      </c>
      <c r="O134" s="185">
        <f>O135</f>
        <v>2000</v>
      </c>
      <c r="P134" s="185">
        <f t="shared" ref="P134:Q136" si="102">P135</f>
        <v>2000</v>
      </c>
      <c r="Q134" s="185">
        <f t="shared" si="102"/>
        <v>2000</v>
      </c>
      <c r="R134" s="185">
        <f>R135</f>
        <v>2000</v>
      </c>
      <c r="S134" s="380"/>
      <c r="T134" s="185">
        <f t="shared" ref="T134:V136" si="103">T135</f>
        <v>1000</v>
      </c>
      <c r="U134" s="185">
        <f t="shared" si="103"/>
        <v>0</v>
      </c>
      <c r="V134" s="185">
        <f t="shared" si="103"/>
        <v>1000</v>
      </c>
      <c r="W134" s="185">
        <f t="shared" ref="W134:W191" si="104">T134+U134+V134</f>
        <v>2000</v>
      </c>
      <c r="X134" s="187">
        <f t="shared" si="68"/>
        <v>100</v>
      </c>
      <c r="Z134" s="187">
        <f t="shared" ref="Z134:AB136" si="105">Z135</f>
        <v>0</v>
      </c>
      <c r="AA134" s="185">
        <f t="shared" si="105"/>
        <v>0</v>
      </c>
      <c r="AB134" s="185">
        <f t="shared" si="105"/>
        <v>0</v>
      </c>
      <c r="AC134" s="185">
        <f t="shared" ref="AC134:AC191" si="106">Z134+AA134+AB134</f>
        <v>0</v>
      </c>
      <c r="AD134" s="428">
        <f t="shared" si="69"/>
        <v>0</v>
      </c>
      <c r="AF134" s="428">
        <f t="shared" si="88"/>
        <v>2000</v>
      </c>
      <c r="AG134" s="428">
        <f t="shared" si="89"/>
        <v>100</v>
      </c>
      <c r="AI134" s="428">
        <f t="shared" ref="AI134:AK136" si="107">AI135</f>
        <v>0</v>
      </c>
      <c r="AJ134" s="185">
        <f t="shared" si="107"/>
        <v>0</v>
      </c>
      <c r="AK134" s="185">
        <f t="shared" si="107"/>
        <v>0</v>
      </c>
      <c r="AL134" s="185">
        <f t="shared" ref="AL134:AL191" si="108">AI134+AJ134+AK134</f>
        <v>0</v>
      </c>
      <c r="AM134" s="428">
        <f t="shared" si="71"/>
        <v>0</v>
      </c>
      <c r="AO134" s="428">
        <f t="shared" ref="AO134:AQ136" si="109">AO135</f>
        <v>0</v>
      </c>
      <c r="AP134" s="185">
        <f t="shared" si="109"/>
        <v>0</v>
      </c>
      <c r="AQ134" s="185">
        <f t="shared" si="109"/>
        <v>0</v>
      </c>
      <c r="AR134" s="185">
        <f t="shared" ref="AR134:AR191" si="110">AO134+AP134+AQ134</f>
        <v>0</v>
      </c>
      <c r="AS134" s="428">
        <f t="shared" si="72"/>
        <v>0</v>
      </c>
      <c r="AU134" s="428">
        <f t="shared" si="73"/>
        <v>0</v>
      </c>
      <c r="AV134" s="428">
        <f t="shared" si="74"/>
        <v>0</v>
      </c>
      <c r="AX134" s="428">
        <f t="shared" si="78"/>
        <v>2000</v>
      </c>
      <c r="AY134" s="428">
        <f t="shared" si="76"/>
        <v>100</v>
      </c>
      <c r="AZ134" s="186"/>
      <c r="BA134" s="187">
        <f t="shared" si="66"/>
        <v>0</v>
      </c>
      <c r="BB134" s="185">
        <f t="shared" si="90"/>
        <v>0</v>
      </c>
      <c r="BC134" s="185">
        <f t="shared" si="67"/>
        <v>2000</v>
      </c>
      <c r="BD134" s="51"/>
    </row>
    <row r="135" spans="1:56" ht="30" customHeight="1" x14ac:dyDescent="0.2">
      <c r="A135" s="82"/>
      <c r="B135" s="83"/>
      <c r="C135" s="83"/>
      <c r="D135" s="63"/>
      <c r="E135" s="60"/>
      <c r="F135" s="83"/>
      <c r="G135" s="104"/>
      <c r="H135" s="105"/>
      <c r="I135" s="123">
        <v>2</v>
      </c>
      <c r="J135" s="60"/>
      <c r="K135" s="83"/>
      <c r="L135" s="83"/>
      <c r="M135" s="63"/>
      <c r="N135" s="124" t="s">
        <v>54</v>
      </c>
      <c r="O135" s="188">
        <f>O136</f>
        <v>2000</v>
      </c>
      <c r="P135" s="188">
        <f t="shared" si="102"/>
        <v>2000</v>
      </c>
      <c r="Q135" s="188">
        <f t="shared" si="102"/>
        <v>2000</v>
      </c>
      <c r="R135" s="188">
        <f>R136</f>
        <v>2000</v>
      </c>
      <c r="S135" s="387"/>
      <c r="T135" s="188">
        <f t="shared" si="103"/>
        <v>1000</v>
      </c>
      <c r="U135" s="188">
        <f t="shared" si="103"/>
        <v>0</v>
      </c>
      <c r="V135" s="188">
        <f t="shared" si="103"/>
        <v>1000</v>
      </c>
      <c r="W135" s="188">
        <f t="shared" si="104"/>
        <v>2000</v>
      </c>
      <c r="X135" s="125">
        <f t="shared" si="68"/>
        <v>100</v>
      </c>
      <c r="Z135" s="125">
        <f t="shared" si="105"/>
        <v>0</v>
      </c>
      <c r="AA135" s="188">
        <f t="shared" si="105"/>
        <v>0</v>
      </c>
      <c r="AB135" s="188">
        <f t="shared" si="105"/>
        <v>0</v>
      </c>
      <c r="AC135" s="188">
        <f t="shared" si="106"/>
        <v>0</v>
      </c>
      <c r="AD135" s="423">
        <f t="shared" si="69"/>
        <v>0</v>
      </c>
      <c r="AF135" s="423">
        <f t="shared" si="88"/>
        <v>2000</v>
      </c>
      <c r="AG135" s="423">
        <f t="shared" si="89"/>
        <v>100</v>
      </c>
      <c r="AI135" s="423">
        <f t="shared" si="107"/>
        <v>0</v>
      </c>
      <c r="AJ135" s="188">
        <f t="shared" si="107"/>
        <v>0</v>
      </c>
      <c r="AK135" s="188">
        <f t="shared" si="107"/>
        <v>0</v>
      </c>
      <c r="AL135" s="188">
        <f t="shared" si="108"/>
        <v>0</v>
      </c>
      <c r="AM135" s="423">
        <f t="shared" si="71"/>
        <v>0</v>
      </c>
      <c r="AO135" s="423">
        <f t="shared" si="109"/>
        <v>0</v>
      </c>
      <c r="AP135" s="188">
        <f t="shared" si="109"/>
        <v>0</v>
      </c>
      <c r="AQ135" s="188">
        <f t="shared" si="109"/>
        <v>0</v>
      </c>
      <c r="AR135" s="188">
        <f t="shared" si="110"/>
        <v>0</v>
      </c>
      <c r="AS135" s="423">
        <f t="shared" si="72"/>
        <v>0</v>
      </c>
      <c r="AU135" s="423">
        <f t="shared" si="73"/>
        <v>0</v>
      </c>
      <c r="AV135" s="423">
        <f t="shared" si="74"/>
        <v>0</v>
      </c>
      <c r="AX135" s="423">
        <f t="shared" si="78"/>
        <v>2000</v>
      </c>
      <c r="AY135" s="423">
        <f t="shared" si="76"/>
        <v>100</v>
      </c>
      <c r="AZ135" s="50"/>
      <c r="BA135" s="125">
        <f t="shared" si="66"/>
        <v>0</v>
      </c>
      <c r="BB135" s="188">
        <f t="shared" si="90"/>
        <v>0</v>
      </c>
      <c r="BC135" s="188">
        <f t="shared" si="67"/>
        <v>2000</v>
      </c>
      <c r="BD135" s="51"/>
    </row>
    <row r="136" spans="1:56" ht="30" customHeight="1" x14ac:dyDescent="0.2">
      <c r="A136" s="82"/>
      <c r="B136" s="83"/>
      <c r="C136" s="83"/>
      <c r="D136" s="63"/>
      <c r="E136" s="60"/>
      <c r="F136" s="83"/>
      <c r="G136" s="104"/>
      <c r="H136" s="190"/>
      <c r="I136" s="191"/>
      <c r="J136" s="130" t="s">
        <v>63</v>
      </c>
      <c r="K136" s="176"/>
      <c r="L136" s="176"/>
      <c r="M136" s="177"/>
      <c r="N136" s="101" t="s">
        <v>64</v>
      </c>
      <c r="O136" s="192">
        <f>O137</f>
        <v>2000</v>
      </c>
      <c r="P136" s="192">
        <f t="shared" si="102"/>
        <v>2000</v>
      </c>
      <c r="Q136" s="192">
        <f t="shared" si="102"/>
        <v>2000</v>
      </c>
      <c r="R136" s="192">
        <f>R137</f>
        <v>2000</v>
      </c>
      <c r="S136" s="380"/>
      <c r="T136" s="192">
        <f>T137</f>
        <v>1000</v>
      </c>
      <c r="U136" s="192">
        <f t="shared" si="103"/>
        <v>0</v>
      </c>
      <c r="V136" s="192">
        <f t="shared" si="103"/>
        <v>1000</v>
      </c>
      <c r="W136" s="192">
        <f t="shared" si="104"/>
        <v>2000</v>
      </c>
      <c r="X136" s="65">
        <f t="shared" si="68"/>
        <v>100</v>
      </c>
      <c r="Z136" s="102">
        <f>Z137</f>
        <v>0</v>
      </c>
      <c r="AA136" s="192">
        <f t="shared" si="105"/>
        <v>0</v>
      </c>
      <c r="AB136" s="192">
        <f t="shared" si="105"/>
        <v>0</v>
      </c>
      <c r="AC136" s="192">
        <f t="shared" si="106"/>
        <v>0</v>
      </c>
      <c r="AD136" s="424">
        <f t="shared" si="69"/>
        <v>0</v>
      </c>
      <c r="AF136" s="420">
        <f t="shared" si="88"/>
        <v>2000</v>
      </c>
      <c r="AG136" s="420">
        <f t="shared" si="89"/>
        <v>100</v>
      </c>
      <c r="AI136" s="420">
        <f>AI137</f>
        <v>0</v>
      </c>
      <c r="AJ136" s="192">
        <f t="shared" si="107"/>
        <v>0</v>
      </c>
      <c r="AK136" s="192">
        <f t="shared" si="107"/>
        <v>0</v>
      </c>
      <c r="AL136" s="192">
        <f t="shared" si="108"/>
        <v>0</v>
      </c>
      <c r="AM136" s="424">
        <f t="shared" si="71"/>
        <v>0</v>
      </c>
      <c r="AO136" s="420">
        <f>AO137</f>
        <v>0</v>
      </c>
      <c r="AP136" s="192">
        <f t="shared" si="109"/>
        <v>0</v>
      </c>
      <c r="AQ136" s="192">
        <f t="shared" si="109"/>
        <v>0</v>
      </c>
      <c r="AR136" s="192">
        <f t="shared" si="110"/>
        <v>0</v>
      </c>
      <c r="AS136" s="424">
        <f t="shared" si="72"/>
        <v>0</v>
      </c>
      <c r="AU136" s="420">
        <f t="shared" si="73"/>
        <v>0</v>
      </c>
      <c r="AV136" s="65">
        <f t="shared" si="74"/>
        <v>0</v>
      </c>
      <c r="AX136" s="420">
        <f t="shared" si="78"/>
        <v>2000</v>
      </c>
      <c r="AY136" s="420">
        <f t="shared" si="76"/>
        <v>100</v>
      </c>
      <c r="AZ136" s="50"/>
      <c r="BA136" s="102">
        <f t="shared" si="66"/>
        <v>0</v>
      </c>
      <c r="BB136" s="192">
        <f t="shared" si="90"/>
        <v>0</v>
      </c>
      <c r="BC136" s="192">
        <f t="shared" si="67"/>
        <v>2000</v>
      </c>
      <c r="BD136" s="51"/>
    </row>
    <row r="137" spans="1:56" ht="30" customHeight="1" x14ac:dyDescent="0.2">
      <c r="A137" s="82"/>
      <c r="B137" s="83"/>
      <c r="C137" s="83"/>
      <c r="D137" s="63"/>
      <c r="E137" s="60"/>
      <c r="F137" s="83"/>
      <c r="G137" s="104"/>
      <c r="H137" s="105"/>
      <c r="I137" s="59"/>
      <c r="J137" s="60"/>
      <c r="K137" s="133">
        <v>1</v>
      </c>
      <c r="L137" s="62"/>
      <c r="M137" s="63"/>
      <c r="N137" s="134" t="s">
        <v>65</v>
      </c>
      <c r="O137" s="135">
        <v>2000</v>
      </c>
      <c r="P137" s="136">
        <v>2000</v>
      </c>
      <c r="Q137" s="137">
        <v>2000</v>
      </c>
      <c r="R137" s="135">
        <v>2000</v>
      </c>
      <c r="S137" s="377"/>
      <c r="T137" s="135">
        <v>1000</v>
      </c>
      <c r="U137" s="135"/>
      <c r="V137" s="135">
        <v>1000</v>
      </c>
      <c r="W137" s="135">
        <f t="shared" si="104"/>
        <v>2000</v>
      </c>
      <c r="X137" s="65">
        <f t="shared" si="68"/>
        <v>100</v>
      </c>
      <c r="Z137" s="135"/>
      <c r="AA137" s="135"/>
      <c r="AB137" s="135"/>
      <c r="AC137" s="135">
        <f t="shared" si="106"/>
        <v>0</v>
      </c>
      <c r="AD137" s="424">
        <f t="shared" si="69"/>
        <v>0</v>
      </c>
      <c r="AF137" s="424">
        <f t="shared" si="88"/>
        <v>2000</v>
      </c>
      <c r="AG137" s="424">
        <f t="shared" si="89"/>
        <v>100</v>
      </c>
      <c r="AI137" s="424"/>
      <c r="AJ137" s="135"/>
      <c r="AK137" s="135"/>
      <c r="AL137" s="135">
        <f t="shared" si="108"/>
        <v>0</v>
      </c>
      <c r="AM137" s="424">
        <f t="shared" si="71"/>
        <v>0</v>
      </c>
      <c r="AO137" s="424"/>
      <c r="AP137" s="135"/>
      <c r="AQ137" s="135"/>
      <c r="AR137" s="135">
        <f t="shared" si="110"/>
        <v>0</v>
      </c>
      <c r="AS137" s="424">
        <f t="shared" si="72"/>
        <v>0</v>
      </c>
      <c r="AU137" s="424">
        <f t="shared" si="73"/>
        <v>0</v>
      </c>
      <c r="AV137" s="65">
        <f t="shared" si="74"/>
        <v>0</v>
      </c>
      <c r="AX137" s="424">
        <f t="shared" si="78"/>
        <v>2000</v>
      </c>
      <c r="AY137" s="424">
        <f t="shared" si="76"/>
        <v>100</v>
      </c>
      <c r="AZ137" s="50"/>
      <c r="BA137" s="135">
        <f t="shared" si="66"/>
        <v>0</v>
      </c>
      <c r="BB137" s="135">
        <f t="shared" si="90"/>
        <v>0</v>
      </c>
      <c r="BC137" s="135">
        <f t="shared" si="67"/>
        <v>2000</v>
      </c>
      <c r="BD137" s="51"/>
    </row>
    <row r="138" spans="1:56" ht="30" customHeight="1" x14ac:dyDescent="0.2">
      <c r="A138" s="82"/>
      <c r="B138" s="83"/>
      <c r="C138" s="83"/>
      <c r="D138" s="168" t="s">
        <v>78</v>
      </c>
      <c r="E138" s="85"/>
      <c r="F138" s="86"/>
      <c r="G138" s="87"/>
      <c r="H138" s="88"/>
      <c r="I138" s="89"/>
      <c r="J138" s="85"/>
      <c r="K138" s="90"/>
      <c r="L138" s="91"/>
      <c r="M138" s="92"/>
      <c r="N138" s="93" t="s">
        <v>79</v>
      </c>
      <c r="O138" s="169">
        <f t="shared" ref="O138:R140" si="111">O139</f>
        <v>4100000</v>
      </c>
      <c r="P138" s="169">
        <f t="shared" si="111"/>
        <v>4350000</v>
      </c>
      <c r="Q138" s="169">
        <f t="shared" si="111"/>
        <v>4725000</v>
      </c>
      <c r="R138" s="169">
        <f t="shared" si="111"/>
        <v>4100000</v>
      </c>
      <c r="S138" s="376"/>
      <c r="T138" s="169">
        <f t="shared" ref="T138:V140" si="112">T139</f>
        <v>633900</v>
      </c>
      <c r="U138" s="169">
        <f t="shared" si="112"/>
        <v>416000</v>
      </c>
      <c r="V138" s="169">
        <f t="shared" si="112"/>
        <v>362000</v>
      </c>
      <c r="W138" s="169">
        <f t="shared" si="104"/>
        <v>1411900</v>
      </c>
      <c r="X138" s="195">
        <f>W138/(R138/100)</f>
        <v>34.436585365853659</v>
      </c>
      <c r="Z138" s="195">
        <f>Z139</f>
        <v>280100</v>
      </c>
      <c r="AA138" s="169">
        <f>AA139</f>
        <v>351100</v>
      </c>
      <c r="AB138" s="169">
        <f>AB139</f>
        <v>350500</v>
      </c>
      <c r="AC138" s="169">
        <f t="shared" si="106"/>
        <v>981700</v>
      </c>
      <c r="AD138" s="195">
        <f>AC138/(R138/100)</f>
        <v>23.943902439024392</v>
      </c>
      <c r="AF138" s="195">
        <f>W138+AC138</f>
        <v>2393600</v>
      </c>
      <c r="AG138" s="195">
        <f>AF138/(R138/100)</f>
        <v>58.380487804878051</v>
      </c>
      <c r="AI138" s="195">
        <f>AI139</f>
        <v>345000</v>
      </c>
      <c r="AJ138" s="169">
        <f>AJ139</f>
        <v>319900</v>
      </c>
      <c r="AK138" s="169">
        <f>AK139</f>
        <v>318900</v>
      </c>
      <c r="AL138" s="169">
        <f t="shared" si="108"/>
        <v>983800</v>
      </c>
      <c r="AM138" s="195">
        <f>AL138/(R138/100)</f>
        <v>23.995121951219513</v>
      </c>
      <c r="AO138" s="195">
        <f>AO139</f>
        <v>165800</v>
      </c>
      <c r="AP138" s="169">
        <f>AP139</f>
        <v>208100</v>
      </c>
      <c r="AQ138" s="169">
        <f>AQ139</f>
        <v>348700</v>
      </c>
      <c r="AR138" s="169">
        <f t="shared" si="110"/>
        <v>722600</v>
      </c>
      <c r="AS138" s="195">
        <f>AR138/(R138/100)</f>
        <v>17.62439024390244</v>
      </c>
      <c r="AU138" s="195">
        <f>AL138+AR138</f>
        <v>1706400</v>
      </c>
      <c r="AV138" s="195">
        <f>AU138/(R138/100)</f>
        <v>41.619512195121949</v>
      </c>
      <c r="AX138" s="195">
        <f>AX139</f>
        <v>4100000</v>
      </c>
      <c r="AY138" s="195">
        <f>AX138/(R138/100)</f>
        <v>100</v>
      </c>
      <c r="AZ138" s="96"/>
      <c r="BA138" s="195">
        <f t="shared" si="66"/>
        <v>0</v>
      </c>
      <c r="BB138" s="169">
        <f t="shared" si="90"/>
        <v>0</v>
      </c>
      <c r="BC138" s="169">
        <f t="shared" si="67"/>
        <v>4100000</v>
      </c>
      <c r="BD138" s="51"/>
    </row>
    <row r="139" spans="1:56" ht="30" customHeight="1" x14ac:dyDescent="0.2">
      <c r="A139" s="82"/>
      <c r="B139" s="83"/>
      <c r="C139" s="83"/>
      <c r="D139" s="63"/>
      <c r="E139" s="193" t="s">
        <v>48</v>
      </c>
      <c r="F139" s="83"/>
      <c r="G139" s="104"/>
      <c r="H139" s="105"/>
      <c r="I139" s="59"/>
      <c r="J139" s="60"/>
      <c r="K139" s="61"/>
      <c r="L139" s="62"/>
      <c r="M139" s="63"/>
      <c r="N139" s="64" t="s">
        <v>49</v>
      </c>
      <c r="O139" s="66">
        <f t="shared" si="111"/>
        <v>4100000</v>
      </c>
      <c r="P139" s="66">
        <f t="shared" si="111"/>
        <v>4350000</v>
      </c>
      <c r="Q139" s="67">
        <f t="shared" si="111"/>
        <v>4725000</v>
      </c>
      <c r="R139" s="66">
        <f t="shared" si="111"/>
        <v>4100000</v>
      </c>
      <c r="S139" s="394"/>
      <c r="T139" s="66">
        <f t="shared" si="112"/>
        <v>633900</v>
      </c>
      <c r="U139" s="66">
        <f t="shared" si="112"/>
        <v>416000</v>
      </c>
      <c r="V139" s="66">
        <f t="shared" si="112"/>
        <v>362000</v>
      </c>
      <c r="W139" s="66">
        <f t="shared" si="104"/>
        <v>1411900</v>
      </c>
      <c r="X139" s="65">
        <f>W139/(R139/100)</f>
        <v>34.436585365853659</v>
      </c>
      <c r="Z139" s="65">
        <f t="shared" ref="Z139:AB140" si="113">Z140</f>
        <v>280100</v>
      </c>
      <c r="AA139" s="66">
        <f t="shared" si="113"/>
        <v>351100</v>
      </c>
      <c r="AB139" s="66">
        <f t="shared" si="113"/>
        <v>350500</v>
      </c>
      <c r="AC139" s="66">
        <f t="shared" si="106"/>
        <v>981700</v>
      </c>
      <c r="AD139" s="65">
        <f>AC139/(R139/100)</f>
        <v>23.943902439024392</v>
      </c>
      <c r="AF139" s="65">
        <f>W139+AC139</f>
        <v>2393600</v>
      </c>
      <c r="AG139" s="65">
        <f>AF139/(R139/100)</f>
        <v>58.380487804878051</v>
      </c>
      <c r="AI139" s="65">
        <f t="shared" ref="AI139:AK140" si="114">AI140</f>
        <v>345000</v>
      </c>
      <c r="AJ139" s="66">
        <f t="shared" si="114"/>
        <v>319900</v>
      </c>
      <c r="AK139" s="66">
        <f t="shared" si="114"/>
        <v>318900</v>
      </c>
      <c r="AL139" s="66">
        <f t="shared" si="108"/>
        <v>983800</v>
      </c>
      <c r="AM139" s="65">
        <f>AL139/(R139/100)</f>
        <v>23.995121951219513</v>
      </c>
      <c r="AO139" s="65">
        <f t="shared" ref="AO139:AQ140" si="115">AO140</f>
        <v>165800</v>
      </c>
      <c r="AP139" s="66">
        <f t="shared" si="115"/>
        <v>208100</v>
      </c>
      <c r="AQ139" s="66">
        <f t="shared" si="115"/>
        <v>348700</v>
      </c>
      <c r="AR139" s="66">
        <f t="shared" si="110"/>
        <v>722600</v>
      </c>
      <c r="AS139" s="65">
        <f>AR139/(R139/100)</f>
        <v>17.62439024390244</v>
      </c>
      <c r="AU139" s="65">
        <f>AL139+AR139</f>
        <v>1706400</v>
      </c>
      <c r="AV139" s="65">
        <f>AU139/(R139/100)</f>
        <v>41.619512195121949</v>
      </c>
      <c r="AX139" s="65">
        <f>AX140</f>
        <v>4100000</v>
      </c>
      <c r="AY139" s="65">
        <f>AX139/(R139/100)</f>
        <v>100</v>
      </c>
      <c r="AZ139" s="50"/>
      <c r="BA139" s="65">
        <f t="shared" si="66"/>
        <v>0</v>
      </c>
      <c r="BB139" s="66">
        <f t="shared" si="90"/>
        <v>0</v>
      </c>
      <c r="BC139" s="66">
        <f t="shared" si="67"/>
        <v>4100000</v>
      </c>
      <c r="BD139" s="51"/>
    </row>
    <row r="140" spans="1:56" ht="30" customHeight="1" x14ac:dyDescent="0.2">
      <c r="A140" s="82"/>
      <c r="B140" s="83"/>
      <c r="C140" s="83"/>
      <c r="D140" s="63"/>
      <c r="E140" s="60"/>
      <c r="F140" s="171">
        <v>4</v>
      </c>
      <c r="G140" s="104"/>
      <c r="H140" s="105"/>
      <c r="I140" s="59"/>
      <c r="J140" s="60"/>
      <c r="K140" s="61"/>
      <c r="L140" s="62"/>
      <c r="M140" s="63"/>
      <c r="N140" s="101" t="s">
        <v>50</v>
      </c>
      <c r="O140" s="103">
        <f t="shared" si="111"/>
        <v>4100000</v>
      </c>
      <c r="P140" s="131">
        <f t="shared" si="111"/>
        <v>4350000</v>
      </c>
      <c r="Q140" s="132">
        <f t="shared" si="111"/>
        <v>4725000</v>
      </c>
      <c r="R140" s="103">
        <f t="shared" si="111"/>
        <v>4100000</v>
      </c>
      <c r="S140" s="379"/>
      <c r="T140" s="103">
        <f t="shared" si="112"/>
        <v>633900</v>
      </c>
      <c r="U140" s="103">
        <f t="shared" si="112"/>
        <v>416000</v>
      </c>
      <c r="V140" s="103">
        <f t="shared" si="112"/>
        <v>362000</v>
      </c>
      <c r="W140" s="103">
        <f t="shared" si="104"/>
        <v>1411900</v>
      </c>
      <c r="X140" s="102">
        <f>W140/(R140/100)</f>
        <v>34.436585365853659</v>
      </c>
      <c r="Z140" s="102">
        <f t="shared" si="113"/>
        <v>280100</v>
      </c>
      <c r="AA140" s="103">
        <f t="shared" si="113"/>
        <v>351100</v>
      </c>
      <c r="AB140" s="103">
        <f t="shared" si="113"/>
        <v>350500</v>
      </c>
      <c r="AC140" s="103">
        <f t="shared" si="106"/>
        <v>981700</v>
      </c>
      <c r="AD140" s="420">
        <f>AC140/(R140/100)</f>
        <v>23.943902439024392</v>
      </c>
      <c r="AF140" s="420">
        <f>W140+AC140</f>
        <v>2393600</v>
      </c>
      <c r="AG140" s="420">
        <f>AF140/(R140/100)</f>
        <v>58.380487804878051</v>
      </c>
      <c r="AI140" s="420">
        <f t="shared" si="114"/>
        <v>345000</v>
      </c>
      <c r="AJ140" s="103">
        <f t="shared" si="114"/>
        <v>319900</v>
      </c>
      <c r="AK140" s="103">
        <f t="shared" si="114"/>
        <v>318900</v>
      </c>
      <c r="AL140" s="103">
        <f t="shared" si="108"/>
        <v>983800</v>
      </c>
      <c r="AM140" s="420">
        <f>AL140/(R140/100)</f>
        <v>23.995121951219513</v>
      </c>
      <c r="AO140" s="420">
        <f t="shared" si="115"/>
        <v>165800</v>
      </c>
      <c r="AP140" s="103">
        <f t="shared" si="115"/>
        <v>208100</v>
      </c>
      <c r="AQ140" s="103">
        <f t="shared" si="115"/>
        <v>348700</v>
      </c>
      <c r="AR140" s="103">
        <f t="shared" si="110"/>
        <v>722600</v>
      </c>
      <c r="AS140" s="420">
        <f>AR140/(R140/100)</f>
        <v>17.62439024390244</v>
      </c>
      <c r="AU140" s="420">
        <f>AL140+AR140</f>
        <v>1706400</v>
      </c>
      <c r="AV140" s="420">
        <f>AU140/(R140/100)</f>
        <v>41.619512195121949</v>
      </c>
      <c r="AX140" s="420">
        <f>AX141</f>
        <v>4100000</v>
      </c>
      <c r="AY140" s="420">
        <f>AX140/(R140/100)</f>
        <v>100</v>
      </c>
      <c r="AZ140" s="50"/>
      <c r="BA140" s="102">
        <f t="shared" ref="BA140:BA170" si="116">R140-AX140</f>
        <v>0</v>
      </c>
      <c r="BB140" s="103">
        <f t="shared" si="90"/>
        <v>0</v>
      </c>
      <c r="BC140" s="103">
        <f t="shared" ref="BC140:BC170" si="117">R140-BA140</f>
        <v>4100000</v>
      </c>
      <c r="BD140" s="51"/>
    </row>
    <row r="141" spans="1:56" ht="30" customHeight="1" x14ac:dyDescent="0.2">
      <c r="A141" s="82"/>
      <c r="B141" s="83"/>
      <c r="C141" s="83"/>
      <c r="D141" s="63"/>
      <c r="E141" s="60"/>
      <c r="F141" s="83"/>
      <c r="G141" s="109">
        <v>1</v>
      </c>
      <c r="H141" s="172"/>
      <c r="I141" s="59"/>
      <c r="J141" s="60"/>
      <c r="K141" s="61"/>
      <c r="L141" s="62"/>
      <c r="M141" s="63"/>
      <c r="N141" s="101" t="s">
        <v>51</v>
      </c>
      <c r="O141" s="103">
        <f>O142+O155+O165+O171</f>
        <v>4100000</v>
      </c>
      <c r="P141" s="131">
        <f>P142+P155+P165+P171</f>
        <v>4350000</v>
      </c>
      <c r="Q141" s="132">
        <f>Q142+Q155+Q165+Q171</f>
        <v>4725000</v>
      </c>
      <c r="R141" s="103">
        <f>R142+R155+R165+R171</f>
        <v>4100000</v>
      </c>
      <c r="S141" s="379"/>
      <c r="T141" s="103">
        <f>T142+T155+T165+T171</f>
        <v>633900</v>
      </c>
      <c r="U141" s="103">
        <f>U142+U155+U165+U171</f>
        <v>416000</v>
      </c>
      <c r="V141" s="103">
        <f>V142+V155+V165+V171</f>
        <v>362000</v>
      </c>
      <c r="W141" s="103">
        <f t="shared" si="104"/>
        <v>1411900</v>
      </c>
      <c r="X141" s="102">
        <f t="shared" ref="X141:X204" si="118">W141/(R141/100)</f>
        <v>34.436585365853659</v>
      </c>
      <c r="Z141" s="102">
        <f>Z142+Z155+Z165+Z171</f>
        <v>280100</v>
      </c>
      <c r="AA141" s="103">
        <f>AA142+AA155+AA165+AA171</f>
        <v>351100</v>
      </c>
      <c r="AB141" s="103">
        <f>AB142+AB155+AB165+AB171</f>
        <v>350500</v>
      </c>
      <c r="AC141" s="103">
        <f t="shared" si="106"/>
        <v>981700</v>
      </c>
      <c r="AD141" s="420">
        <f t="shared" ref="AD141:AD204" si="119">AC141/(R141/100)</f>
        <v>23.943902439024392</v>
      </c>
      <c r="AF141" s="420">
        <f t="shared" ref="AF141:AF204" si="120">W141+AC141</f>
        <v>2393600</v>
      </c>
      <c r="AG141" s="420">
        <f t="shared" ref="AG141:AG204" si="121">AF141/(R141/100)</f>
        <v>58.380487804878051</v>
      </c>
      <c r="AI141" s="420">
        <f>AI142+AI155+AI165+AI171</f>
        <v>345000</v>
      </c>
      <c r="AJ141" s="103">
        <f>AJ142+AJ155+AJ165+AJ171</f>
        <v>319900</v>
      </c>
      <c r="AK141" s="103">
        <f>AK142+AK155+AK165+AK171</f>
        <v>318900</v>
      </c>
      <c r="AL141" s="103">
        <f t="shared" si="108"/>
        <v>983800</v>
      </c>
      <c r="AM141" s="420">
        <f t="shared" ref="AM141:AM204" si="122">AL141/(R141/100)</f>
        <v>23.995121951219513</v>
      </c>
      <c r="AO141" s="420">
        <f>AO142+AO155+AO165+AO171</f>
        <v>165800</v>
      </c>
      <c r="AP141" s="103">
        <f>AP142+AP155+AP165+AP171</f>
        <v>208100</v>
      </c>
      <c r="AQ141" s="103">
        <f>AQ142+AQ155+AQ165+AQ171</f>
        <v>348700</v>
      </c>
      <c r="AR141" s="103">
        <f t="shared" si="110"/>
        <v>722600</v>
      </c>
      <c r="AS141" s="420">
        <f t="shared" ref="AS141:AS204" si="123">AR141/(R141/100)</f>
        <v>17.62439024390244</v>
      </c>
      <c r="AU141" s="420">
        <f t="shared" ref="AU141:AU191" si="124">AL141+AR141</f>
        <v>1706400</v>
      </c>
      <c r="AV141" s="420">
        <f t="shared" ref="AV141:AV204" si="125">AU141/(R141/100)</f>
        <v>41.619512195121949</v>
      </c>
      <c r="AX141" s="420">
        <f>AX142+AX155+AX165+AX171</f>
        <v>4100000</v>
      </c>
      <c r="AY141" s="420">
        <f t="shared" ref="AY141:AY204" si="126">AX141/(R141/100)</f>
        <v>100</v>
      </c>
      <c r="AZ141" s="50"/>
      <c r="BA141" s="102">
        <f t="shared" si="116"/>
        <v>0</v>
      </c>
      <c r="BB141" s="103">
        <f t="shared" si="90"/>
        <v>0</v>
      </c>
      <c r="BC141" s="103">
        <f t="shared" si="117"/>
        <v>4100000</v>
      </c>
      <c r="BD141" s="51"/>
    </row>
    <row r="142" spans="1:56" ht="30" customHeight="1" x14ac:dyDescent="0.2">
      <c r="A142" s="82"/>
      <c r="B142" s="83"/>
      <c r="C142" s="83"/>
      <c r="D142" s="63"/>
      <c r="E142" s="60"/>
      <c r="F142" s="83"/>
      <c r="G142" s="109"/>
      <c r="H142" s="173" t="s">
        <v>46</v>
      </c>
      <c r="I142" s="59"/>
      <c r="J142" s="60"/>
      <c r="K142" s="61"/>
      <c r="L142" s="62"/>
      <c r="M142" s="63"/>
      <c r="N142" s="101" t="s">
        <v>51</v>
      </c>
      <c r="O142" s="103">
        <f>O143</f>
        <v>3724000</v>
      </c>
      <c r="P142" s="131">
        <f>P143</f>
        <v>3952000</v>
      </c>
      <c r="Q142" s="132">
        <f>Q143</f>
        <v>4305000</v>
      </c>
      <c r="R142" s="103">
        <f>R143</f>
        <v>3724000</v>
      </c>
      <c r="S142" s="379"/>
      <c r="T142" s="103">
        <f>T143</f>
        <v>582700</v>
      </c>
      <c r="U142" s="103">
        <f>U143</f>
        <v>382800</v>
      </c>
      <c r="V142" s="103">
        <f>V143</f>
        <v>330000</v>
      </c>
      <c r="W142" s="103">
        <f t="shared" si="104"/>
        <v>1295500</v>
      </c>
      <c r="X142" s="102">
        <f t="shared" si="118"/>
        <v>34.787862513426425</v>
      </c>
      <c r="Z142" s="102">
        <f>Z143</f>
        <v>248000</v>
      </c>
      <c r="AA142" s="103">
        <f>AA143</f>
        <v>318300</v>
      </c>
      <c r="AB142" s="103">
        <f>AB143</f>
        <v>317500</v>
      </c>
      <c r="AC142" s="103">
        <f t="shared" si="106"/>
        <v>883800</v>
      </c>
      <c r="AD142" s="420">
        <f t="shared" si="119"/>
        <v>23.732545649838883</v>
      </c>
      <c r="AF142" s="420">
        <f t="shared" si="120"/>
        <v>2179300</v>
      </c>
      <c r="AG142" s="420">
        <f t="shared" si="121"/>
        <v>58.520408163265309</v>
      </c>
      <c r="AI142" s="420">
        <f>AI143</f>
        <v>287800</v>
      </c>
      <c r="AJ142" s="103">
        <f>AJ143</f>
        <v>289100</v>
      </c>
      <c r="AK142" s="103">
        <f>AK143</f>
        <v>287800</v>
      </c>
      <c r="AL142" s="103">
        <f t="shared" si="108"/>
        <v>864700</v>
      </c>
      <c r="AM142" s="420">
        <f t="shared" si="122"/>
        <v>23.219656283566056</v>
      </c>
      <c r="AO142" s="420">
        <f>AO143</f>
        <v>144900</v>
      </c>
      <c r="AP142" s="103">
        <f>AP143</f>
        <v>196600</v>
      </c>
      <c r="AQ142" s="103">
        <f>AQ143</f>
        <v>338500</v>
      </c>
      <c r="AR142" s="103">
        <f t="shared" si="110"/>
        <v>680000</v>
      </c>
      <c r="AS142" s="420">
        <f t="shared" si="123"/>
        <v>18.259935553168635</v>
      </c>
      <c r="AU142" s="420">
        <f t="shared" si="124"/>
        <v>1544700</v>
      </c>
      <c r="AV142" s="420">
        <f t="shared" si="125"/>
        <v>41.479591836734691</v>
      </c>
      <c r="AX142" s="420">
        <f t="shared" ref="AX142:AX192" si="127">AF142+AU142</f>
        <v>3724000</v>
      </c>
      <c r="AY142" s="420">
        <f t="shared" si="126"/>
        <v>100</v>
      </c>
      <c r="AZ142" s="50"/>
      <c r="BA142" s="102">
        <f t="shared" si="116"/>
        <v>0</v>
      </c>
      <c r="BB142" s="103">
        <f t="shared" si="90"/>
        <v>0</v>
      </c>
      <c r="BC142" s="103">
        <f t="shared" si="117"/>
        <v>3724000</v>
      </c>
      <c r="BD142" s="51"/>
    </row>
    <row r="143" spans="1:56" ht="30" customHeight="1" x14ac:dyDescent="0.2">
      <c r="A143" s="82"/>
      <c r="B143" s="83"/>
      <c r="C143" s="83"/>
      <c r="D143" s="63"/>
      <c r="E143" s="60"/>
      <c r="F143" s="83"/>
      <c r="G143" s="104"/>
      <c r="H143" s="105"/>
      <c r="I143" s="123">
        <v>2</v>
      </c>
      <c r="J143" s="60"/>
      <c r="K143" s="61"/>
      <c r="L143" s="62"/>
      <c r="M143" s="63"/>
      <c r="N143" s="124" t="s">
        <v>54</v>
      </c>
      <c r="O143" s="126">
        <f>O144+O147+O150</f>
        <v>3724000</v>
      </c>
      <c r="P143" s="127">
        <f>P144+P147+P150</f>
        <v>3952000</v>
      </c>
      <c r="Q143" s="128">
        <f>Q144+Q147+Q150</f>
        <v>4305000</v>
      </c>
      <c r="R143" s="126">
        <f>R144+R147+R150</f>
        <v>3724000</v>
      </c>
      <c r="S143" s="388"/>
      <c r="T143" s="126">
        <f>T144+T147+T150</f>
        <v>582700</v>
      </c>
      <c r="U143" s="126">
        <f>U144+U147+U150</f>
        <v>382800</v>
      </c>
      <c r="V143" s="126">
        <f>V144+V147+V150</f>
        <v>330000</v>
      </c>
      <c r="W143" s="126">
        <f t="shared" si="104"/>
        <v>1295500</v>
      </c>
      <c r="X143" s="125">
        <f t="shared" si="118"/>
        <v>34.787862513426425</v>
      </c>
      <c r="Z143" s="125">
        <f>Z144+Z147+Z150</f>
        <v>248000</v>
      </c>
      <c r="AA143" s="126">
        <f>AA144+AA147+AA150</f>
        <v>318300</v>
      </c>
      <c r="AB143" s="126">
        <f>AB144+AB147+AB150</f>
        <v>317500</v>
      </c>
      <c r="AC143" s="126">
        <f t="shared" si="106"/>
        <v>883800</v>
      </c>
      <c r="AD143" s="423">
        <f t="shared" si="119"/>
        <v>23.732545649838883</v>
      </c>
      <c r="AF143" s="423">
        <f t="shared" si="120"/>
        <v>2179300</v>
      </c>
      <c r="AG143" s="423">
        <f t="shared" si="121"/>
        <v>58.520408163265309</v>
      </c>
      <c r="AI143" s="423">
        <f>AI144+AI147+AI150</f>
        <v>287800</v>
      </c>
      <c r="AJ143" s="126">
        <f>AJ144+AJ147+AJ150</f>
        <v>289100</v>
      </c>
      <c r="AK143" s="126">
        <f>AK144+AK147+AK150</f>
        <v>287800</v>
      </c>
      <c r="AL143" s="126">
        <f t="shared" si="108"/>
        <v>864700</v>
      </c>
      <c r="AM143" s="423">
        <f t="shared" si="122"/>
        <v>23.219656283566056</v>
      </c>
      <c r="AO143" s="423">
        <f>AO144+AO147+AO150</f>
        <v>144900</v>
      </c>
      <c r="AP143" s="126">
        <f>AP144+AP147+AP150</f>
        <v>196600</v>
      </c>
      <c r="AQ143" s="126">
        <f>AQ144+AQ147+AQ150</f>
        <v>338500</v>
      </c>
      <c r="AR143" s="126">
        <f t="shared" si="110"/>
        <v>680000</v>
      </c>
      <c r="AS143" s="423">
        <f t="shared" si="123"/>
        <v>18.259935553168635</v>
      </c>
      <c r="AU143" s="423">
        <f t="shared" si="124"/>
        <v>1544700</v>
      </c>
      <c r="AV143" s="423">
        <f t="shared" si="125"/>
        <v>41.479591836734691</v>
      </c>
      <c r="AX143" s="423">
        <f t="shared" si="127"/>
        <v>3724000</v>
      </c>
      <c r="AY143" s="423">
        <f t="shared" si="126"/>
        <v>100</v>
      </c>
      <c r="AZ143" s="50"/>
      <c r="BA143" s="125">
        <f t="shared" si="116"/>
        <v>0</v>
      </c>
      <c r="BB143" s="126">
        <f t="shared" si="90"/>
        <v>0</v>
      </c>
      <c r="BC143" s="126">
        <f t="shared" si="117"/>
        <v>3724000</v>
      </c>
      <c r="BD143" s="51"/>
    </row>
    <row r="144" spans="1:56" ht="30" customHeight="1" x14ac:dyDescent="0.2">
      <c r="A144" s="82"/>
      <c r="B144" s="83"/>
      <c r="C144" s="83"/>
      <c r="D144" s="63"/>
      <c r="E144" s="60"/>
      <c r="F144" s="83"/>
      <c r="G144" s="104"/>
      <c r="H144" s="105"/>
      <c r="I144" s="59"/>
      <c r="J144" s="130" t="s">
        <v>63</v>
      </c>
      <c r="K144" s="61"/>
      <c r="L144" s="62"/>
      <c r="M144" s="63"/>
      <c r="N144" s="101" t="s">
        <v>64</v>
      </c>
      <c r="O144" s="103">
        <f>O145+O146</f>
        <v>3107000</v>
      </c>
      <c r="P144" s="131">
        <f>P145+P146</f>
        <v>3279000</v>
      </c>
      <c r="Q144" s="132">
        <f>Q145+Q146</f>
        <v>3587000</v>
      </c>
      <c r="R144" s="103">
        <f>R145+R146</f>
        <v>3107000</v>
      </c>
      <c r="S144" s="379"/>
      <c r="T144" s="103">
        <f>T145+T146</f>
        <v>498000</v>
      </c>
      <c r="U144" s="103">
        <f>U145+U146</f>
        <v>292000</v>
      </c>
      <c r="V144" s="103">
        <f>V145+V146</f>
        <v>294000</v>
      </c>
      <c r="W144" s="103">
        <f t="shared" si="104"/>
        <v>1084000</v>
      </c>
      <c r="X144" s="102">
        <f t="shared" si="118"/>
        <v>34.888960411972967</v>
      </c>
      <c r="Z144" s="102">
        <f>Z145+Z146</f>
        <v>202000</v>
      </c>
      <c r="AA144" s="103">
        <f>AA145+AA146</f>
        <v>271000</v>
      </c>
      <c r="AB144" s="103">
        <f>AB145+AB146</f>
        <v>271000</v>
      </c>
      <c r="AC144" s="103">
        <f t="shared" si="106"/>
        <v>744000</v>
      </c>
      <c r="AD144" s="424">
        <f t="shared" ref="AD144:AD149" si="128">AC144/(O144/100)</f>
        <v>23.94592854843901</v>
      </c>
      <c r="AF144" s="420">
        <f t="shared" si="120"/>
        <v>1828000</v>
      </c>
      <c r="AG144" s="420">
        <f t="shared" si="121"/>
        <v>58.834888960411973</v>
      </c>
      <c r="AI144" s="420">
        <f>AI145+AI146</f>
        <v>242000</v>
      </c>
      <c r="AJ144" s="103">
        <f>AJ145+AJ146</f>
        <v>242000</v>
      </c>
      <c r="AK144" s="103">
        <f>AK145+AK146</f>
        <v>241000</v>
      </c>
      <c r="AL144" s="103">
        <f t="shared" si="108"/>
        <v>725000</v>
      </c>
      <c r="AM144" s="424">
        <f t="shared" ref="AM144:AM149" si="129">AL144/(O144/100)</f>
        <v>23.334406179594463</v>
      </c>
      <c r="AO144" s="420">
        <f>AO145+AO146</f>
        <v>101000</v>
      </c>
      <c r="AP144" s="103">
        <f>AP145+AP146</f>
        <v>152000</v>
      </c>
      <c r="AQ144" s="103">
        <f>AQ145+AQ146</f>
        <v>301000</v>
      </c>
      <c r="AR144" s="103">
        <f t="shared" si="110"/>
        <v>554000</v>
      </c>
      <c r="AS144" s="424">
        <f t="shared" ref="AS144:AS149" si="130">AR144/(O144/100)</f>
        <v>17.830704859993563</v>
      </c>
      <c r="AU144" s="420">
        <f t="shared" si="124"/>
        <v>1279000</v>
      </c>
      <c r="AV144" s="420">
        <f t="shared" si="125"/>
        <v>41.165111039588027</v>
      </c>
      <c r="AX144" s="420">
        <f t="shared" si="127"/>
        <v>3107000</v>
      </c>
      <c r="AY144" s="420">
        <f t="shared" si="126"/>
        <v>100</v>
      </c>
      <c r="AZ144" s="50"/>
      <c r="BA144" s="102">
        <f t="shared" si="116"/>
        <v>0</v>
      </c>
      <c r="BB144" s="103">
        <f t="shared" si="90"/>
        <v>0</v>
      </c>
      <c r="BC144" s="103">
        <f t="shared" si="117"/>
        <v>3107000</v>
      </c>
      <c r="BD144" s="51"/>
    </row>
    <row r="145" spans="1:56" ht="30" customHeight="1" x14ac:dyDescent="0.2">
      <c r="A145" s="82"/>
      <c r="B145" s="83"/>
      <c r="C145" s="83"/>
      <c r="D145" s="63"/>
      <c r="E145" s="60"/>
      <c r="F145" s="83"/>
      <c r="G145" s="104"/>
      <c r="H145" s="105"/>
      <c r="I145" s="59"/>
      <c r="J145" s="60"/>
      <c r="K145" s="133">
        <v>1</v>
      </c>
      <c r="L145" s="62"/>
      <c r="M145" s="63"/>
      <c r="N145" s="134" t="s">
        <v>65</v>
      </c>
      <c r="O145" s="129">
        <v>3090000</v>
      </c>
      <c r="P145" s="136">
        <v>3259000</v>
      </c>
      <c r="Q145" s="137">
        <v>3570000</v>
      </c>
      <c r="R145" s="129">
        <v>3090000</v>
      </c>
      <c r="S145" s="375"/>
      <c r="T145" s="129">
        <v>496000</v>
      </c>
      <c r="U145" s="129">
        <v>291000</v>
      </c>
      <c r="V145" s="129">
        <v>293000</v>
      </c>
      <c r="W145" s="129">
        <f t="shared" si="104"/>
        <v>1080000</v>
      </c>
      <c r="X145" s="135">
        <f t="shared" si="118"/>
        <v>34.95145631067961</v>
      </c>
      <c r="Z145" s="135">
        <v>200000</v>
      </c>
      <c r="AA145" s="129">
        <v>270000</v>
      </c>
      <c r="AB145" s="129">
        <v>270000</v>
      </c>
      <c r="AC145" s="129">
        <f t="shared" si="106"/>
        <v>740000</v>
      </c>
      <c r="AD145" s="424">
        <f t="shared" si="128"/>
        <v>23.948220064724918</v>
      </c>
      <c r="AF145" s="424">
        <f t="shared" si="120"/>
        <v>1820000</v>
      </c>
      <c r="AG145" s="424">
        <f t="shared" si="121"/>
        <v>58.899676375404532</v>
      </c>
      <c r="AI145" s="424">
        <v>240000</v>
      </c>
      <c r="AJ145" s="129">
        <v>240000</v>
      </c>
      <c r="AK145" s="129">
        <v>240000</v>
      </c>
      <c r="AL145" s="129">
        <f t="shared" si="108"/>
        <v>720000</v>
      </c>
      <c r="AM145" s="424">
        <f t="shared" si="129"/>
        <v>23.300970873786408</v>
      </c>
      <c r="AO145" s="424">
        <v>100000</v>
      </c>
      <c r="AP145" s="129">
        <v>150000</v>
      </c>
      <c r="AQ145" s="129">
        <v>300000</v>
      </c>
      <c r="AR145" s="129">
        <f t="shared" si="110"/>
        <v>550000</v>
      </c>
      <c r="AS145" s="424">
        <f t="shared" si="130"/>
        <v>17.79935275080906</v>
      </c>
      <c r="AU145" s="424">
        <f t="shared" si="124"/>
        <v>1270000</v>
      </c>
      <c r="AV145" s="424">
        <f t="shared" si="125"/>
        <v>41.100323624595468</v>
      </c>
      <c r="AX145" s="424">
        <f t="shared" si="127"/>
        <v>3090000</v>
      </c>
      <c r="AY145" s="424">
        <f t="shared" si="126"/>
        <v>100</v>
      </c>
      <c r="AZ145" s="50"/>
      <c r="BA145" s="135">
        <f t="shared" si="116"/>
        <v>0</v>
      </c>
      <c r="BB145" s="129">
        <f t="shared" si="90"/>
        <v>0</v>
      </c>
      <c r="BC145" s="129">
        <f t="shared" si="117"/>
        <v>3090000</v>
      </c>
      <c r="BD145" s="51"/>
    </row>
    <row r="146" spans="1:56" ht="30" customHeight="1" x14ac:dyDescent="0.2">
      <c r="A146" s="82"/>
      <c r="B146" s="83"/>
      <c r="C146" s="83"/>
      <c r="D146" s="63"/>
      <c r="E146" s="60"/>
      <c r="F146" s="83"/>
      <c r="G146" s="104"/>
      <c r="H146" s="105"/>
      <c r="I146" s="59"/>
      <c r="J146" s="60"/>
      <c r="K146" s="133">
        <v>4</v>
      </c>
      <c r="L146" s="62"/>
      <c r="M146" s="63"/>
      <c r="N146" s="134" t="s">
        <v>66</v>
      </c>
      <c r="O146" s="129">
        <v>17000</v>
      </c>
      <c r="P146" s="136">
        <v>20000</v>
      </c>
      <c r="Q146" s="137">
        <v>17000</v>
      </c>
      <c r="R146" s="129">
        <v>17000</v>
      </c>
      <c r="S146" s="375"/>
      <c r="T146" s="129">
        <v>2000</v>
      </c>
      <c r="U146" s="129">
        <v>1000</v>
      </c>
      <c r="V146" s="129">
        <v>1000</v>
      </c>
      <c r="W146" s="129">
        <f t="shared" si="104"/>
        <v>4000</v>
      </c>
      <c r="X146" s="135">
        <f t="shared" si="118"/>
        <v>23.529411764705884</v>
      </c>
      <c r="Z146" s="135">
        <v>2000</v>
      </c>
      <c r="AA146" s="129">
        <v>1000</v>
      </c>
      <c r="AB146" s="129">
        <v>1000</v>
      </c>
      <c r="AC146" s="129">
        <f t="shared" si="106"/>
        <v>4000</v>
      </c>
      <c r="AD146" s="424">
        <f t="shared" si="128"/>
        <v>23.529411764705884</v>
      </c>
      <c r="AF146" s="424">
        <f t="shared" si="120"/>
        <v>8000</v>
      </c>
      <c r="AG146" s="424">
        <f t="shared" si="121"/>
        <v>47.058823529411768</v>
      </c>
      <c r="AI146" s="424">
        <v>2000</v>
      </c>
      <c r="AJ146" s="129">
        <v>2000</v>
      </c>
      <c r="AK146" s="129">
        <v>1000</v>
      </c>
      <c r="AL146" s="129">
        <f t="shared" si="108"/>
        <v>5000</v>
      </c>
      <c r="AM146" s="424">
        <f t="shared" si="129"/>
        <v>29.411764705882351</v>
      </c>
      <c r="AO146" s="424">
        <v>1000</v>
      </c>
      <c r="AP146" s="129">
        <v>2000</v>
      </c>
      <c r="AQ146" s="129">
        <v>1000</v>
      </c>
      <c r="AR146" s="129">
        <f t="shared" si="110"/>
        <v>4000</v>
      </c>
      <c r="AS146" s="424">
        <f t="shared" si="130"/>
        <v>23.529411764705884</v>
      </c>
      <c r="AU146" s="424">
        <f t="shared" si="124"/>
        <v>9000</v>
      </c>
      <c r="AV146" s="424">
        <f t="shared" si="125"/>
        <v>52.941176470588232</v>
      </c>
      <c r="AX146" s="424">
        <f t="shared" si="127"/>
        <v>17000</v>
      </c>
      <c r="AY146" s="424">
        <f t="shared" si="126"/>
        <v>100</v>
      </c>
      <c r="AZ146" s="50"/>
      <c r="BA146" s="135">
        <f t="shared" si="116"/>
        <v>0</v>
      </c>
      <c r="BB146" s="129">
        <f t="shared" si="90"/>
        <v>0</v>
      </c>
      <c r="BC146" s="129">
        <f t="shared" si="117"/>
        <v>17000</v>
      </c>
      <c r="BD146" s="51"/>
    </row>
    <row r="147" spans="1:56" ht="30" customHeight="1" x14ac:dyDescent="0.2">
      <c r="A147" s="82"/>
      <c r="B147" s="83"/>
      <c r="C147" s="83"/>
      <c r="D147" s="63"/>
      <c r="E147" s="60"/>
      <c r="F147" s="83"/>
      <c r="G147" s="104"/>
      <c r="H147" s="105"/>
      <c r="I147" s="59"/>
      <c r="J147" s="130" t="s">
        <v>67</v>
      </c>
      <c r="K147" s="61"/>
      <c r="L147" s="62"/>
      <c r="M147" s="63"/>
      <c r="N147" s="101" t="s">
        <v>68</v>
      </c>
      <c r="O147" s="103">
        <f>O148+O149</f>
        <v>553000</v>
      </c>
      <c r="P147" s="131">
        <f>P148+P149</f>
        <v>603000</v>
      </c>
      <c r="Q147" s="132">
        <f>Q148+Q149</f>
        <v>643000</v>
      </c>
      <c r="R147" s="103">
        <f>R148+R149</f>
        <v>553000</v>
      </c>
      <c r="S147" s="379"/>
      <c r="T147" s="103">
        <f>T148+T149</f>
        <v>83000</v>
      </c>
      <c r="U147" s="103">
        <f>U148+U149</f>
        <v>85000</v>
      </c>
      <c r="V147" s="103">
        <f>V148+V149</f>
        <v>30000</v>
      </c>
      <c r="W147" s="103">
        <f t="shared" si="104"/>
        <v>198000</v>
      </c>
      <c r="X147" s="102">
        <f t="shared" si="118"/>
        <v>35.804701627486438</v>
      </c>
      <c r="Z147" s="102">
        <f>Z148+Z149</f>
        <v>40000</v>
      </c>
      <c r="AA147" s="103">
        <f>AA148+AA149</f>
        <v>41000</v>
      </c>
      <c r="AB147" s="103">
        <f>AB148+AB149</f>
        <v>40000</v>
      </c>
      <c r="AC147" s="103">
        <f t="shared" si="106"/>
        <v>121000</v>
      </c>
      <c r="AD147" s="424">
        <f t="shared" si="128"/>
        <v>21.880650994575046</v>
      </c>
      <c r="AF147" s="420">
        <f t="shared" si="120"/>
        <v>319000</v>
      </c>
      <c r="AG147" s="420">
        <f t="shared" si="121"/>
        <v>57.68535262206148</v>
      </c>
      <c r="AI147" s="420">
        <f>AI148+AI149</f>
        <v>40000</v>
      </c>
      <c r="AJ147" s="103">
        <f>AJ148+AJ149</f>
        <v>41000</v>
      </c>
      <c r="AK147" s="103">
        <f>AK148+AK149</f>
        <v>40000</v>
      </c>
      <c r="AL147" s="103">
        <f t="shared" si="108"/>
        <v>121000</v>
      </c>
      <c r="AM147" s="424">
        <f t="shared" si="129"/>
        <v>21.880650994575046</v>
      </c>
      <c r="AO147" s="420">
        <f>AO148+AO149</f>
        <v>40000</v>
      </c>
      <c r="AP147" s="103">
        <f>AP148+AP149</f>
        <v>40000</v>
      </c>
      <c r="AQ147" s="103">
        <f>AQ148+AQ149</f>
        <v>33000</v>
      </c>
      <c r="AR147" s="103">
        <f t="shared" si="110"/>
        <v>113000</v>
      </c>
      <c r="AS147" s="424">
        <f t="shared" si="130"/>
        <v>20.433996383363471</v>
      </c>
      <c r="AU147" s="420">
        <f t="shared" si="124"/>
        <v>234000</v>
      </c>
      <c r="AV147" s="420">
        <f t="shared" si="125"/>
        <v>42.31464737793852</v>
      </c>
      <c r="AX147" s="420">
        <f t="shared" si="127"/>
        <v>553000</v>
      </c>
      <c r="AY147" s="420">
        <f t="shared" si="126"/>
        <v>100</v>
      </c>
      <c r="AZ147" s="50"/>
      <c r="BA147" s="102">
        <f t="shared" si="116"/>
        <v>0</v>
      </c>
      <c r="BB147" s="103">
        <f t="shared" si="90"/>
        <v>0</v>
      </c>
      <c r="BC147" s="103">
        <f t="shared" si="117"/>
        <v>553000</v>
      </c>
      <c r="BD147" s="51"/>
    </row>
    <row r="148" spans="1:56" ht="30" customHeight="1" x14ac:dyDescent="0.2">
      <c r="A148" s="82"/>
      <c r="B148" s="83"/>
      <c r="C148" s="83"/>
      <c r="D148" s="63"/>
      <c r="E148" s="60"/>
      <c r="F148" s="83"/>
      <c r="G148" s="104"/>
      <c r="H148" s="105"/>
      <c r="I148" s="59"/>
      <c r="J148" s="60"/>
      <c r="K148" s="133">
        <v>1</v>
      </c>
      <c r="L148" s="62"/>
      <c r="M148" s="63"/>
      <c r="N148" s="134" t="s">
        <v>65</v>
      </c>
      <c r="O148" s="129">
        <v>550000</v>
      </c>
      <c r="P148" s="136">
        <v>600000</v>
      </c>
      <c r="Q148" s="137">
        <v>640000</v>
      </c>
      <c r="R148" s="129">
        <v>550000</v>
      </c>
      <c r="S148" s="375"/>
      <c r="T148" s="129">
        <v>82000</v>
      </c>
      <c r="U148" s="129">
        <v>85000</v>
      </c>
      <c r="V148" s="129">
        <v>30000</v>
      </c>
      <c r="W148" s="129">
        <f t="shared" si="104"/>
        <v>197000</v>
      </c>
      <c r="X148" s="135">
        <f t="shared" si="118"/>
        <v>35.81818181818182</v>
      </c>
      <c r="Z148" s="135">
        <v>40000</v>
      </c>
      <c r="AA148" s="129">
        <v>40000</v>
      </c>
      <c r="AB148" s="129">
        <v>40000</v>
      </c>
      <c r="AC148" s="129">
        <f t="shared" si="106"/>
        <v>120000</v>
      </c>
      <c r="AD148" s="424">
        <f t="shared" si="128"/>
        <v>21.818181818181817</v>
      </c>
      <c r="AF148" s="424">
        <f t="shared" si="120"/>
        <v>317000</v>
      </c>
      <c r="AG148" s="424">
        <f t="shared" si="121"/>
        <v>57.636363636363633</v>
      </c>
      <c r="AI148" s="424">
        <v>40000</v>
      </c>
      <c r="AJ148" s="129">
        <v>40000</v>
      </c>
      <c r="AK148" s="129">
        <v>40000</v>
      </c>
      <c r="AL148" s="129">
        <f t="shared" si="108"/>
        <v>120000</v>
      </c>
      <c r="AM148" s="424">
        <f t="shared" si="129"/>
        <v>21.818181818181817</v>
      </c>
      <c r="AO148" s="424">
        <v>40000</v>
      </c>
      <c r="AP148" s="129">
        <v>40000</v>
      </c>
      <c r="AQ148" s="129">
        <v>33000</v>
      </c>
      <c r="AR148" s="129">
        <f t="shared" si="110"/>
        <v>113000</v>
      </c>
      <c r="AS148" s="424">
        <f t="shared" si="130"/>
        <v>20.545454545454547</v>
      </c>
      <c r="AU148" s="424">
        <f t="shared" si="124"/>
        <v>233000</v>
      </c>
      <c r="AV148" s="424">
        <f t="shared" si="125"/>
        <v>42.363636363636367</v>
      </c>
      <c r="AX148" s="424">
        <f t="shared" si="127"/>
        <v>550000</v>
      </c>
      <c r="AY148" s="424">
        <f t="shared" si="126"/>
        <v>100</v>
      </c>
      <c r="AZ148" s="50"/>
      <c r="BA148" s="135">
        <f t="shared" si="116"/>
        <v>0</v>
      </c>
      <c r="BB148" s="129">
        <f t="shared" si="90"/>
        <v>0</v>
      </c>
      <c r="BC148" s="129">
        <f t="shared" si="117"/>
        <v>550000</v>
      </c>
      <c r="BD148" s="51"/>
    </row>
    <row r="149" spans="1:56" ht="30" customHeight="1" x14ac:dyDescent="0.2">
      <c r="A149" s="82"/>
      <c r="B149" s="83"/>
      <c r="C149" s="83"/>
      <c r="D149" s="63"/>
      <c r="E149" s="60"/>
      <c r="F149" s="83"/>
      <c r="G149" s="104"/>
      <c r="H149" s="105"/>
      <c r="I149" s="59"/>
      <c r="J149" s="60"/>
      <c r="K149" s="133">
        <v>4</v>
      </c>
      <c r="L149" s="62"/>
      <c r="M149" s="63"/>
      <c r="N149" s="134" t="s">
        <v>66</v>
      </c>
      <c r="O149" s="129">
        <v>3000</v>
      </c>
      <c r="P149" s="136">
        <v>3000</v>
      </c>
      <c r="Q149" s="137">
        <v>3000</v>
      </c>
      <c r="R149" s="129">
        <v>3000</v>
      </c>
      <c r="S149" s="375"/>
      <c r="T149" s="129">
        <v>1000</v>
      </c>
      <c r="U149" s="129"/>
      <c r="V149" s="129"/>
      <c r="W149" s="129">
        <f t="shared" si="104"/>
        <v>1000</v>
      </c>
      <c r="X149" s="135">
        <f t="shared" si="118"/>
        <v>33.333333333333336</v>
      </c>
      <c r="Z149" s="135"/>
      <c r="AA149" s="129">
        <v>1000</v>
      </c>
      <c r="AB149" s="129"/>
      <c r="AC149" s="129">
        <f t="shared" si="106"/>
        <v>1000</v>
      </c>
      <c r="AD149" s="424">
        <f t="shared" si="128"/>
        <v>33.333333333333336</v>
      </c>
      <c r="AF149" s="424">
        <f t="shared" si="120"/>
        <v>2000</v>
      </c>
      <c r="AG149" s="424">
        <f t="shared" si="121"/>
        <v>66.666666666666671</v>
      </c>
      <c r="AI149" s="424"/>
      <c r="AJ149" s="129">
        <v>1000</v>
      </c>
      <c r="AK149" s="129"/>
      <c r="AL149" s="129">
        <f t="shared" si="108"/>
        <v>1000</v>
      </c>
      <c r="AM149" s="424">
        <f t="shared" si="129"/>
        <v>33.333333333333336</v>
      </c>
      <c r="AO149" s="424"/>
      <c r="AP149" s="129"/>
      <c r="AQ149" s="129"/>
      <c r="AR149" s="129">
        <f t="shared" si="110"/>
        <v>0</v>
      </c>
      <c r="AS149" s="424">
        <f t="shared" si="130"/>
        <v>0</v>
      </c>
      <c r="AU149" s="424">
        <f t="shared" si="124"/>
        <v>1000</v>
      </c>
      <c r="AV149" s="424">
        <f t="shared" si="125"/>
        <v>33.333333333333336</v>
      </c>
      <c r="AX149" s="424">
        <f t="shared" si="127"/>
        <v>3000</v>
      </c>
      <c r="AY149" s="424">
        <f t="shared" si="126"/>
        <v>100</v>
      </c>
      <c r="AZ149" s="50"/>
      <c r="BA149" s="135">
        <f t="shared" si="116"/>
        <v>0</v>
      </c>
      <c r="BB149" s="129">
        <f t="shared" si="90"/>
        <v>0</v>
      </c>
      <c r="BC149" s="129">
        <f t="shared" si="117"/>
        <v>3000</v>
      </c>
      <c r="BD149" s="51"/>
    </row>
    <row r="150" spans="1:56" ht="30" customHeight="1" x14ac:dyDescent="0.2">
      <c r="A150" s="82"/>
      <c r="B150" s="83"/>
      <c r="C150" s="83"/>
      <c r="D150" s="63"/>
      <c r="E150" s="60"/>
      <c r="F150" s="83"/>
      <c r="G150" s="104"/>
      <c r="H150" s="105"/>
      <c r="I150" s="59"/>
      <c r="J150" s="130" t="s">
        <v>55</v>
      </c>
      <c r="K150" s="61"/>
      <c r="L150" s="62"/>
      <c r="M150" s="63"/>
      <c r="N150" s="101" t="s">
        <v>56</v>
      </c>
      <c r="O150" s="103">
        <f>O151+O152+O153+O154</f>
        <v>64000</v>
      </c>
      <c r="P150" s="131">
        <f>P151+P152+P153+P154</f>
        <v>70000</v>
      </c>
      <c r="Q150" s="132">
        <f>Q151+Q152+Q153+Q154</f>
        <v>75000</v>
      </c>
      <c r="R150" s="103">
        <f>R151+R152+R153+R154</f>
        <v>64000</v>
      </c>
      <c r="S150" s="379"/>
      <c r="T150" s="103">
        <f>T151+T152+T153+T154</f>
        <v>1700</v>
      </c>
      <c r="U150" s="103">
        <f>U151+U152+U153+U154</f>
        <v>5800</v>
      </c>
      <c r="V150" s="103">
        <f>V151+V152+V153+V154</f>
        <v>6000</v>
      </c>
      <c r="W150" s="103">
        <f t="shared" si="104"/>
        <v>13500</v>
      </c>
      <c r="X150" s="102">
        <f t="shared" si="118"/>
        <v>21.09375</v>
      </c>
      <c r="Z150" s="102">
        <f>Z151+Z152+Z153+Z154</f>
        <v>6000</v>
      </c>
      <c r="AA150" s="103">
        <f>AA151+AA152+AA153+AA154</f>
        <v>6300</v>
      </c>
      <c r="AB150" s="103">
        <f>AB151+AB152+AB153+AB154</f>
        <v>6500</v>
      </c>
      <c r="AC150" s="103">
        <f t="shared" si="106"/>
        <v>18800</v>
      </c>
      <c r="AD150" s="420">
        <f>AC150/(R150/100)</f>
        <v>29.375</v>
      </c>
      <c r="AF150" s="420">
        <f t="shared" si="120"/>
        <v>32300</v>
      </c>
      <c r="AG150" s="420">
        <f t="shared" si="121"/>
        <v>50.46875</v>
      </c>
      <c r="AI150" s="420">
        <f>AI151+AI152+AI153+AI154</f>
        <v>5800</v>
      </c>
      <c r="AJ150" s="103">
        <f>AJ151+AJ152+AJ153+AJ154</f>
        <v>6100</v>
      </c>
      <c r="AK150" s="103">
        <f>AK151+AK152+AK153+AK154</f>
        <v>6800</v>
      </c>
      <c r="AL150" s="103">
        <f t="shared" si="108"/>
        <v>18700</v>
      </c>
      <c r="AM150" s="420">
        <f>AL150/(R150/100)</f>
        <v>29.21875</v>
      </c>
      <c r="AO150" s="420">
        <f>AO151+AO152+AO153+AO154</f>
        <v>3900</v>
      </c>
      <c r="AP150" s="103">
        <f>AP151+AP152+AP153+AP154</f>
        <v>4600</v>
      </c>
      <c r="AQ150" s="103">
        <f>AQ151+AQ152+AQ153+AQ154</f>
        <v>4500</v>
      </c>
      <c r="AR150" s="103">
        <f t="shared" si="110"/>
        <v>13000</v>
      </c>
      <c r="AS150" s="420">
        <f>AR150/(R150/100)</f>
        <v>20.3125</v>
      </c>
      <c r="AU150" s="420">
        <f t="shared" si="124"/>
        <v>31700</v>
      </c>
      <c r="AV150" s="420">
        <f t="shared" si="125"/>
        <v>49.53125</v>
      </c>
      <c r="AX150" s="420">
        <f t="shared" si="127"/>
        <v>64000</v>
      </c>
      <c r="AY150" s="420">
        <f t="shared" si="126"/>
        <v>100</v>
      </c>
      <c r="AZ150" s="50"/>
      <c r="BA150" s="102">
        <f t="shared" si="116"/>
        <v>0</v>
      </c>
      <c r="BB150" s="103">
        <f t="shared" si="90"/>
        <v>0</v>
      </c>
      <c r="BC150" s="103">
        <f t="shared" si="117"/>
        <v>64000</v>
      </c>
      <c r="BD150" s="51"/>
    </row>
    <row r="151" spans="1:56" ht="30" customHeight="1" x14ac:dyDescent="0.2">
      <c r="A151" s="82"/>
      <c r="B151" s="83"/>
      <c r="C151" s="83"/>
      <c r="D151" s="63"/>
      <c r="E151" s="60"/>
      <c r="F151" s="83"/>
      <c r="G151" s="104"/>
      <c r="H151" s="105"/>
      <c r="I151" s="59"/>
      <c r="J151" s="60"/>
      <c r="K151" s="133">
        <v>2</v>
      </c>
      <c r="L151" s="62"/>
      <c r="M151" s="63"/>
      <c r="N151" s="134" t="s">
        <v>57</v>
      </c>
      <c r="O151" s="129">
        <v>8000</v>
      </c>
      <c r="P151" s="136">
        <v>9000</v>
      </c>
      <c r="Q151" s="137">
        <v>10000</v>
      </c>
      <c r="R151" s="129">
        <v>8000</v>
      </c>
      <c r="S151" s="375"/>
      <c r="T151" s="129">
        <v>600</v>
      </c>
      <c r="U151" s="129">
        <v>700</v>
      </c>
      <c r="V151" s="129">
        <v>700</v>
      </c>
      <c r="W151" s="129">
        <f t="shared" si="104"/>
        <v>2000</v>
      </c>
      <c r="X151" s="135">
        <f t="shared" si="118"/>
        <v>25</v>
      </c>
      <c r="Z151" s="135">
        <v>600</v>
      </c>
      <c r="AA151" s="129">
        <v>800</v>
      </c>
      <c r="AB151" s="129">
        <v>800</v>
      </c>
      <c r="AC151" s="129">
        <f t="shared" si="106"/>
        <v>2200</v>
      </c>
      <c r="AD151" s="424">
        <f>AC151/(R151/100)</f>
        <v>27.5</v>
      </c>
      <c r="AF151" s="424">
        <f t="shared" si="120"/>
        <v>4200</v>
      </c>
      <c r="AG151" s="424">
        <f t="shared" si="121"/>
        <v>52.5</v>
      </c>
      <c r="AI151" s="424">
        <v>600</v>
      </c>
      <c r="AJ151" s="129">
        <v>700</v>
      </c>
      <c r="AK151" s="129">
        <v>700</v>
      </c>
      <c r="AL151" s="129">
        <f t="shared" si="108"/>
        <v>2000</v>
      </c>
      <c r="AM151" s="424">
        <f>AL151/(R151/100)</f>
        <v>25</v>
      </c>
      <c r="AO151" s="424">
        <v>600</v>
      </c>
      <c r="AP151" s="129">
        <v>700</v>
      </c>
      <c r="AQ151" s="129">
        <v>500</v>
      </c>
      <c r="AR151" s="129">
        <f t="shared" si="110"/>
        <v>1800</v>
      </c>
      <c r="AS151" s="424">
        <f>AR151/(R151/100)</f>
        <v>22.5</v>
      </c>
      <c r="AU151" s="424">
        <f t="shared" si="124"/>
        <v>3800</v>
      </c>
      <c r="AV151" s="424">
        <f t="shared" si="125"/>
        <v>47.5</v>
      </c>
      <c r="AX151" s="424">
        <f t="shared" si="127"/>
        <v>8000</v>
      </c>
      <c r="AY151" s="424">
        <f t="shared" si="126"/>
        <v>100</v>
      </c>
      <c r="AZ151" s="50"/>
      <c r="BA151" s="135">
        <f t="shared" si="116"/>
        <v>0</v>
      </c>
      <c r="BB151" s="129">
        <f t="shared" si="90"/>
        <v>0</v>
      </c>
      <c r="BC151" s="129">
        <f t="shared" si="117"/>
        <v>8000</v>
      </c>
      <c r="BD151" s="51"/>
    </row>
    <row r="152" spans="1:56" ht="30" customHeight="1" x14ac:dyDescent="0.2">
      <c r="A152" s="82"/>
      <c r="B152" s="83"/>
      <c r="C152" s="83"/>
      <c r="D152" s="63"/>
      <c r="E152" s="60"/>
      <c r="F152" s="83"/>
      <c r="G152" s="104"/>
      <c r="H152" s="105"/>
      <c r="I152" s="59"/>
      <c r="J152" s="60"/>
      <c r="K152" s="133">
        <v>3</v>
      </c>
      <c r="L152" s="62"/>
      <c r="M152" s="63"/>
      <c r="N152" s="134" t="s">
        <v>69</v>
      </c>
      <c r="O152" s="129">
        <v>45000</v>
      </c>
      <c r="P152" s="136">
        <v>47000</v>
      </c>
      <c r="Q152" s="137">
        <v>49000</v>
      </c>
      <c r="R152" s="129">
        <v>45000</v>
      </c>
      <c r="S152" s="375"/>
      <c r="T152" s="129">
        <v>300</v>
      </c>
      <c r="U152" s="129">
        <v>4300</v>
      </c>
      <c r="V152" s="129">
        <v>4400</v>
      </c>
      <c r="W152" s="129">
        <f t="shared" si="104"/>
        <v>9000</v>
      </c>
      <c r="X152" s="135">
        <f t="shared" si="118"/>
        <v>20</v>
      </c>
      <c r="Z152" s="135">
        <v>4500</v>
      </c>
      <c r="AA152" s="129">
        <v>4500</v>
      </c>
      <c r="AB152" s="129">
        <v>4500</v>
      </c>
      <c r="AC152" s="129">
        <f t="shared" si="106"/>
        <v>13500</v>
      </c>
      <c r="AD152" s="424">
        <f>AC152/(R152/100)</f>
        <v>30</v>
      </c>
      <c r="AF152" s="424">
        <f t="shared" si="120"/>
        <v>22500</v>
      </c>
      <c r="AG152" s="424">
        <f t="shared" si="121"/>
        <v>50</v>
      </c>
      <c r="AI152" s="424">
        <v>4500</v>
      </c>
      <c r="AJ152" s="129">
        <v>4500</v>
      </c>
      <c r="AK152" s="129">
        <v>4500</v>
      </c>
      <c r="AL152" s="129">
        <f t="shared" si="108"/>
        <v>13500</v>
      </c>
      <c r="AM152" s="424">
        <f>AL152/(R152/100)</f>
        <v>30</v>
      </c>
      <c r="AO152" s="424">
        <v>2500</v>
      </c>
      <c r="AP152" s="129">
        <v>3000</v>
      </c>
      <c r="AQ152" s="129">
        <v>3500</v>
      </c>
      <c r="AR152" s="129">
        <f t="shared" si="110"/>
        <v>9000</v>
      </c>
      <c r="AS152" s="424">
        <f>AR152/(R152/100)</f>
        <v>20</v>
      </c>
      <c r="AU152" s="424">
        <f t="shared" si="124"/>
        <v>22500</v>
      </c>
      <c r="AV152" s="424">
        <f t="shared" si="125"/>
        <v>50</v>
      </c>
      <c r="AX152" s="424">
        <f t="shared" si="127"/>
        <v>45000</v>
      </c>
      <c r="AY152" s="424">
        <f t="shared" si="126"/>
        <v>100</v>
      </c>
      <c r="AZ152" s="50"/>
      <c r="BA152" s="135">
        <f t="shared" si="116"/>
        <v>0</v>
      </c>
      <c r="BB152" s="129">
        <f t="shared" si="90"/>
        <v>0</v>
      </c>
      <c r="BC152" s="129">
        <f t="shared" si="117"/>
        <v>45000</v>
      </c>
      <c r="BD152" s="51"/>
    </row>
    <row r="153" spans="1:56" ht="30" customHeight="1" x14ac:dyDescent="0.2">
      <c r="A153" s="82"/>
      <c r="B153" s="83"/>
      <c r="C153" s="83"/>
      <c r="D153" s="63"/>
      <c r="E153" s="60"/>
      <c r="F153" s="83"/>
      <c r="G153" s="104"/>
      <c r="H153" s="105"/>
      <c r="I153" s="59"/>
      <c r="J153" s="60"/>
      <c r="K153" s="133">
        <v>5</v>
      </c>
      <c r="L153" s="62"/>
      <c r="M153" s="63"/>
      <c r="N153" s="134" t="s">
        <v>58</v>
      </c>
      <c r="O153" s="129">
        <v>5000</v>
      </c>
      <c r="P153" s="136">
        <v>6000</v>
      </c>
      <c r="Q153" s="137">
        <v>8000</v>
      </c>
      <c r="R153" s="129">
        <v>5000</v>
      </c>
      <c r="S153" s="375"/>
      <c r="T153" s="129">
        <v>400</v>
      </c>
      <c r="U153" s="129">
        <v>400</v>
      </c>
      <c r="V153" s="129">
        <v>500</v>
      </c>
      <c r="W153" s="129">
        <f t="shared" si="104"/>
        <v>1300</v>
      </c>
      <c r="X153" s="135">
        <f t="shared" si="118"/>
        <v>26</v>
      </c>
      <c r="Z153" s="135">
        <v>400</v>
      </c>
      <c r="AA153" s="129">
        <v>400</v>
      </c>
      <c r="AB153" s="129">
        <v>500</v>
      </c>
      <c r="AC153" s="129">
        <f t="shared" si="106"/>
        <v>1300</v>
      </c>
      <c r="AD153" s="424">
        <f>AC153/(R153/100)</f>
        <v>26</v>
      </c>
      <c r="AF153" s="424">
        <f t="shared" si="120"/>
        <v>2600</v>
      </c>
      <c r="AG153" s="424">
        <f t="shared" si="121"/>
        <v>52</v>
      </c>
      <c r="AI153" s="424">
        <v>300</v>
      </c>
      <c r="AJ153" s="129">
        <v>400</v>
      </c>
      <c r="AK153" s="129">
        <v>400</v>
      </c>
      <c r="AL153" s="129">
        <f t="shared" si="108"/>
        <v>1100</v>
      </c>
      <c r="AM153" s="424">
        <f>AL153/(R153/100)</f>
        <v>22</v>
      </c>
      <c r="AO153" s="424">
        <v>400</v>
      </c>
      <c r="AP153" s="129">
        <v>400</v>
      </c>
      <c r="AQ153" s="129">
        <v>500</v>
      </c>
      <c r="AR153" s="129">
        <f t="shared" si="110"/>
        <v>1300</v>
      </c>
      <c r="AS153" s="424">
        <f>AR153/(R153/100)</f>
        <v>26</v>
      </c>
      <c r="AU153" s="424">
        <f t="shared" si="124"/>
        <v>2400</v>
      </c>
      <c r="AV153" s="424">
        <f t="shared" si="125"/>
        <v>48</v>
      </c>
      <c r="AX153" s="424">
        <f t="shared" si="127"/>
        <v>5000</v>
      </c>
      <c r="AY153" s="424">
        <f t="shared" si="126"/>
        <v>100</v>
      </c>
      <c r="AZ153" s="50"/>
      <c r="BA153" s="135">
        <f t="shared" si="116"/>
        <v>0</v>
      </c>
      <c r="BB153" s="129">
        <f t="shared" si="90"/>
        <v>0</v>
      </c>
      <c r="BC153" s="129">
        <f t="shared" si="117"/>
        <v>5000</v>
      </c>
      <c r="BD153" s="51"/>
    </row>
    <row r="154" spans="1:56" ht="30" customHeight="1" x14ac:dyDescent="0.2">
      <c r="A154" s="82"/>
      <c r="B154" s="83"/>
      <c r="C154" s="83"/>
      <c r="D154" s="63"/>
      <c r="E154" s="60"/>
      <c r="F154" s="83"/>
      <c r="G154" s="104"/>
      <c r="H154" s="105"/>
      <c r="I154" s="59"/>
      <c r="J154" s="60"/>
      <c r="K154" s="133">
        <v>7</v>
      </c>
      <c r="L154" s="62"/>
      <c r="M154" s="63"/>
      <c r="N154" s="134" t="s">
        <v>59</v>
      </c>
      <c r="O154" s="129">
        <v>6000</v>
      </c>
      <c r="P154" s="136">
        <v>8000</v>
      </c>
      <c r="Q154" s="137">
        <v>8000</v>
      </c>
      <c r="R154" s="129">
        <v>6000</v>
      </c>
      <c r="S154" s="375"/>
      <c r="T154" s="129">
        <v>400</v>
      </c>
      <c r="U154" s="129">
        <v>400</v>
      </c>
      <c r="V154" s="129">
        <v>400</v>
      </c>
      <c r="W154" s="129">
        <f t="shared" si="104"/>
        <v>1200</v>
      </c>
      <c r="X154" s="135">
        <f t="shared" si="118"/>
        <v>20</v>
      </c>
      <c r="Z154" s="135">
        <v>500</v>
      </c>
      <c r="AA154" s="129">
        <v>600</v>
      </c>
      <c r="AB154" s="129">
        <v>700</v>
      </c>
      <c r="AC154" s="129">
        <f t="shared" si="106"/>
        <v>1800</v>
      </c>
      <c r="AD154" s="424">
        <f>AC154/(R154/100)</f>
        <v>30</v>
      </c>
      <c r="AF154" s="424">
        <f t="shared" si="120"/>
        <v>3000</v>
      </c>
      <c r="AG154" s="424">
        <f t="shared" si="121"/>
        <v>50</v>
      </c>
      <c r="AI154" s="424">
        <v>400</v>
      </c>
      <c r="AJ154" s="129">
        <v>500</v>
      </c>
      <c r="AK154" s="129">
        <v>1200</v>
      </c>
      <c r="AL154" s="129">
        <f t="shared" si="108"/>
        <v>2100</v>
      </c>
      <c r="AM154" s="424">
        <f>AL154/(R154/100)</f>
        <v>35</v>
      </c>
      <c r="AO154" s="424">
        <v>400</v>
      </c>
      <c r="AP154" s="129">
        <v>500</v>
      </c>
      <c r="AQ154" s="129"/>
      <c r="AR154" s="129">
        <f t="shared" si="110"/>
        <v>900</v>
      </c>
      <c r="AS154" s="424">
        <f>AR154/(R154/100)</f>
        <v>15</v>
      </c>
      <c r="AU154" s="424">
        <f t="shared" si="124"/>
        <v>3000</v>
      </c>
      <c r="AV154" s="424">
        <f t="shared" si="125"/>
        <v>50</v>
      </c>
      <c r="AX154" s="424">
        <f t="shared" si="127"/>
        <v>6000</v>
      </c>
      <c r="AY154" s="424">
        <f t="shared" si="126"/>
        <v>100</v>
      </c>
      <c r="AZ154" s="50"/>
      <c r="BA154" s="135">
        <f t="shared" si="116"/>
        <v>0</v>
      </c>
      <c r="BB154" s="129">
        <f t="shared" si="90"/>
        <v>0</v>
      </c>
      <c r="BC154" s="129">
        <f t="shared" si="117"/>
        <v>6000</v>
      </c>
      <c r="BD154" s="51"/>
    </row>
    <row r="155" spans="1:56" ht="30" customHeight="1" x14ac:dyDescent="0.2">
      <c r="A155" s="82"/>
      <c r="B155" s="83"/>
      <c r="C155" s="83"/>
      <c r="D155" s="63"/>
      <c r="E155" s="60"/>
      <c r="F155" s="83"/>
      <c r="G155" s="109"/>
      <c r="H155" s="110" t="s">
        <v>52</v>
      </c>
      <c r="I155" s="111"/>
      <c r="J155" s="112"/>
      <c r="K155" s="113"/>
      <c r="L155" s="114"/>
      <c r="M155" s="115"/>
      <c r="N155" s="116" t="s">
        <v>53</v>
      </c>
      <c r="O155" s="118">
        <f>O156</f>
        <v>347000</v>
      </c>
      <c r="P155" s="119">
        <f>P156</f>
        <v>359000</v>
      </c>
      <c r="Q155" s="120">
        <f>Q156</f>
        <v>381000</v>
      </c>
      <c r="R155" s="118">
        <f>R156</f>
        <v>347000</v>
      </c>
      <c r="S155" s="379"/>
      <c r="T155" s="118">
        <f>T156</f>
        <v>50200</v>
      </c>
      <c r="U155" s="118">
        <f>U156</f>
        <v>32200</v>
      </c>
      <c r="V155" s="118">
        <f>V156</f>
        <v>32000</v>
      </c>
      <c r="W155" s="118">
        <f>SUM(T155:V155)</f>
        <v>114400</v>
      </c>
      <c r="X155" s="117">
        <f t="shared" si="118"/>
        <v>32.968299711815561</v>
      </c>
      <c r="Z155" s="117">
        <f>Z156</f>
        <v>32100</v>
      </c>
      <c r="AA155" s="118">
        <f>AA156</f>
        <v>32800</v>
      </c>
      <c r="AB155" s="118">
        <f>AB156</f>
        <v>33000</v>
      </c>
      <c r="AC155" s="118">
        <f>SUM(Z155:AB155)</f>
        <v>97900</v>
      </c>
      <c r="AD155" s="422">
        <f t="shared" si="119"/>
        <v>28.213256484149856</v>
      </c>
      <c r="AF155" s="422">
        <f t="shared" si="120"/>
        <v>212300</v>
      </c>
      <c r="AG155" s="422">
        <f t="shared" si="121"/>
        <v>61.18155619596542</v>
      </c>
      <c r="AI155" s="422">
        <f>AI156</f>
        <v>30200</v>
      </c>
      <c r="AJ155" s="118">
        <f>AJ156</f>
        <v>30800</v>
      </c>
      <c r="AK155" s="118">
        <f>AK156</f>
        <v>31100</v>
      </c>
      <c r="AL155" s="118">
        <f>SUM(AI155:AK155)</f>
        <v>92100</v>
      </c>
      <c r="AM155" s="422">
        <f t="shared" si="122"/>
        <v>26.54178674351585</v>
      </c>
      <c r="AO155" s="422">
        <f>AO156</f>
        <v>20900</v>
      </c>
      <c r="AP155" s="118">
        <f>AP156</f>
        <v>11500</v>
      </c>
      <c r="AQ155" s="118">
        <f>AQ156</f>
        <v>10200</v>
      </c>
      <c r="AR155" s="118">
        <f>SUM(AO155:AQ155)</f>
        <v>42600</v>
      </c>
      <c r="AS155" s="422">
        <f t="shared" si="123"/>
        <v>12.276657060518732</v>
      </c>
      <c r="AU155" s="422">
        <f>AL155+AR155</f>
        <v>134700</v>
      </c>
      <c r="AV155" s="422">
        <f t="shared" si="125"/>
        <v>38.81844380403458</v>
      </c>
      <c r="AX155" s="422">
        <f>AX156</f>
        <v>347000</v>
      </c>
      <c r="AY155" s="422">
        <f t="shared" si="126"/>
        <v>100</v>
      </c>
      <c r="AZ155" s="121"/>
      <c r="BA155" s="117">
        <f t="shared" si="116"/>
        <v>0</v>
      </c>
      <c r="BB155" s="122">
        <f t="shared" si="90"/>
        <v>0</v>
      </c>
      <c r="BC155" s="118">
        <f t="shared" si="117"/>
        <v>347000</v>
      </c>
      <c r="BD155" s="51"/>
    </row>
    <row r="156" spans="1:56" ht="30" customHeight="1" x14ac:dyDescent="0.2">
      <c r="A156" s="82"/>
      <c r="B156" s="83"/>
      <c r="C156" s="83"/>
      <c r="D156" s="63"/>
      <c r="E156" s="60"/>
      <c r="F156" s="83"/>
      <c r="G156" s="104"/>
      <c r="H156" s="105"/>
      <c r="I156" s="123">
        <v>2</v>
      </c>
      <c r="J156" s="60"/>
      <c r="K156" s="61"/>
      <c r="L156" s="62"/>
      <c r="M156" s="63"/>
      <c r="N156" s="124" t="s">
        <v>54</v>
      </c>
      <c r="O156" s="126">
        <f>O157+O160+O162</f>
        <v>347000</v>
      </c>
      <c r="P156" s="127">
        <f>P157+P160+P162</f>
        <v>359000</v>
      </c>
      <c r="Q156" s="128">
        <f>Q157+Q160+Q162</f>
        <v>381000</v>
      </c>
      <c r="R156" s="126">
        <f>R157+R160+R162</f>
        <v>347000</v>
      </c>
      <c r="S156" s="388"/>
      <c r="T156" s="126">
        <f>T157+T160+T162</f>
        <v>50200</v>
      </c>
      <c r="U156" s="126">
        <f>U157+U160+U162</f>
        <v>32200</v>
      </c>
      <c r="V156" s="126">
        <f>V157+V160+V162</f>
        <v>32000</v>
      </c>
      <c r="W156" s="126">
        <f>SUM(T156:V156)</f>
        <v>114400</v>
      </c>
      <c r="X156" s="125">
        <f t="shared" si="118"/>
        <v>32.968299711815561</v>
      </c>
      <c r="Z156" s="125">
        <f>Z157+Z160+Z162</f>
        <v>32100</v>
      </c>
      <c r="AA156" s="126">
        <f>AA157+AA160+AA162</f>
        <v>32800</v>
      </c>
      <c r="AB156" s="126">
        <f>AB157+AB160+AB162</f>
        <v>33000</v>
      </c>
      <c r="AC156" s="126">
        <f>SUM(Z156:AB156)</f>
        <v>97900</v>
      </c>
      <c r="AD156" s="423">
        <f t="shared" si="119"/>
        <v>28.213256484149856</v>
      </c>
      <c r="AF156" s="423">
        <f t="shared" si="120"/>
        <v>212300</v>
      </c>
      <c r="AG156" s="423">
        <f t="shared" si="121"/>
        <v>61.18155619596542</v>
      </c>
      <c r="AI156" s="423">
        <f>AI157+AI160+AI162</f>
        <v>30200</v>
      </c>
      <c r="AJ156" s="126">
        <f>AJ157+AJ160+AJ162</f>
        <v>30800</v>
      </c>
      <c r="AK156" s="126">
        <f>AK157+AK160+AK162</f>
        <v>31100</v>
      </c>
      <c r="AL156" s="126">
        <f>SUM(AI156:AK156)</f>
        <v>92100</v>
      </c>
      <c r="AM156" s="423">
        <f t="shared" si="122"/>
        <v>26.54178674351585</v>
      </c>
      <c r="AO156" s="423">
        <f>AO157+AO160+AO162</f>
        <v>20900</v>
      </c>
      <c r="AP156" s="126">
        <f>AP157+AP160+AP162</f>
        <v>11500</v>
      </c>
      <c r="AQ156" s="126">
        <f>AQ157+AQ160+AQ162</f>
        <v>10200</v>
      </c>
      <c r="AR156" s="126">
        <f>SUM(AO156:AQ156)</f>
        <v>42600</v>
      </c>
      <c r="AS156" s="423">
        <f t="shared" si="123"/>
        <v>12.276657060518732</v>
      </c>
      <c r="AU156" s="423">
        <f>AL156+AR156</f>
        <v>134700</v>
      </c>
      <c r="AV156" s="423">
        <f t="shared" si="125"/>
        <v>38.81844380403458</v>
      </c>
      <c r="AX156" s="423">
        <f>AX157+AX160+AX162</f>
        <v>347000</v>
      </c>
      <c r="AY156" s="423">
        <f t="shared" si="126"/>
        <v>100</v>
      </c>
      <c r="AZ156" s="50"/>
      <c r="BA156" s="125">
        <f t="shared" si="116"/>
        <v>0</v>
      </c>
      <c r="BB156" s="129">
        <f t="shared" si="90"/>
        <v>0</v>
      </c>
      <c r="BC156" s="126">
        <f t="shared" si="117"/>
        <v>347000</v>
      </c>
      <c r="BD156" s="51"/>
    </row>
    <row r="157" spans="1:56" ht="30" customHeight="1" x14ac:dyDescent="0.2">
      <c r="A157" s="82"/>
      <c r="B157" s="83"/>
      <c r="C157" s="83"/>
      <c r="D157" s="63"/>
      <c r="E157" s="60"/>
      <c r="F157" s="83"/>
      <c r="G157" s="104"/>
      <c r="H157" s="105"/>
      <c r="I157" s="59"/>
      <c r="J157" s="130" t="s">
        <v>63</v>
      </c>
      <c r="K157" s="61"/>
      <c r="L157" s="62"/>
      <c r="M157" s="63"/>
      <c r="N157" s="101" t="s">
        <v>64</v>
      </c>
      <c r="O157" s="103">
        <f>O158+O159</f>
        <v>331000</v>
      </c>
      <c r="P157" s="131">
        <f>P158+P159</f>
        <v>342000</v>
      </c>
      <c r="Q157" s="132">
        <f>Q158+Q159</f>
        <v>363000</v>
      </c>
      <c r="R157" s="103">
        <f>R158+R159</f>
        <v>331000</v>
      </c>
      <c r="S157" s="379"/>
      <c r="T157" s="103">
        <f>T158+T159</f>
        <v>48700</v>
      </c>
      <c r="U157" s="103">
        <f>U158+U159</f>
        <v>30700</v>
      </c>
      <c r="V157" s="103">
        <f>V158+V159</f>
        <v>30700</v>
      </c>
      <c r="W157" s="103">
        <f>W158+W159</f>
        <v>110100</v>
      </c>
      <c r="X157" s="102">
        <f t="shared" si="118"/>
        <v>33.262839879154079</v>
      </c>
      <c r="Z157" s="102">
        <f>Z158+Z159</f>
        <v>30600</v>
      </c>
      <c r="AA157" s="103">
        <f>AA158+AA159</f>
        <v>31400</v>
      </c>
      <c r="AB157" s="103">
        <f>AB158+AB159</f>
        <v>31400</v>
      </c>
      <c r="AC157" s="103">
        <f>AC158+AC159</f>
        <v>93400</v>
      </c>
      <c r="AD157" s="420">
        <f t="shared" si="119"/>
        <v>28.217522658610271</v>
      </c>
      <c r="AF157" s="420">
        <f t="shared" si="120"/>
        <v>203500</v>
      </c>
      <c r="AG157" s="420">
        <f t="shared" si="121"/>
        <v>61.48036253776435</v>
      </c>
      <c r="AI157" s="420">
        <f>AI158+AI159</f>
        <v>28800</v>
      </c>
      <c r="AJ157" s="103">
        <f>AJ158+AJ159</f>
        <v>29200</v>
      </c>
      <c r="AK157" s="103">
        <f>AK158+AK159</f>
        <v>29500</v>
      </c>
      <c r="AL157" s="103">
        <f>AL158+AL159</f>
        <v>87500</v>
      </c>
      <c r="AM157" s="420">
        <f t="shared" si="122"/>
        <v>26.435045317220546</v>
      </c>
      <c r="AO157" s="420">
        <f>AO158+AO159</f>
        <v>20000</v>
      </c>
      <c r="AP157" s="103">
        <f>AP158+AP159</f>
        <v>10000</v>
      </c>
      <c r="AQ157" s="103">
        <f>AQ158+AQ159</f>
        <v>10000</v>
      </c>
      <c r="AR157" s="103">
        <f>AR158+AR159</f>
        <v>40000</v>
      </c>
      <c r="AS157" s="420">
        <f t="shared" si="123"/>
        <v>12.084592145015106</v>
      </c>
      <c r="AU157" s="420">
        <f>AU158</f>
        <v>122000</v>
      </c>
      <c r="AV157" s="420">
        <f t="shared" si="125"/>
        <v>36.858006042296076</v>
      </c>
      <c r="AX157" s="420">
        <f>AX158+AX159</f>
        <v>331000</v>
      </c>
      <c r="AY157" s="420">
        <f t="shared" si="126"/>
        <v>100</v>
      </c>
      <c r="AZ157" s="50"/>
      <c r="BA157" s="102">
        <f t="shared" si="116"/>
        <v>0</v>
      </c>
      <c r="BB157" s="129">
        <f t="shared" si="90"/>
        <v>0</v>
      </c>
      <c r="BC157" s="103">
        <f t="shared" si="117"/>
        <v>331000</v>
      </c>
      <c r="BD157" s="51"/>
    </row>
    <row r="158" spans="1:56" ht="30" customHeight="1" x14ac:dyDescent="0.2">
      <c r="A158" s="82"/>
      <c r="B158" s="83"/>
      <c r="C158" s="83"/>
      <c r="D158" s="63"/>
      <c r="E158" s="60"/>
      <c r="F158" s="83"/>
      <c r="G158" s="104"/>
      <c r="H158" s="105"/>
      <c r="I158" s="59"/>
      <c r="J158" s="60"/>
      <c r="K158" s="133">
        <v>1</v>
      </c>
      <c r="L158" s="62"/>
      <c r="M158" s="63"/>
      <c r="N158" s="134" t="s">
        <v>65</v>
      </c>
      <c r="O158" s="129">
        <v>320000</v>
      </c>
      <c r="P158" s="136">
        <v>330000</v>
      </c>
      <c r="Q158" s="137">
        <v>350000</v>
      </c>
      <c r="R158" s="129">
        <v>320000</v>
      </c>
      <c r="S158" s="375"/>
      <c r="T158" s="129">
        <v>48000</v>
      </c>
      <c r="U158" s="129">
        <v>30000</v>
      </c>
      <c r="V158" s="129">
        <v>30000</v>
      </c>
      <c r="W158" s="129">
        <f>SUM(T158:V158)</f>
        <v>108000</v>
      </c>
      <c r="X158" s="135">
        <f t="shared" si="118"/>
        <v>33.75</v>
      </c>
      <c r="Z158" s="135">
        <v>30000</v>
      </c>
      <c r="AA158" s="129">
        <v>30000</v>
      </c>
      <c r="AB158" s="129">
        <v>30000</v>
      </c>
      <c r="AC158" s="129">
        <f>SUM(Z158:AB158)</f>
        <v>90000</v>
      </c>
      <c r="AD158" s="424">
        <f t="shared" si="119"/>
        <v>28.125</v>
      </c>
      <c r="AF158" s="424">
        <f t="shared" si="120"/>
        <v>198000</v>
      </c>
      <c r="AG158" s="424">
        <f t="shared" si="121"/>
        <v>61.875</v>
      </c>
      <c r="AI158" s="424">
        <v>28000</v>
      </c>
      <c r="AJ158" s="129">
        <v>28000</v>
      </c>
      <c r="AK158" s="129">
        <v>28000</v>
      </c>
      <c r="AL158" s="129">
        <f>SUM(AI158:AK158)</f>
        <v>84000</v>
      </c>
      <c r="AM158" s="424">
        <f t="shared" si="122"/>
        <v>26.25</v>
      </c>
      <c r="AO158" s="424">
        <v>18000</v>
      </c>
      <c r="AP158" s="129">
        <v>10000</v>
      </c>
      <c r="AQ158" s="129">
        <v>10000</v>
      </c>
      <c r="AR158" s="129">
        <f>SUM(AO158:AQ158)</f>
        <v>38000</v>
      </c>
      <c r="AS158" s="424">
        <f t="shared" si="123"/>
        <v>11.875</v>
      </c>
      <c r="AU158" s="424">
        <f>AL158+AR158</f>
        <v>122000</v>
      </c>
      <c r="AV158" s="424">
        <f t="shared" si="125"/>
        <v>38.125</v>
      </c>
      <c r="AX158" s="424">
        <f>AF158+AU158</f>
        <v>320000</v>
      </c>
      <c r="AY158" s="424">
        <f t="shared" si="126"/>
        <v>100</v>
      </c>
      <c r="AZ158" s="50"/>
      <c r="BA158" s="135">
        <f t="shared" si="116"/>
        <v>0</v>
      </c>
      <c r="BB158" s="129">
        <f t="shared" si="90"/>
        <v>0</v>
      </c>
      <c r="BC158" s="129">
        <f t="shared" si="117"/>
        <v>320000</v>
      </c>
      <c r="BD158" s="51"/>
    </row>
    <row r="159" spans="1:56" ht="30" customHeight="1" x14ac:dyDescent="0.2">
      <c r="A159" s="82"/>
      <c r="B159" s="83"/>
      <c r="C159" s="83"/>
      <c r="D159" s="63"/>
      <c r="E159" s="60"/>
      <c r="F159" s="83"/>
      <c r="G159" s="104"/>
      <c r="H159" s="105"/>
      <c r="I159" s="59"/>
      <c r="J159" s="60"/>
      <c r="K159" s="133">
        <v>4</v>
      </c>
      <c r="L159" s="62"/>
      <c r="M159" s="63"/>
      <c r="N159" s="134" t="s">
        <v>66</v>
      </c>
      <c r="O159" s="129">
        <v>11000</v>
      </c>
      <c r="P159" s="136">
        <v>12000</v>
      </c>
      <c r="Q159" s="137">
        <v>13000</v>
      </c>
      <c r="R159" s="129">
        <v>11000</v>
      </c>
      <c r="S159" s="375"/>
      <c r="T159" s="129">
        <v>700</v>
      </c>
      <c r="U159" s="129">
        <v>700</v>
      </c>
      <c r="V159" s="129">
        <v>700</v>
      </c>
      <c r="W159" s="129">
        <f>SUM(T159:V159)</f>
        <v>2100</v>
      </c>
      <c r="X159" s="135">
        <f t="shared" si="118"/>
        <v>19.09090909090909</v>
      </c>
      <c r="Z159" s="135">
        <v>600</v>
      </c>
      <c r="AA159" s="129">
        <v>1400</v>
      </c>
      <c r="AB159" s="129">
        <v>1400</v>
      </c>
      <c r="AC159" s="129">
        <f>SUM(Z159:AB159)</f>
        <v>3400</v>
      </c>
      <c r="AD159" s="424">
        <f t="shared" si="119"/>
        <v>30.90909090909091</v>
      </c>
      <c r="AF159" s="424">
        <f t="shared" si="120"/>
        <v>5500</v>
      </c>
      <c r="AG159" s="424">
        <f t="shared" si="121"/>
        <v>50</v>
      </c>
      <c r="AI159" s="424">
        <v>800</v>
      </c>
      <c r="AJ159" s="129">
        <v>1200</v>
      </c>
      <c r="AK159" s="129">
        <v>1500</v>
      </c>
      <c r="AL159" s="129">
        <f>SUM(AI159:AK159)</f>
        <v>3500</v>
      </c>
      <c r="AM159" s="424">
        <f t="shared" si="122"/>
        <v>31.818181818181817</v>
      </c>
      <c r="AO159" s="424">
        <v>2000</v>
      </c>
      <c r="AP159" s="129"/>
      <c r="AQ159" s="129"/>
      <c r="AR159" s="129">
        <f>SUM(AO159:AQ159)</f>
        <v>2000</v>
      </c>
      <c r="AS159" s="424">
        <f t="shared" si="123"/>
        <v>18.181818181818183</v>
      </c>
      <c r="AU159" s="424">
        <f>AL159+AR159</f>
        <v>5500</v>
      </c>
      <c r="AV159" s="424">
        <f t="shared" si="125"/>
        <v>50</v>
      </c>
      <c r="AX159" s="424">
        <f>AF159+AU159</f>
        <v>11000</v>
      </c>
      <c r="AY159" s="424">
        <f t="shared" si="126"/>
        <v>100</v>
      </c>
      <c r="AZ159" s="50"/>
      <c r="BA159" s="135">
        <f t="shared" si="116"/>
        <v>0</v>
      </c>
      <c r="BB159" s="129">
        <f t="shared" si="90"/>
        <v>0</v>
      </c>
      <c r="BC159" s="129">
        <f t="shared" si="117"/>
        <v>11000</v>
      </c>
      <c r="BD159" s="51"/>
    </row>
    <row r="160" spans="1:56" ht="30" customHeight="1" x14ac:dyDescent="0.2">
      <c r="A160" s="82"/>
      <c r="B160" s="83"/>
      <c r="C160" s="83"/>
      <c r="D160" s="63"/>
      <c r="E160" s="60"/>
      <c r="F160" s="83"/>
      <c r="G160" s="104"/>
      <c r="H160" s="105"/>
      <c r="I160" s="59"/>
      <c r="J160" s="130" t="s">
        <v>67</v>
      </c>
      <c r="K160" s="61"/>
      <c r="L160" s="62"/>
      <c r="M160" s="63"/>
      <c r="N160" s="101" t="s">
        <v>68</v>
      </c>
      <c r="O160" s="103">
        <f>O161</f>
        <v>5000</v>
      </c>
      <c r="P160" s="131">
        <f>P161</f>
        <v>5000</v>
      </c>
      <c r="Q160" s="132">
        <f>Q161</f>
        <v>6000</v>
      </c>
      <c r="R160" s="103">
        <f>R161</f>
        <v>5000</v>
      </c>
      <c r="S160" s="379"/>
      <c r="T160" s="103">
        <f>T161</f>
        <v>700</v>
      </c>
      <c r="U160" s="103">
        <f>U161</f>
        <v>500</v>
      </c>
      <c r="V160" s="103">
        <f>V161</f>
        <v>300</v>
      </c>
      <c r="W160" s="103">
        <f>SUM(T160:V160)</f>
        <v>1500</v>
      </c>
      <c r="X160" s="102">
        <f t="shared" si="118"/>
        <v>30</v>
      </c>
      <c r="Z160" s="102">
        <f>Z161</f>
        <v>500</v>
      </c>
      <c r="AA160" s="103">
        <f>AA161</f>
        <v>400</v>
      </c>
      <c r="AB160" s="103">
        <f>AB161</f>
        <v>600</v>
      </c>
      <c r="AC160" s="103">
        <f>SUM(Z160:AB160)</f>
        <v>1500</v>
      </c>
      <c r="AD160" s="420">
        <f t="shared" si="119"/>
        <v>30</v>
      </c>
      <c r="AF160" s="420">
        <f t="shared" si="120"/>
        <v>3000</v>
      </c>
      <c r="AG160" s="420">
        <f t="shared" si="121"/>
        <v>60</v>
      </c>
      <c r="AI160" s="420">
        <f>AI161</f>
        <v>500</v>
      </c>
      <c r="AJ160" s="103">
        <f>AJ161</f>
        <v>700</v>
      </c>
      <c r="AK160" s="103">
        <f>AK161</f>
        <v>700</v>
      </c>
      <c r="AL160" s="103">
        <f>SUM(AI160:AK160)</f>
        <v>1900</v>
      </c>
      <c r="AM160" s="420">
        <f t="shared" si="122"/>
        <v>38</v>
      </c>
      <c r="AO160" s="420">
        <f>AO161</f>
        <v>100</v>
      </c>
      <c r="AP160" s="103">
        <f>AP161</f>
        <v>0</v>
      </c>
      <c r="AQ160" s="103">
        <f>AQ161</f>
        <v>0</v>
      </c>
      <c r="AR160" s="103">
        <f>SUM(AO160:AQ160)</f>
        <v>100</v>
      </c>
      <c r="AS160" s="420">
        <f t="shared" si="123"/>
        <v>2</v>
      </c>
      <c r="AU160" s="420">
        <f>AL160+AR160</f>
        <v>2000</v>
      </c>
      <c r="AV160" s="420">
        <f t="shared" si="125"/>
        <v>40</v>
      </c>
      <c r="AX160" s="420">
        <f>AF160+AU160</f>
        <v>5000</v>
      </c>
      <c r="AY160" s="420">
        <f t="shared" si="126"/>
        <v>100</v>
      </c>
      <c r="AZ160" s="50"/>
      <c r="BA160" s="102">
        <f t="shared" si="116"/>
        <v>0</v>
      </c>
      <c r="BB160" s="129">
        <f t="shared" si="90"/>
        <v>0</v>
      </c>
      <c r="BC160" s="103">
        <f t="shared" si="117"/>
        <v>5000</v>
      </c>
      <c r="BD160" s="51"/>
    </row>
    <row r="161" spans="1:56" ht="30" customHeight="1" x14ac:dyDescent="0.2">
      <c r="A161" s="82"/>
      <c r="B161" s="83"/>
      <c r="C161" s="83"/>
      <c r="D161" s="63"/>
      <c r="E161" s="60"/>
      <c r="F161" s="83"/>
      <c r="G161" s="104"/>
      <c r="H161" s="105"/>
      <c r="I161" s="59"/>
      <c r="J161" s="60"/>
      <c r="K161" s="133">
        <v>4</v>
      </c>
      <c r="L161" s="62"/>
      <c r="M161" s="63"/>
      <c r="N161" s="134" t="s">
        <v>66</v>
      </c>
      <c r="O161" s="129">
        <v>5000</v>
      </c>
      <c r="P161" s="136">
        <v>5000</v>
      </c>
      <c r="Q161" s="137">
        <v>6000</v>
      </c>
      <c r="R161" s="129">
        <v>5000</v>
      </c>
      <c r="S161" s="375"/>
      <c r="T161" s="129">
        <v>700</v>
      </c>
      <c r="U161" s="129">
        <v>500</v>
      </c>
      <c r="V161" s="129">
        <v>300</v>
      </c>
      <c r="W161" s="129">
        <f>SUM(T161:V161)</f>
        <v>1500</v>
      </c>
      <c r="X161" s="135">
        <f t="shared" si="118"/>
        <v>30</v>
      </c>
      <c r="Z161" s="135">
        <v>500</v>
      </c>
      <c r="AA161" s="129">
        <v>400</v>
      </c>
      <c r="AB161" s="129">
        <v>600</v>
      </c>
      <c r="AC161" s="129">
        <f>SUM(Z161:AB161)</f>
        <v>1500</v>
      </c>
      <c r="AD161" s="424">
        <f t="shared" si="119"/>
        <v>30</v>
      </c>
      <c r="AF161" s="424">
        <f t="shared" si="120"/>
        <v>3000</v>
      </c>
      <c r="AG161" s="424">
        <f t="shared" si="121"/>
        <v>60</v>
      </c>
      <c r="AI161" s="424">
        <v>500</v>
      </c>
      <c r="AJ161" s="129">
        <v>700</v>
      </c>
      <c r="AK161" s="129">
        <v>700</v>
      </c>
      <c r="AL161" s="129">
        <f>SUM(AI161:AK161)</f>
        <v>1900</v>
      </c>
      <c r="AM161" s="424">
        <f t="shared" si="122"/>
        <v>38</v>
      </c>
      <c r="AO161" s="424">
        <v>100</v>
      </c>
      <c r="AP161" s="129"/>
      <c r="AQ161" s="129"/>
      <c r="AR161" s="129">
        <f>SUM(AO161:AQ161)</f>
        <v>100</v>
      </c>
      <c r="AS161" s="424">
        <f t="shared" si="123"/>
        <v>2</v>
      </c>
      <c r="AU161" s="424">
        <f>AL161+AR161</f>
        <v>2000</v>
      </c>
      <c r="AV161" s="424">
        <f t="shared" si="125"/>
        <v>40</v>
      </c>
      <c r="AX161" s="424">
        <f>AF161+AU161</f>
        <v>5000</v>
      </c>
      <c r="AY161" s="424">
        <f t="shared" si="126"/>
        <v>100</v>
      </c>
      <c r="AZ161" s="50"/>
      <c r="BA161" s="135">
        <f t="shared" si="116"/>
        <v>0</v>
      </c>
      <c r="BB161" s="129">
        <f t="shared" ref="BB161:BB164" si="131">BA161/(R161/100)</f>
        <v>0</v>
      </c>
      <c r="BC161" s="129">
        <f t="shared" si="117"/>
        <v>5000</v>
      </c>
      <c r="BD161" s="51"/>
    </row>
    <row r="162" spans="1:56" ht="30" customHeight="1" x14ac:dyDescent="0.2">
      <c r="A162" s="82"/>
      <c r="B162" s="83"/>
      <c r="C162" s="83"/>
      <c r="D162" s="63"/>
      <c r="E162" s="60"/>
      <c r="F162" s="83"/>
      <c r="G162" s="104"/>
      <c r="H162" s="105"/>
      <c r="I162" s="59"/>
      <c r="J162" s="130" t="s">
        <v>55</v>
      </c>
      <c r="K162" s="61"/>
      <c r="L162" s="62"/>
      <c r="M162" s="63"/>
      <c r="N162" s="101" t="s">
        <v>56</v>
      </c>
      <c r="O162" s="103">
        <f>O163+O164</f>
        <v>11000</v>
      </c>
      <c r="P162" s="103">
        <f>P163+P164</f>
        <v>12000</v>
      </c>
      <c r="Q162" s="103">
        <f>Q163+Q164</f>
        <v>12000</v>
      </c>
      <c r="R162" s="103">
        <f>R163+R164</f>
        <v>11000</v>
      </c>
      <c r="S162" s="379"/>
      <c r="T162" s="103">
        <f>T163+T164</f>
        <v>800</v>
      </c>
      <c r="U162" s="103">
        <f>U163+U164</f>
        <v>1000</v>
      </c>
      <c r="V162" s="103">
        <f>V163+V164</f>
        <v>1000</v>
      </c>
      <c r="W162" s="103">
        <f>W163+W164+W165</f>
        <v>2800</v>
      </c>
      <c r="X162" s="102">
        <f t="shared" si="118"/>
        <v>25.454545454545453</v>
      </c>
      <c r="Z162" s="102">
        <f>Z163+Z164+Z165</f>
        <v>1000</v>
      </c>
      <c r="AA162" s="103">
        <f>AA163+AA164+AA165</f>
        <v>1000</v>
      </c>
      <c r="AB162" s="103">
        <f>AB163+AB164</f>
        <v>1000</v>
      </c>
      <c r="AC162" s="103">
        <f>AC163+AC164</f>
        <v>3000</v>
      </c>
      <c r="AD162" s="420">
        <f t="shared" si="119"/>
        <v>27.272727272727273</v>
      </c>
      <c r="AF162" s="420">
        <f>AF163+AF164</f>
        <v>5800</v>
      </c>
      <c r="AG162" s="420">
        <f t="shared" si="121"/>
        <v>52.727272727272727</v>
      </c>
      <c r="AI162" s="420">
        <f>AI163+AI164</f>
        <v>900</v>
      </c>
      <c r="AJ162" s="103">
        <f>AJ163+AJ164</f>
        <v>900</v>
      </c>
      <c r="AK162" s="103">
        <f>AK163+AK164</f>
        <v>900</v>
      </c>
      <c r="AL162" s="103">
        <f>AL163+AL164</f>
        <v>2700</v>
      </c>
      <c r="AM162" s="420">
        <f t="shared" si="122"/>
        <v>24.545454545454547</v>
      </c>
      <c r="AO162" s="420">
        <f>AO163+AO164</f>
        <v>800</v>
      </c>
      <c r="AP162" s="103">
        <f>AP163+AP164</f>
        <v>1500</v>
      </c>
      <c r="AQ162" s="103">
        <f>AQ163+AQ164</f>
        <v>200</v>
      </c>
      <c r="AR162" s="103">
        <f>AR163+AR164</f>
        <v>2500</v>
      </c>
      <c r="AS162" s="420">
        <f t="shared" si="123"/>
        <v>22.727272727272727</v>
      </c>
      <c r="AU162" s="420">
        <f>AU163+AU164</f>
        <v>5200</v>
      </c>
      <c r="AV162" s="420">
        <f t="shared" si="125"/>
        <v>47.272727272727273</v>
      </c>
      <c r="AX162" s="420">
        <f>AX163+AX164</f>
        <v>11000</v>
      </c>
      <c r="AY162" s="420">
        <f t="shared" si="126"/>
        <v>100</v>
      </c>
      <c r="AZ162" s="50"/>
      <c r="BA162" s="102">
        <f t="shared" si="116"/>
        <v>0</v>
      </c>
      <c r="BB162" s="129">
        <f t="shared" si="131"/>
        <v>0</v>
      </c>
      <c r="BC162" s="103">
        <f t="shared" si="117"/>
        <v>11000</v>
      </c>
      <c r="BD162" s="51"/>
    </row>
    <row r="163" spans="1:56" ht="30" customHeight="1" x14ac:dyDescent="0.2">
      <c r="A163" s="82"/>
      <c r="B163" s="83"/>
      <c r="C163" s="83"/>
      <c r="D163" s="63"/>
      <c r="E163" s="60"/>
      <c r="F163" s="83"/>
      <c r="G163" s="104"/>
      <c r="H163" s="105"/>
      <c r="I163" s="59"/>
      <c r="J163" s="60"/>
      <c r="K163" s="133">
        <v>2</v>
      </c>
      <c r="L163" s="62"/>
      <c r="M163" s="63"/>
      <c r="N163" s="134" t="s">
        <v>57</v>
      </c>
      <c r="O163" s="129">
        <v>3000</v>
      </c>
      <c r="P163" s="136">
        <v>3000</v>
      </c>
      <c r="Q163" s="137">
        <v>3000</v>
      </c>
      <c r="R163" s="129">
        <v>3000</v>
      </c>
      <c r="S163" s="375"/>
      <c r="T163" s="129">
        <v>200</v>
      </c>
      <c r="U163" s="129">
        <v>300</v>
      </c>
      <c r="V163" s="129">
        <v>300</v>
      </c>
      <c r="W163" s="129">
        <f>SUM(T163:V163)</f>
        <v>800</v>
      </c>
      <c r="X163" s="135">
        <f t="shared" si="118"/>
        <v>26.666666666666668</v>
      </c>
      <c r="Z163" s="135">
        <v>300</v>
      </c>
      <c r="AA163" s="129">
        <v>300</v>
      </c>
      <c r="AB163" s="129">
        <v>300</v>
      </c>
      <c r="AC163" s="129">
        <f>SUM(Z163:AB163)</f>
        <v>900</v>
      </c>
      <c r="AD163" s="424">
        <f t="shared" si="119"/>
        <v>30</v>
      </c>
      <c r="AF163" s="424">
        <f t="shared" si="120"/>
        <v>1700</v>
      </c>
      <c r="AG163" s="424">
        <f t="shared" si="121"/>
        <v>56.666666666666664</v>
      </c>
      <c r="AI163" s="424">
        <v>200</v>
      </c>
      <c r="AJ163" s="129">
        <v>200</v>
      </c>
      <c r="AK163" s="129">
        <v>200</v>
      </c>
      <c r="AL163" s="129">
        <f>SUM(AI163:AK163)</f>
        <v>600</v>
      </c>
      <c r="AM163" s="424">
        <f t="shared" si="122"/>
        <v>20</v>
      </c>
      <c r="AO163" s="424">
        <v>200</v>
      </c>
      <c r="AP163" s="129">
        <v>300</v>
      </c>
      <c r="AQ163" s="129">
        <v>200</v>
      </c>
      <c r="AR163" s="129">
        <f>SUM(AO163:AQ163)</f>
        <v>700</v>
      </c>
      <c r="AS163" s="424">
        <f t="shared" si="123"/>
        <v>23.333333333333332</v>
      </c>
      <c r="AU163" s="424">
        <f>AL163+AR163</f>
        <v>1300</v>
      </c>
      <c r="AV163" s="424">
        <f t="shared" si="125"/>
        <v>43.333333333333336</v>
      </c>
      <c r="AX163" s="424">
        <f t="shared" ref="AX163:AX174" si="132">AF163+AU163</f>
        <v>3000</v>
      </c>
      <c r="AY163" s="424">
        <f t="shared" si="126"/>
        <v>100</v>
      </c>
      <c r="AZ163" s="50"/>
      <c r="BA163" s="135">
        <f t="shared" si="116"/>
        <v>0</v>
      </c>
      <c r="BB163" s="129">
        <f t="shared" si="131"/>
        <v>0</v>
      </c>
      <c r="BC163" s="129">
        <f t="shared" si="117"/>
        <v>3000</v>
      </c>
      <c r="BD163" s="51"/>
    </row>
    <row r="164" spans="1:56" ht="30" customHeight="1" x14ac:dyDescent="0.2">
      <c r="A164" s="82"/>
      <c r="B164" s="83"/>
      <c r="C164" s="83"/>
      <c r="D164" s="63"/>
      <c r="E164" s="60"/>
      <c r="F164" s="83"/>
      <c r="G164" s="104"/>
      <c r="H164" s="105"/>
      <c r="I164" s="59"/>
      <c r="J164" s="60"/>
      <c r="K164" s="133">
        <v>7</v>
      </c>
      <c r="L164" s="62"/>
      <c r="M164" s="63"/>
      <c r="N164" s="134" t="s">
        <v>59</v>
      </c>
      <c r="O164" s="129">
        <v>8000</v>
      </c>
      <c r="P164" s="136">
        <v>9000</v>
      </c>
      <c r="Q164" s="137">
        <v>9000</v>
      </c>
      <c r="R164" s="129">
        <v>8000</v>
      </c>
      <c r="S164" s="375"/>
      <c r="T164" s="129">
        <v>600</v>
      </c>
      <c r="U164" s="129">
        <v>700</v>
      </c>
      <c r="V164" s="129">
        <v>700</v>
      </c>
      <c r="W164" s="129">
        <f>SUM(T164:V164)</f>
        <v>2000</v>
      </c>
      <c r="X164" s="135">
        <f t="shared" si="118"/>
        <v>25</v>
      </c>
      <c r="Z164" s="135">
        <v>700</v>
      </c>
      <c r="AA164" s="129">
        <v>700</v>
      </c>
      <c r="AB164" s="129">
        <v>700</v>
      </c>
      <c r="AC164" s="129">
        <f>SUM(Z164:AB164)</f>
        <v>2100</v>
      </c>
      <c r="AD164" s="424">
        <f t="shared" si="119"/>
        <v>26.25</v>
      </c>
      <c r="AF164" s="424">
        <f t="shared" si="120"/>
        <v>4100</v>
      </c>
      <c r="AG164" s="424">
        <f t="shared" si="121"/>
        <v>51.25</v>
      </c>
      <c r="AI164" s="424">
        <v>700</v>
      </c>
      <c r="AJ164" s="129">
        <v>700</v>
      </c>
      <c r="AK164" s="129">
        <v>700</v>
      </c>
      <c r="AL164" s="129">
        <f>SUM(AI164:AK164)</f>
        <v>2100</v>
      </c>
      <c r="AM164" s="424">
        <f t="shared" si="122"/>
        <v>26.25</v>
      </c>
      <c r="AO164" s="424">
        <v>600</v>
      </c>
      <c r="AP164" s="129">
        <v>1200</v>
      </c>
      <c r="AQ164" s="129"/>
      <c r="AR164" s="129">
        <f>SUM(AO164:AQ164)</f>
        <v>1800</v>
      </c>
      <c r="AS164" s="424">
        <f t="shared" si="123"/>
        <v>22.5</v>
      </c>
      <c r="AU164" s="424">
        <f>AL164+AR164</f>
        <v>3900</v>
      </c>
      <c r="AV164" s="424">
        <f t="shared" si="125"/>
        <v>48.75</v>
      </c>
      <c r="AX164" s="424">
        <f t="shared" si="132"/>
        <v>8000</v>
      </c>
      <c r="AY164" s="424">
        <f t="shared" si="126"/>
        <v>100</v>
      </c>
      <c r="AZ164" s="50"/>
      <c r="BA164" s="129">
        <f t="shared" si="116"/>
        <v>0</v>
      </c>
      <c r="BB164" s="129">
        <f t="shared" si="131"/>
        <v>0</v>
      </c>
      <c r="BC164" s="129">
        <f t="shared" si="117"/>
        <v>8000</v>
      </c>
      <c r="BD164" s="51"/>
    </row>
    <row r="165" spans="1:56" ht="30" customHeight="1" x14ac:dyDescent="0.2">
      <c r="A165" s="82"/>
      <c r="B165" s="83"/>
      <c r="C165" s="83"/>
      <c r="D165" s="63"/>
      <c r="E165" s="60"/>
      <c r="F165" s="83"/>
      <c r="G165" s="109"/>
      <c r="H165" s="138" t="s">
        <v>60</v>
      </c>
      <c r="I165" s="139"/>
      <c r="J165" s="140"/>
      <c r="K165" s="141"/>
      <c r="L165" s="142"/>
      <c r="M165" s="143"/>
      <c r="N165" s="144" t="s">
        <v>61</v>
      </c>
      <c r="O165" s="147">
        <f>O166</f>
        <v>27000</v>
      </c>
      <c r="P165" s="146">
        <f>P166</f>
        <v>37000</v>
      </c>
      <c r="Q165" s="174">
        <f>Q166</f>
        <v>37000</v>
      </c>
      <c r="R165" s="147">
        <f>R166</f>
        <v>27000</v>
      </c>
      <c r="S165" s="379"/>
      <c r="T165" s="147">
        <f>T166</f>
        <v>0</v>
      </c>
      <c r="U165" s="147">
        <f>U166</f>
        <v>0</v>
      </c>
      <c r="V165" s="147">
        <f>V166</f>
        <v>0</v>
      </c>
      <c r="W165" s="147">
        <f>SUM(T165:V165)</f>
        <v>0</v>
      </c>
      <c r="X165" s="145">
        <f t="shared" si="118"/>
        <v>0</v>
      </c>
      <c r="Z165" s="145">
        <f>Z166</f>
        <v>0</v>
      </c>
      <c r="AA165" s="147">
        <f>AA166</f>
        <v>0</v>
      </c>
      <c r="AB165" s="147">
        <f>AB166</f>
        <v>0</v>
      </c>
      <c r="AC165" s="147">
        <f>AC166</f>
        <v>0</v>
      </c>
      <c r="AD165" s="149">
        <f t="shared" si="119"/>
        <v>0</v>
      </c>
      <c r="AF165" s="149">
        <f t="shared" si="120"/>
        <v>0</v>
      </c>
      <c r="AG165" s="149">
        <f t="shared" si="121"/>
        <v>0</v>
      </c>
      <c r="AI165" s="149">
        <f>AI166</f>
        <v>27000</v>
      </c>
      <c r="AJ165" s="147">
        <f>AJ166</f>
        <v>0</v>
      </c>
      <c r="AK165" s="147">
        <f>AK166</f>
        <v>0</v>
      </c>
      <c r="AL165" s="147">
        <f>SUM(AI165:AK165)</f>
        <v>27000</v>
      </c>
      <c r="AM165" s="149">
        <f t="shared" si="122"/>
        <v>100</v>
      </c>
      <c r="AO165" s="149">
        <f>AO166</f>
        <v>0</v>
      </c>
      <c r="AP165" s="147">
        <f>AP166</f>
        <v>0</v>
      </c>
      <c r="AQ165" s="147">
        <f>AQ166</f>
        <v>0</v>
      </c>
      <c r="AR165" s="147">
        <f>SUM(AO165:AQ165)</f>
        <v>0</v>
      </c>
      <c r="AS165" s="149">
        <f t="shared" si="123"/>
        <v>0</v>
      </c>
      <c r="AU165" s="149">
        <f>AU166</f>
        <v>27000</v>
      </c>
      <c r="AV165" s="149">
        <f t="shared" si="125"/>
        <v>100</v>
      </c>
      <c r="AX165" s="149">
        <f>AX166</f>
        <v>27000</v>
      </c>
      <c r="AY165" s="446">
        <f t="shared" si="126"/>
        <v>100</v>
      </c>
      <c r="AZ165" s="148"/>
      <c r="BA165" s="147">
        <f t="shared" si="116"/>
        <v>0</v>
      </c>
      <c r="BB165" s="147">
        <f t="shared" ref="BB165:BB170" si="133">BA165/(O165/100)</f>
        <v>0</v>
      </c>
      <c r="BC165" s="147">
        <f t="shared" si="117"/>
        <v>27000</v>
      </c>
      <c r="BD165" s="51"/>
    </row>
    <row r="166" spans="1:56" ht="30" customHeight="1" x14ac:dyDescent="0.2">
      <c r="A166" s="82"/>
      <c r="B166" s="83"/>
      <c r="C166" s="83"/>
      <c r="D166" s="63"/>
      <c r="E166" s="60"/>
      <c r="F166" s="83"/>
      <c r="G166" s="104"/>
      <c r="H166" s="105"/>
      <c r="I166" s="123">
        <v>2</v>
      </c>
      <c r="J166" s="60"/>
      <c r="K166" s="61"/>
      <c r="L166" s="62"/>
      <c r="M166" s="63"/>
      <c r="N166" s="124" t="s">
        <v>54</v>
      </c>
      <c r="O166" s="126">
        <f>O167+O169</f>
        <v>27000</v>
      </c>
      <c r="P166" s="126">
        <f>P167+P169</f>
        <v>37000</v>
      </c>
      <c r="Q166" s="126">
        <f>Q167+Q169</f>
        <v>37000</v>
      </c>
      <c r="R166" s="126">
        <f>R167+R169</f>
        <v>27000</v>
      </c>
      <c r="S166" s="388"/>
      <c r="T166" s="126">
        <f>T167+T169</f>
        <v>0</v>
      </c>
      <c r="U166" s="126">
        <f>U167+U169</f>
        <v>0</v>
      </c>
      <c r="V166" s="126">
        <f>V167+V169</f>
        <v>0</v>
      </c>
      <c r="W166" s="126">
        <f>T166+U166+V166</f>
        <v>0</v>
      </c>
      <c r="X166" s="125">
        <f t="shared" si="118"/>
        <v>0</v>
      </c>
      <c r="Z166" s="125">
        <f>Z167+Z169</f>
        <v>0</v>
      </c>
      <c r="AA166" s="126">
        <f>AA167+AA169</f>
        <v>0</v>
      </c>
      <c r="AB166" s="126">
        <f>AB167+AB169</f>
        <v>0</v>
      </c>
      <c r="AC166" s="126">
        <f>AC167+AC169</f>
        <v>0</v>
      </c>
      <c r="AD166" s="423">
        <f t="shared" si="119"/>
        <v>0</v>
      </c>
      <c r="AF166" s="423">
        <f>AF167+AF169</f>
        <v>0</v>
      </c>
      <c r="AG166" s="423">
        <f t="shared" si="121"/>
        <v>0</v>
      </c>
      <c r="AI166" s="423">
        <f>AI167+AI169</f>
        <v>27000</v>
      </c>
      <c r="AJ166" s="126">
        <f>AJ167+AJ169</f>
        <v>0</v>
      </c>
      <c r="AK166" s="126">
        <f>AK167+AK169</f>
        <v>0</v>
      </c>
      <c r="AL166" s="126">
        <f>SUM(AI166:AK166)</f>
        <v>27000</v>
      </c>
      <c r="AM166" s="423">
        <f t="shared" si="122"/>
        <v>100</v>
      </c>
      <c r="AO166" s="423">
        <f>AO167+AO169</f>
        <v>0</v>
      </c>
      <c r="AP166" s="126">
        <f>AP167+AP169</f>
        <v>0</v>
      </c>
      <c r="AQ166" s="126">
        <f>AQ167+AQ169</f>
        <v>0</v>
      </c>
      <c r="AR166" s="126">
        <f>SUM(AO166:AQ166)</f>
        <v>0</v>
      </c>
      <c r="AS166" s="423">
        <f t="shared" si="123"/>
        <v>0</v>
      </c>
      <c r="AU166" s="423">
        <f>AU167+AU169</f>
        <v>27000</v>
      </c>
      <c r="AV166" s="423">
        <f t="shared" si="125"/>
        <v>100</v>
      </c>
      <c r="AX166" s="423">
        <f t="shared" si="132"/>
        <v>27000</v>
      </c>
      <c r="AY166" s="447">
        <f t="shared" si="126"/>
        <v>100</v>
      </c>
      <c r="AZ166" s="50"/>
      <c r="BA166" s="126">
        <f t="shared" si="116"/>
        <v>0</v>
      </c>
      <c r="BB166" s="126">
        <f t="shared" si="133"/>
        <v>0</v>
      </c>
      <c r="BC166" s="126">
        <f t="shared" si="117"/>
        <v>27000</v>
      </c>
      <c r="BD166" s="51"/>
    </row>
    <row r="167" spans="1:56" ht="30" customHeight="1" x14ac:dyDescent="0.2">
      <c r="A167" s="82"/>
      <c r="B167" s="83"/>
      <c r="C167" s="83"/>
      <c r="D167" s="63"/>
      <c r="E167" s="60"/>
      <c r="F167" s="83"/>
      <c r="G167" s="104"/>
      <c r="H167" s="105"/>
      <c r="I167" s="59"/>
      <c r="J167" s="130" t="s">
        <v>63</v>
      </c>
      <c r="K167" s="61"/>
      <c r="L167" s="62"/>
      <c r="M167" s="63"/>
      <c r="N167" s="101" t="s">
        <v>64</v>
      </c>
      <c r="O167" s="103">
        <f>O168</f>
        <v>20000</v>
      </c>
      <c r="P167" s="103">
        <f>P168</f>
        <v>30000</v>
      </c>
      <c r="Q167" s="103">
        <f>Q168</f>
        <v>30000</v>
      </c>
      <c r="R167" s="103">
        <f>R168</f>
        <v>20000</v>
      </c>
      <c r="S167" s="379"/>
      <c r="T167" s="103">
        <f>T168</f>
        <v>0</v>
      </c>
      <c r="U167" s="103">
        <f>U168</f>
        <v>0</v>
      </c>
      <c r="V167" s="103">
        <f>V168</f>
        <v>0</v>
      </c>
      <c r="W167" s="103">
        <f>W168</f>
        <v>0</v>
      </c>
      <c r="X167" s="102">
        <f t="shared" si="118"/>
        <v>0</v>
      </c>
      <c r="Z167" s="102">
        <f>Z168</f>
        <v>0</v>
      </c>
      <c r="AA167" s="103">
        <f>AA168</f>
        <v>0</v>
      </c>
      <c r="AB167" s="103">
        <f>AB168</f>
        <v>0</v>
      </c>
      <c r="AC167" s="103">
        <f>AC168</f>
        <v>0</v>
      </c>
      <c r="AD167" s="420">
        <f t="shared" si="119"/>
        <v>0</v>
      </c>
      <c r="AF167" s="420">
        <f t="shared" si="120"/>
        <v>0</v>
      </c>
      <c r="AG167" s="420">
        <f t="shared" si="121"/>
        <v>0</v>
      </c>
      <c r="AI167" s="420">
        <f>AI168</f>
        <v>20000</v>
      </c>
      <c r="AJ167" s="103">
        <f>AJ168</f>
        <v>0</v>
      </c>
      <c r="AK167" s="103">
        <f>AK168</f>
        <v>0</v>
      </c>
      <c r="AL167" s="103">
        <f>AL168</f>
        <v>20000</v>
      </c>
      <c r="AM167" s="420">
        <f t="shared" si="122"/>
        <v>100</v>
      </c>
      <c r="AO167" s="420">
        <f>AO168</f>
        <v>0</v>
      </c>
      <c r="AP167" s="103">
        <f>AP168</f>
        <v>0</v>
      </c>
      <c r="AQ167" s="103">
        <f>AQ168</f>
        <v>0</v>
      </c>
      <c r="AR167" s="103">
        <f>AR168</f>
        <v>0</v>
      </c>
      <c r="AS167" s="420">
        <f t="shared" si="123"/>
        <v>0</v>
      </c>
      <c r="AU167" s="420">
        <f t="shared" ref="AU167:AU174" si="134">AL167+AR167</f>
        <v>20000</v>
      </c>
      <c r="AV167" s="420">
        <f t="shared" si="125"/>
        <v>100</v>
      </c>
      <c r="AX167" s="420">
        <f t="shared" si="132"/>
        <v>20000</v>
      </c>
      <c r="AY167" s="448">
        <f t="shared" si="126"/>
        <v>100</v>
      </c>
      <c r="AZ167" s="50"/>
      <c r="BA167" s="103">
        <f t="shared" si="116"/>
        <v>0</v>
      </c>
      <c r="BB167" s="103">
        <f t="shared" si="133"/>
        <v>0</v>
      </c>
      <c r="BC167" s="103">
        <f t="shared" si="117"/>
        <v>20000</v>
      </c>
      <c r="BD167" s="51"/>
    </row>
    <row r="168" spans="1:56" ht="30" customHeight="1" x14ac:dyDescent="0.2">
      <c r="A168" s="82"/>
      <c r="B168" s="83"/>
      <c r="C168" s="83"/>
      <c r="D168" s="63"/>
      <c r="E168" s="60"/>
      <c r="F168" s="83"/>
      <c r="G168" s="104"/>
      <c r="H168" s="105"/>
      <c r="I168" s="59"/>
      <c r="J168" s="60"/>
      <c r="K168" s="133">
        <v>1</v>
      </c>
      <c r="L168" s="62"/>
      <c r="M168" s="63"/>
      <c r="N168" s="134" t="s">
        <v>65</v>
      </c>
      <c r="O168" s="129">
        <v>20000</v>
      </c>
      <c r="P168" s="136">
        <v>30000</v>
      </c>
      <c r="Q168" s="137">
        <v>30000</v>
      </c>
      <c r="R168" s="129">
        <v>20000</v>
      </c>
      <c r="S168" s="375"/>
      <c r="T168" s="129"/>
      <c r="U168" s="129"/>
      <c r="V168" s="129"/>
      <c r="W168" s="129">
        <f>SUM(T168:V168)</f>
        <v>0</v>
      </c>
      <c r="X168" s="135">
        <f t="shared" si="118"/>
        <v>0</v>
      </c>
      <c r="Z168" s="135"/>
      <c r="AA168" s="129"/>
      <c r="AB168" s="129"/>
      <c r="AC168" s="129">
        <f>SUM(Z168:AB168)</f>
        <v>0</v>
      </c>
      <c r="AD168" s="424">
        <f t="shared" si="119"/>
        <v>0</v>
      </c>
      <c r="AF168" s="424">
        <f t="shared" si="120"/>
        <v>0</v>
      </c>
      <c r="AG168" s="424">
        <f t="shared" si="121"/>
        <v>0</v>
      </c>
      <c r="AI168" s="424">
        <v>20000</v>
      </c>
      <c r="AJ168" s="129"/>
      <c r="AK168" s="129"/>
      <c r="AL168" s="129">
        <f>SUM(AI168:AK168)</f>
        <v>20000</v>
      </c>
      <c r="AM168" s="424">
        <f t="shared" si="122"/>
        <v>100</v>
      </c>
      <c r="AO168" s="424"/>
      <c r="AP168" s="129"/>
      <c r="AQ168" s="129"/>
      <c r="AR168" s="129">
        <f>SUM(AO168:AQ168)</f>
        <v>0</v>
      </c>
      <c r="AS168" s="424">
        <f t="shared" si="123"/>
        <v>0</v>
      </c>
      <c r="AU168" s="424">
        <f t="shared" si="134"/>
        <v>20000</v>
      </c>
      <c r="AV168" s="424">
        <f t="shared" si="125"/>
        <v>100</v>
      </c>
      <c r="AX168" s="424">
        <f t="shared" si="132"/>
        <v>20000</v>
      </c>
      <c r="AY168" s="449">
        <f t="shared" si="126"/>
        <v>100</v>
      </c>
      <c r="AZ168" s="50"/>
      <c r="BA168" s="129">
        <f t="shared" si="116"/>
        <v>0</v>
      </c>
      <c r="BB168" s="129">
        <f t="shared" si="133"/>
        <v>0</v>
      </c>
      <c r="BC168" s="129">
        <f t="shared" si="117"/>
        <v>20000</v>
      </c>
      <c r="BD168" s="51"/>
    </row>
    <row r="169" spans="1:56" ht="30" customHeight="1" x14ac:dyDescent="0.2">
      <c r="A169" s="82"/>
      <c r="B169" s="83"/>
      <c r="C169" s="83"/>
      <c r="D169" s="63"/>
      <c r="E169" s="60"/>
      <c r="F169" s="83"/>
      <c r="G169" s="104"/>
      <c r="H169" s="105"/>
      <c r="I169" s="59"/>
      <c r="J169" s="130" t="s">
        <v>55</v>
      </c>
      <c r="K169" s="61"/>
      <c r="L169" s="62"/>
      <c r="M169" s="63"/>
      <c r="N169" s="101" t="s">
        <v>56</v>
      </c>
      <c r="O169" s="103">
        <f>O170</f>
        <v>7000</v>
      </c>
      <c r="P169" s="103">
        <f>P170</f>
        <v>7000</v>
      </c>
      <c r="Q169" s="103">
        <f>Q170</f>
        <v>7000</v>
      </c>
      <c r="R169" s="103">
        <f>R170</f>
        <v>7000</v>
      </c>
      <c r="S169" s="379"/>
      <c r="T169" s="103">
        <f>T170</f>
        <v>0</v>
      </c>
      <c r="U169" s="103">
        <f>U170</f>
        <v>0</v>
      </c>
      <c r="V169" s="103">
        <f>V170+V171+V172</f>
        <v>0</v>
      </c>
      <c r="W169" s="103">
        <f>W170</f>
        <v>0</v>
      </c>
      <c r="X169" s="102">
        <f t="shared" si="118"/>
        <v>0</v>
      </c>
      <c r="Z169" s="102"/>
      <c r="AA169" s="103">
        <f>AA170+AA171+AA172</f>
        <v>0</v>
      </c>
      <c r="AB169" s="103">
        <f>AB170+AB171+AB172</f>
        <v>0</v>
      </c>
      <c r="AC169" s="103">
        <f>AC170</f>
        <v>0</v>
      </c>
      <c r="AD169" s="420">
        <f t="shared" si="119"/>
        <v>0</v>
      </c>
      <c r="AF169" s="420">
        <f t="shared" si="120"/>
        <v>0</v>
      </c>
      <c r="AG169" s="420">
        <f t="shared" si="121"/>
        <v>0</v>
      </c>
      <c r="AI169" s="420">
        <f>AI170+AI171+AI172</f>
        <v>7000</v>
      </c>
      <c r="AJ169" s="103">
        <f>AJ170+AJ171+AJ172</f>
        <v>0</v>
      </c>
      <c r="AK169" s="103">
        <f>AK170+AK171+AK172</f>
        <v>0</v>
      </c>
      <c r="AL169" s="103">
        <f>AL170+AL171+AL172</f>
        <v>7000</v>
      </c>
      <c r="AM169" s="420">
        <f t="shared" si="122"/>
        <v>100</v>
      </c>
      <c r="AO169" s="420">
        <f>AO170+AO171+AO172</f>
        <v>0</v>
      </c>
      <c r="AP169" s="103">
        <f>AP170+AP171+AP172</f>
        <v>0</v>
      </c>
      <c r="AQ169" s="103">
        <f>AQ170+AQ171+AQ172</f>
        <v>0</v>
      </c>
      <c r="AR169" s="103">
        <f>AR170+AR171+AR172</f>
        <v>0</v>
      </c>
      <c r="AS169" s="420">
        <f t="shared" si="123"/>
        <v>0</v>
      </c>
      <c r="AU169" s="420">
        <f t="shared" si="134"/>
        <v>7000</v>
      </c>
      <c r="AV169" s="420">
        <f t="shared" si="125"/>
        <v>100</v>
      </c>
      <c r="AX169" s="420">
        <f t="shared" si="132"/>
        <v>7000</v>
      </c>
      <c r="AY169" s="448">
        <f t="shared" si="126"/>
        <v>100</v>
      </c>
      <c r="AZ169" s="50"/>
      <c r="BA169" s="103">
        <f t="shared" si="116"/>
        <v>0</v>
      </c>
      <c r="BB169" s="103">
        <f t="shared" si="133"/>
        <v>0</v>
      </c>
      <c r="BC169" s="103">
        <f t="shared" si="117"/>
        <v>7000</v>
      </c>
      <c r="BD169" s="51"/>
    </row>
    <row r="170" spans="1:56" ht="30" customHeight="1" x14ac:dyDescent="0.2">
      <c r="A170" s="82"/>
      <c r="B170" s="83"/>
      <c r="C170" s="83"/>
      <c r="D170" s="63"/>
      <c r="E170" s="60"/>
      <c r="F170" s="83"/>
      <c r="G170" s="104"/>
      <c r="H170" s="105"/>
      <c r="I170" s="59"/>
      <c r="J170" s="60"/>
      <c r="K170" s="133">
        <v>2</v>
      </c>
      <c r="L170" s="62"/>
      <c r="M170" s="63"/>
      <c r="N170" s="134" t="s">
        <v>57</v>
      </c>
      <c r="O170" s="129">
        <v>7000</v>
      </c>
      <c r="P170" s="136">
        <v>7000</v>
      </c>
      <c r="Q170" s="137">
        <v>7000</v>
      </c>
      <c r="R170" s="129">
        <v>7000</v>
      </c>
      <c r="S170" s="375"/>
      <c r="T170" s="129"/>
      <c r="U170" s="129"/>
      <c r="V170" s="129"/>
      <c r="W170" s="129">
        <f>SUM(T170:V170)</f>
        <v>0</v>
      </c>
      <c r="X170" s="135">
        <f t="shared" si="118"/>
        <v>0</v>
      </c>
      <c r="Z170" s="135"/>
      <c r="AA170" s="129"/>
      <c r="AB170" s="129"/>
      <c r="AC170" s="129">
        <f>SUM(Z170:AB170)</f>
        <v>0</v>
      </c>
      <c r="AD170" s="424">
        <f t="shared" si="119"/>
        <v>0</v>
      </c>
      <c r="AF170" s="424">
        <f t="shared" si="120"/>
        <v>0</v>
      </c>
      <c r="AG170" s="424">
        <f t="shared" si="121"/>
        <v>0</v>
      </c>
      <c r="AI170" s="424">
        <v>7000</v>
      </c>
      <c r="AJ170" s="129"/>
      <c r="AK170" s="129"/>
      <c r="AL170" s="129">
        <f>SUM(AI170:AK170)</f>
        <v>7000</v>
      </c>
      <c r="AM170" s="424">
        <f t="shared" si="122"/>
        <v>100</v>
      </c>
      <c r="AO170" s="424"/>
      <c r="AP170" s="129"/>
      <c r="AQ170" s="129"/>
      <c r="AR170" s="129">
        <f>SUM(AO170:AQ170)</f>
        <v>0</v>
      </c>
      <c r="AS170" s="424">
        <f t="shared" si="123"/>
        <v>0</v>
      </c>
      <c r="AU170" s="424">
        <f t="shared" si="134"/>
        <v>7000</v>
      </c>
      <c r="AV170" s="424">
        <f t="shared" si="125"/>
        <v>100</v>
      </c>
      <c r="AX170" s="424">
        <f t="shared" si="132"/>
        <v>7000</v>
      </c>
      <c r="AY170" s="449">
        <f t="shared" si="126"/>
        <v>100</v>
      </c>
      <c r="AZ170" s="50"/>
      <c r="BA170" s="129">
        <f t="shared" si="116"/>
        <v>0</v>
      </c>
      <c r="BB170" s="129">
        <f t="shared" si="133"/>
        <v>0</v>
      </c>
      <c r="BC170" s="129">
        <f t="shared" si="117"/>
        <v>7000</v>
      </c>
      <c r="BD170" s="51"/>
    </row>
    <row r="171" spans="1:56" ht="30" customHeight="1" x14ac:dyDescent="0.2">
      <c r="A171" s="82"/>
      <c r="B171" s="83"/>
      <c r="C171" s="83"/>
      <c r="D171" s="63"/>
      <c r="E171" s="60"/>
      <c r="F171" s="83"/>
      <c r="G171" s="104"/>
      <c r="H171" s="179" t="s">
        <v>74</v>
      </c>
      <c r="I171" s="180"/>
      <c r="J171" s="181"/>
      <c r="K171" s="182"/>
      <c r="L171" s="182"/>
      <c r="M171" s="183"/>
      <c r="N171" s="184" t="s">
        <v>75</v>
      </c>
      <c r="O171" s="196">
        <f>O172</f>
        <v>2000</v>
      </c>
      <c r="P171" s="196">
        <f t="shared" ref="P171:Q173" si="135">P172</f>
        <v>2000</v>
      </c>
      <c r="Q171" s="196">
        <f t="shared" si="135"/>
        <v>2000</v>
      </c>
      <c r="R171" s="196">
        <f>R172</f>
        <v>2000</v>
      </c>
      <c r="S171" s="396"/>
      <c r="T171" s="196">
        <f>T172</f>
        <v>1000</v>
      </c>
      <c r="U171" s="196">
        <f t="shared" ref="U171:V173" si="136">U172</f>
        <v>1000</v>
      </c>
      <c r="V171" s="196">
        <f t="shared" si="136"/>
        <v>0</v>
      </c>
      <c r="W171" s="196">
        <f>T171+U171+V171</f>
        <v>2000</v>
      </c>
      <c r="X171" s="410">
        <f t="shared" si="118"/>
        <v>100</v>
      </c>
      <c r="Z171" s="414">
        <f>Z172</f>
        <v>0</v>
      </c>
      <c r="AA171" s="196">
        <f t="shared" ref="AA171:AB173" si="137">AA172</f>
        <v>0</v>
      </c>
      <c r="AB171" s="196">
        <f t="shared" si="137"/>
        <v>0</v>
      </c>
      <c r="AC171" s="196">
        <f>Z171+AA171+AB171</f>
        <v>0</v>
      </c>
      <c r="AD171" s="427">
        <f t="shared" si="119"/>
        <v>0</v>
      </c>
      <c r="AF171" s="435">
        <f t="shared" si="120"/>
        <v>2000</v>
      </c>
      <c r="AG171" s="435">
        <f t="shared" si="121"/>
        <v>100</v>
      </c>
      <c r="AI171" s="435">
        <f>AI172</f>
        <v>0</v>
      </c>
      <c r="AJ171" s="196">
        <f t="shared" ref="AJ171:AK173" si="138">AJ172</f>
        <v>0</v>
      </c>
      <c r="AK171" s="196">
        <f t="shared" si="138"/>
        <v>0</v>
      </c>
      <c r="AL171" s="196">
        <f>AI171+AJ171+AK171</f>
        <v>0</v>
      </c>
      <c r="AM171" s="427">
        <f t="shared" si="122"/>
        <v>0</v>
      </c>
      <c r="AO171" s="435">
        <f>AO172</f>
        <v>0</v>
      </c>
      <c r="AP171" s="196">
        <f t="shared" ref="AP171:AQ173" si="139">AP172</f>
        <v>0</v>
      </c>
      <c r="AQ171" s="196">
        <f t="shared" si="139"/>
        <v>0</v>
      </c>
      <c r="AR171" s="196">
        <f>AO171+AP171+AQ171</f>
        <v>0</v>
      </c>
      <c r="AS171" s="427">
        <f t="shared" si="123"/>
        <v>0</v>
      </c>
      <c r="AU171" s="435">
        <f t="shared" si="134"/>
        <v>0</v>
      </c>
      <c r="AV171" s="410">
        <f>AU171/(R171/100)</f>
        <v>0</v>
      </c>
      <c r="AX171" s="435">
        <f t="shared" si="132"/>
        <v>2000</v>
      </c>
      <c r="AY171" s="435">
        <f>AX171/(R171/100)</f>
        <v>100</v>
      </c>
      <c r="AZ171" s="186"/>
      <c r="BA171" s="196">
        <f>R171-AX171</f>
        <v>0</v>
      </c>
      <c r="BB171" s="196">
        <f>BA171/(R171/100)</f>
        <v>0</v>
      </c>
      <c r="BC171" s="196">
        <f>R171-BA171</f>
        <v>2000</v>
      </c>
      <c r="BD171" s="51"/>
    </row>
    <row r="172" spans="1:56" ht="30" customHeight="1" x14ac:dyDescent="0.2">
      <c r="A172" s="82"/>
      <c r="B172" s="83"/>
      <c r="C172" s="83"/>
      <c r="D172" s="63"/>
      <c r="E172" s="60"/>
      <c r="F172" s="83"/>
      <c r="G172" s="104"/>
      <c r="H172" s="105"/>
      <c r="I172" s="123">
        <v>2</v>
      </c>
      <c r="J172" s="60"/>
      <c r="K172" s="83"/>
      <c r="L172" s="83"/>
      <c r="M172" s="63"/>
      <c r="N172" s="124" t="s">
        <v>54</v>
      </c>
      <c r="O172" s="197">
        <f>O173</f>
        <v>2000</v>
      </c>
      <c r="P172" s="197">
        <f t="shared" si="135"/>
        <v>2000</v>
      </c>
      <c r="Q172" s="197">
        <f t="shared" si="135"/>
        <v>2000</v>
      </c>
      <c r="R172" s="197">
        <f>R173</f>
        <v>2000</v>
      </c>
      <c r="S172" s="397"/>
      <c r="T172" s="197">
        <f>T173</f>
        <v>1000</v>
      </c>
      <c r="U172" s="197">
        <f t="shared" si="136"/>
        <v>1000</v>
      </c>
      <c r="V172" s="197">
        <f t="shared" si="136"/>
        <v>0</v>
      </c>
      <c r="W172" s="197">
        <f>T172+U172+V172</f>
        <v>2000</v>
      </c>
      <c r="X172" s="65">
        <f t="shared" si="118"/>
        <v>100</v>
      </c>
      <c r="Z172" s="415">
        <f>Z173</f>
        <v>0</v>
      </c>
      <c r="AA172" s="197">
        <f t="shared" si="137"/>
        <v>0</v>
      </c>
      <c r="AB172" s="197">
        <f t="shared" si="137"/>
        <v>0</v>
      </c>
      <c r="AC172" s="197">
        <f>Z172+AA172+AB172</f>
        <v>0</v>
      </c>
      <c r="AD172" s="424">
        <f t="shared" si="119"/>
        <v>0</v>
      </c>
      <c r="AF172" s="436">
        <f t="shared" si="120"/>
        <v>2000</v>
      </c>
      <c r="AG172" s="436">
        <f t="shared" si="121"/>
        <v>100</v>
      </c>
      <c r="AI172" s="436">
        <f>AI173</f>
        <v>0</v>
      </c>
      <c r="AJ172" s="197">
        <f t="shared" si="138"/>
        <v>0</v>
      </c>
      <c r="AK172" s="197">
        <f t="shared" si="138"/>
        <v>0</v>
      </c>
      <c r="AL172" s="197">
        <f>AI172+AJ172+AK172</f>
        <v>0</v>
      </c>
      <c r="AM172" s="424">
        <f t="shared" si="122"/>
        <v>0</v>
      </c>
      <c r="AO172" s="436">
        <f>AO173</f>
        <v>0</v>
      </c>
      <c r="AP172" s="197">
        <f t="shared" si="139"/>
        <v>0</v>
      </c>
      <c r="AQ172" s="197">
        <f t="shared" si="139"/>
        <v>0</v>
      </c>
      <c r="AR172" s="197">
        <f>AO172+AP172+AQ172</f>
        <v>0</v>
      </c>
      <c r="AS172" s="424">
        <f t="shared" si="123"/>
        <v>0</v>
      </c>
      <c r="AU172" s="436">
        <f t="shared" si="134"/>
        <v>0</v>
      </c>
      <c r="AV172" s="65">
        <f>AU172/(R172/100)</f>
        <v>0</v>
      </c>
      <c r="AX172" s="436">
        <f t="shared" si="132"/>
        <v>2000</v>
      </c>
      <c r="AY172" s="436">
        <f>AX172/(R172/100)</f>
        <v>100</v>
      </c>
      <c r="AZ172" s="50"/>
      <c r="BA172" s="197">
        <f>R172-AX172</f>
        <v>0</v>
      </c>
      <c r="BB172" s="197">
        <f>BA172/(R172/100)</f>
        <v>0</v>
      </c>
      <c r="BC172" s="197">
        <f>R172-BA172</f>
        <v>2000</v>
      </c>
      <c r="BD172" s="51"/>
    </row>
    <row r="173" spans="1:56" ht="30" customHeight="1" x14ac:dyDescent="0.2">
      <c r="A173" s="82"/>
      <c r="B173" s="83"/>
      <c r="C173" s="83"/>
      <c r="D173" s="63"/>
      <c r="E173" s="60"/>
      <c r="F173" s="83"/>
      <c r="G173" s="104"/>
      <c r="H173" s="190"/>
      <c r="I173" s="191"/>
      <c r="J173" s="130" t="s">
        <v>63</v>
      </c>
      <c r="K173" s="176"/>
      <c r="L173" s="176"/>
      <c r="M173" s="177"/>
      <c r="N173" s="101" t="s">
        <v>64</v>
      </c>
      <c r="O173" s="198">
        <f>O174</f>
        <v>2000</v>
      </c>
      <c r="P173" s="198">
        <f t="shared" si="135"/>
        <v>2000</v>
      </c>
      <c r="Q173" s="198">
        <f t="shared" si="135"/>
        <v>2000</v>
      </c>
      <c r="R173" s="198">
        <f>R174</f>
        <v>2000</v>
      </c>
      <c r="S173" s="396"/>
      <c r="T173" s="198">
        <f>T174</f>
        <v>1000</v>
      </c>
      <c r="U173" s="198">
        <f t="shared" si="136"/>
        <v>1000</v>
      </c>
      <c r="V173" s="198">
        <f t="shared" si="136"/>
        <v>0</v>
      </c>
      <c r="W173" s="198">
        <f>T173+U173+V173</f>
        <v>2000</v>
      </c>
      <c r="X173" s="65">
        <f t="shared" si="118"/>
        <v>100</v>
      </c>
      <c r="Z173" s="416">
        <f>Z174</f>
        <v>0</v>
      </c>
      <c r="AA173" s="198">
        <f t="shared" si="137"/>
        <v>0</v>
      </c>
      <c r="AB173" s="198">
        <f t="shared" si="137"/>
        <v>0</v>
      </c>
      <c r="AC173" s="198">
        <f>Z173+AA173+AB173</f>
        <v>0</v>
      </c>
      <c r="AD173" s="424">
        <f t="shared" si="119"/>
        <v>0</v>
      </c>
      <c r="AF173" s="437">
        <f t="shared" si="120"/>
        <v>2000</v>
      </c>
      <c r="AG173" s="437">
        <f t="shared" si="121"/>
        <v>100</v>
      </c>
      <c r="AI173" s="437">
        <f>AI174</f>
        <v>0</v>
      </c>
      <c r="AJ173" s="198">
        <f t="shared" si="138"/>
        <v>0</v>
      </c>
      <c r="AK173" s="198">
        <f t="shared" si="138"/>
        <v>0</v>
      </c>
      <c r="AL173" s="198">
        <f>AI173+AJ173+AK173</f>
        <v>0</v>
      </c>
      <c r="AM173" s="424">
        <f t="shared" si="122"/>
        <v>0</v>
      </c>
      <c r="AO173" s="437">
        <f>AO174</f>
        <v>0</v>
      </c>
      <c r="AP173" s="198">
        <f t="shared" si="139"/>
        <v>0</v>
      </c>
      <c r="AQ173" s="198">
        <f t="shared" si="139"/>
        <v>0</v>
      </c>
      <c r="AR173" s="198">
        <f>AO173+AP173+AQ173</f>
        <v>0</v>
      </c>
      <c r="AS173" s="424">
        <f t="shared" si="123"/>
        <v>0</v>
      </c>
      <c r="AU173" s="437">
        <f t="shared" si="134"/>
        <v>0</v>
      </c>
      <c r="AV173" s="65">
        <f>AU173/(R173/100)</f>
        <v>0</v>
      </c>
      <c r="AX173" s="437">
        <f t="shared" si="132"/>
        <v>2000</v>
      </c>
      <c r="AY173" s="437">
        <f>AX173/(R173/100)</f>
        <v>100</v>
      </c>
      <c r="AZ173" s="50"/>
      <c r="BA173" s="198">
        <f>R173-AX173</f>
        <v>0</v>
      </c>
      <c r="BB173" s="198">
        <f>BA173/(R173/100)</f>
        <v>0</v>
      </c>
      <c r="BC173" s="198">
        <f>R173-BA173</f>
        <v>2000</v>
      </c>
      <c r="BD173" s="51"/>
    </row>
    <row r="174" spans="1:56" ht="30" customHeight="1" x14ac:dyDescent="0.2">
      <c r="A174" s="82"/>
      <c r="B174" s="83"/>
      <c r="C174" s="83"/>
      <c r="D174" s="63"/>
      <c r="E174" s="60"/>
      <c r="F174" s="83"/>
      <c r="G174" s="104"/>
      <c r="H174" s="105"/>
      <c r="I174" s="59"/>
      <c r="J174" s="60"/>
      <c r="K174" s="133">
        <v>1</v>
      </c>
      <c r="L174" s="62"/>
      <c r="M174" s="63"/>
      <c r="N174" s="134" t="s">
        <v>65</v>
      </c>
      <c r="O174" s="129">
        <v>2000</v>
      </c>
      <c r="P174" s="136">
        <v>2000</v>
      </c>
      <c r="Q174" s="137">
        <v>2000</v>
      </c>
      <c r="R174" s="129">
        <v>2000</v>
      </c>
      <c r="S174" s="375"/>
      <c r="T174" s="129">
        <v>1000</v>
      </c>
      <c r="U174" s="129">
        <v>1000</v>
      </c>
      <c r="V174" s="129"/>
      <c r="W174" s="129">
        <f>T174+U174+V174</f>
        <v>2000</v>
      </c>
      <c r="X174" s="65">
        <f t="shared" si="118"/>
        <v>100</v>
      </c>
      <c r="Z174" s="135"/>
      <c r="AA174" s="129"/>
      <c r="AB174" s="129"/>
      <c r="AC174" s="129">
        <f>Z174+AA174+AB174</f>
        <v>0</v>
      </c>
      <c r="AD174" s="424">
        <f t="shared" si="119"/>
        <v>0</v>
      </c>
      <c r="AF174" s="424">
        <f t="shared" si="120"/>
        <v>2000</v>
      </c>
      <c r="AG174" s="424">
        <f t="shared" si="121"/>
        <v>100</v>
      </c>
      <c r="AI174" s="424"/>
      <c r="AJ174" s="129"/>
      <c r="AK174" s="129"/>
      <c r="AL174" s="129">
        <f>AI174+AJ174+AK174</f>
        <v>0</v>
      </c>
      <c r="AM174" s="424">
        <f t="shared" si="122"/>
        <v>0</v>
      </c>
      <c r="AO174" s="424"/>
      <c r="AP174" s="129"/>
      <c r="AQ174" s="129"/>
      <c r="AR174" s="129">
        <f>AO174+AP174+AQ174</f>
        <v>0</v>
      </c>
      <c r="AS174" s="424">
        <f t="shared" si="123"/>
        <v>0</v>
      </c>
      <c r="AU174" s="424">
        <f t="shared" si="134"/>
        <v>0</v>
      </c>
      <c r="AV174" s="65">
        <f>AU174/(R174/100)</f>
        <v>0</v>
      </c>
      <c r="AX174" s="424">
        <f t="shared" si="132"/>
        <v>2000</v>
      </c>
      <c r="AY174" s="424">
        <f>AX174/(R174/100)</f>
        <v>100</v>
      </c>
      <c r="AZ174" s="50"/>
      <c r="BA174" s="129">
        <f>R174-AX174</f>
        <v>0</v>
      </c>
      <c r="BB174" s="129">
        <f>BA174/(R174/100)</f>
        <v>0</v>
      </c>
      <c r="BC174" s="129">
        <f>R174-BA174</f>
        <v>2000</v>
      </c>
      <c r="BD174" s="51"/>
    </row>
    <row r="175" spans="1:56" ht="30" customHeight="1" x14ac:dyDescent="0.2">
      <c r="A175" s="82"/>
      <c r="B175" s="83"/>
      <c r="C175" s="83"/>
      <c r="D175" s="168" t="s">
        <v>80</v>
      </c>
      <c r="E175" s="85"/>
      <c r="F175" s="86"/>
      <c r="G175" s="87"/>
      <c r="H175" s="88"/>
      <c r="I175" s="89"/>
      <c r="J175" s="85"/>
      <c r="K175" s="90"/>
      <c r="L175" s="91"/>
      <c r="M175" s="92"/>
      <c r="N175" s="93" t="s">
        <v>81</v>
      </c>
      <c r="O175" s="95">
        <f t="shared" ref="O175:R177" si="140">O176</f>
        <v>12692000</v>
      </c>
      <c r="P175" s="95">
        <f t="shared" si="140"/>
        <v>13717000</v>
      </c>
      <c r="Q175" s="95">
        <f t="shared" si="140"/>
        <v>14707000</v>
      </c>
      <c r="R175" s="95">
        <f t="shared" si="140"/>
        <v>12692000</v>
      </c>
      <c r="S175" s="375"/>
      <c r="T175" s="95">
        <f t="shared" ref="T175:V177" si="141">T176</f>
        <v>1893400</v>
      </c>
      <c r="U175" s="95">
        <f t="shared" si="141"/>
        <v>1232100</v>
      </c>
      <c r="V175" s="95">
        <f t="shared" si="141"/>
        <v>1178900</v>
      </c>
      <c r="W175" s="95">
        <f t="shared" si="104"/>
        <v>4304400</v>
      </c>
      <c r="X175" s="94">
        <f t="shared" si="118"/>
        <v>33.914276709738417</v>
      </c>
      <c r="Z175" s="94">
        <f>Z176</f>
        <v>1227600</v>
      </c>
      <c r="AA175" s="95">
        <f>AA176</f>
        <v>1329000</v>
      </c>
      <c r="AB175" s="95">
        <f>AB176</f>
        <v>1338900</v>
      </c>
      <c r="AC175" s="95">
        <f t="shared" si="106"/>
        <v>3895500</v>
      </c>
      <c r="AD175" s="195">
        <f t="shared" si="119"/>
        <v>30.692562243933185</v>
      </c>
      <c r="AF175" s="195">
        <f t="shared" si="120"/>
        <v>8199900</v>
      </c>
      <c r="AG175" s="195">
        <f t="shared" si="121"/>
        <v>64.606838953671598</v>
      </c>
      <c r="AI175" s="195">
        <f>AI176</f>
        <v>1396200</v>
      </c>
      <c r="AJ175" s="95">
        <f>AJ176</f>
        <v>1247700</v>
      </c>
      <c r="AK175" s="95">
        <f>AK176</f>
        <v>1107600</v>
      </c>
      <c r="AL175" s="95">
        <f t="shared" si="108"/>
        <v>3751500</v>
      </c>
      <c r="AM175" s="195">
        <f t="shared" si="122"/>
        <v>29.557989284588718</v>
      </c>
      <c r="AO175" s="195">
        <f>AO176</f>
        <v>357300</v>
      </c>
      <c r="AP175" s="95">
        <f>AP176</f>
        <v>331200</v>
      </c>
      <c r="AQ175" s="95">
        <f>AQ176</f>
        <v>52100</v>
      </c>
      <c r="AR175" s="95">
        <f t="shared" si="110"/>
        <v>740600</v>
      </c>
      <c r="AS175" s="195">
        <f t="shared" si="123"/>
        <v>5.8351717617396783</v>
      </c>
      <c r="AU175" s="195">
        <f t="shared" si="124"/>
        <v>4492100</v>
      </c>
      <c r="AV175" s="195">
        <f t="shared" si="125"/>
        <v>35.393161046328395</v>
      </c>
      <c r="AX175" s="195">
        <f t="shared" si="127"/>
        <v>12692000</v>
      </c>
      <c r="AY175" s="195">
        <f t="shared" si="126"/>
        <v>100</v>
      </c>
      <c r="AZ175" s="96"/>
      <c r="BA175" s="94">
        <f t="shared" ref="BA175:BA238" si="142">R175-AX175</f>
        <v>0</v>
      </c>
      <c r="BB175" s="95">
        <f t="shared" ref="BB175:BB202" si="143">BA175/(R175/100)</f>
        <v>0</v>
      </c>
      <c r="BC175" s="95">
        <f t="shared" ref="BC175:BC238" si="144">R175-BA175</f>
        <v>12692000</v>
      </c>
      <c r="BD175" s="51"/>
    </row>
    <row r="176" spans="1:56" ht="30" customHeight="1" x14ac:dyDescent="0.2">
      <c r="A176" s="82"/>
      <c r="B176" s="83"/>
      <c r="C176" s="83"/>
      <c r="D176" s="63"/>
      <c r="E176" s="193" t="s">
        <v>48</v>
      </c>
      <c r="F176" s="83"/>
      <c r="G176" s="104"/>
      <c r="H176" s="105"/>
      <c r="I176" s="59"/>
      <c r="J176" s="60"/>
      <c r="K176" s="61"/>
      <c r="L176" s="62"/>
      <c r="M176" s="63"/>
      <c r="N176" s="64" t="s">
        <v>49</v>
      </c>
      <c r="O176" s="67">
        <f t="shared" si="140"/>
        <v>12692000</v>
      </c>
      <c r="P176" s="66">
        <f t="shared" si="140"/>
        <v>13717000</v>
      </c>
      <c r="Q176" s="67">
        <f t="shared" si="140"/>
        <v>14707000</v>
      </c>
      <c r="R176" s="67">
        <f t="shared" si="140"/>
        <v>12692000</v>
      </c>
      <c r="S176" s="398"/>
      <c r="T176" s="67">
        <f t="shared" si="141"/>
        <v>1893400</v>
      </c>
      <c r="U176" s="67">
        <f t="shared" si="141"/>
        <v>1232100</v>
      </c>
      <c r="V176" s="67">
        <f t="shared" si="141"/>
        <v>1178900</v>
      </c>
      <c r="W176" s="67">
        <f t="shared" si="104"/>
        <v>4304400</v>
      </c>
      <c r="X176" s="65">
        <f t="shared" si="118"/>
        <v>33.914276709738417</v>
      </c>
      <c r="Z176" s="65">
        <f t="shared" ref="Z176:AB177" si="145">Z177</f>
        <v>1227600</v>
      </c>
      <c r="AA176" s="67">
        <f t="shared" si="145"/>
        <v>1329000</v>
      </c>
      <c r="AB176" s="67">
        <f t="shared" si="145"/>
        <v>1338900</v>
      </c>
      <c r="AC176" s="67">
        <f t="shared" si="106"/>
        <v>3895500</v>
      </c>
      <c r="AD176" s="65">
        <f t="shared" si="119"/>
        <v>30.692562243933185</v>
      </c>
      <c r="AF176" s="65">
        <f t="shared" si="120"/>
        <v>8199900</v>
      </c>
      <c r="AG176" s="65">
        <f t="shared" si="121"/>
        <v>64.606838953671598</v>
      </c>
      <c r="AI176" s="65">
        <f t="shared" ref="AI176:AK177" si="146">AI177</f>
        <v>1396200</v>
      </c>
      <c r="AJ176" s="67">
        <f t="shared" si="146"/>
        <v>1247700</v>
      </c>
      <c r="AK176" s="67">
        <f t="shared" si="146"/>
        <v>1107600</v>
      </c>
      <c r="AL176" s="67">
        <f t="shared" si="108"/>
        <v>3751500</v>
      </c>
      <c r="AM176" s="65">
        <f t="shared" si="122"/>
        <v>29.557989284588718</v>
      </c>
      <c r="AO176" s="65">
        <f t="shared" ref="AO176:AQ177" si="147">AO177</f>
        <v>357300</v>
      </c>
      <c r="AP176" s="67">
        <f t="shared" si="147"/>
        <v>331200</v>
      </c>
      <c r="AQ176" s="67">
        <f t="shared" si="147"/>
        <v>52100</v>
      </c>
      <c r="AR176" s="67">
        <f t="shared" si="110"/>
        <v>740600</v>
      </c>
      <c r="AS176" s="65">
        <f t="shared" si="123"/>
        <v>5.8351717617396783</v>
      </c>
      <c r="AU176" s="65">
        <f t="shared" si="124"/>
        <v>4492100</v>
      </c>
      <c r="AV176" s="65">
        <f t="shared" si="125"/>
        <v>35.393161046328395</v>
      </c>
      <c r="AX176" s="65">
        <f t="shared" si="127"/>
        <v>12692000</v>
      </c>
      <c r="AY176" s="65">
        <f t="shared" si="126"/>
        <v>100</v>
      </c>
      <c r="AZ176" s="50"/>
      <c r="BA176" s="65">
        <f t="shared" si="142"/>
        <v>0</v>
      </c>
      <c r="BB176" s="67">
        <f t="shared" si="143"/>
        <v>0</v>
      </c>
      <c r="BC176" s="67">
        <f t="shared" si="144"/>
        <v>12692000</v>
      </c>
      <c r="BD176" s="51"/>
    </row>
    <row r="177" spans="1:56" ht="30" customHeight="1" x14ac:dyDescent="0.2">
      <c r="A177" s="82"/>
      <c r="B177" s="83"/>
      <c r="C177" s="83"/>
      <c r="D177" s="63"/>
      <c r="E177" s="60"/>
      <c r="F177" s="171">
        <v>4</v>
      </c>
      <c r="G177" s="104"/>
      <c r="H177" s="105"/>
      <c r="I177" s="59"/>
      <c r="J177" s="60"/>
      <c r="K177" s="61"/>
      <c r="L177" s="62"/>
      <c r="M177" s="63"/>
      <c r="N177" s="101" t="s">
        <v>50</v>
      </c>
      <c r="O177" s="103">
        <f t="shared" si="140"/>
        <v>12692000</v>
      </c>
      <c r="P177" s="131">
        <f t="shared" si="140"/>
        <v>13717000</v>
      </c>
      <c r="Q177" s="132">
        <f t="shared" si="140"/>
        <v>14707000</v>
      </c>
      <c r="R177" s="103">
        <f t="shared" si="140"/>
        <v>12692000</v>
      </c>
      <c r="S177" s="379"/>
      <c r="T177" s="103">
        <f t="shared" si="141"/>
        <v>1893400</v>
      </c>
      <c r="U177" s="103">
        <f t="shared" si="141"/>
        <v>1232100</v>
      </c>
      <c r="V177" s="103">
        <f t="shared" si="141"/>
        <v>1178900</v>
      </c>
      <c r="W177" s="103">
        <f t="shared" si="104"/>
        <v>4304400</v>
      </c>
      <c r="X177" s="102">
        <f t="shared" si="118"/>
        <v>33.914276709738417</v>
      </c>
      <c r="Z177" s="102">
        <f t="shared" si="145"/>
        <v>1227600</v>
      </c>
      <c r="AA177" s="103">
        <f t="shared" si="145"/>
        <v>1329000</v>
      </c>
      <c r="AB177" s="103">
        <f t="shared" si="145"/>
        <v>1338900</v>
      </c>
      <c r="AC177" s="103">
        <f t="shared" si="106"/>
        <v>3895500</v>
      </c>
      <c r="AD177" s="420">
        <f t="shared" si="119"/>
        <v>30.692562243933185</v>
      </c>
      <c r="AF177" s="420">
        <f t="shared" si="120"/>
        <v>8199900</v>
      </c>
      <c r="AG177" s="420">
        <f t="shared" si="121"/>
        <v>64.606838953671598</v>
      </c>
      <c r="AI177" s="420">
        <f t="shared" si="146"/>
        <v>1396200</v>
      </c>
      <c r="AJ177" s="103">
        <f t="shared" si="146"/>
        <v>1247700</v>
      </c>
      <c r="AK177" s="103">
        <f t="shared" si="146"/>
        <v>1107600</v>
      </c>
      <c r="AL177" s="103">
        <f t="shared" si="108"/>
        <v>3751500</v>
      </c>
      <c r="AM177" s="420">
        <f t="shared" si="122"/>
        <v>29.557989284588718</v>
      </c>
      <c r="AO177" s="420">
        <f t="shared" si="147"/>
        <v>357300</v>
      </c>
      <c r="AP177" s="103">
        <f t="shared" si="147"/>
        <v>331200</v>
      </c>
      <c r="AQ177" s="103">
        <f t="shared" si="147"/>
        <v>52100</v>
      </c>
      <c r="AR177" s="103">
        <f t="shared" si="110"/>
        <v>740600</v>
      </c>
      <c r="AS177" s="420">
        <f t="shared" si="123"/>
        <v>5.8351717617396783</v>
      </c>
      <c r="AU177" s="420">
        <f t="shared" si="124"/>
        <v>4492100</v>
      </c>
      <c r="AV177" s="420">
        <f t="shared" si="125"/>
        <v>35.393161046328395</v>
      </c>
      <c r="AX177" s="420">
        <f t="shared" si="127"/>
        <v>12692000</v>
      </c>
      <c r="AY177" s="420">
        <f t="shared" si="126"/>
        <v>100</v>
      </c>
      <c r="AZ177" s="50"/>
      <c r="BA177" s="102">
        <f t="shared" si="142"/>
        <v>0</v>
      </c>
      <c r="BB177" s="103">
        <f t="shared" si="143"/>
        <v>0</v>
      </c>
      <c r="BC177" s="103">
        <f t="shared" si="144"/>
        <v>12692000</v>
      </c>
      <c r="BD177" s="51"/>
    </row>
    <row r="178" spans="1:56" ht="30" customHeight="1" x14ac:dyDescent="0.2">
      <c r="A178" s="82"/>
      <c r="B178" s="83"/>
      <c r="C178" s="83"/>
      <c r="D178" s="63"/>
      <c r="E178" s="60"/>
      <c r="F178" s="83"/>
      <c r="G178" s="109">
        <v>1</v>
      </c>
      <c r="H178" s="172"/>
      <c r="I178" s="59"/>
      <c r="J178" s="60"/>
      <c r="K178" s="61"/>
      <c r="L178" s="62"/>
      <c r="M178" s="63"/>
      <c r="N178" s="101" t="s">
        <v>51</v>
      </c>
      <c r="O178" s="103">
        <f>O179+O192+O203+O211</f>
        <v>12692000</v>
      </c>
      <c r="P178" s="131">
        <f>P179+P192+P203+P211</f>
        <v>13717000</v>
      </c>
      <c r="Q178" s="132">
        <f>Q179+Q192+Q203+Q211</f>
        <v>14707000</v>
      </c>
      <c r="R178" s="103">
        <f>R179+R192+R203+R211</f>
        <v>12692000</v>
      </c>
      <c r="S178" s="379"/>
      <c r="T178" s="103">
        <f>T179+T192+T203+T211</f>
        <v>1893400</v>
      </c>
      <c r="U178" s="103">
        <f>U179+U192+U203+U211</f>
        <v>1232100</v>
      </c>
      <c r="V178" s="103">
        <f>V179+V192+V203+V211</f>
        <v>1178900</v>
      </c>
      <c r="W178" s="103">
        <f t="shared" si="104"/>
        <v>4304400</v>
      </c>
      <c r="X178" s="102">
        <f t="shared" si="118"/>
        <v>33.914276709738417</v>
      </c>
      <c r="Z178" s="102">
        <f>Z179+Z192+Z203+Z211</f>
        <v>1227600</v>
      </c>
      <c r="AA178" s="103">
        <f>AA179+AA192+AA203+AA211</f>
        <v>1329000</v>
      </c>
      <c r="AB178" s="103">
        <f>AB179+AB192+AB203+AB211</f>
        <v>1338900</v>
      </c>
      <c r="AC178" s="103">
        <f t="shared" si="106"/>
        <v>3895500</v>
      </c>
      <c r="AD178" s="420">
        <f t="shared" si="119"/>
        <v>30.692562243933185</v>
      </c>
      <c r="AF178" s="420">
        <f t="shared" si="120"/>
        <v>8199900</v>
      </c>
      <c r="AG178" s="420">
        <f t="shared" si="121"/>
        <v>64.606838953671598</v>
      </c>
      <c r="AI178" s="420">
        <f>AI179+AI192+AI203+AI211</f>
        <v>1396200</v>
      </c>
      <c r="AJ178" s="103">
        <f>AJ179+AJ192+AJ203+AJ211</f>
        <v>1247700</v>
      </c>
      <c r="AK178" s="103">
        <f>AK179+AK192+AK203+AK211</f>
        <v>1107600</v>
      </c>
      <c r="AL178" s="103">
        <f t="shared" si="108"/>
        <v>3751500</v>
      </c>
      <c r="AM178" s="420">
        <f t="shared" si="122"/>
        <v>29.557989284588718</v>
      </c>
      <c r="AO178" s="420">
        <f>AO179+AO192+AO203+AO211</f>
        <v>357300</v>
      </c>
      <c r="AP178" s="103">
        <f>AP179+AP192+AP203+AP211</f>
        <v>331200</v>
      </c>
      <c r="AQ178" s="103">
        <f>AQ179+AQ192+AQ203+AQ211</f>
        <v>52100</v>
      </c>
      <c r="AR178" s="103">
        <f t="shared" si="110"/>
        <v>740600</v>
      </c>
      <c r="AS178" s="420">
        <f t="shared" si="123"/>
        <v>5.8351717617396783</v>
      </c>
      <c r="AU178" s="420">
        <f t="shared" si="124"/>
        <v>4492100</v>
      </c>
      <c r="AV178" s="420">
        <f t="shared" si="125"/>
        <v>35.393161046328395</v>
      </c>
      <c r="AX178" s="420">
        <f t="shared" si="127"/>
        <v>12692000</v>
      </c>
      <c r="AY178" s="420">
        <f t="shared" si="126"/>
        <v>100</v>
      </c>
      <c r="AZ178" s="50"/>
      <c r="BA178" s="102">
        <f t="shared" si="142"/>
        <v>0</v>
      </c>
      <c r="BB178" s="103">
        <f t="shared" si="143"/>
        <v>0</v>
      </c>
      <c r="BC178" s="103">
        <f t="shared" si="144"/>
        <v>12692000</v>
      </c>
      <c r="BD178" s="51"/>
    </row>
    <row r="179" spans="1:56" ht="30" customHeight="1" x14ac:dyDescent="0.2">
      <c r="A179" s="82"/>
      <c r="B179" s="83"/>
      <c r="C179" s="83"/>
      <c r="D179" s="63"/>
      <c r="E179" s="60"/>
      <c r="F179" s="83"/>
      <c r="G179" s="109"/>
      <c r="H179" s="173" t="s">
        <v>46</v>
      </c>
      <c r="I179" s="59"/>
      <c r="J179" s="60"/>
      <c r="K179" s="61"/>
      <c r="L179" s="62"/>
      <c r="M179" s="63"/>
      <c r="N179" s="101" t="s">
        <v>51</v>
      </c>
      <c r="O179" s="103">
        <f>O180</f>
        <v>11639000</v>
      </c>
      <c r="P179" s="131">
        <f>P180</f>
        <v>12601000</v>
      </c>
      <c r="Q179" s="132">
        <f>Q180</f>
        <v>13549000</v>
      </c>
      <c r="R179" s="103">
        <f>R180</f>
        <v>11639000</v>
      </c>
      <c r="S179" s="379"/>
      <c r="T179" s="103">
        <f>T180</f>
        <v>1734200</v>
      </c>
      <c r="U179" s="103">
        <f>U180</f>
        <v>1157800</v>
      </c>
      <c r="V179" s="103">
        <f>V180</f>
        <v>1105600</v>
      </c>
      <c r="W179" s="103">
        <f t="shared" si="104"/>
        <v>3997600</v>
      </c>
      <c r="X179" s="102">
        <f t="shared" si="118"/>
        <v>34.34659334994415</v>
      </c>
      <c r="Z179" s="102">
        <f>Z180</f>
        <v>1134200</v>
      </c>
      <c r="AA179" s="103">
        <f>AA180</f>
        <v>1236000</v>
      </c>
      <c r="AB179" s="103">
        <f>AB180</f>
        <v>1245400</v>
      </c>
      <c r="AC179" s="103">
        <f t="shared" si="106"/>
        <v>3615600</v>
      </c>
      <c r="AD179" s="420">
        <f t="shared" si="119"/>
        <v>31.064524443680728</v>
      </c>
      <c r="AF179" s="420">
        <f t="shared" si="120"/>
        <v>7613200</v>
      </c>
      <c r="AG179" s="420">
        <f t="shared" si="121"/>
        <v>65.411117793624882</v>
      </c>
      <c r="AI179" s="420">
        <f>AI180</f>
        <v>1211300</v>
      </c>
      <c r="AJ179" s="103">
        <f>AJ180</f>
        <v>1164600</v>
      </c>
      <c r="AK179" s="103">
        <f>AK180</f>
        <v>1025600</v>
      </c>
      <c r="AL179" s="103">
        <f t="shared" si="108"/>
        <v>3401500</v>
      </c>
      <c r="AM179" s="420">
        <f t="shared" si="122"/>
        <v>29.225019331557693</v>
      </c>
      <c r="AO179" s="420">
        <f>AO180</f>
        <v>309300</v>
      </c>
      <c r="AP179" s="103">
        <f>AP180</f>
        <v>309700</v>
      </c>
      <c r="AQ179" s="103">
        <f>AQ180</f>
        <v>5300</v>
      </c>
      <c r="AR179" s="103">
        <f t="shared" si="110"/>
        <v>624300</v>
      </c>
      <c r="AS179" s="420">
        <f t="shared" si="123"/>
        <v>5.363862874817424</v>
      </c>
      <c r="AU179" s="420">
        <f t="shared" si="124"/>
        <v>4025800</v>
      </c>
      <c r="AV179" s="420">
        <f t="shared" si="125"/>
        <v>34.588882206375118</v>
      </c>
      <c r="AX179" s="420">
        <f t="shared" si="127"/>
        <v>11639000</v>
      </c>
      <c r="AY179" s="420">
        <f t="shared" si="126"/>
        <v>100</v>
      </c>
      <c r="AZ179" s="50"/>
      <c r="BA179" s="102">
        <f t="shared" si="142"/>
        <v>0</v>
      </c>
      <c r="BB179" s="103">
        <f t="shared" si="143"/>
        <v>0</v>
      </c>
      <c r="BC179" s="103">
        <f t="shared" si="144"/>
        <v>11639000</v>
      </c>
      <c r="BD179" s="51"/>
    </row>
    <row r="180" spans="1:56" ht="30" customHeight="1" x14ac:dyDescent="0.2">
      <c r="A180" s="82"/>
      <c r="B180" s="83"/>
      <c r="C180" s="83"/>
      <c r="D180" s="63"/>
      <c r="E180" s="60"/>
      <c r="F180" s="83"/>
      <c r="G180" s="104"/>
      <c r="H180" s="105"/>
      <c r="I180" s="123">
        <v>2</v>
      </c>
      <c r="J180" s="60"/>
      <c r="K180" s="61"/>
      <c r="L180" s="62"/>
      <c r="M180" s="63"/>
      <c r="N180" s="124" t="s">
        <v>54</v>
      </c>
      <c r="O180" s="126">
        <f>O181+O184+O187</f>
        <v>11639000</v>
      </c>
      <c r="P180" s="127">
        <f>P181+P184+P187</f>
        <v>12601000</v>
      </c>
      <c r="Q180" s="128">
        <f>Q181+Q184+Q187</f>
        <v>13549000</v>
      </c>
      <c r="R180" s="126">
        <f>R181+R184+R187</f>
        <v>11639000</v>
      </c>
      <c r="S180" s="388"/>
      <c r="T180" s="126">
        <f>T181+T184+T187</f>
        <v>1734200</v>
      </c>
      <c r="U180" s="126">
        <f>U181+U184+U187</f>
        <v>1157800</v>
      </c>
      <c r="V180" s="126">
        <f>V181+V184+V187</f>
        <v>1105600</v>
      </c>
      <c r="W180" s="126">
        <f t="shared" si="104"/>
        <v>3997600</v>
      </c>
      <c r="X180" s="125">
        <f t="shared" si="118"/>
        <v>34.34659334994415</v>
      </c>
      <c r="Z180" s="125">
        <f>Z181+Z184+Z187</f>
        <v>1134200</v>
      </c>
      <c r="AA180" s="126">
        <f>AA181+AA184+AA187</f>
        <v>1236000</v>
      </c>
      <c r="AB180" s="126">
        <f>AB181+AB184+AB187</f>
        <v>1245400</v>
      </c>
      <c r="AC180" s="126">
        <f t="shared" si="106"/>
        <v>3615600</v>
      </c>
      <c r="AD180" s="423">
        <f t="shared" si="119"/>
        <v>31.064524443680728</v>
      </c>
      <c r="AF180" s="423">
        <f t="shared" si="120"/>
        <v>7613200</v>
      </c>
      <c r="AG180" s="423">
        <f t="shared" si="121"/>
        <v>65.411117793624882</v>
      </c>
      <c r="AI180" s="423">
        <f>AI181+AI184+AI187</f>
        <v>1211300</v>
      </c>
      <c r="AJ180" s="126">
        <f>AJ181+AJ184+AJ187</f>
        <v>1164600</v>
      </c>
      <c r="AK180" s="126">
        <f>AK181+AK184+AK187</f>
        <v>1025600</v>
      </c>
      <c r="AL180" s="126">
        <f t="shared" si="108"/>
        <v>3401500</v>
      </c>
      <c r="AM180" s="423">
        <f t="shared" si="122"/>
        <v>29.225019331557693</v>
      </c>
      <c r="AO180" s="423">
        <f>AO181+AO184+AO187</f>
        <v>309300</v>
      </c>
      <c r="AP180" s="126">
        <f>AP181+AP184+AP187</f>
        <v>309700</v>
      </c>
      <c r="AQ180" s="126">
        <f>AQ181+AQ184+AQ187</f>
        <v>5300</v>
      </c>
      <c r="AR180" s="126">
        <f t="shared" si="110"/>
        <v>624300</v>
      </c>
      <c r="AS180" s="423">
        <f t="shared" si="123"/>
        <v>5.363862874817424</v>
      </c>
      <c r="AU180" s="423">
        <f t="shared" si="124"/>
        <v>4025800</v>
      </c>
      <c r="AV180" s="423">
        <f t="shared" si="125"/>
        <v>34.588882206375118</v>
      </c>
      <c r="AX180" s="423">
        <f t="shared" si="127"/>
        <v>11639000</v>
      </c>
      <c r="AY180" s="423">
        <f t="shared" si="126"/>
        <v>100</v>
      </c>
      <c r="AZ180" s="50"/>
      <c r="BA180" s="125">
        <f t="shared" si="142"/>
        <v>0</v>
      </c>
      <c r="BB180" s="126">
        <f t="shared" si="143"/>
        <v>0</v>
      </c>
      <c r="BC180" s="126">
        <f t="shared" si="144"/>
        <v>11639000</v>
      </c>
      <c r="BD180" s="51"/>
    </row>
    <row r="181" spans="1:56" ht="30" customHeight="1" x14ac:dyDescent="0.2">
      <c r="A181" s="82"/>
      <c r="B181" s="83"/>
      <c r="C181" s="83"/>
      <c r="D181" s="63"/>
      <c r="E181" s="60"/>
      <c r="F181" s="83"/>
      <c r="G181" s="104"/>
      <c r="H181" s="105"/>
      <c r="I181" s="59"/>
      <c r="J181" s="130" t="s">
        <v>63</v>
      </c>
      <c r="K181" s="61"/>
      <c r="L181" s="62"/>
      <c r="M181" s="63"/>
      <c r="N181" s="101" t="s">
        <v>64</v>
      </c>
      <c r="O181" s="103">
        <f>O182+O183</f>
        <v>9725000</v>
      </c>
      <c r="P181" s="131">
        <f>P182+P183</f>
        <v>10530000</v>
      </c>
      <c r="Q181" s="132">
        <f>Q182+Q183</f>
        <v>11342000</v>
      </c>
      <c r="R181" s="103">
        <f>R182+R183</f>
        <v>9725000</v>
      </c>
      <c r="S181" s="379"/>
      <c r="T181" s="103">
        <f>T182+T183</f>
        <v>1454000</v>
      </c>
      <c r="U181" s="103">
        <f>U182+U183</f>
        <v>903000</v>
      </c>
      <c r="V181" s="103">
        <f>V182+V183</f>
        <v>803000</v>
      </c>
      <c r="W181" s="103">
        <f t="shared" si="104"/>
        <v>3160000</v>
      </c>
      <c r="X181" s="102">
        <f t="shared" si="118"/>
        <v>32.493573264781489</v>
      </c>
      <c r="Z181" s="102">
        <f>Z182+Z183</f>
        <v>1001000</v>
      </c>
      <c r="AA181" s="103">
        <f>AA182+AA183</f>
        <v>1001000</v>
      </c>
      <c r="AB181" s="103">
        <f>AB182+AB183</f>
        <v>1001000</v>
      </c>
      <c r="AC181" s="103">
        <f t="shared" si="106"/>
        <v>3003000</v>
      </c>
      <c r="AD181" s="424">
        <f t="shared" ref="AD181:AD186" si="148">AC181/(O181/100)</f>
        <v>30.879177377892031</v>
      </c>
      <c r="AF181" s="420">
        <f t="shared" si="120"/>
        <v>6163000</v>
      </c>
      <c r="AG181" s="420">
        <f t="shared" si="121"/>
        <v>63.372750642673523</v>
      </c>
      <c r="AI181" s="420">
        <f>AI182+AI183</f>
        <v>1001000</v>
      </c>
      <c r="AJ181" s="103">
        <f>AJ182+AJ183</f>
        <v>1051000</v>
      </c>
      <c r="AK181" s="103">
        <f>AK182+AK183</f>
        <v>910000</v>
      </c>
      <c r="AL181" s="103">
        <f t="shared" si="108"/>
        <v>2962000</v>
      </c>
      <c r="AM181" s="424">
        <f t="shared" ref="AM181:AM186" si="149">AL181/(O181/100)</f>
        <v>30.457583547557842</v>
      </c>
      <c r="AO181" s="420">
        <f>AO182+AO183</f>
        <v>300000</v>
      </c>
      <c r="AP181" s="103">
        <f>AP182+AP183</f>
        <v>300000</v>
      </c>
      <c r="AQ181" s="103">
        <f>AQ182+AQ183</f>
        <v>0</v>
      </c>
      <c r="AR181" s="103">
        <f t="shared" si="110"/>
        <v>600000</v>
      </c>
      <c r="AS181" s="424">
        <f t="shared" ref="AS181:AS186" si="150">AR181/(O181/100)</f>
        <v>6.1696658097686372</v>
      </c>
      <c r="AU181" s="420">
        <f t="shared" si="124"/>
        <v>3562000</v>
      </c>
      <c r="AV181" s="420">
        <f t="shared" si="125"/>
        <v>36.627249357326477</v>
      </c>
      <c r="AX181" s="420">
        <f t="shared" si="127"/>
        <v>9725000</v>
      </c>
      <c r="AY181" s="420">
        <f t="shared" si="126"/>
        <v>100</v>
      </c>
      <c r="AZ181" s="50"/>
      <c r="BA181" s="102">
        <f t="shared" si="142"/>
        <v>0</v>
      </c>
      <c r="BB181" s="103">
        <f t="shared" si="143"/>
        <v>0</v>
      </c>
      <c r="BC181" s="103">
        <f t="shared" si="144"/>
        <v>9725000</v>
      </c>
      <c r="BD181" s="51"/>
    </row>
    <row r="182" spans="1:56" ht="30" customHeight="1" x14ac:dyDescent="0.2">
      <c r="A182" s="82"/>
      <c r="B182" s="83"/>
      <c r="C182" s="83"/>
      <c r="D182" s="63"/>
      <c r="E182" s="60"/>
      <c r="F182" s="83"/>
      <c r="G182" s="104"/>
      <c r="H182" s="105"/>
      <c r="I182" s="59"/>
      <c r="J182" s="60"/>
      <c r="K182" s="133">
        <v>1</v>
      </c>
      <c r="L182" s="62"/>
      <c r="M182" s="63"/>
      <c r="N182" s="134" t="s">
        <v>65</v>
      </c>
      <c r="O182" s="129">
        <v>9715000</v>
      </c>
      <c r="P182" s="136">
        <v>10510000</v>
      </c>
      <c r="Q182" s="137">
        <v>11325000</v>
      </c>
      <c r="R182" s="129">
        <v>9715000</v>
      </c>
      <c r="S182" s="375"/>
      <c r="T182" s="129">
        <v>1450000</v>
      </c>
      <c r="U182" s="129">
        <v>900000</v>
      </c>
      <c r="V182" s="129">
        <v>800000</v>
      </c>
      <c r="W182" s="129">
        <f t="shared" si="104"/>
        <v>3150000</v>
      </c>
      <c r="X182" s="135">
        <f t="shared" si="118"/>
        <v>32.42408646423057</v>
      </c>
      <c r="Z182" s="135">
        <v>1001000</v>
      </c>
      <c r="AA182" s="129">
        <v>1001000</v>
      </c>
      <c r="AB182" s="129">
        <v>1001000</v>
      </c>
      <c r="AC182" s="129">
        <f t="shared" si="106"/>
        <v>3003000</v>
      </c>
      <c r="AD182" s="424">
        <f t="shared" si="148"/>
        <v>30.910962429233145</v>
      </c>
      <c r="AF182" s="424">
        <f t="shared" si="120"/>
        <v>6153000</v>
      </c>
      <c r="AG182" s="424">
        <f t="shared" si="121"/>
        <v>63.335048893463714</v>
      </c>
      <c r="AI182" s="424">
        <v>1001000</v>
      </c>
      <c r="AJ182" s="129">
        <v>1051000</v>
      </c>
      <c r="AK182" s="129">
        <v>910000</v>
      </c>
      <c r="AL182" s="129">
        <f t="shared" si="108"/>
        <v>2962000</v>
      </c>
      <c r="AM182" s="424">
        <f t="shared" si="149"/>
        <v>30.488934637159034</v>
      </c>
      <c r="AO182" s="424">
        <v>300000</v>
      </c>
      <c r="AP182" s="129">
        <v>300000</v>
      </c>
      <c r="AQ182" s="129"/>
      <c r="AR182" s="129">
        <f t="shared" si="110"/>
        <v>600000</v>
      </c>
      <c r="AS182" s="424">
        <f t="shared" si="150"/>
        <v>6.1760164693772515</v>
      </c>
      <c r="AU182" s="424">
        <f t="shared" si="124"/>
        <v>3562000</v>
      </c>
      <c r="AV182" s="424">
        <f t="shared" si="125"/>
        <v>36.664951106536286</v>
      </c>
      <c r="AX182" s="424">
        <f t="shared" si="127"/>
        <v>9715000</v>
      </c>
      <c r="AY182" s="424">
        <f t="shared" si="126"/>
        <v>100</v>
      </c>
      <c r="AZ182" s="50"/>
      <c r="BA182" s="135">
        <f t="shared" si="142"/>
        <v>0</v>
      </c>
      <c r="BB182" s="129">
        <f t="shared" si="143"/>
        <v>0</v>
      </c>
      <c r="BC182" s="129">
        <f t="shared" si="144"/>
        <v>9715000</v>
      </c>
      <c r="BD182" s="51"/>
    </row>
    <row r="183" spans="1:56" ht="30" customHeight="1" x14ac:dyDescent="0.2">
      <c r="A183" s="82"/>
      <c r="B183" s="83"/>
      <c r="C183" s="83"/>
      <c r="D183" s="63"/>
      <c r="E183" s="60"/>
      <c r="F183" s="83"/>
      <c r="G183" s="104"/>
      <c r="H183" s="105"/>
      <c r="I183" s="59"/>
      <c r="J183" s="60"/>
      <c r="K183" s="133">
        <v>4</v>
      </c>
      <c r="L183" s="62"/>
      <c r="M183" s="63"/>
      <c r="N183" s="134" t="s">
        <v>66</v>
      </c>
      <c r="O183" s="129">
        <v>10000</v>
      </c>
      <c r="P183" s="136">
        <v>20000</v>
      </c>
      <c r="Q183" s="137">
        <v>17000</v>
      </c>
      <c r="R183" s="129">
        <v>10000</v>
      </c>
      <c r="S183" s="375"/>
      <c r="T183" s="129">
        <v>4000</v>
      </c>
      <c r="U183" s="129">
        <v>3000</v>
      </c>
      <c r="V183" s="129">
        <v>3000</v>
      </c>
      <c r="W183" s="129">
        <f t="shared" si="104"/>
        <v>10000</v>
      </c>
      <c r="X183" s="135">
        <f t="shared" si="118"/>
        <v>100</v>
      </c>
      <c r="Z183" s="135"/>
      <c r="AA183" s="129"/>
      <c r="AB183" s="129"/>
      <c r="AC183" s="129">
        <f t="shared" si="106"/>
        <v>0</v>
      </c>
      <c r="AD183" s="424">
        <f t="shared" si="148"/>
        <v>0</v>
      </c>
      <c r="AF183" s="424">
        <f t="shared" si="120"/>
        <v>10000</v>
      </c>
      <c r="AG183" s="424">
        <f t="shared" si="121"/>
        <v>100</v>
      </c>
      <c r="AI183" s="424"/>
      <c r="AJ183" s="129"/>
      <c r="AK183" s="129"/>
      <c r="AL183" s="129">
        <f t="shared" si="108"/>
        <v>0</v>
      </c>
      <c r="AM183" s="424">
        <f t="shared" si="149"/>
        <v>0</v>
      </c>
      <c r="AO183" s="424"/>
      <c r="AP183" s="129"/>
      <c r="AQ183" s="129"/>
      <c r="AR183" s="129">
        <f t="shared" si="110"/>
        <v>0</v>
      </c>
      <c r="AS183" s="424">
        <f t="shared" si="150"/>
        <v>0</v>
      </c>
      <c r="AU183" s="424">
        <f t="shared" si="124"/>
        <v>0</v>
      </c>
      <c r="AV183" s="424">
        <f t="shared" si="125"/>
        <v>0</v>
      </c>
      <c r="AX183" s="424">
        <f t="shared" si="127"/>
        <v>10000</v>
      </c>
      <c r="AY183" s="424">
        <f t="shared" si="126"/>
        <v>100</v>
      </c>
      <c r="AZ183" s="50"/>
      <c r="BA183" s="135">
        <f t="shared" si="142"/>
        <v>0</v>
      </c>
      <c r="BB183" s="129">
        <f t="shared" si="143"/>
        <v>0</v>
      </c>
      <c r="BC183" s="129">
        <f t="shared" si="144"/>
        <v>10000</v>
      </c>
      <c r="BD183" s="51"/>
    </row>
    <row r="184" spans="1:56" ht="30" customHeight="1" x14ac:dyDescent="0.2">
      <c r="A184" s="82"/>
      <c r="B184" s="83"/>
      <c r="C184" s="83"/>
      <c r="D184" s="63"/>
      <c r="E184" s="60"/>
      <c r="F184" s="83"/>
      <c r="G184" s="104"/>
      <c r="H184" s="105"/>
      <c r="I184" s="59"/>
      <c r="J184" s="130" t="s">
        <v>67</v>
      </c>
      <c r="K184" s="61"/>
      <c r="L184" s="62"/>
      <c r="M184" s="63"/>
      <c r="N184" s="101" t="s">
        <v>68</v>
      </c>
      <c r="O184" s="103">
        <f>O185+O186</f>
        <v>1773000</v>
      </c>
      <c r="P184" s="131">
        <f>P185+P186</f>
        <v>1923000</v>
      </c>
      <c r="Q184" s="132">
        <f>Q185+Q186</f>
        <v>2053000</v>
      </c>
      <c r="R184" s="103">
        <f>R185+R186</f>
        <v>1773000</v>
      </c>
      <c r="S184" s="379"/>
      <c r="T184" s="103">
        <f>T185+T186</f>
        <v>270000</v>
      </c>
      <c r="U184" s="103">
        <f>U185+U186</f>
        <v>241000</v>
      </c>
      <c r="V184" s="103">
        <f>V185+V186</f>
        <v>290000</v>
      </c>
      <c r="W184" s="103">
        <f t="shared" si="104"/>
        <v>801000</v>
      </c>
      <c r="X184" s="102">
        <f t="shared" si="118"/>
        <v>45.17766497461929</v>
      </c>
      <c r="Z184" s="102">
        <f>Z185+Z186</f>
        <v>120000</v>
      </c>
      <c r="AA184" s="103">
        <f>AA185+AA186</f>
        <v>221000</v>
      </c>
      <c r="AB184" s="103">
        <f>AB185+AB186</f>
        <v>230000</v>
      </c>
      <c r="AC184" s="103">
        <f t="shared" si="106"/>
        <v>571000</v>
      </c>
      <c r="AD184" s="424">
        <f t="shared" si="148"/>
        <v>32.20530174844896</v>
      </c>
      <c r="AF184" s="420">
        <f t="shared" si="120"/>
        <v>1372000</v>
      </c>
      <c r="AG184" s="420">
        <f t="shared" si="121"/>
        <v>77.38296672306825</v>
      </c>
      <c r="AI184" s="420">
        <f>AI185+AI186</f>
        <v>200000</v>
      </c>
      <c r="AJ184" s="103">
        <f>AJ185+AJ186</f>
        <v>100000</v>
      </c>
      <c r="AK184" s="103">
        <f>AK185+AK186</f>
        <v>101000</v>
      </c>
      <c r="AL184" s="103">
        <f t="shared" si="108"/>
        <v>401000</v>
      </c>
      <c r="AM184" s="424">
        <f t="shared" si="149"/>
        <v>22.617033276931753</v>
      </c>
      <c r="AO184" s="420">
        <f>AO185+AO186</f>
        <v>0</v>
      </c>
      <c r="AP184" s="103">
        <f>AP185+AP186</f>
        <v>0</v>
      </c>
      <c r="AQ184" s="103">
        <f>AQ185+AQ186</f>
        <v>0</v>
      </c>
      <c r="AR184" s="103">
        <f t="shared" si="110"/>
        <v>0</v>
      </c>
      <c r="AS184" s="424">
        <f t="shared" si="150"/>
        <v>0</v>
      </c>
      <c r="AU184" s="420">
        <f t="shared" si="124"/>
        <v>401000</v>
      </c>
      <c r="AV184" s="420">
        <f t="shared" si="125"/>
        <v>22.617033276931753</v>
      </c>
      <c r="AX184" s="420">
        <f t="shared" si="127"/>
        <v>1773000</v>
      </c>
      <c r="AY184" s="420">
        <f t="shared" si="126"/>
        <v>100</v>
      </c>
      <c r="AZ184" s="50"/>
      <c r="BA184" s="102">
        <f t="shared" si="142"/>
        <v>0</v>
      </c>
      <c r="BB184" s="103">
        <f t="shared" si="143"/>
        <v>0</v>
      </c>
      <c r="BC184" s="103">
        <f t="shared" si="144"/>
        <v>1773000</v>
      </c>
      <c r="BD184" s="51"/>
    </row>
    <row r="185" spans="1:56" ht="30" customHeight="1" x14ac:dyDescent="0.2">
      <c r="A185" s="82"/>
      <c r="B185" s="83"/>
      <c r="C185" s="83"/>
      <c r="D185" s="63"/>
      <c r="E185" s="60"/>
      <c r="F185" s="83"/>
      <c r="G185" s="104"/>
      <c r="H185" s="105"/>
      <c r="I185" s="59"/>
      <c r="J185" s="60"/>
      <c r="K185" s="133">
        <v>1</v>
      </c>
      <c r="L185" s="62"/>
      <c r="M185" s="63"/>
      <c r="N185" s="134" t="s">
        <v>65</v>
      </c>
      <c r="O185" s="129">
        <v>1770000</v>
      </c>
      <c r="P185" s="136">
        <v>1920000</v>
      </c>
      <c r="Q185" s="137">
        <v>2050000</v>
      </c>
      <c r="R185" s="129">
        <v>1770000</v>
      </c>
      <c r="S185" s="375"/>
      <c r="T185" s="129">
        <v>270000</v>
      </c>
      <c r="U185" s="129">
        <v>240000</v>
      </c>
      <c r="V185" s="129">
        <v>290000</v>
      </c>
      <c r="W185" s="129">
        <f t="shared" si="104"/>
        <v>800000</v>
      </c>
      <c r="X185" s="135">
        <f t="shared" si="118"/>
        <v>45.197740112994353</v>
      </c>
      <c r="Z185" s="135">
        <v>120000</v>
      </c>
      <c r="AA185" s="129">
        <v>220000</v>
      </c>
      <c r="AB185" s="129">
        <v>230000</v>
      </c>
      <c r="AC185" s="129">
        <f t="shared" si="106"/>
        <v>570000</v>
      </c>
      <c r="AD185" s="424">
        <f t="shared" si="148"/>
        <v>32.203389830508478</v>
      </c>
      <c r="AF185" s="424">
        <f t="shared" si="120"/>
        <v>1370000</v>
      </c>
      <c r="AG185" s="424">
        <f t="shared" si="121"/>
        <v>77.401129943502823</v>
      </c>
      <c r="AI185" s="424">
        <v>200000</v>
      </c>
      <c r="AJ185" s="129">
        <v>100000</v>
      </c>
      <c r="AK185" s="129">
        <v>100000</v>
      </c>
      <c r="AL185" s="129">
        <f t="shared" si="108"/>
        <v>400000</v>
      </c>
      <c r="AM185" s="424">
        <f t="shared" si="149"/>
        <v>22.598870056497177</v>
      </c>
      <c r="AO185" s="424"/>
      <c r="AP185" s="129"/>
      <c r="AQ185" s="129"/>
      <c r="AR185" s="129">
        <f t="shared" si="110"/>
        <v>0</v>
      </c>
      <c r="AS185" s="424">
        <f t="shared" si="150"/>
        <v>0</v>
      </c>
      <c r="AU185" s="424">
        <f t="shared" si="124"/>
        <v>400000</v>
      </c>
      <c r="AV185" s="424">
        <f t="shared" si="125"/>
        <v>22.598870056497177</v>
      </c>
      <c r="AX185" s="424">
        <f t="shared" si="127"/>
        <v>1770000</v>
      </c>
      <c r="AY185" s="424">
        <f t="shared" si="126"/>
        <v>100</v>
      </c>
      <c r="AZ185" s="50"/>
      <c r="BA185" s="135">
        <f t="shared" si="142"/>
        <v>0</v>
      </c>
      <c r="BB185" s="129">
        <f t="shared" si="143"/>
        <v>0</v>
      </c>
      <c r="BC185" s="129">
        <f t="shared" si="144"/>
        <v>1770000</v>
      </c>
      <c r="BD185" s="51"/>
    </row>
    <row r="186" spans="1:56" ht="30" customHeight="1" x14ac:dyDescent="0.2">
      <c r="A186" s="82"/>
      <c r="B186" s="83"/>
      <c r="C186" s="83"/>
      <c r="D186" s="63"/>
      <c r="E186" s="60"/>
      <c r="F186" s="83"/>
      <c r="G186" s="104"/>
      <c r="H186" s="105"/>
      <c r="I186" s="59"/>
      <c r="J186" s="60"/>
      <c r="K186" s="133">
        <v>4</v>
      </c>
      <c r="L186" s="62"/>
      <c r="M186" s="63"/>
      <c r="N186" s="134" t="s">
        <v>66</v>
      </c>
      <c r="O186" s="129">
        <v>3000</v>
      </c>
      <c r="P186" s="136">
        <v>3000</v>
      </c>
      <c r="Q186" s="137">
        <v>3000</v>
      </c>
      <c r="R186" s="129">
        <v>3000</v>
      </c>
      <c r="S186" s="375"/>
      <c r="T186" s="129"/>
      <c r="U186" s="129">
        <v>1000</v>
      </c>
      <c r="V186" s="129"/>
      <c r="W186" s="129">
        <f t="shared" si="104"/>
        <v>1000</v>
      </c>
      <c r="X186" s="135">
        <f t="shared" si="118"/>
        <v>33.333333333333336</v>
      </c>
      <c r="Z186" s="135"/>
      <c r="AA186" s="129">
        <v>1000</v>
      </c>
      <c r="AB186" s="129"/>
      <c r="AC186" s="129">
        <f t="shared" si="106"/>
        <v>1000</v>
      </c>
      <c r="AD186" s="424">
        <f t="shared" si="148"/>
        <v>33.333333333333336</v>
      </c>
      <c r="AF186" s="424">
        <f t="shared" si="120"/>
        <v>2000</v>
      </c>
      <c r="AG186" s="424">
        <f t="shared" si="121"/>
        <v>66.666666666666671</v>
      </c>
      <c r="AI186" s="424"/>
      <c r="AJ186" s="129"/>
      <c r="AK186" s="129">
        <v>1000</v>
      </c>
      <c r="AL186" s="129">
        <f t="shared" si="108"/>
        <v>1000</v>
      </c>
      <c r="AM186" s="424">
        <f t="shared" si="149"/>
        <v>33.333333333333336</v>
      </c>
      <c r="AO186" s="424"/>
      <c r="AP186" s="129"/>
      <c r="AQ186" s="129"/>
      <c r="AR186" s="129">
        <f t="shared" si="110"/>
        <v>0</v>
      </c>
      <c r="AS186" s="424">
        <f t="shared" si="150"/>
        <v>0</v>
      </c>
      <c r="AU186" s="424">
        <f t="shared" si="124"/>
        <v>1000</v>
      </c>
      <c r="AV186" s="424">
        <f t="shared" si="125"/>
        <v>33.333333333333336</v>
      </c>
      <c r="AX186" s="424">
        <f t="shared" si="127"/>
        <v>3000</v>
      </c>
      <c r="AY186" s="424">
        <f t="shared" si="126"/>
        <v>100</v>
      </c>
      <c r="AZ186" s="50"/>
      <c r="BA186" s="135">
        <f t="shared" si="142"/>
        <v>0</v>
      </c>
      <c r="BB186" s="129">
        <f t="shared" si="143"/>
        <v>0</v>
      </c>
      <c r="BC186" s="129">
        <f t="shared" si="144"/>
        <v>3000</v>
      </c>
      <c r="BD186" s="51"/>
    </row>
    <row r="187" spans="1:56" ht="30" customHeight="1" x14ac:dyDescent="0.2">
      <c r="A187" s="82"/>
      <c r="B187" s="83"/>
      <c r="C187" s="83"/>
      <c r="D187" s="63"/>
      <c r="E187" s="60"/>
      <c r="F187" s="83"/>
      <c r="G187" s="104"/>
      <c r="H187" s="105"/>
      <c r="I187" s="59"/>
      <c r="J187" s="130" t="s">
        <v>55</v>
      </c>
      <c r="K187" s="61"/>
      <c r="L187" s="62"/>
      <c r="M187" s="63"/>
      <c r="N187" s="101" t="s">
        <v>56</v>
      </c>
      <c r="O187" s="103">
        <f>O188+O189+O190+O191</f>
        <v>141000</v>
      </c>
      <c r="P187" s="131">
        <f>P188+P189+P190+P191</f>
        <v>148000</v>
      </c>
      <c r="Q187" s="132">
        <f>Q188+Q189+Q190+Q191</f>
        <v>154000</v>
      </c>
      <c r="R187" s="103">
        <f>R188+R189+R190+R191</f>
        <v>141000</v>
      </c>
      <c r="S187" s="379"/>
      <c r="T187" s="103">
        <f>T188+T189+T190+T191</f>
        <v>10200</v>
      </c>
      <c r="U187" s="103">
        <f>U188+U189+U190+U191</f>
        <v>13800</v>
      </c>
      <c r="V187" s="103">
        <f>V188+V189+V190+V191</f>
        <v>12600</v>
      </c>
      <c r="W187" s="103">
        <f t="shared" si="104"/>
        <v>36600</v>
      </c>
      <c r="X187" s="102">
        <f t="shared" si="118"/>
        <v>25.957446808510639</v>
      </c>
      <c r="Z187" s="102">
        <f>Z188+Z189+Z190+Z191</f>
        <v>13200</v>
      </c>
      <c r="AA187" s="103">
        <f>AA188+AA189+AA190+AA191</f>
        <v>14000</v>
      </c>
      <c r="AB187" s="103">
        <f>AB188+AB189+AB190+AB191</f>
        <v>14400</v>
      </c>
      <c r="AC187" s="103">
        <f t="shared" si="106"/>
        <v>41600</v>
      </c>
      <c r="AD187" s="420">
        <f>AC187/(R187/100)</f>
        <v>29.50354609929078</v>
      </c>
      <c r="AF187" s="420">
        <f t="shared" si="120"/>
        <v>78200</v>
      </c>
      <c r="AG187" s="420">
        <f t="shared" si="121"/>
        <v>55.460992907801419</v>
      </c>
      <c r="AI187" s="420">
        <f>AI188+AI189+AI190+AI191</f>
        <v>10300</v>
      </c>
      <c r="AJ187" s="103">
        <f>AJ188+AJ189+AJ190+AJ191</f>
        <v>13600</v>
      </c>
      <c r="AK187" s="103">
        <f>AK188+AK189+AK190+AK191</f>
        <v>14600</v>
      </c>
      <c r="AL187" s="103">
        <f t="shared" si="108"/>
        <v>38500</v>
      </c>
      <c r="AM187" s="420">
        <f>AL187/(R187/100)</f>
        <v>27.304964539007091</v>
      </c>
      <c r="AO187" s="420">
        <f>AO188+AO189+AO190+AO191</f>
        <v>9300</v>
      </c>
      <c r="AP187" s="103">
        <f>AP188+AP189+AP190+AP191</f>
        <v>9700</v>
      </c>
      <c r="AQ187" s="103">
        <f>AQ188+AQ189+AQ190+AQ191</f>
        <v>5300</v>
      </c>
      <c r="AR187" s="103">
        <f t="shared" si="110"/>
        <v>24300</v>
      </c>
      <c r="AS187" s="420">
        <f>AR187/(R187/100)</f>
        <v>17.23404255319149</v>
      </c>
      <c r="AU187" s="420">
        <f t="shared" si="124"/>
        <v>62800</v>
      </c>
      <c r="AV187" s="420">
        <f t="shared" si="125"/>
        <v>44.539007092198581</v>
      </c>
      <c r="AX187" s="420">
        <f t="shared" si="127"/>
        <v>141000</v>
      </c>
      <c r="AY187" s="420">
        <f t="shared" si="126"/>
        <v>100</v>
      </c>
      <c r="AZ187" s="50"/>
      <c r="BA187" s="102">
        <f t="shared" si="142"/>
        <v>0</v>
      </c>
      <c r="BB187" s="103">
        <f t="shared" si="143"/>
        <v>0</v>
      </c>
      <c r="BC187" s="103">
        <f t="shared" si="144"/>
        <v>141000</v>
      </c>
      <c r="BD187" s="51"/>
    </row>
    <row r="188" spans="1:56" ht="30" customHeight="1" x14ac:dyDescent="0.2">
      <c r="A188" s="82"/>
      <c r="B188" s="83"/>
      <c r="C188" s="83"/>
      <c r="D188" s="63"/>
      <c r="E188" s="60"/>
      <c r="F188" s="83"/>
      <c r="G188" s="104"/>
      <c r="H188" s="105"/>
      <c r="I188" s="59"/>
      <c r="J188" s="60"/>
      <c r="K188" s="133">
        <v>2</v>
      </c>
      <c r="L188" s="62"/>
      <c r="M188" s="63"/>
      <c r="N188" s="134" t="s">
        <v>57</v>
      </c>
      <c r="O188" s="129">
        <v>25000</v>
      </c>
      <c r="P188" s="136">
        <v>26000</v>
      </c>
      <c r="Q188" s="137">
        <v>27000</v>
      </c>
      <c r="R188" s="129">
        <v>25000</v>
      </c>
      <c r="S188" s="375"/>
      <c r="T188" s="129">
        <v>2000</v>
      </c>
      <c r="U188" s="129">
        <v>2000</v>
      </c>
      <c r="V188" s="129">
        <v>2300</v>
      </c>
      <c r="W188" s="129">
        <f t="shared" si="104"/>
        <v>6300</v>
      </c>
      <c r="X188" s="135">
        <f t="shared" si="118"/>
        <v>25.2</v>
      </c>
      <c r="Z188" s="135">
        <v>2000</v>
      </c>
      <c r="AA188" s="129">
        <v>2600</v>
      </c>
      <c r="AB188" s="129">
        <v>2700</v>
      </c>
      <c r="AC188" s="129">
        <f t="shared" si="106"/>
        <v>7300</v>
      </c>
      <c r="AD188" s="424">
        <f>AC188/(R188/100)</f>
        <v>29.2</v>
      </c>
      <c r="AF188" s="424">
        <f t="shared" si="120"/>
        <v>13600</v>
      </c>
      <c r="AG188" s="424">
        <f t="shared" si="121"/>
        <v>54.4</v>
      </c>
      <c r="AI188" s="424">
        <v>2000</v>
      </c>
      <c r="AJ188" s="129">
        <v>2100</v>
      </c>
      <c r="AK188" s="129">
        <v>2200</v>
      </c>
      <c r="AL188" s="129">
        <f t="shared" si="108"/>
        <v>6300</v>
      </c>
      <c r="AM188" s="424">
        <f>AL188/(R188/100)</f>
        <v>25.2</v>
      </c>
      <c r="AO188" s="424">
        <v>2000</v>
      </c>
      <c r="AP188" s="129">
        <v>2000</v>
      </c>
      <c r="AQ188" s="129">
        <v>1100</v>
      </c>
      <c r="AR188" s="129">
        <f t="shared" si="110"/>
        <v>5100</v>
      </c>
      <c r="AS188" s="424">
        <f>AR188/(R188/100)</f>
        <v>20.399999999999999</v>
      </c>
      <c r="AU188" s="424">
        <f t="shared" si="124"/>
        <v>11400</v>
      </c>
      <c r="AV188" s="424">
        <f t="shared" si="125"/>
        <v>45.6</v>
      </c>
      <c r="AX188" s="424">
        <f t="shared" si="127"/>
        <v>25000</v>
      </c>
      <c r="AY188" s="424">
        <f t="shared" si="126"/>
        <v>100</v>
      </c>
      <c r="AZ188" s="50"/>
      <c r="BA188" s="135">
        <f t="shared" si="142"/>
        <v>0</v>
      </c>
      <c r="BB188" s="129">
        <f t="shared" si="143"/>
        <v>0</v>
      </c>
      <c r="BC188" s="129">
        <f t="shared" si="144"/>
        <v>25000</v>
      </c>
      <c r="BD188" s="51"/>
    </row>
    <row r="189" spans="1:56" ht="30" customHeight="1" x14ac:dyDescent="0.2">
      <c r="A189" s="82"/>
      <c r="B189" s="83"/>
      <c r="C189" s="83"/>
      <c r="D189" s="63"/>
      <c r="E189" s="60"/>
      <c r="F189" s="83"/>
      <c r="G189" s="104"/>
      <c r="H189" s="105"/>
      <c r="I189" s="59"/>
      <c r="J189" s="60"/>
      <c r="K189" s="133">
        <v>3</v>
      </c>
      <c r="L189" s="62"/>
      <c r="M189" s="63"/>
      <c r="N189" s="134" t="s">
        <v>69</v>
      </c>
      <c r="O189" s="129">
        <v>97000</v>
      </c>
      <c r="P189" s="136">
        <v>102000</v>
      </c>
      <c r="Q189" s="137">
        <v>107000</v>
      </c>
      <c r="R189" s="129">
        <v>97000</v>
      </c>
      <c r="S189" s="375"/>
      <c r="T189" s="129">
        <v>6700</v>
      </c>
      <c r="U189" s="129">
        <v>10500</v>
      </c>
      <c r="V189" s="129">
        <v>8800</v>
      </c>
      <c r="W189" s="129">
        <f t="shared" si="104"/>
        <v>26000</v>
      </c>
      <c r="X189" s="135">
        <f t="shared" si="118"/>
        <v>26.804123711340207</v>
      </c>
      <c r="Z189" s="135">
        <v>9600</v>
      </c>
      <c r="AA189" s="129">
        <v>9700</v>
      </c>
      <c r="AB189" s="129">
        <v>9800</v>
      </c>
      <c r="AC189" s="129">
        <f t="shared" si="106"/>
        <v>29100</v>
      </c>
      <c r="AD189" s="424">
        <f>AC189/(R189/100)</f>
        <v>30</v>
      </c>
      <c r="AF189" s="424">
        <f t="shared" si="120"/>
        <v>55100</v>
      </c>
      <c r="AG189" s="424">
        <f t="shared" si="121"/>
        <v>56.804123711340203</v>
      </c>
      <c r="AI189" s="424">
        <v>6600</v>
      </c>
      <c r="AJ189" s="129">
        <v>9700</v>
      </c>
      <c r="AK189" s="129">
        <v>9800</v>
      </c>
      <c r="AL189" s="129">
        <f t="shared" si="108"/>
        <v>26100</v>
      </c>
      <c r="AM189" s="424">
        <f>AL189/(R189/100)</f>
        <v>26.907216494845361</v>
      </c>
      <c r="AO189" s="424">
        <v>6000</v>
      </c>
      <c r="AP189" s="129">
        <v>6300</v>
      </c>
      <c r="AQ189" s="129">
        <v>3500</v>
      </c>
      <c r="AR189" s="129">
        <f t="shared" si="110"/>
        <v>15800</v>
      </c>
      <c r="AS189" s="424">
        <f>AR189/(R189/100)</f>
        <v>16.288659793814432</v>
      </c>
      <c r="AU189" s="424">
        <f t="shared" si="124"/>
        <v>41900</v>
      </c>
      <c r="AV189" s="424">
        <f t="shared" si="125"/>
        <v>43.195876288659797</v>
      </c>
      <c r="AX189" s="424">
        <f t="shared" si="127"/>
        <v>97000</v>
      </c>
      <c r="AY189" s="424">
        <f t="shared" si="126"/>
        <v>100</v>
      </c>
      <c r="AZ189" s="50"/>
      <c r="BA189" s="135">
        <f t="shared" si="142"/>
        <v>0</v>
      </c>
      <c r="BB189" s="129">
        <f t="shared" si="143"/>
        <v>0</v>
      </c>
      <c r="BC189" s="129">
        <f t="shared" si="144"/>
        <v>97000</v>
      </c>
      <c r="BD189" s="51"/>
    </row>
    <row r="190" spans="1:56" ht="30" customHeight="1" x14ac:dyDescent="0.2">
      <c r="A190" s="82"/>
      <c r="B190" s="83"/>
      <c r="C190" s="83"/>
      <c r="D190" s="63"/>
      <c r="E190" s="60"/>
      <c r="F190" s="83"/>
      <c r="G190" s="104"/>
      <c r="H190" s="105"/>
      <c r="I190" s="59"/>
      <c r="J190" s="60"/>
      <c r="K190" s="133">
        <v>5</v>
      </c>
      <c r="L190" s="62"/>
      <c r="M190" s="63"/>
      <c r="N190" s="134" t="s">
        <v>58</v>
      </c>
      <c r="O190" s="129">
        <v>10000</v>
      </c>
      <c r="P190" s="136">
        <v>11000</v>
      </c>
      <c r="Q190" s="137">
        <v>11000</v>
      </c>
      <c r="R190" s="129">
        <v>10000</v>
      </c>
      <c r="S190" s="375"/>
      <c r="T190" s="129">
        <v>800</v>
      </c>
      <c r="U190" s="129">
        <v>800</v>
      </c>
      <c r="V190" s="129">
        <v>900</v>
      </c>
      <c r="W190" s="129">
        <f t="shared" si="104"/>
        <v>2500</v>
      </c>
      <c r="X190" s="135">
        <f t="shared" si="118"/>
        <v>25</v>
      </c>
      <c r="Z190" s="135">
        <v>800</v>
      </c>
      <c r="AA190" s="129">
        <v>800</v>
      </c>
      <c r="AB190" s="129">
        <v>900</v>
      </c>
      <c r="AC190" s="129">
        <f t="shared" si="106"/>
        <v>2500</v>
      </c>
      <c r="AD190" s="424">
        <f>AC190/(R190/100)</f>
        <v>25</v>
      </c>
      <c r="AF190" s="424">
        <f t="shared" si="120"/>
        <v>5000</v>
      </c>
      <c r="AG190" s="424">
        <f t="shared" si="121"/>
        <v>50</v>
      </c>
      <c r="AI190" s="424">
        <v>1000</v>
      </c>
      <c r="AJ190" s="129">
        <v>1000</v>
      </c>
      <c r="AK190" s="129">
        <v>1000</v>
      </c>
      <c r="AL190" s="129">
        <f t="shared" si="108"/>
        <v>3000</v>
      </c>
      <c r="AM190" s="424">
        <f>AL190/(R190/100)</f>
        <v>30</v>
      </c>
      <c r="AO190" s="424">
        <v>600</v>
      </c>
      <c r="AP190" s="129">
        <v>700</v>
      </c>
      <c r="AQ190" s="129">
        <v>700</v>
      </c>
      <c r="AR190" s="129">
        <f t="shared" si="110"/>
        <v>2000</v>
      </c>
      <c r="AS190" s="424">
        <f>AR190/(R190/100)</f>
        <v>20</v>
      </c>
      <c r="AU190" s="424">
        <f t="shared" si="124"/>
        <v>5000</v>
      </c>
      <c r="AV190" s="424">
        <f t="shared" si="125"/>
        <v>50</v>
      </c>
      <c r="AX190" s="424">
        <f t="shared" si="127"/>
        <v>10000</v>
      </c>
      <c r="AY190" s="424">
        <f t="shared" si="126"/>
        <v>100</v>
      </c>
      <c r="AZ190" s="50"/>
      <c r="BA190" s="135">
        <f t="shared" si="142"/>
        <v>0</v>
      </c>
      <c r="BB190" s="129">
        <f t="shared" si="143"/>
        <v>0</v>
      </c>
      <c r="BC190" s="129">
        <f t="shared" si="144"/>
        <v>10000</v>
      </c>
      <c r="BD190" s="51"/>
    </row>
    <row r="191" spans="1:56" ht="30" customHeight="1" x14ac:dyDescent="0.2">
      <c r="A191" s="82"/>
      <c r="B191" s="83"/>
      <c r="C191" s="83"/>
      <c r="D191" s="63"/>
      <c r="E191" s="60"/>
      <c r="F191" s="83"/>
      <c r="G191" s="104"/>
      <c r="H191" s="105"/>
      <c r="I191" s="59"/>
      <c r="J191" s="60"/>
      <c r="K191" s="133">
        <v>7</v>
      </c>
      <c r="L191" s="62"/>
      <c r="M191" s="63"/>
      <c r="N191" s="134" t="s">
        <v>59</v>
      </c>
      <c r="O191" s="129">
        <v>9000</v>
      </c>
      <c r="P191" s="136">
        <v>9000</v>
      </c>
      <c r="Q191" s="137">
        <v>9000</v>
      </c>
      <c r="R191" s="129">
        <v>9000</v>
      </c>
      <c r="S191" s="375"/>
      <c r="T191" s="129">
        <v>700</v>
      </c>
      <c r="U191" s="129">
        <v>500</v>
      </c>
      <c r="V191" s="129">
        <v>600</v>
      </c>
      <c r="W191" s="129">
        <f t="shared" si="104"/>
        <v>1800</v>
      </c>
      <c r="X191" s="135">
        <f t="shared" si="118"/>
        <v>20</v>
      </c>
      <c r="Z191" s="135">
        <v>800</v>
      </c>
      <c r="AA191" s="129">
        <v>900</v>
      </c>
      <c r="AB191" s="129">
        <v>1000</v>
      </c>
      <c r="AC191" s="129">
        <f t="shared" si="106"/>
        <v>2700</v>
      </c>
      <c r="AD191" s="424">
        <f>AC191/(R191/100)</f>
        <v>30</v>
      </c>
      <c r="AF191" s="424">
        <f t="shared" si="120"/>
        <v>4500</v>
      </c>
      <c r="AG191" s="424">
        <f t="shared" si="121"/>
        <v>50</v>
      </c>
      <c r="AI191" s="424">
        <v>700</v>
      </c>
      <c r="AJ191" s="129">
        <v>800</v>
      </c>
      <c r="AK191" s="129">
        <v>1600</v>
      </c>
      <c r="AL191" s="129">
        <f t="shared" si="108"/>
        <v>3100</v>
      </c>
      <c r="AM191" s="424">
        <f>AL191/(R191/100)</f>
        <v>34.444444444444443</v>
      </c>
      <c r="AO191" s="424">
        <v>700</v>
      </c>
      <c r="AP191" s="129">
        <v>700</v>
      </c>
      <c r="AQ191" s="129"/>
      <c r="AR191" s="129">
        <f t="shared" si="110"/>
        <v>1400</v>
      </c>
      <c r="AS191" s="424">
        <f>AR191/(R191/100)</f>
        <v>15.555555555555555</v>
      </c>
      <c r="AU191" s="424">
        <f t="shared" si="124"/>
        <v>4500</v>
      </c>
      <c r="AV191" s="424">
        <f t="shared" si="125"/>
        <v>50</v>
      </c>
      <c r="AX191" s="424">
        <f t="shared" si="127"/>
        <v>9000</v>
      </c>
      <c r="AY191" s="424">
        <f t="shared" si="126"/>
        <v>100</v>
      </c>
      <c r="AZ191" s="50"/>
      <c r="BA191" s="135">
        <f t="shared" si="142"/>
        <v>0</v>
      </c>
      <c r="BB191" s="129">
        <f t="shared" si="143"/>
        <v>0</v>
      </c>
      <c r="BC191" s="129">
        <f t="shared" si="144"/>
        <v>9000</v>
      </c>
      <c r="BD191" s="51"/>
    </row>
    <row r="192" spans="1:56" ht="30" customHeight="1" x14ac:dyDescent="0.2">
      <c r="A192" s="82"/>
      <c r="B192" s="83"/>
      <c r="C192" s="83"/>
      <c r="D192" s="63"/>
      <c r="E192" s="60"/>
      <c r="F192" s="83"/>
      <c r="G192" s="109"/>
      <c r="H192" s="110" t="s">
        <v>52</v>
      </c>
      <c r="I192" s="111"/>
      <c r="J192" s="112"/>
      <c r="K192" s="113"/>
      <c r="L192" s="114"/>
      <c r="M192" s="115"/>
      <c r="N192" s="116" t="s">
        <v>53</v>
      </c>
      <c r="O192" s="118">
        <f>O193</f>
        <v>933000</v>
      </c>
      <c r="P192" s="119">
        <f>P193</f>
        <v>985000</v>
      </c>
      <c r="Q192" s="120">
        <f>Q193</f>
        <v>1026000</v>
      </c>
      <c r="R192" s="118">
        <f>R193</f>
        <v>933000</v>
      </c>
      <c r="S192" s="379"/>
      <c r="T192" s="118">
        <f>T193</f>
        <v>158200</v>
      </c>
      <c r="U192" s="118">
        <f>U193</f>
        <v>73300</v>
      </c>
      <c r="V192" s="118">
        <f>V193</f>
        <v>73300</v>
      </c>
      <c r="W192" s="118">
        <f>W193</f>
        <v>304800</v>
      </c>
      <c r="X192" s="117">
        <f t="shared" si="118"/>
        <v>32.668810289389064</v>
      </c>
      <c r="Z192" s="117">
        <f>Z193</f>
        <v>93400</v>
      </c>
      <c r="AA192" s="118">
        <f>AA193</f>
        <v>93000</v>
      </c>
      <c r="AB192" s="118">
        <f>AB193</f>
        <v>93500</v>
      </c>
      <c r="AC192" s="118">
        <f>AC193</f>
        <v>279900</v>
      </c>
      <c r="AD192" s="422">
        <f t="shared" si="119"/>
        <v>30</v>
      </c>
      <c r="AF192" s="422">
        <f t="shared" si="120"/>
        <v>584700</v>
      </c>
      <c r="AG192" s="422">
        <f t="shared" si="121"/>
        <v>62.668810289389064</v>
      </c>
      <c r="AI192" s="422">
        <f>AI193</f>
        <v>66900</v>
      </c>
      <c r="AJ192" s="118">
        <f>AJ193</f>
        <v>83100</v>
      </c>
      <c r="AK192" s="118">
        <f>AK193</f>
        <v>82000</v>
      </c>
      <c r="AL192" s="118">
        <f>AL193</f>
        <v>232000</v>
      </c>
      <c r="AM192" s="422">
        <f t="shared" si="122"/>
        <v>24.866023579849948</v>
      </c>
      <c r="AO192" s="422">
        <f>AO193</f>
        <v>48000</v>
      </c>
      <c r="AP192" s="118">
        <f>AP193</f>
        <v>21500</v>
      </c>
      <c r="AQ192" s="118">
        <f>AQ193</f>
        <v>46800</v>
      </c>
      <c r="AR192" s="118">
        <f>AR193</f>
        <v>116300</v>
      </c>
      <c r="AS192" s="422">
        <f t="shared" si="123"/>
        <v>12.465166130760986</v>
      </c>
      <c r="AU192" s="422">
        <f>AU193</f>
        <v>348300</v>
      </c>
      <c r="AV192" s="422">
        <f t="shared" si="125"/>
        <v>37.331189710610936</v>
      </c>
      <c r="AX192" s="422">
        <f t="shared" si="127"/>
        <v>933000</v>
      </c>
      <c r="AY192" s="422">
        <f t="shared" si="126"/>
        <v>100</v>
      </c>
      <c r="AZ192" s="121"/>
      <c r="BA192" s="117">
        <f t="shared" si="142"/>
        <v>0</v>
      </c>
      <c r="BB192" s="122">
        <f t="shared" si="143"/>
        <v>0</v>
      </c>
      <c r="BC192" s="118">
        <f t="shared" si="144"/>
        <v>933000</v>
      </c>
      <c r="BD192" s="51"/>
    </row>
    <row r="193" spans="1:56" ht="30" customHeight="1" x14ac:dyDescent="0.2">
      <c r="A193" s="82"/>
      <c r="B193" s="83"/>
      <c r="C193" s="83"/>
      <c r="D193" s="63"/>
      <c r="E193" s="60"/>
      <c r="F193" s="83"/>
      <c r="G193" s="104"/>
      <c r="H193" s="105"/>
      <c r="I193" s="123">
        <v>2</v>
      </c>
      <c r="J193" s="60"/>
      <c r="K193" s="61"/>
      <c r="L193" s="62"/>
      <c r="M193" s="63"/>
      <c r="N193" s="124" t="s">
        <v>54</v>
      </c>
      <c r="O193" s="126">
        <f>O194+O197+O199</f>
        <v>933000</v>
      </c>
      <c r="P193" s="127">
        <f>P194+P197+P199</f>
        <v>985000</v>
      </c>
      <c r="Q193" s="128">
        <f>Q194+Q197+Q199</f>
        <v>1026000</v>
      </c>
      <c r="R193" s="126">
        <f>R194+R197+R199</f>
        <v>933000</v>
      </c>
      <c r="S193" s="388"/>
      <c r="T193" s="126">
        <f>T194+T197+T199</f>
        <v>158200</v>
      </c>
      <c r="U193" s="126">
        <f>U194+U197+U199</f>
        <v>73300</v>
      </c>
      <c r="V193" s="126">
        <f>V194+V197+V199</f>
        <v>73300</v>
      </c>
      <c r="W193" s="126">
        <f>W194+W197+W199</f>
        <v>304800</v>
      </c>
      <c r="X193" s="125">
        <f t="shared" si="118"/>
        <v>32.668810289389064</v>
      </c>
      <c r="Z193" s="125">
        <f>Z194+Z197+Z199</f>
        <v>93400</v>
      </c>
      <c r="AA193" s="126">
        <f>AA194+AA197+AA199</f>
        <v>93000</v>
      </c>
      <c r="AB193" s="126">
        <f>AB194+AB197+AB199</f>
        <v>93500</v>
      </c>
      <c r="AC193" s="126">
        <f>AC194+AC197+AC199</f>
        <v>279900</v>
      </c>
      <c r="AD193" s="423">
        <f t="shared" si="119"/>
        <v>30</v>
      </c>
      <c r="AF193" s="423">
        <f t="shared" si="120"/>
        <v>584700</v>
      </c>
      <c r="AG193" s="423">
        <f t="shared" si="121"/>
        <v>62.668810289389064</v>
      </c>
      <c r="AI193" s="423">
        <f>AI194+AI197+AI199</f>
        <v>66900</v>
      </c>
      <c r="AJ193" s="126">
        <f>AJ194+AJ197+AJ199</f>
        <v>83100</v>
      </c>
      <c r="AK193" s="126">
        <f>AK194+AK197+AK199</f>
        <v>82000</v>
      </c>
      <c r="AL193" s="126">
        <f>AL194+AL197+AL199</f>
        <v>232000</v>
      </c>
      <c r="AM193" s="423">
        <f t="shared" si="122"/>
        <v>24.866023579849948</v>
      </c>
      <c r="AO193" s="423">
        <f>AO194+AO197+AO199</f>
        <v>48000</v>
      </c>
      <c r="AP193" s="126">
        <f>AP194+AP197+AP199</f>
        <v>21500</v>
      </c>
      <c r="AQ193" s="126">
        <f>AQ194+AQ197+AQ199</f>
        <v>46800</v>
      </c>
      <c r="AR193" s="126">
        <f>AR194+AR197+AR199</f>
        <v>116300</v>
      </c>
      <c r="AS193" s="423">
        <f t="shared" si="123"/>
        <v>12.465166130760986</v>
      </c>
      <c r="AU193" s="423">
        <f>AU194+AU197+AU199</f>
        <v>348300</v>
      </c>
      <c r="AV193" s="423">
        <f t="shared" si="125"/>
        <v>37.331189710610936</v>
      </c>
      <c r="AX193" s="423">
        <f>AX194+AX197+AX199</f>
        <v>933000</v>
      </c>
      <c r="AY193" s="423">
        <f t="shared" si="126"/>
        <v>100</v>
      </c>
      <c r="AZ193" s="50"/>
      <c r="BA193" s="125">
        <f t="shared" si="142"/>
        <v>0</v>
      </c>
      <c r="BB193" s="129">
        <f t="shared" si="143"/>
        <v>0</v>
      </c>
      <c r="BC193" s="126">
        <f t="shared" si="144"/>
        <v>933000</v>
      </c>
      <c r="BD193" s="51"/>
    </row>
    <row r="194" spans="1:56" ht="30" customHeight="1" x14ac:dyDescent="0.2">
      <c r="A194" s="82"/>
      <c r="B194" s="83"/>
      <c r="C194" s="83"/>
      <c r="D194" s="63"/>
      <c r="E194" s="60"/>
      <c r="F194" s="83"/>
      <c r="G194" s="104"/>
      <c r="H194" s="105"/>
      <c r="I194" s="59"/>
      <c r="J194" s="130" t="s">
        <v>63</v>
      </c>
      <c r="K194" s="61"/>
      <c r="L194" s="62"/>
      <c r="M194" s="63"/>
      <c r="N194" s="101" t="s">
        <v>64</v>
      </c>
      <c r="O194" s="103">
        <f>O195+O196</f>
        <v>908000</v>
      </c>
      <c r="P194" s="131">
        <f>P195+P196</f>
        <v>959000</v>
      </c>
      <c r="Q194" s="132">
        <f>Q195+Q196</f>
        <v>1000000</v>
      </c>
      <c r="R194" s="103">
        <f>R195+R196</f>
        <v>908000</v>
      </c>
      <c r="S194" s="379"/>
      <c r="T194" s="103">
        <f>T195+T196</f>
        <v>156000</v>
      </c>
      <c r="U194" s="103">
        <f>U195+U196</f>
        <v>71000</v>
      </c>
      <c r="V194" s="103">
        <f>V195+V196</f>
        <v>70900</v>
      </c>
      <c r="W194" s="103">
        <f t="shared" ref="W194:W202" si="151">SUM(T194:V194)</f>
        <v>297900</v>
      </c>
      <c r="X194" s="102">
        <f t="shared" si="118"/>
        <v>32.808370044052865</v>
      </c>
      <c r="Z194" s="102">
        <f>Z195+Z196</f>
        <v>91000</v>
      </c>
      <c r="AA194" s="103">
        <f>AA195+AA196</f>
        <v>90700</v>
      </c>
      <c r="AB194" s="103">
        <f>AB195+AB196</f>
        <v>91000</v>
      </c>
      <c r="AC194" s="103">
        <f t="shared" ref="AC194:AC202" si="152">SUM(Z194:AB194)</f>
        <v>272700</v>
      </c>
      <c r="AD194" s="420">
        <f t="shared" si="119"/>
        <v>30.033039647577091</v>
      </c>
      <c r="AF194" s="420">
        <f t="shared" si="120"/>
        <v>570600</v>
      </c>
      <c r="AG194" s="420">
        <f t="shared" si="121"/>
        <v>62.841409691629956</v>
      </c>
      <c r="AI194" s="420">
        <f>AI195+AI196</f>
        <v>64800</v>
      </c>
      <c r="AJ194" s="103">
        <f>AJ195+AJ196</f>
        <v>81000</v>
      </c>
      <c r="AK194" s="103">
        <f>AK195+AK196</f>
        <v>80000</v>
      </c>
      <c r="AL194" s="103">
        <f t="shared" ref="AL194:AL202" si="153">SUM(AI194:AK194)</f>
        <v>225800</v>
      </c>
      <c r="AM194" s="420">
        <f t="shared" si="122"/>
        <v>24.867841409691628</v>
      </c>
      <c r="AO194" s="420">
        <f>AO195+AO196</f>
        <v>46000</v>
      </c>
      <c r="AP194" s="103">
        <f>AP195+AP196</f>
        <v>20000</v>
      </c>
      <c r="AQ194" s="103">
        <f>AQ195+AQ196</f>
        <v>45600</v>
      </c>
      <c r="AR194" s="103">
        <f t="shared" ref="AR194:AR202" si="154">SUM(AO194:AQ194)</f>
        <v>111600</v>
      </c>
      <c r="AS194" s="420">
        <f t="shared" si="123"/>
        <v>12.290748898678414</v>
      </c>
      <c r="AU194" s="420">
        <f t="shared" ref="AU194:AU257" si="155">AL194+AR194</f>
        <v>337400</v>
      </c>
      <c r="AV194" s="420">
        <f t="shared" si="125"/>
        <v>37.158590308370044</v>
      </c>
      <c r="AX194" s="420">
        <f t="shared" ref="AX194:AX257" si="156">AF194+AU194</f>
        <v>908000</v>
      </c>
      <c r="AY194" s="420">
        <f t="shared" si="126"/>
        <v>100</v>
      </c>
      <c r="AZ194" s="50"/>
      <c r="BA194" s="102">
        <f t="shared" si="142"/>
        <v>0</v>
      </c>
      <c r="BB194" s="129">
        <f t="shared" si="143"/>
        <v>0</v>
      </c>
      <c r="BC194" s="103">
        <f t="shared" si="144"/>
        <v>908000</v>
      </c>
      <c r="BD194" s="51"/>
    </row>
    <row r="195" spans="1:56" ht="30" customHeight="1" x14ac:dyDescent="0.2">
      <c r="A195" s="82"/>
      <c r="B195" s="83"/>
      <c r="C195" s="83"/>
      <c r="D195" s="63"/>
      <c r="E195" s="60"/>
      <c r="F195" s="83"/>
      <c r="G195" s="104"/>
      <c r="H195" s="105"/>
      <c r="I195" s="59"/>
      <c r="J195" s="60"/>
      <c r="K195" s="133">
        <v>1</v>
      </c>
      <c r="L195" s="62"/>
      <c r="M195" s="63"/>
      <c r="N195" s="134" t="s">
        <v>65</v>
      </c>
      <c r="O195" s="129">
        <v>900000</v>
      </c>
      <c r="P195" s="136">
        <v>950000</v>
      </c>
      <c r="Q195" s="137">
        <v>990000</v>
      </c>
      <c r="R195" s="129">
        <v>900000</v>
      </c>
      <c r="S195" s="375"/>
      <c r="T195" s="129">
        <v>154400</v>
      </c>
      <c r="U195" s="129">
        <v>70000</v>
      </c>
      <c r="V195" s="129">
        <v>70000</v>
      </c>
      <c r="W195" s="129">
        <f t="shared" si="151"/>
        <v>294400</v>
      </c>
      <c r="X195" s="135">
        <f t="shared" si="118"/>
        <v>32.711111111111109</v>
      </c>
      <c r="Z195" s="135">
        <v>90000</v>
      </c>
      <c r="AA195" s="129">
        <v>90000</v>
      </c>
      <c r="AB195" s="129">
        <v>90000</v>
      </c>
      <c r="AC195" s="129">
        <f t="shared" si="152"/>
        <v>270000</v>
      </c>
      <c r="AD195" s="424">
        <f t="shared" si="119"/>
        <v>30</v>
      </c>
      <c r="AF195" s="424">
        <f t="shared" si="120"/>
        <v>564400</v>
      </c>
      <c r="AG195" s="424">
        <f t="shared" si="121"/>
        <v>62.711111111111109</v>
      </c>
      <c r="AI195" s="424">
        <v>64000</v>
      </c>
      <c r="AJ195" s="129">
        <v>80000</v>
      </c>
      <c r="AK195" s="129">
        <v>80000</v>
      </c>
      <c r="AL195" s="129">
        <f t="shared" si="153"/>
        <v>224000</v>
      </c>
      <c r="AM195" s="424">
        <f t="shared" si="122"/>
        <v>24.888888888888889</v>
      </c>
      <c r="AO195" s="424">
        <v>46000</v>
      </c>
      <c r="AP195" s="129">
        <v>20000</v>
      </c>
      <c r="AQ195" s="129">
        <v>45600</v>
      </c>
      <c r="AR195" s="129">
        <f t="shared" si="154"/>
        <v>111600</v>
      </c>
      <c r="AS195" s="424">
        <f t="shared" si="123"/>
        <v>12.4</v>
      </c>
      <c r="AU195" s="424">
        <f t="shared" si="155"/>
        <v>335600</v>
      </c>
      <c r="AV195" s="424">
        <f t="shared" si="125"/>
        <v>37.288888888888891</v>
      </c>
      <c r="AX195" s="424">
        <f t="shared" si="156"/>
        <v>900000</v>
      </c>
      <c r="AY195" s="424">
        <f t="shared" si="126"/>
        <v>100</v>
      </c>
      <c r="AZ195" s="50"/>
      <c r="BA195" s="135">
        <f t="shared" si="142"/>
        <v>0</v>
      </c>
      <c r="BB195" s="129">
        <f t="shared" si="143"/>
        <v>0</v>
      </c>
      <c r="BC195" s="129">
        <f t="shared" si="144"/>
        <v>900000</v>
      </c>
      <c r="BD195" s="51"/>
    </row>
    <row r="196" spans="1:56" ht="30" customHeight="1" x14ac:dyDescent="0.2">
      <c r="A196" s="82"/>
      <c r="B196" s="83"/>
      <c r="C196" s="83"/>
      <c r="D196" s="63"/>
      <c r="E196" s="60"/>
      <c r="F196" s="83"/>
      <c r="G196" s="104"/>
      <c r="H196" s="105"/>
      <c r="I196" s="59"/>
      <c r="J196" s="60"/>
      <c r="K196" s="133">
        <v>4</v>
      </c>
      <c r="L196" s="62"/>
      <c r="M196" s="63"/>
      <c r="N196" s="134" t="s">
        <v>66</v>
      </c>
      <c r="O196" s="129">
        <v>8000</v>
      </c>
      <c r="P196" s="136">
        <v>9000</v>
      </c>
      <c r="Q196" s="137">
        <v>10000</v>
      </c>
      <c r="R196" s="129">
        <v>8000</v>
      </c>
      <c r="S196" s="375"/>
      <c r="T196" s="129">
        <v>1600</v>
      </c>
      <c r="U196" s="129">
        <v>1000</v>
      </c>
      <c r="V196" s="129">
        <v>900</v>
      </c>
      <c r="W196" s="129">
        <f t="shared" si="151"/>
        <v>3500</v>
      </c>
      <c r="X196" s="135">
        <f t="shared" si="118"/>
        <v>43.75</v>
      </c>
      <c r="Z196" s="135">
        <v>1000</v>
      </c>
      <c r="AA196" s="129">
        <v>700</v>
      </c>
      <c r="AB196" s="129">
        <v>1000</v>
      </c>
      <c r="AC196" s="129">
        <f t="shared" si="152"/>
        <v>2700</v>
      </c>
      <c r="AD196" s="424">
        <f t="shared" si="119"/>
        <v>33.75</v>
      </c>
      <c r="AF196" s="424">
        <f t="shared" si="120"/>
        <v>6200</v>
      </c>
      <c r="AG196" s="424">
        <f t="shared" si="121"/>
        <v>77.5</v>
      </c>
      <c r="AI196" s="424">
        <v>800</v>
      </c>
      <c r="AJ196" s="129">
        <v>1000</v>
      </c>
      <c r="AK196" s="129"/>
      <c r="AL196" s="129">
        <f t="shared" si="153"/>
        <v>1800</v>
      </c>
      <c r="AM196" s="424">
        <f t="shared" si="122"/>
        <v>22.5</v>
      </c>
      <c r="AO196" s="424"/>
      <c r="AP196" s="129"/>
      <c r="AQ196" s="129"/>
      <c r="AR196" s="129">
        <f t="shared" si="154"/>
        <v>0</v>
      </c>
      <c r="AS196" s="424">
        <f t="shared" si="123"/>
        <v>0</v>
      </c>
      <c r="AU196" s="424">
        <f t="shared" si="155"/>
        <v>1800</v>
      </c>
      <c r="AV196" s="424">
        <f t="shared" si="125"/>
        <v>22.5</v>
      </c>
      <c r="AX196" s="424">
        <f t="shared" si="156"/>
        <v>8000</v>
      </c>
      <c r="AY196" s="424">
        <f t="shared" si="126"/>
        <v>100</v>
      </c>
      <c r="AZ196" s="50"/>
      <c r="BA196" s="135">
        <f t="shared" si="142"/>
        <v>0</v>
      </c>
      <c r="BB196" s="129">
        <f t="shared" si="143"/>
        <v>0</v>
      </c>
      <c r="BC196" s="129">
        <f t="shared" si="144"/>
        <v>8000</v>
      </c>
      <c r="BD196" s="51"/>
    </row>
    <row r="197" spans="1:56" ht="30" customHeight="1" x14ac:dyDescent="0.2">
      <c r="A197" s="82"/>
      <c r="B197" s="83"/>
      <c r="C197" s="83"/>
      <c r="D197" s="63"/>
      <c r="E197" s="60"/>
      <c r="F197" s="83"/>
      <c r="G197" s="104"/>
      <c r="H197" s="105"/>
      <c r="I197" s="59"/>
      <c r="J197" s="130" t="s">
        <v>67</v>
      </c>
      <c r="K197" s="61"/>
      <c r="L197" s="62"/>
      <c r="M197" s="63"/>
      <c r="N197" s="101" t="s">
        <v>68</v>
      </c>
      <c r="O197" s="103">
        <f>O198</f>
        <v>4000</v>
      </c>
      <c r="P197" s="131">
        <f>P198</f>
        <v>4000</v>
      </c>
      <c r="Q197" s="132">
        <f>Q198</f>
        <v>4000</v>
      </c>
      <c r="R197" s="103">
        <f>R198</f>
        <v>4000</v>
      </c>
      <c r="S197" s="379"/>
      <c r="T197" s="103">
        <f>T198</f>
        <v>600</v>
      </c>
      <c r="U197" s="103">
        <f>U198</f>
        <v>500</v>
      </c>
      <c r="V197" s="103">
        <f>V198</f>
        <v>500</v>
      </c>
      <c r="W197" s="103">
        <f t="shared" si="151"/>
        <v>1600</v>
      </c>
      <c r="X197" s="102">
        <f t="shared" si="118"/>
        <v>40</v>
      </c>
      <c r="Z197" s="102">
        <f>Z198</f>
        <v>500</v>
      </c>
      <c r="AA197" s="103">
        <f>AA198</f>
        <v>300</v>
      </c>
      <c r="AB197" s="103">
        <f>AB198</f>
        <v>500</v>
      </c>
      <c r="AC197" s="103">
        <f t="shared" si="152"/>
        <v>1300</v>
      </c>
      <c r="AD197" s="420">
        <f t="shared" si="119"/>
        <v>32.5</v>
      </c>
      <c r="AF197" s="420">
        <f t="shared" si="120"/>
        <v>2900</v>
      </c>
      <c r="AG197" s="420">
        <f t="shared" si="121"/>
        <v>72.5</v>
      </c>
      <c r="AI197" s="420">
        <f>AI198</f>
        <v>300</v>
      </c>
      <c r="AJ197" s="103">
        <f>AJ198</f>
        <v>300</v>
      </c>
      <c r="AK197" s="103">
        <f>AK198</f>
        <v>300</v>
      </c>
      <c r="AL197" s="103">
        <f t="shared" si="153"/>
        <v>900</v>
      </c>
      <c r="AM197" s="420">
        <f t="shared" si="122"/>
        <v>22.5</v>
      </c>
      <c r="AO197" s="420">
        <f>AO198</f>
        <v>200</v>
      </c>
      <c r="AP197" s="103">
        <f>AP198</f>
        <v>0</v>
      </c>
      <c r="AQ197" s="103">
        <f>AQ198</f>
        <v>0</v>
      </c>
      <c r="AR197" s="103">
        <f t="shared" si="154"/>
        <v>200</v>
      </c>
      <c r="AS197" s="420">
        <f t="shared" si="123"/>
        <v>5</v>
      </c>
      <c r="AU197" s="420">
        <f t="shared" si="155"/>
        <v>1100</v>
      </c>
      <c r="AV197" s="420">
        <f t="shared" si="125"/>
        <v>27.5</v>
      </c>
      <c r="AX197" s="420">
        <f t="shared" si="156"/>
        <v>4000</v>
      </c>
      <c r="AY197" s="420">
        <f t="shared" si="126"/>
        <v>100</v>
      </c>
      <c r="AZ197" s="50"/>
      <c r="BA197" s="102">
        <f t="shared" si="142"/>
        <v>0</v>
      </c>
      <c r="BB197" s="129">
        <f t="shared" si="143"/>
        <v>0</v>
      </c>
      <c r="BC197" s="103">
        <f t="shared" si="144"/>
        <v>4000</v>
      </c>
      <c r="BD197" s="51"/>
    </row>
    <row r="198" spans="1:56" ht="30" customHeight="1" x14ac:dyDescent="0.2">
      <c r="A198" s="82"/>
      <c r="B198" s="83"/>
      <c r="C198" s="83"/>
      <c r="D198" s="63"/>
      <c r="E198" s="60"/>
      <c r="F198" s="83"/>
      <c r="G198" s="104"/>
      <c r="H198" s="105"/>
      <c r="I198" s="59"/>
      <c r="J198" s="60"/>
      <c r="K198" s="133">
        <v>4</v>
      </c>
      <c r="L198" s="62"/>
      <c r="M198" s="63"/>
      <c r="N198" s="134" t="s">
        <v>66</v>
      </c>
      <c r="O198" s="129">
        <v>4000</v>
      </c>
      <c r="P198" s="136">
        <v>4000</v>
      </c>
      <c r="Q198" s="137">
        <v>4000</v>
      </c>
      <c r="R198" s="129">
        <v>4000</v>
      </c>
      <c r="S198" s="375"/>
      <c r="T198" s="129">
        <v>600</v>
      </c>
      <c r="U198" s="129">
        <v>500</v>
      </c>
      <c r="V198" s="129">
        <v>500</v>
      </c>
      <c r="W198" s="129">
        <f t="shared" si="151"/>
        <v>1600</v>
      </c>
      <c r="X198" s="135">
        <f t="shared" si="118"/>
        <v>40</v>
      </c>
      <c r="Z198" s="135">
        <v>500</v>
      </c>
      <c r="AA198" s="129">
        <v>300</v>
      </c>
      <c r="AB198" s="129">
        <v>500</v>
      </c>
      <c r="AC198" s="129">
        <f t="shared" si="152"/>
        <v>1300</v>
      </c>
      <c r="AD198" s="424">
        <f t="shared" si="119"/>
        <v>32.5</v>
      </c>
      <c r="AF198" s="424">
        <f t="shared" si="120"/>
        <v>2900</v>
      </c>
      <c r="AG198" s="424">
        <f t="shared" si="121"/>
        <v>72.5</v>
      </c>
      <c r="AI198" s="424">
        <v>300</v>
      </c>
      <c r="AJ198" s="129">
        <v>300</v>
      </c>
      <c r="AK198" s="129">
        <v>300</v>
      </c>
      <c r="AL198" s="129">
        <f t="shared" si="153"/>
        <v>900</v>
      </c>
      <c r="AM198" s="424">
        <f t="shared" si="122"/>
        <v>22.5</v>
      </c>
      <c r="AO198" s="424">
        <v>200</v>
      </c>
      <c r="AP198" s="129"/>
      <c r="AQ198" s="129"/>
      <c r="AR198" s="129">
        <f t="shared" si="154"/>
        <v>200</v>
      </c>
      <c r="AS198" s="424">
        <f t="shared" si="123"/>
        <v>5</v>
      </c>
      <c r="AU198" s="424">
        <f t="shared" si="155"/>
        <v>1100</v>
      </c>
      <c r="AV198" s="424">
        <f t="shared" si="125"/>
        <v>27.5</v>
      </c>
      <c r="AX198" s="424">
        <f t="shared" si="156"/>
        <v>4000</v>
      </c>
      <c r="AY198" s="424">
        <f t="shared" si="126"/>
        <v>100</v>
      </c>
      <c r="AZ198" s="50"/>
      <c r="BA198" s="135">
        <f t="shared" si="142"/>
        <v>0</v>
      </c>
      <c r="BB198" s="129">
        <f t="shared" si="143"/>
        <v>0</v>
      </c>
      <c r="BC198" s="129">
        <f t="shared" si="144"/>
        <v>4000</v>
      </c>
      <c r="BD198" s="51"/>
    </row>
    <row r="199" spans="1:56" ht="30" customHeight="1" x14ac:dyDescent="0.2">
      <c r="A199" s="82"/>
      <c r="B199" s="83"/>
      <c r="C199" s="83"/>
      <c r="D199" s="63"/>
      <c r="E199" s="60"/>
      <c r="F199" s="83"/>
      <c r="G199" s="104"/>
      <c r="H199" s="105"/>
      <c r="I199" s="59"/>
      <c r="J199" s="130" t="s">
        <v>55</v>
      </c>
      <c r="K199" s="61"/>
      <c r="L199" s="62"/>
      <c r="M199" s="63"/>
      <c r="N199" s="101" t="s">
        <v>56</v>
      </c>
      <c r="O199" s="103">
        <f>O200+O201+O202</f>
        <v>21000</v>
      </c>
      <c r="P199" s="131">
        <f>P200+P201+P202</f>
        <v>22000</v>
      </c>
      <c r="Q199" s="132">
        <f>Q200+Q201+Q202</f>
        <v>22000</v>
      </c>
      <c r="R199" s="103">
        <f>R200+R201+R202</f>
        <v>21000</v>
      </c>
      <c r="S199" s="379"/>
      <c r="T199" s="103">
        <f>T200+T201+T202</f>
        <v>1600</v>
      </c>
      <c r="U199" s="103">
        <f>U200+U201+U202</f>
        <v>1800</v>
      </c>
      <c r="V199" s="103">
        <f>V200+V201+V202</f>
        <v>1900</v>
      </c>
      <c r="W199" s="103">
        <f t="shared" si="151"/>
        <v>5300</v>
      </c>
      <c r="X199" s="102">
        <f t="shared" si="118"/>
        <v>25.238095238095237</v>
      </c>
      <c r="Z199" s="102">
        <f>Z200+Z201+Z202</f>
        <v>1900</v>
      </c>
      <c r="AA199" s="103">
        <f>AA200+AA201+AA202</f>
        <v>2000</v>
      </c>
      <c r="AB199" s="103">
        <f>AB200+AB201+AB202</f>
        <v>2000</v>
      </c>
      <c r="AC199" s="103">
        <f t="shared" si="152"/>
        <v>5900</v>
      </c>
      <c r="AD199" s="420">
        <f t="shared" si="119"/>
        <v>28.095238095238095</v>
      </c>
      <c r="AF199" s="420">
        <f t="shared" si="120"/>
        <v>11200</v>
      </c>
      <c r="AG199" s="420">
        <f t="shared" si="121"/>
        <v>53.333333333333336</v>
      </c>
      <c r="AI199" s="420">
        <f>AI200+AI201+AI202</f>
        <v>1800</v>
      </c>
      <c r="AJ199" s="103">
        <f>AJ200+AJ201+AJ202</f>
        <v>1800</v>
      </c>
      <c r="AK199" s="103">
        <f>AK200+AK201+AK202</f>
        <v>1700</v>
      </c>
      <c r="AL199" s="103">
        <f t="shared" si="153"/>
        <v>5300</v>
      </c>
      <c r="AM199" s="420">
        <f t="shared" si="122"/>
        <v>25.238095238095237</v>
      </c>
      <c r="AO199" s="420">
        <f>AO200+AO201+AO202</f>
        <v>1800</v>
      </c>
      <c r="AP199" s="103">
        <f>AP200+AP201+AP202</f>
        <v>1500</v>
      </c>
      <c r="AQ199" s="103">
        <f>AQ200+AQ201+AQ202</f>
        <v>1200</v>
      </c>
      <c r="AR199" s="103">
        <f t="shared" si="154"/>
        <v>4500</v>
      </c>
      <c r="AS199" s="420">
        <f t="shared" si="123"/>
        <v>21.428571428571427</v>
      </c>
      <c r="AU199" s="420">
        <f t="shared" si="155"/>
        <v>9800</v>
      </c>
      <c r="AV199" s="420">
        <f t="shared" si="125"/>
        <v>46.666666666666664</v>
      </c>
      <c r="AX199" s="420">
        <f t="shared" si="156"/>
        <v>21000</v>
      </c>
      <c r="AY199" s="420">
        <f t="shared" si="126"/>
        <v>100</v>
      </c>
      <c r="AZ199" s="50"/>
      <c r="BA199" s="102">
        <f t="shared" si="142"/>
        <v>0</v>
      </c>
      <c r="BB199" s="129">
        <f t="shared" si="143"/>
        <v>0</v>
      </c>
      <c r="BC199" s="103">
        <f t="shared" si="144"/>
        <v>21000</v>
      </c>
      <c r="BD199" s="51"/>
    </row>
    <row r="200" spans="1:56" ht="30" customHeight="1" x14ac:dyDescent="0.2">
      <c r="A200" s="82"/>
      <c r="B200" s="83"/>
      <c r="C200" s="83"/>
      <c r="D200" s="63"/>
      <c r="E200" s="60"/>
      <c r="F200" s="83"/>
      <c r="G200" s="104"/>
      <c r="H200" s="105"/>
      <c r="I200" s="59"/>
      <c r="J200" s="60"/>
      <c r="K200" s="133">
        <v>2</v>
      </c>
      <c r="L200" s="62"/>
      <c r="M200" s="63"/>
      <c r="N200" s="134" t="s">
        <v>57</v>
      </c>
      <c r="O200" s="129">
        <v>8000</v>
      </c>
      <c r="P200" s="136">
        <v>9000</v>
      </c>
      <c r="Q200" s="137">
        <v>9000</v>
      </c>
      <c r="R200" s="129">
        <v>8000</v>
      </c>
      <c r="S200" s="375"/>
      <c r="T200" s="129">
        <v>600</v>
      </c>
      <c r="U200" s="129">
        <v>700</v>
      </c>
      <c r="V200" s="129">
        <v>700</v>
      </c>
      <c r="W200" s="129">
        <f t="shared" si="151"/>
        <v>2000</v>
      </c>
      <c r="X200" s="135">
        <f t="shared" si="118"/>
        <v>25</v>
      </c>
      <c r="Z200" s="135">
        <v>700</v>
      </c>
      <c r="AA200" s="129">
        <v>700</v>
      </c>
      <c r="AB200" s="129">
        <v>700</v>
      </c>
      <c r="AC200" s="129">
        <f t="shared" si="152"/>
        <v>2100</v>
      </c>
      <c r="AD200" s="424">
        <f t="shared" si="119"/>
        <v>26.25</v>
      </c>
      <c r="AF200" s="424">
        <f t="shared" si="120"/>
        <v>4100</v>
      </c>
      <c r="AG200" s="424">
        <f t="shared" si="121"/>
        <v>51.25</v>
      </c>
      <c r="AI200" s="424">
        <v>700</v>
      </c>
      <c r="AJ200" s="129">
        <v>700</v>
      </c>
      <c r="AK200" s="129">
        <v>700</v>
      </c>
      <c r="AL200" s="129">
        <f t="shared" si="153"/>
        <v>2100</v>
      </c>
      <c r="AM200" s="424">
        <f t="shared" si="122"/>
        <v>26.25</v>
      </c>
      <c r="AO200" s="424">
        <v>600</v>
      </c>
      <c r="AP200" s="129">
        <v>600</v>
      </c>
      <c r="AQ200" s="129">
        <v>600</v>
      </c>
      <c r="AR200" s="129">
        <f t="shared" si="154"/>
        <v>1800</v>
      </c>
      <c r="AS200" s="424">
        <f t="shared" si="123"/>
        <v>22.5</v>
      </c>
      <c r="AU200" s="424">
        <f t="shared" si="155"/>
        <v>3900</v>
      </c>
      <c r="AV200" s="424">
        <f t="shared" si="125"/>
        <v>48.75</v>
      </c>
      <c r="AX200" s="424">
        <f t="shared" si="156"/>
        <v>8000</v>
      </c>
      <c r="AY200" s="424">
        <f t="shared" si="126"/>
        <v>100</v>
      </c>
      <c r="AZ200" s="50"/>
      <c r="BA200" s="135">
        <f t="shared" si="142"/>
        <v>0</v>
      </c>
      <c r="BB200" s="129">
        <f t="shared" si="143"/>
        <v>0</v>
      </c>
      <c r="BC200" s="129">
        <f t="shared" si="144"/>
        <v>8000</v>
      </c>
      <c r="BD200" s="51"/>
    </row>
    <row r="201" spans="1:56" ht="30" customHeight="1" x14ac:dyDescent="0.2">
      <c r="A201" s="82"/>
      <c r="B201" s="83"/>
      <c r="C201" s="83"/>
      <c r="D201" s="63"/>
      <c r="E201" s="60"/>
      <c r="F201" s="83"/>
      <c r="G201" s="104"/>
      <c r="H201" s="105"/>
      <c r="I201" s="59"/>
      <c r="J201" s="60"/>
      <c r="K201" s="133">
        <v>5</v>
      </c>
      <c r="L201" s="62"/>
      <c r="M201" s="63"/>
      <c r="N201" s="134" t="s">
        <v>58</v>
      </c>
      <c r="O201" s="129">
        <v>10000</v>
      </c>
      <c r="P201" s="136">
        <v>10000</v>
      </c>
      <c r="Q201" s="137">
        <v>10000</v>
      </c>
      <c r="R201" s="129">
        <v>10000</v>
      </c>
      <c r="S201" s="375"/>
      <c r="T201" s="129">
        <v>800</v>
      </c>
      <c r="U201" s="129">
        <v>800</v>
      </c>
      <c r="V201" s="129">
        <v>900</v>
      </c>
      <c r="W201" s="129">
        <f t="shared" si="151"/>
        <v>2500</v>
      </c>
      <c r="X201" s="135">
        <f t="shared" si="118"/>
        <v>25</v>
      </c>
      <c r="Z201" s="135">
        <v>1000</v>
      </c>
      <c r="AA201" s="129">
        <v>1000</v>
      </c>
      <c r="AB201" s="129">
        <v>1000</v>
      </c>
      <c r="AC201" s="129">
        <f t="shared" si="152"/>
        <v>3000</v>
      </c>
      <c r="AD201" s="424">
        <f t="shared" si="119"/>
        <v>30</v>
      </c>
      <c r="AF201" s="424">
        <f t="shared" si="120"/>
        <v>5500</v>
      </c>
      <c r="AG201" s="424">
        <f t="shared" si="121"/>
        <v>55</v>
      </c>
      <c r="AI201" s="424">
        <v>800</v>
      </c>
      <c r="AJ201" s="129">
        <v>800</v>
      </c>
      <c r="AK201" s="129">
        <v>800</v>
      </c>
      <c r="AL201" s="129">
        <f t="shared" si="153"/>
        <v>2400</v>
      </c>
      <c r="AM201" s="424">
        <f t="shared" si="122"/>
        <v>24</v>
      </c>
      <c r="AO201" s="424">
        <v>1000</v>
      </c>
      <c r="AP201" s="129">
        <v>500</v>
      </c>
      <c r="AQ201" s="129">
        <v>600</v>
      </c>
      <c r="AR201" s="129">
        <f t="shared" si="154"/>
        <v>2100</v>
      </c>
      <c r="AS201" s="424">
        <f t="shared" si="123"/>
        <v>21</v>
      </c>
      <c r="AU201" s="424">
        <f t="shared" si="155"/>
        <v>4500</v>
      </c>
      <c r="AV201" s="424">
        <f t="shared" si="125"/>
        <v>45</v>
      </c>
      <c r="AX201" s="424">
        <f t="shared" si="156"/>
        <v>10000</v>
      </c>
      <c r="AY201" s="424">
        <f t="shared" si="126"/>
        <v>100</v>
      </c>
      <c r="AZ201" s="50"/>
      <c r="BA201" s="135">
        <f t="shared" si="142"/>
        <v>0</v>
      </c>
      <c r="BB201" s="129">
        <f t="shared" si="143"/>
        <v>0</v>
      </c>
      <c r="BC201" s="129">
        <f t="shared" si="144"/>
        <v>10000</v>
      </c>
      <c r="BD201" s="51"/>
    </row>
    <row r="202" spans="1:56" ht="30" customHeight="1" x14ac:dyDescent="0.2">
      <c r="A202" s="82"/>
      <c r="B202" s="83"/>
      <c r="C202" s="83"/>
      <c r="D202" s="63"/>
      <c r="E202" s="60"/>
      <c r="F202" s="83"/>
      <c r="G202" s="104"/>
      <c r="H202" s="105"/>
      <c r="I202" s="59"/>
      <c r="J202" s="60"/>
      <c r="K202" s="133">
        <v>7</v>
      </c>
      <c r="L202" s="62"/>
      <c r="M202" s="63"/>
      <c r="N202" s="134" t="s">
        <v>59</v>
      </c>
      <c r="O202" s="129">
        <v>3000</v>
      </c>
      <c r="P202" s="136">
        <v>3000</v>
      </c>
      <c r="Q202" s="137">
        <v>3000</v>
      </c>
      <c r="R202" s="129">
        <v>3000</v>
      </c>
      <c r="S202" s="375"/>
      <c r="T202" s="129">
        <v>200</v>
      </c>
      <c r="U202" s="129">
        <v>300</v>
      </c>
      <c r="V202" s="129">
        <v>300</v>
      </c>
      <c r="W202" s="129">
        <f t="shared" si="151"/>
        <v>800</v>
      </c>
      <c r="X202" s="135">
        <f t="shared" si="118"/>
        <v>26.666666666666668</v>
      </c>
      <c r="Z202" s="135">
        <v>200</v>
      </c>
      <c r="AA202" s="129">
        <v>300</v>
      </c>
      <c r="AB202" s="129">
        <v>300</v>
      </c>
      <c r="AC202" s="129">
        <f t="shared" si="152"/>
        <v>800</v>
      </c>
      <c r="AD202" s="424">
        <f t="shared" si="119"/>
        <v>26.666666666666668</v>
      </c>
      <c r="AF202" s="424">
        <f t="shared" si="120"/>
        <v>1600</v>
      </c>
      <c r="AG202" s="424">
        <f t="shared" si="121"/>
        <v>53.333333333333336</v>
      </c>
      <c r="AI202" s="424">
        <v>300</v>
      </c>
      <c r="AJ202" s="129">
        <v>300</v>
      </c>
      <c r="AK202" s="129">
        <v>200</v>
      </c>
      <c r="AL202" s="129">
        <f t="shared" si="153"/>
        <v>800</v>
      </c>
      <c r="AM202" s="424">
        <f t="shared" si="122"/>
        <v>26.666666666666668</v>
      </c>
      <c r="AO202" s="424">
        <v>200</v>
      </c>
      <c r="AP202" s="129">
        <v>400</v>
      </c>
      <c r="AQ202" s="129"/>
      <c r="AR202" s="129">
        <f t="shared" si="154"/>
        <v>600</v>
      </c>
      <c r="AS202" s="424">
        <f t="shared" si="123"/>
        <v>20</v>
      </c>
      <c r="AU202" s="424">
        <f t="shared" si="155"/>
        <v>1400</v>
      </c>
      <c r="AV202" s="424">
        <f t="shared" si="125"/>
        <v>46.666666666666664</v>
      </c>
      <c r="AX202" s="424">
        <f t="shared" si="156"/>
        <v>3000</v>
      </c>
      <c r="AY202" s="424">
        <f t="shared" si="126"/>
        <v>100</v>
      </c>
      <c r="AZ202" s="50"/>
      <c r="BA202" s="135">
        <f t="shared" si="142"/>
        <v>0</v>
      </c>
      <c r="BB202" s="129">
        <f t="shared" si="143"/>
        <v>0</v>
      </c>
      <c r="BC202" s="129">
        <f t="shared" si="144"/>
        <v>3000</v>
      </c>
      <c r="BD202" s="51"/>
    </row>
    <row r="203" spans="1:56" ht="30" customHeight="1" x14ac:dyDescent="0.2">
      <c r="A203" s="82"/>
      <c r="B203" s="83"/>
      <c r="C203" s="83"/>
      <c r="D203" s="63"/>
      <c r="E203" s="60"/>
      <c r="F203" s="83"/>
      <c r="G203" s="109"/>
      <c r="H203" s="138" t="s">
        <v>60</v>
      </c>
      <c r="I203" s="139"/>
      <c r="J203" s="140"/>
      <c r="K203" s="141"/>
      <c r="L203" s="142"/>
      <c r="M203" s="143"/>
      <c r="N203" s="144" t="s">
        <v>61</v>
      </c>
      <c r="O203" s="147">
        <f>O204</f>
        <v>118000</v>
      </c>
      <c r="P203" s="146">
        <f>P204</f>
        <v>129000</v>
      </c>
      <c r="Q203" s="174">
        <f>Q204</f>
        <v>130000</v>
      </c>
      <c r="R203" s="147">
        <f>R204</f>
        <v>118000</v>
      </c>
      <c r="S203" s="379"/>
      <c r="T203" s="147">
        <f>T204</f>
        <v>0</v>
      </c>
      <c r="U203" s="147">
        <f>U204</f>
        <v>0</v>
      </c>
      <c r="V203" s="147">
        <f>V204</f>
        <v>0</v>
      </c>
      <c r="W203" s="147">
        <f>W204</f>
        <v>0</v>
      </c>
      <c r="X203" s="145">
        <f t="shared" si="118"/>
        <v>0</v>
      </c>
      <c r="Z203" s="145">
        <f>Z204</f>
        <v>0</v>
      </c>
      <c r="AA203" s="147">
        <f>AA204</f>
        <v>0</v>
      </c>
      <c r="AB203" s="147">
        <f>AB204</f>
        <v>0</v>
      </c>
      <c r="AC203" s="147">
        <f>AC204</f>
        <v>0</v>
      </c>
      <c r="AD203" s="149">
        <f t="shared" si="119"/>
        <v>0</v>
      </c>
      <c r="AF203" s="149">
        <f t="shared" si="120"/>
        <v>0</v>
      </c>
      <c r="AG203" s="149">
        <f t="shared" si="121"/>
        <v>0</v>
      </c>
      <c r="AI203" s="149">
        <f>AI204</f>
        <v>118000</v>
      </c>
      <c r="AJ203" s="147">
        <f>AJ204</f>
        <v>0</v>
      </c>
      <c r="AK203" s="147">
        <f>AK204</f>
        <v>0</v>
      </c>
      <c r="AL203" s="147">
        <f>AL204</f>
        <v>118000</v>
      </c>
      <c r="AM203" s="149">
        <f t="shared" si="122"/>
        <v>100</v>
      </c>
      <c r="AO203" s="149">
        <f>AO204</f>
        <v>0</v>
      </c>
      <c r="AP203" s="147">
        <f>AP204</f>
        <v>0</v>
      </c>
      <c r="AQ203" s="147">
        <f>AQ204</f>
        <v>0</v>
      </c>
      <c r="AR203" s="147">
        <f>AR204</f>
        <v>0</v>
      </c>
      <c r="AS203" s="149">
        <f t="shared" si="123"/>
        <v>0</v>
      </c>
      <c r="AU203" s="149">
        <f t="shared" si="155"/>
        <v>118000</v>
      </c>
      <c r="AV203" s="149">
        <f t="shared" si="125"/>
        <v>100</v>
      </c>
      <c r="AX203" s="149">
        <f t="shared" si="156"/>
        <v>118000</v>
      </c>
      <c r="AY203" s="446">
        <f t="shared" si="126"/>
        <v>100</v>
      </c>
      <c r="AZ203" s="148"/>
      <c r="BA203" s="145">
        <f t="shared" si="142"/>
        <v>0</v>
      </c>
      <c r="BB203" s="147">
        <f t="shared" ref="BB203:BB210" si="157">BA203/(O203/100)</f>
        <v>0</v>
      </c>
      <c r="BC203" s="147">
        <f t="shared" si="144"/>
        <v>118000</v>
      </c>
      <c r="BD203" s="51"/>
    </row>
    <row r="204" spans="1:56" ht="30" customHeight="1" x14ac:dyDescent="0.2">
      <c r="A204" s="82"/>
      <c r="B204" s="83"/>
      <c r="C204" s="83"/>
      <c r="D204" s="63"/>
      <c r="E204" s="60"/>
      <c r="F204" s="83"/>
      <c r="G204" s="104"/>
      <c r="H204" s="105"/>
      <c r="I204" s="123">
        <v>2</v>
      </c>
      <c r="J204" s="60"/>
      <c r="K204" s="61"/>
      <c r="L204" s="62"/>
      <c r="M204" s="63"/>
      <c r="N204" s="124" t="s">
        <v>54</v>
      </c>
      <c r="O204" s="126">
        <f>O205+O207</f>
        <v>118000</v>
      </c>
      <c r="P204" s="126">
        <f>P205+P207</f>
        <v>129000</v>
      </c>
      <c r="Q204" s="126">
        <f>Q205+Q207</f>
        <v>130000</v>
      </c>
      <c r="R204" s="126">
        <f>R205+R207</f>
        <v>118000</v>
      </c>
      <c r="S204" s="388"/>
      <c r="T204" s="126">
        <f>T205+T207</f>
        <v>0</v>
      </c>
      <c r="U204" s="126">
        <f>U205+U207</f>
        <v>0</v>
      </c>
      <c r="V204" s="126">
        <f>V205+V207</f>
        <v>0</v>
      </c>
      <c r="W204" s="126">
        <f>W205+W207</f>
        <v>0</v>
      </c>
      <c r="X204" s="125">
        <f t="shared" si="118"/>
        <v>0</v>
      </c>
      <c r="Z204" s="125">
        <f>Z205+Z207</f>
        <v>0</v>
      </c>
      <c r="AA204" s="126">
        <f>AA205+AA207</f>
        <v>0</v>
      </c>
      <c r="AB204" s="126">
        <f>AB205+AB207</f>
        <v>0</v>
      </c>
      <c r="AC204" s="126">
        <f>AC205+AC207</f>
        <v>0</v>
      </c>
      <c r="AD204" s="423">
        <f t="shared" si="119"/>
        <v>0</v>
      </c>
      <c r="AF204" s="423">
        <f t="shared" si="120"/>
        <v>0</v>
      </c>
      <c r="AG204" s="423">
        <f t="shared" si="121"/>
        <v>0</v>
      </c>
      <c r="AI204" s="423">
        <f>AI205+AI207</f>
        <v>118000</v>
      </c>
      <c r="AJ204" s="126">
        <f>AJ205+AJ207</f>
        <v>0</v>
      </c>
      <c r="AK204" s="126">
        <f>AK205+AK207</f>
        <v>0</v>
      </c>
      <c r="AL204" s="126">
        <f>AL205+AL207</f>
        <v>118000</v>
      </c>
      <c r="AM204" s="423">
        <f t="shared" si="122"/>
        <v>100</v>
      </c>
      <c r="AO204" s="423">
        <f>AO205+AO207</f>
        <v>0</v>
      </c>
      <c r="AP204" s="126">
        <f>AP205+AP207</f>
        <v>0</v>
      </c>
      <c r="AQ204" s="126">
        <f>AQ205+AQ207</f>
        <v>0</v>
      </c>
      <c r="AR204" s="126">
        <f>AR205+AR207</f>
        <v>0</v>
      </c>
      <c r="AS204" s="423">
        <f t="shared" si="123"/>
        <v>0</v>
      </c>
      <c r="AU204" s="423">
        <f t="shared" si="155"/>
        <v>118000</v>
      </c>
      <c r="AV204" s="423">
        <f t="shared" si="125"/>
        <v>100</v>
      </c>
      <c r="AX204" s="423">
        <f t="shared" si="156"/>
        <v>118000</v>
      </c>
      <c r="AY204" s="447">
        <f t="shared" si="126"/>
        <v>100</v>
      </c>
      <c r="AZ204" s="50"/>
      <c r="BA204" s="125">
        <f t="shared" si="142"/>
        <v>0</v>
      </c>
      <c r="BB204" s="126">
        <f t="shared" si="157"/>
        <v>0</v>
      </c>
      <c r="BC204" s="126">
        <f t="shared" si="144"/>
        <v>118000</v>
      </c>
      <c r="BD204" s="51"/>
    </row>
    <row r="205" spans="1:56" ht="30" customHeight="1" x14ac:dyDescent="0.2">
      <c r="A205" s="82"/>
      <c r="B205" s="83"/>
      <c r="C205" s="83"/>
      <c r="D205" s="63"/>
      <c r="E205" s="60"/>
      <c r="F205" s="83"/>
      <c r="G205" s="104"/>
      <c r="H205" s="105"/>
      <c r="I205" s="59"/>
      <c r="J205" s="130" t="s">
        <v>63</v>
      </c>
      <c r="K205" s="61"/>
      <c r="L205" s="62"/>
      <c r="M205" s="63"/>
      <c r="N205" s="101" t="s">
        <v>64</v>
      </c>
      <c r="O205" s="103">
        <f>O206</f>
        <v>110000</v>
      </c>
      <c r="P205" s="103">
        <f>P206</f>
        <v>120000</v>
      </c>
      <c r="Q205" s="103">
        <f>Q206</f>
        <v>120000</v>
      </c>
      <c r="R205" s="103">
        <f>R206</f>
        <v>110000</v>
      </c>
      <c r="S205" s="379"/>
      <c r="T205" s="103">
        <f>T206</f>
        <v>0</v>
      </c>
      <c r="U205" s="103">
        <f>U206</f>
        <v>0</v>
      </c>
      <c r="V205" s="103">
        <f>V206</f>
        <v>0</v>
      </c>
      <c r="W205" s="103">
        <f>W206</f>
        <v>0</v>
      </c>
      <c r="X205" s="102">
        <f t="shared" ref="X205:X268" si="158">W205/(R205/100)</f>
        <v>0</v>
      </c>
      <c r="Z205" s="102">
        <f>Z206</f>
        <v>0</v>
      </c>
      <c r="AA205" s="103">
        <f>AA206</f>
        <v>0</v>
      </c>
      <c r="AB205" s="103">
        <f>AB206</f>
        <v>0</v>
      </c>
      <c r="AC205" s="103">
        <f>AC206</f>
        <v>0</v>
      </c>
      <c r="AD205" s="420">
        <f t="shared" ref="AD205:AD260" si="159">AC205/(R205/100)</f>
        <v>0</v>
      </c>
      <c r="AF205" s="420">
        <f t="shared" ref="AF205:AF268" si="160">W205+AC205</f>
        <v>0</v>
      </c>
      <c r="AG205" s="420">
        <f t="shared" ref="AG205:AG268" si="161">AF205/(R205/100)</f>
        <v>0</v>
      </c>
      <c r="AI205" s="420">
        <f>AI206</f>
        <v>110000</v>
      </c>
      <c r="AJ205" s="103">
        <f>AJ206</f>
        <v>0</v>
      </c>
      <c r="AK205" s="103">
        <f>AK206</f>
        <v>0</v>
      </c>
      <c r="AL205" s="103">
        <f>AL206</f>
        <v>110000</v>
      </c>
      <c r="AM205" s="420">
        <f t="shared" ref="AM205:AM260" si="162">AL205/(R205/100)</f>
        <v>100</v>
      </c>
      <c r="AO205" s="420">
        <f>AO206</f>
        <v>0</v>
      </c>
      <c r="AP205" s="103">
        <f>AP206</f>
        <v>0</v>
      </c>
      <c r="AQ205" s="103">
        <f>AQ206</f>
        <v>0</v>
      </c>
      <c r="AR205" s="103">
        <f>AR206</f>
        <v>0</v>
      </c>
      <c r="AS205" s="420">
        <f t="shared" ref="AS205:AS260" si="163">AR205/(R205/100)</f>
        <v>0</v>
      </c>
      <c r="AU205" s="420">
        <f t="shared" si="155"/>
        <v>110000</v>
      </c>
      <c r="AV205" s="420">
        <f t="shared" ref="AV205:AV268" si="164">AU205/(R205/100)</f>
        <v>100</v>
      </c>
      <c r="AX205" s="420">
        <f t="shared" si="156"/>
        <v>110000</v>
      </c>
      <c r="AY205" s="448">
        <f t="shared" ref="AY205:AY268" si="165">AX205/(R205/100)</f>
        <v>100</v>
      </c>
      <c r="AZ205" s="50"/>
      <c r="BA205" s="102">
        <f t="shared" si="142"/>
        <v>0</v>
      </c>
      <c r="BB205" s="103">
        <f t="shared" si="157"/>
        <v>0</v>
      </c>
      <c r="BC205" s="103">
        <f t="shared" si="144"/>
        <v>110000</v>
      </c>
      <c r="BD205" s="51"/>
    </row>
    <row r="206" spans="1:56" ht="30" customHeight="1" x14ac:dyDescent="0.2">
      <c r="A206" s="82"/>
      <c r="B206" s="83"/>
      <c r="C206" s="83"/>
      <c r="D206" s="63"/>
      <c r="E206" s="60"/>
      <c r="F206" s="83"/>
      <c r="G206" s="104"/>
      <c r="H206" s="105"/>
      <c r="I206" s="59"/>
      <c r="J206" s="60"/>
      <c r="K206" s="133">
        <v>1</v>
      </c>
      <c r="L206" s="62"/>
      <c r="M206" s="63"/>
      <c r="N206" s="134" t="s">
        <v>65</v>
      </c>
      <c r="O206" s="129">
        <v>110000</v>
      </c>
      <c r="P206" s="136">
        <v>120000</v>
      </c>
      <c r="Q206" s="137">
        <v>120000</v>
      </c>
      <c r="R206" s="129">
        <v>110000</v>
      </c>
      <c r="S206" s="375"/>
      <c r="T206" s="129"/>
      <c r="U206" s="129"/>
      <c r="V206" s="129"/>
      <c r="W206" s="129">
        <f>SUM(T206:V206)</f>
        <v>0</v>
      </c>
      <c r="X206" s="135">
        <f t="shared" si="158"/>
        <v>0</v>
      </c>
      <c r="Z206" s="135"/>
      <c r="AA206" s="129"/>
      <c r="AB206" s="129"/>
      <c r="AC206" s="129">
        <f>SUM(Z206:AB206)</f>
        <v>0</v>
      </c>
      <c r="AD206" s="424">
        <f t="shared" si="159"/>
        <v>0</v>
      </c>
      <c r="AF206" s="424">
        <f t="shared" si="160"/>
        <v>0</v>
      </c>
      <c r="AG206" s="424">
        <f t="shared" si="161"/>
        <v>0</v>
      </c>
      <c r="AI206" s="424">
        <v>110000</v>
      </c>
      <c r="AJ206" s="129"/>
      <c r="AK206" s="129"/>
      <c r="AL206" s="129">
        <f>SUM(AI206:AK206)</f>
        <v>110000</v>
      </c>
      <c r="AM206" s="424">
        <f t="shared" si="162"/>
        <v>100</v>
      </c>
      <c r="AO206" s="424"/>
      <c r="AP206" s="129"/>
      <c r="AQ206" s="129"/>
      <c r="AR206" s="129">
        <f>SUM(AO206:AQ206)</f>
        <v>0</v>
      </c>
      <c r="AS206" s="424">
        <f t="shared" si="163"/>
        <v>0</v>
      </c>
      <c r="AU206" s="424">
        <f t="shared" si="155"/>
        <v>110000</v>
      </c>
      <c r="AV206" s="424">
        <f t="shared" si="164"/>
        <v>100</v>
      </c>
      <c r="AX206" s="424">
        <f t="shared" si="156"/>
        <v>110000</v>
      </c>
      <c r="AY206" s="449">
        <f t="shared" si="165"/>
        <v>100</v>
      </c>
      <c r="AZ206" s="50"/>
      <c r="BA206" s="135">
        <f t="shared" si="142"/>
        <v>0</v>
      </c>
      <c r="BB206" s="129">
        <f t="shared" si="157"/>
        <v>0</v>
      </c>
      <c r="BC206" s="129">
        <f t="shared" si="144"/>
        <v>110000</v>
      </c>
      <c r="BD206" s="51"/>
    </row>
    <row r="207" spans="1:56" ht="30" customHeight="1" x14ac:dyDescent="0.2">
      <c r="A207" s="82"/>
      <c r="B207" s="83"/>
      <c r="C207" s="83"/>
      <c r="D207" s="63"/>
      <c r="E207" s="60"/>
      <c r="F207" s="83"/>
      <c r="G207" s="104"/>
      <c r="H207" s="105"/>
      <c r="I207" s="59"/>
      <c r="J207" s="130" t="s">
        <v>55</v>
      </c>
      <c r="K207" s="61"/>
      <c r="L207" s="62"/>
      <c r="M207" s="63"/>
      <c r="N207" s="101" t="s">
        <v>56</v>
      </c>
      <c r="O207" s="103">
        <f>O208+O209+O210</f>
        <v>8000</v>
      </c>
      <c r="P207" s="131">
        <f>P208+P209+P210</f>
        <v>9000</v>
      </c>
      <c r="Q207" s="132">
        <f>Q208+Q209+Q210</f>
        <v>10000</v>
      </c>
      <c r="R207" s="103">
        <f>R208+R209+R210</f>
        <v>8000</v>
      </c>
      <c r="S207" s="379"/>
      <c r="T207" s="103">
        <f>T208+T209+T210</f>
        <v>0</v>
      </c>
      <c r="U207" s="103">
        <f>U208+U209+U210</f>
        <v>0</v>
      </c>
      <c r="V207" s="103">
        <f>V208+V209+V210</f>
        <v>0</v>
      </c>
      <c r="W207" s="103">
        <f>SUM(T207:V207)</f>
        <v>0</v>
      </c>
      <c r="X207" s="102">
        <f t="shared" si="158"/>
        <v>0</v>
      </c>
      <c r="Z207" s="102">
        <f>Z208+Z209+Z210</f>
        <v>0</v>
      </c>
      <c r="AA207" s="103">
        <f>AA208+AA209+AA210</f>
        <v>0</v>
      </c>
      <c r="AB207" s="103">
        <f>AB208+AB209+AB210</f>
        <v>0</v>
      </c>
      <c r="AC207" s="103">
        <f>SUM(Z207:AB207)</f>
        <v>0</v>
      </c>
      <c r="AD207" s="420">
        <f t="shared" si="159"/>
        <v>0</v>
      </c>
      <c r="AF207" s="420">
        <f t="shared" si="160"/>
        <v>0</v>
      </c>
      <c r="AG207" s="420">
        <f t="shared" si="161"/>
        <v>0</v>
      </c>
      <c r="AI207" s="420">
        <f>AI208+AI209+AI210</f>
        <v>8000</v>
      </c>
      <c r="AJ207" s="103">
        <f>AJ208+AJ209+AJ210</f>
        <v>0</v>
      </c>
      <c r="AK207" s="103">
        <f>AK208+AK209+AK210</f>
        <v>0</v>
      </c>
      <c r="AL207" s="103">
        <f>SUM(AI207:AK207)</f>
        <v>8000</v>
      </c>
      <c r="AM207" s="420">
        <f t="shared" si="162"/>
        <v>100</v>
      </c>
      <c r="AO207" s="420">
        <f>AO208+AO209+AO210</f>
        <v>0</v>
      </c>
      <c r="AP207" s="103">
        <f>AP208+AP209+AP210</f>
        <v>0</v>
      </c>
      <c r="AQ207" s="103">
        <f>AQ208+AQ209+AQ210</f>
        <v>0</v>
      </c>
      <c r="AR207" s="103">
        <f>SUM(AO207:AQ207)</f>
        <v>0</v>
      </c>
      <c r="AS207" s="420">
        <f t="shared" si="163"/>
        <v>0</v>
      </c>
      <c r="AU207" s="420">
        <f t="shared" si="155"/>
        <v>8000</v>
      </c>
      <c r="AV207" s="420">
        <f t="shared" si="164"/>
        <v>100</v>
      </c>
      <c r="AX207" s="420">
        <f t="shared" si="156"/>
        <v>8000</v>
      </c>
      <c r="AY207" s="448">
        <f t="shared" si="165"/>
        <v>100</v>
      </c>
      <c r="AZ207" s="50"/>
      <c r="BA207" s="102">
        <f t="shared" si="142"/>
        <v>0</v>
      </c>
      <c r="BB207" s="103">
        <f t="shared" si="157"/>
        <v>0</v>
      </c>
      <c r="BC207" s="103">
        <f t="shared" si="144"/>
        <v>8000</v>
      </c>
      <c r="BD207" s="51"/>
    </row>
    <row r="208" spans="1:56" ht="30" customHeight="1" x14ac:dyDescent="0.2">
      <c r="A208" s="82"/>
      <c r="B208" s="83"/>
      <c r="C208" s="83"/>
      <c r="D208" s="63"/>
      <c r="E208" s="60"/>
      <c r="F208" s="83"/>
      <c r="G208" s="104"/>
      <c r="H208" s="105"/>
      <c r="I208" s="59"/>
      <c r="J208" s="60"/>
      <c r="K208" s="133">
        <v>2</v>
      </c>
      <c r="L208" s="62"/>
      <c r="M208" s="63"/>
      <c r="N208" s="134" t="s">
        <v>57</v>
      </c>
      <c r="O208" s="129">
        <v>3000</v>
      </c>
      <c r="P208" s="136">
        <v>3000</v>
      </c>
      <c r="Q208" s="137">
        <v>3000</v>
      </c>
      <c r="R208" s="129">
        <v>3000</v>
      </c>
      <c r="S208" s="375"/>
      <c r="T208" s="129"/>
      <c r="U208" s="129"/>
      <c r="V208" s="129"/>
      <c r="W208" s="129">
        <f>SUM(T208:V208)</f>
        <v>0</v>
      </c>
      <c r="X208" s="135">
        <f t="shared" si="158"/>
        <v>0</v>
      </c>
      <c r="Z208" s="135"/>
      <c r="AA208" s="129"/>
      <c r="AB208" s="129"/>
      <c r="AC208" s="129">
        <f>SUM(Z208:AB208)</f>
        <v>0</v>
      </c>
      <c r="AD208" s="424">
        <f t="shared" si="159"/>
        <v>0</v>
      </c>
      <c r="AF208" s="424">
        <f t="shared" si="160"/>
        <v>0</v>
      </c>
      <c r="AG208" s="424">
        <f t="shared" si="161"/>
        <v>0</v>
      </c>
      <c r="AI208" s="424">
        <v>3000</v>
      </c>
      <c r="AJ208" s="129"/>
      <c r="AK208" s="129"/>
      <c r="AL208" s="129">
        <f>SUM(AI208:AK208)</f>
        <v>3000</v>
      </c>
      <c r="AM208" s="424">
        <f t="shared" si="162"/>
        <v>100</v>
      </c>
      <c r="AO208" s="424"/>
      <c r="AP208" s="129"/>
      <c r="AQ208" s="129"/>
      <c r="AR208" s="129">
        <f>SUM(AO208:AQ208)</f>
        <v>0</v>
      </c>
      <c r="AS208" s="424">
        <f t="shared" si="163"/>
        <v>0</v>
      </c>
      <c r="AU208" s="424">
        <f t="shared" si="155"/>
        <v>3000</v>
      </c>
      <c r="AV208" s="424">
        <f t="shared" si="164"/>
        <v>100</v>
      </c>
      <c r="AX208" s="424">
        <f t="shared" si="156"/>
        <v>3000</v>
      </c>
      <c r="AY208" s="449">
        <f t="shared" si="165"/>
        <v>100</v>
      </c>
      <c r="AZ208" s="50"/>
      <c r="BA208" s="135">
        <f t="shared" si="142"/>
        <v>0</v>
      </c>
      <c r="BB208" s="129">
        <f t="shared" si="157"/>
        <v>0</v>
      </c>
      <c r="BC208" s="129">
        <f t="shared" si="144"/>
        <v>3000</v>
      </c>
      <c r="BD208" s="51"/>
    </row>
    <row r="209" spans="1:56" ht="30" customHeight="1" x14ac:dyDescent="0.2">
      <c r="A209" s="82"/>
      <c r="B209" s="83"/>
      <c r="C209" s="83"/>
      <c r="D209" s="63"/>
      <c r="E209" s="60"/>
      <c r="F209" s="83"/>
      <c r="G209" s="104"/>
      <c r="H209" s="105"/>
      <c r="I209" s="59"/>
      <c r="J209" s="60"/>
      <c r="K209" s="133">
        <v>5</v>
      </c>
      <c r="L209" s="62"/>
      <c r="M209" s="63"/>
      <c r="N209" s="134" t="s">
        <v>58</v>
      </c>
      <c r="O209" s="129">
        <v>1000</v>
      </c>
      <c r="P209" s="136">
        <v>1000</v>
      </c>
      <c r="Q209" s="137">
        <v>1000</v>
      </c>
      <c r="R209" s="129">
        <v>1000</v>
      </c>
      <c r="S209" s="375"/>
      <c r="T209" s="129"/>
      <c r="U209" s="129"/>
      <c r="V209" s="129"/>
      <c r="W209" s="129">
        <f>SUM(T209:V209)</f>
        <v>0</v>
      </c>
      <c r="X209" s="135">
        <f t="shared" si="158"/>
        <v>0</v>
      </c>
      <c r="Z209" s="135"/>
      <c r="AA209" s="129"/>
      <c r="AB209" s="129"/>
      <c r="AC209" s="129">
        <f>SUM(Z209:AB209)</f>
        <v>0</v>
      </c>
      <c r="AD209" s="424">
        <f t="shared" si="159"/>
        <v>0</v>
      </c>
      <c r="AF209" s="424">
        <f t="shared" si="160"/>
        <v>0</v>
      </c>
      <c r="AG209" s="424">
        <f t="shared" si="161"/>
        <v>0</v>
      </c>
      <c r="AI209" s="424">
        <v>1000</v>
      </c>
      <c r="AJ209" s="129"/>
      <c r="AK209" s="129"/>
      <c r="AL209" s="129">
        <f>SUM(AI209:AK209)</f>
        <v>1000</v>
      </c>
      <c r="AM209" s="424">
        <f t="shared" si="162"/>
        <v>100</v>
      </c>
      <c r="AO209" s="424"/>
      <c r="AP209" s="129"/>
      <c r="AQ209" s="129"/>
      <c r="AR209" s="129">
        <f>SUM(AO209:AQ209)</f>
        <v>0</v>
      </c>
      <c r="AS209" s="424">
        <f t="shared" si="163"/>
        <v>0</v>
      </c>
      <c r="AU209" s="424">
        <f t="shared" si="155"/>
        <v>1000</v>
      </c>
      <c r="AV209" s="424">
        <f t="shared" si="164"/>
        <v>100</v>
      </c>
      <c r="AX209" s="424">
        <f t="shared" si="156"/>
        <v>1000</v>
      </c>
      <c r="AY209" s="449">
        <f t="shared" si="165"/>
        <v>100</v>
      </c>
      <c r="AZ209" s="50"/>
      <c r="BA209" s="135">
        <f t="shared" si="142"/>
        <v>0</v>
      </c>
      <c r="BB209" s="129">
        <f t="shared" si="157"/>
        <v>0</v>
      </c>
      <c r="BC209" s="129">
        <f t="shared" si="144"/>
        <v>1000</v>
      </c>
      <c r="BD209" s="51"/>
    </row>
    <row r="210" spans="1:56" ht="30" customHeight="1" x14ac:dyDescent="0.2">
      <c r="A210" s="82"/>
      <c r="B210" s="83"/>
      <c r="C210" s="83"/>
      <c r="D210" s="63"/>
      <c r="E210" s="60"/>
      <c r="F210" s="83"/>
      <c r="G210" s="104"/>
      <c r="H210" s="105"/>
      <c r="I210" s="59"/>
      <c r="J210" s="60"/>
      <c r="K210" s="133">
        <v>7</v>
      </c>
      <c r="L210" s="62"/>
      <c r="M210" s="63"/>
      <c r="N210" s="134" t="s">
        <v>59</v>
      </c>
      <c r="O210" s="129">
        <v>4000</v>
      </c>
      <c r="P210" s="136">
        <v>5000</v>
      </c>
      <c r="Q210" s="137">
        <v>6000</v>
      </c>
      <c r="R210" s="129">
        <v>4000</v>
      </c>
      <c r="S210" s="375"/>
      <c r="T210" s="129"/>
      <c r="U210" s="129"/>
      <c r="V210" s="129"/>
      <c r="W210" s="129">
        <f>SUM(T210:V210)</f>
        <v>0</v>
      </c>
      <c r="X210" s="135">
        <f t="shared" si="158"/>
        <v>0</v>
      </c>
      <c r="Z210" s="135"/>
      <c r="AA210" s="129"/>
      <c r="AB210" s="129"/>
      <c r="AC210" s="129">
        <f>SUM(Z210:AB210)</f>
        <v>0</v>
      </c>
      <c r="AD210" s="424">
        <f t="shared" si="159"/>
        <v>0</v>
      </c>
      <c r="AF210" s="424">
        <f t="shared" si="160"/>
        <v>0</v>
      </c>
      <c r="AG210" s="424">
        <f t="shared" si="161"/>
        <v>0</v>
      </c>
      <c r="AI210" s="424">
        <v>4000</v>
      </c>
      <c r="AJ210" s="129"/>
      <c r="AK210" s="129"/>
      <c r="AL210" s="129">
        <f>SUM(AI210:AK210)</f>
        <v>4000</v>
      </c>
      <c r="AM210" s="424">
        <f t="shared" si="162"/>
        <v>100</v>
      </c>
      <c r="AO210" s="424"/>
      <c r="AP210" s="129"/>
      <c r="AQ210" s="129"/>
      <c r="AR210" s="129">
        <f>SUM(AO210:AQ210)</f>
        <v>0</v>
      </c>
      <c r="AS210" s="424">
        <f t="shared" si="163"/>
        <v>0</v>
      </c>
      <c r="AU210" s="424">
        <f t="shared" si="155"/>
        <v>4000</v>
      </c>
      <c r="AV210" s="424">
        <f t="shared" si="164"/>
        <v>100</v>
      </c>
      <c r="AX210" s="424">
        <f t="shared" si="156"/>
        <v>4000</v>
      </c>
      <c r="AY210" s="449">
        <f t="shared" si="165"/>
        <v>100</v>
      </c>
      <c r="AZ210" s="50"/>
      <c r="BA210" s="135">
        <f t="shared" si="142"/>
        <v>0</v>
      </c>
      <c r="BB210" s="129">
        <f t="shared" si="157"/>
        <v>0</v>
      </c>
      <c r="BC210" s="129">
        <f t="shared" si="144"/>
        <v>4000</v>
      </c>
      <c r="BD210" s="51"/>
    </row>
    <row r="211" spans="1:56" ht="30" customHeight="1" x14ac:dyDescent="0.2">
      <c r="A211" s="82"/>
      <c r="B211" s="83"/>
      <c r="C211" s="83"/>
      <c r="D211" s="63"/>
      <c r="E211" s="60"/>
      <c r="F211" s="83"/>
      <c r="G211" s="104"/>
      <c r="H211" s="199" t="s">
        <v>74</v>
      </c>
      <c r="I211" s="200"/>
      <c r="J211" s="201"/>
      <c r="K211" s="202"/>
      <c r="L211" s="202"/>
      <c r="M211" s="203"/>
      <c r="N211" s="204" t="s">
        <v>75</v>
      </c>
      <c r="O211" s="206">
        <f>O212</f>
        <v>2000</v>
      </c>
      <c r="P211" s="206">
        <f t="shared" ref="P211:Q213" si="166">P212</f>
        <v>2000</v>
      </c>
      <c r="Q211" s="206">
        <f t="shared" si="166"/>
        <v>2000</v>
      </c>
      <c r="R211" s="206">
        <f>R212</f>
        <v>2000</v>
      </c>
      <c r="S211" s="399"/>
      <c r="T211" s="206">
        <f t="shared" ref="T211:V213" si="167">T212</f>
        <v>1000</v>
      </c>
      <c r="U211" s="206">
        <f t="shared" si="167"/>
        <v>1000</v>
      </c>
      <c r="V211" s="206">
        <f t="shared" si="167"/>
        <v>0</v>
      </c>
      <c r="W211" s="206">
        <f t="shared" ref="W211:W273" si="168">T211+U211+V211</f>
        <v>2000</v>
      </c>
      <c r="X211" s="205">
        <f t="shared" si="158"/>
        <v>100</v>
      </c>
      <c r="Z211" s="205">
        <f t="shared" ref="Z211:AB213" si="169">Z212</f>
        <v>0</v>
      </c>
      <c r="AA211" s="206">
        <f t="shared" si="169"/>
        <v>0</v>
      </c>
      <c r="AB211" s="206">
        <f t="shared" si="169"/>
        <v>0</v>
      </c>
      <c r="AC211" s="206">
        <f t="shared" ref="AC211:AC273" si="170">Z211+AA211+AB211</f>
        <v>0</v>
      </c>
      <c r="AD211" s="428">
        <f t="shared" si="159"/>
        <v>0</v>
      </c>
      <c r="AF211" s="428">
        <f t="shared" si="160"/>
        <v>2000</v>
      </c>
      <c r="AG211" s="428">
        <f t="shared" si="161"/>
        <v>100</v>
      </c>
      <c r="AI211" s="428">
        <f t="shared" ref="AI211:AK213" si="171">AI212</f>
        <v>0</v>
      </c>
      <c r="AJ211" s="206">
        <f t="shared" si="171"/>
        <v>0</v>
      </c>
      <c r="AK211" s="206">
        <f t="shared" si="171"/>
        <v>0</v>
      </c>
      <c r="AL211" s="206">
        <f t="shared" ref="AL211:AL273" si="172">AI211+AJ211+AK211</f>
        <v>0</v>
      </c>
      <c r="AM211" s="428">
        <f t="shared" si="162"/>
        <v>0</v>
      </c>
      <c r="AO211" s="428">
        <f t="shared" ref="AO211:AQ213" si="173">AO212</f>
        <v>0</v>
      </c>
      <c r="AP211" s="206">
        <f t="shared" si="173"/>
        <v>0</v>
      </c>
      <c r="AQ211" s="206">
        <f t="shared" si="173"/>
        <v>0</v>
      </c>
      <c r="AR211" s="206">
        <f t="shared" ref="AR211:AR273" si="174">AO211+AP211+AQ211</f>
        <v>0</v>
      </c>
      <c r="AS211" s="428">
        <f t="shared" si="163"/>
        <v>0</v>
      </c>
      <c r="AU211" s="428">
        <f t="shared" si="155"/>
        <v>0</v>
      </c>
      <c r="AV211" s="428">
        <f t="shared" si="164"/>
        <v>0</v>
      </c>
      <c r="AX211" s="428">
        <f t="shared" si="156"/>
        <v>2000</v>
      </c>
      <c r="AY211" s="428">
        <f t="shared" si="165"/>
        <v>100</v>
      </c>
      <c r="AZ211" s="186"/>
      <c r="BA211" s="205">
        <f t="shared" si="142"/>
        <v>0</v>
      </c>
      <c r="BB211" s="206">
        <f t="shared" ref="BB211:BB242" si="175">BA211/(R211/100)</f>
        <v>0</v>
      </c>
      <c r="BC211" s="206">
        <f t="shared" si="144"/>
        <v>2000</v>
      </c>
      <c r="BD211" s="51"/>
    </row>
    <row r="212" spans="1:56" ht="30" customHeight="1" x14ac:dyDescent="0.2">
      <c r="A212" s="82"/>
      <c r="B212" s="83"/>
      <c r="C212" s="83"/>
      <c r="D212" s="63"/>
      <c r="E212" s="60"/>
      <c r="F212" s="83"/>
      <c r="G212" s="104"/>
      <c r="H212" s="105"/>
      <c r="I212" s="123">
        <v>2</v>
      </c>
      <c r="J212" s="60"/>
      <c r="K212" s="83"/>
      <c r="L212" s="83"/>
      <c r="M212" s="63"/>
      <c r="N212" s="124" t="s">
        <v>54</v>
      </c>
      <c r="O212" s="188">
        <f>O213</f>
        <v>2000</v>
      </c>
      <c r="P212" s="188">
        <f t="shared" si="166"/>
        <v>2000</v>
      </c>
      <c r="Q212" s="188">
        <f t="shared" si="166"/>
        <v>2000</v>
      </c>
      <c r="R212" s="188">
        <f>R213</f>
        <v>2000</v>
      </c>
      <c r="S212" s="387"/>
      <c r="T212" s="188">
        <f t="shared" si="167"/>
        <v>1000</v>
      </c>
      <c r="U212" s="188">
        <f t="shared" si="167"/>
        <v>1000</v>
      </c>
      <c r="V212" s="188">
        <f t="shared" si="167"/>
        <v>0</v>
      </c>
      <c r="W212" s="188">
        <f t="shared" si="168"/>
        <v>2000</v>
      </c>
      <c r="X212" s="125">
        <f t="shared" si="158"/>
        <v>100</v>
      </c>
      <c r="Z212" s="125">
        <f t="shared" si="169"/>
        <v>0</v>
      </c>
      <c r="AA212" s="188">
        <f t="shared" si="169"/>
        <v>0</v>
      </c>
      <c r="AB212" s="188">
        <f t="shared" si="169"/>
        <v>0</v>
      </c>
      <c r="AC212" s="188">
        <f t="shared" si="170"/>
        <v>0</v>
      </c>
      <c r="AD212" s="423">
        <f t="shared" si="159"/>
        <v>0</v>
      </c>
      <c r="AF212" s="423">
        <f t="shared" si="160"/>
        <v>2000</v>
      </c>
      <c r="AG212" s="423">
        <f t="shared" si="161"/>
        <v>100</v>
      </c>
      <c r="AI212" s="423">
        <f t="shared" si="171"/>
        <v>0</v>
      </c>
      <c r="AJ212" s="188">
        <f t="shared" si="171"/>
        <v>0</v>
      </c>
      <c r="AK212" s="188">
        <f t="shared" si="171"/>
        <v>0</v>
      </c>
      <c r="AL212" s="188">
        <f t="shared" si="172"/>
        <v>0</v>
      </c>
      <c r="AM212" s="423">
        <f t="shared" si="162"/>
        <v>0</v>
      </c>
      <c r="AO212" s="423">
        <f t="shared" si="173"/>
        <v>0</v>
      </c>
      <c r="AP212" s="188">
        <f t="shared" si="173"/>
        <v>0</v>
      </c>
      <c r="AQ212" s="188">
        <f t="shared" si="173"/>
        <v>0</v>
      </c>
      <c r="AR212" s="188">
        <f t="shared" si="174"/>
        <v>0</v>
      </c>
      <c r="AS212" s="423">
        <f t="shared" si="163"/>
        <v>0</v>
      </c>
      <c r="AU212" s="423">
        <f t="shared" si="155"/>
        <v>0</v>
      </c>
      <c r="AV212" s="423">
        <f t="shared" si="164"/>
        <v>0</v>
      </c>
      <c r="AX212" s="423">
        <f t="shared" si="156"/>
        <v>2000</v>
      </c>
      <c r="AY212" s="423">
        <f t="shared" si="165"/>
        <v>100</v>
      </c>
      <c r="AZ212" s="50"/>
      <c r="BA212" s="125">
        <f t="shared" si="142"/>
        <v>0</v>
      </c>
      <c r="BB212" s="188">
        <f t="shared" si="175"/>
        <v>0</v>
      </c>
      <c r="BC212" s="188">
        <f t="shared" si="144"/>
        <v>2000</v>
      </c>
      <c r="BD212" s="51"/>
    </row>
    <row r="213" spans="1:56" ht="30" customHeight="1" x14ac:dyDescent="0.2">
      <c r="A213" s="82"/>
      <c r="B213" s="83"/>
      <c r="C213" s="83"/>
      <c r="D213" s="63"/>
      <c r="E213" s="60"/>
      <c r="F213" s="83"/>
      <c r="G213" s="104"/>
      <c r="H213" s="190"/>
      <c r="I213" s="191"/>
      <c r="J213" s="130" t="s">
        <v>63</v>
      </c>
      <c r="K213" s="176"/>
      <c r="L213" s="176"/>
      <c r="M213" s="177"/>
      <c r="N213" s="101" t="s">
        <v>64</v>
      </c>
      <c r="O213" s="192">
        <f>O214</f>
        <v>2000</v>
      </c>
      <c r="P213" s="192">
        <f t="shared" si="166"/>
        <v>2000</v>
      </c>
      <c r="Q213" s="192">
        <f t="shared" si="166"/>
        <v>2000</v>
      </c>
      <c r="R213" s="192">
        <f>R214</f>
        <v>2000</v>
      </c>
      <c r="S213" s="380"/>
      <c r="T213" s="192">
        <f>T214</f>
        <v>1000</v>
      </c>
      <c r="U213" s="192">
        <f t="shared" si="167"/>
        <v>1000</v>
      </c>
      <c r="V213" s="192">
        <f t="shared" si="167"/>
        <v>0</v>
      </c>
      <c r="W213" s="192">
        <f t="shared" si="168"/>
        <v>2000</v>
      </c>
      <c r="X213" s="65">
        <f t="shared" si="158"/>
        <v>100</v>
      </c>
      <c r="Z213" s="102">
        <f>Z214</f>
        <v>0</v>
      </c>
      <c r="AA213" s="192">
        <f t="shared" si="169"/>
        <v>0</v>
      </c>
      <c r="AB213" s="192">
        <f t="shared" si="169"/>
        <v>0</v>
      </c>
      <c r="AC213" s="192">
        <f t="shared" si="170"/>
        <v>0</v>
      </c>
      <c r="AD213" s="424">
        <f t="shared" si="159"/>
        <v>0</v>
      </c>
      <c r="AF213" s="420">
        <f t="shared" si="160"/>
        <v>2000</v>
      </c>
      <c r="AG213" s="420">
        <f t="shared" si="161"/>
        <v>100</v>
      </c>
      <c r="AI213" s="420">
        <f>AI214</f>
        <v>0</v>
      </c>
      <c r="AJ213" s="192">
        <f t="shared" si="171"/>
        <v>0</v>
      </c>
      <c r="AK213" s="192">
        <f t="shared" si="171"/>
        <v>0</v>
      </c>
      <c r="AL213" s="192">
        <f t="shared" si="172"/>
        <v>0</v>
      </c>
      <c r="AM213" s="424">
        <f t="shared" si="162"/>
        <v>0</v>
      </c>
      <c r="AO213" s="420">
        <f>AO214</f>
        <v>0</v>
      </c>
      <c r="AP213" s="192">
        <f t="shared" si="173"/>
        <v>0</v>
      </c>
      <c r="AQ213" s="192">
        <f t="shared" si="173"/>
        <v>0</v>
      </c>
      <c r="AR213" s="192">
        <f t="shared" si="174"/>
        <v>0</v>
      </c>
      <c r="AS213" s="424">
        <f t="shared" si="163"/>
        <v>0</v>
      </c>
      <c r="AU213" s="420">
        <f t="shared" si="155"/>
        <v>0</v>
      </c>
      <c r="AV213" s="65">
        <f t="shared" si="164"/>
        <v>0</v>
      </c>
      <c r="AX213" s="420">
        <f t="shared" si="156"/>
        <v>2000</v>
      </c>
      <c r="AY213" s="420">
        <f t="shared" si="165"/>
        <v>100</v>
      </c>
      <c r="AZ213" s="50"/>
      <c r="BA213" s="102">
        <f t="shared" si="142"/>
        <v>0</v>
      </c>
      <c r="BB213" s="192">
        <f t="shared" si="175"/>
        <v>0</v>
      </c>
      <c r="BC213" s="192">
        <f t="shared" si="144"/>
        <v>2000</v>
      </c>
      <c r="BD213" s="51"/>
    </row>
    <row r="214" spans="1:56" ht="30" customHeight="1" x14ac:dyDescent="0.2">
      <c r="A214" s="82"/>
      <c r="B214" s="83"/>
      <c r="C214" s="83"/>
      <c r="D214" s="63"/>
      <c r="E214" s="60"/>
      <c r="F214" s="83"/>
      <c r="G214" s="104"/>
      <c r="H214" s="105"/>
      <c r="I214" s="59"/>
      <c r="J214" s="60"/>
      <c r="K214" s="133">
        <v>1</v>
      </c>
      <c r="L214" s="62"/>
      <c r="M214" s="63"/>
      <c r="N214" s="134" t="s">
        <v>65</v>
      </c>
      <c r="O214" s="129">
        <v>2000</v>
      </c>
      <c r="P214" s="136">
        <v>2000</v>
      </c>
      <c r="Q214" s="137">
        <v>2000</v>
      </c>
      <c r="R214" s="129">
        <v>2000</v>
      </c>
      <c r="S214" s="375"/>
      <c r="T214" s="129">
        <v>1000</v>
      </c>
      <c r="U214" s="129">
        <v>1000</v>
      </c>
      <c r="V214" s="129"/>
      <c r="W214" s="129">
        <f t="shared" si="168"/>
        <v>2000</v>
      </c>
      <c r="X214" s="65">
        <f t="shared" si="158"/>
        <v>100</v>
      </c>
      <c r="Z214" s="135"/>
      <c r="AA214" s="129"/>
      <c r="AB214" s="129"/>
      <c r="AC214" s="129">
        <f t="shared" si="170"/>
        <v>0</v>
      </c>
      <c r="AD214" s="424">
        <f t="shared" si="159"/>
        <v>0</v>
      </c>
      <c r="AF214" s="424">
        <f t="shared" si="160"/>
        <v>2000</v>
      </c>
      <c r="AG214" s="424">
        <f t="shared" si="161"/>
        <v>100</v>
      </c>
      <c r="AI214" s="424"/>
      <c r="AJ214" s="129"/>
      <c r="AK214" s="129"/>
      <c r="AL214" s="129">
        <f t="shared" si="172"/>
        <v>0</v>
      </c>
      <c r="AM214" s="424">
        <f t="shared" si="162"/>
        <v>0</v>
      </c>
      <c r="AO214" s="424"/>
      <c r="AP214" s="129"/>
      <c r="AQ214" s="129"/>
      <c r="AR214" s="129">
        <f t="shared" si="174"/>
        <v>0</v>
      </c>
      <c r="AS214" s="424">
        <f t="shared" si="163"/>
        <v>0</v>
      </c>
      <c r="AU214" s="424">
        <f t="shared" si="155"/>
        <v>0</v>
      </c>
      <c r="AV214" s="65">
        <f t="shared" si="164"/>
        <v>0</v>
      </c>
      <c r="AX214" s="424">
        <f t="shared" si="156"/>
        <v>2000</v>
      </c>
      <c r="AY214" s="424">
        <f t="shared" si="165"/>
        <v>100</v>
      </c>
      <c r="AZ214" s="50"/>
      <c r="BA214" s="135">
        <f t="shared" si="142"/>
        <v>0</v>
      </c>
      <c r="BB214" s="129">
        <f t="shared" si="175"/>
        <v>0</v>
      </c>
      <c r="BC214" s="129">
        <f t="shared" si="144"/>
        <v>2000</v>
      </c>
      <c r="BD214" s="51"/>
    </row>
    <row r="215" spans="1:56" ht="30" customHeight="1" x14ac:dyDescent="0.2">
      <c r="A215" s="207"/>
      <c r="B215" s="208"/>
      <c r="C215" s="208"/>
      <c r="D215" s="209" t="s">
        <v>82</v>
      </c>
      <c r="E215" s="210"/>
      <c r="F215" s="211"/>
      <c r="G215" s="212"/>
      <c r="H215" s="213"/>
      <c r="I215" s="214"/>
      <c r="J215" s="210"/>
      <c r="K215" s="215"/>
      <c r="L215" s="216"/>
      <c r="M215" s="217"/>
      <c r="N215" s="218" t="s">
        <v>83</v>
      </c>
      <c r="O215" s="220">
        <f>O216</f>
        <v>10778000</v>
      </c>
      <c r="P215" s="220">
        <f t="shared" ref="O215:R217" si="176">P216</f>
        <v>11653000</v>
      </c>
      <c r="Q215" s="220">
        <f t="shared" si="176"/>
        <v>12518000</v>
      </c>
      <c r="R215" s="220">
        <f>R216</f>
        <v>10778000</v>
      </c>
      <c r="S215" s="400"/>
      <c r="T215" s="220">
        <f>T216</f>
        <v>1589300</v>
      </c>
      <c r="U215" s="220">
        <f>U216</f>
        <v>853200</v>
      </c>
      <c r="V215" s="220">
        <f>V216</f>
        <v>892700</v>
      </c>
      <c r="W215" s="220">
        <f t="shared" si="168"/>
        <v>3335200</v>
      </c>
      <c r="X215" s="219">
        <f t="shared" si="158"/>
        <v>30.94451660790499</v>
      </c>
      <c r="Z215" s="219">
        <f>Z216</f>
        <v>1281100</v>
      </c>
      <c r="AA215" s="220">
        <f>AA216</f>
        <v>1380800</v>
      </c>
      <c r="AB215" s="220">
        <f>AB216</f>
        <v>1349000</v>
      </c>
      <c r="AC215" s="220">
        <f t="shared" si="170"/>
        <v>4010900</v>
      </c>
      <c r="AD215" s="195">
        <f t="shared" si="159"/>
        <v>37.213768788272404</v>
      </c>
      <c r="AF215" s="195">
        <f t="shared" si="160"/>
        <v>7346100</v>
      </c>
      <c r="AG215" s="195">
        <f t="shared" si="161"/>
        <v>68.158285396177405</v>
      </c>
      <c r="AI215" s="195">
        <f>AI216</f>
        <v>1206700</v>
      </c>
      <c r="AJ215" s="220">
        <f>AJ216</f>
        <v>854600</v>
      </c>
      <c r="AK215" s="220">
        <f>AK216</f>
        <v>383600</v>
      </c>
      <c r="AL215" s="220">
        <f t="shared" si="172"/>
        <v>2444900</v>
      </c>
      <c r="AM215" s="195">
        <f t="shared" si="162"/>
        <v>22.68417146038226</v>
      </c>
      <c r="AO215" s="195">
        <f>AO216</f>
        <v>289400</v>
      </c>
      <c r="AP215" s="220">
        <f>AP216</f>
        <v>306100</v>
      </c>
      <c r="AQ215" s="220">
        <f>AQ216</f>
        <v>391500</v>
      </c>
      <c r="AR215" s="220">
        <f t="shared" si="174"/>
        <v>987000</v>
      </c>
      <c r="AS215" s="195">
        <f t="shared" si="163"/>
        <v>9.1575431434403409</v>
      </c>
      <c r="AU215" s="195">
        <f t="shared" si="155"/>
        <v>3431900</v>
      </c>
      <c r="AV215" s="195">
        <f t="shared" si="164"/>
        <v>31.841714603822602</v>
      </c>
      <c r="AX215" s="195">
        <f t="shared" si="156"/>
        <v>10778000</v>
      </c>
      <c r="AY215" s="195">
        <f t="shared" si="165"/>
        <v>100</v>
      </c>
      <c r="AZ215" s="96"/>
      <c r="BA215" s="219">
        <f t="shared" si="142"/>
        <v>0</v>
      </c>
      <c r="BB215" s="220">
        <f t="shared" si="175"/>
        <v>0</v>
      </c>
      <c r="BC215" s="220">
        <f t="shared" si="144"/>
        <v>10778000</v>
      </c>
      <c r="BD215" s="51"/>
    </row>
    <row r="216" spans="1:56" ht="30" customHeight="1" x14ac:dyDescent="0.2">
      <c r="A216" s="82"/>
      <c r="B216" s="83"/>
      <c r="C216" s="83"/>
      <c r="D216" s="63"/>
      <c r="E216" s="193" t="s">
        <v>48</v>
      </c>
      <c r="F216" s="83"/>
      <c r="G216" s="104"/>
      <c r="H216" s="105"/>
      <c r="I216" s="59"/>
      <c r="J216" s="60"/>
      <c r="K216" s="61"/>
      <c r="L216" s="62"/>
      <c r="M216" s="63"/>
      <c r="N216" s="64" t="s">
        <v>49</v>
      </c>
      <c r="O216" s="99">
        <f t="shared" si="176"/>
        <v>10778000</v>
      </c>
      <c r="P216" s="66">
        <f t="shared" si="176"/>
        <v>11653000</v>
      </c>
      <c r="Q216" s="67">
        <f t="shared" si="176"/>
        <v>12518000</v>
      </c>
      <c r="R216" s="99">
        <f t="shared" si="176"/>
        <v>10778000</v>
      </c>
      <c r="S216" s="383"/>
      <c r="T216" s="99">
        <f t="shared" ref="T216:V217" si="177">T217</f>
        <v>1589300</v>
      </c>
      <c r="U216" s="99">
        <f t="shared" si="177"/>
        <v>853200</v>
      </c>
      <c r="V216" s="99">
        <f t="shared" si="177"/>
        <v>892700</v>
      </c>
      <c r="W216" s="99">
        <f t="shared" si="168"/>
        <v>3335200</v>
      </c>
      <c r="X216" s="98">
        <f t="shared" si="158"/>
        <v>30.94451660790499</v>
      </c>
      <c r="Z216" s="98">
        <f t="shared" ref="Z216:AB217" si="178">Z217</f>
        <v>1281100</v>
      </c>
      <c r="AA216" s="99">
        <f t="shared" si="178"/>
        <v>1380800</v>
      </c>
      <c r="AB216" s="99">
        <f t="shared" si="178"/>
        <v>1349000</v>
      </c>
      <c r="AC216" s="99">
        <f t="shared" si="170"/>
        <v>4010900</v>
      </c>
      <c r="AD216" s="65">
        <f t="shared" si="159"/>
        <v>37.213768788272404</v>
      </c>
      <c r="AF216" s="65">
        <f t="shared" si="160"/>
        <v>7346100</v>
      </c>
      <c r="AG216" s="65">
        <f t="shared" si="161"/>
        <v>68.158285396177405</v>
      </c>
      <c r="AI216" s="65">
        <f t="shared" ref="AI216:AK217" si="179">AI217</f>
        <v>1206700</v>
      </c>
      <c r="AJ216" s="99">
        <f t="shared" si="179"/>
        <v>854600</v>
      </c>
      <c r="AK216" s="99">
        <f t="shared" si="179"/>
        <v>383600</v>
      </c>
      <c r="AL216" s="99">
        <f t="shared" si="172"/>
        <v>2444900</v>
      </c>
      <c r="AM216" s="65">
        <f t="shared" si="162"/>
        <v>22.68417146038226</v>
      </c>
      <c r="AO216" s="65">
        <f t="shared" ref="AO216:AQ217" si="180">AO217</f>
        <v>289400</v>
      </c>
      <c r="AP216" s="99">
        <f t="shared" si="180"/>
        <v>306100</v>
      </c>
      <c r="AQ216" s="99">
        <f t="shared" si="180"/>
        <v>391500</v>
      </c>
      <c r="AR216" s="99">
        <f t="shared" si="174"/>
        <v>987000</v>
      </c>
      <c r="AS216" s="65">
        <f t="shared" si="163"/>
        <v>9.1575431434403409</v>
      </c>
      <c r="AU216" s="65">
        <f t="shared" si="155"/>
        <v>3431900</v>
      </c>
      <c r="AV216" s="65">
        <f t="shared" si="164"/>
        <v>31.841714603822602</v>
      </c>
      <c r="AX216" s="65">
        <f t="shared" si="156"/>
        <v>10778000</v>
      </c>
      <c r="AY216" s="65">
        <f t="shared" si="165"/>
        <v>100</v>
      </c>
      <c r="AZ216" s="50"/>
      <c r="BA216" s="98">
        <f t="shared" si="142"/>
        <v>0</v>
      </c>
      <c r="BB216" s="99">
        <f t="shared" si="175"/>
        <v>0</v>
      </c>
      <c r="BC216" s="99">
        <f t="shared" si="144"/>
        <v>10778000</v>
      </c>
      <c r="BD216" s="51"/>
    </row>
    <row r="217" spans="1:56" ht="30" customHeight="1" x14ac:dyDescent="0.2">
      <c r="A217" s="82"/>
      <c r="B217" s="83"/>
      <c r="C217" s="83"/>
      <c r="D217" s="63"/>
      <c r="E217" s="60"/>
      <c r="F217" s="171">
        <v>4</v>
      </c>
      <c r="G217" s="104"/>
      <c r="H217" s="105"/>
      <c r="I217" s="59"/>
      <c r="J217" s="60"/>
      <c r="K217" s="61"/>
      <c r="L217" s="62"/>
      <c r="M217" s="63"/>
      <c r="N217" s="101" t="s">
        <v>50</v>
      </c>
      <c r="O217" s="103">
        <f t="shared" si="176"/>
        <v>10778000</v>
      </c>
      <c r="P217" s="131">
        <f t="shared" si="176"/>
        <v>11653000</v>
      </c>
      <c r="Q217" s="132">
        <f t="shared" si="176"/>
        <v>12518000</v>
      </c>
      <c r="R217" s="103">
        <f t="shared" si="176"/>
        <v>10778000</v>
      </c>
      <c r="S217" s="379"/>
      <c r="T217" s="103">
        <f t="shared" si="177"/>
        <v>1589300</v>
      </c>
      <c r="U217" s="103">
        <f t="shared" si="177"/>
        <v>853200</v>
      </c>
      <c r="V217" s="103">
        <f t="shared" si="177"/>
        <v>892700</v>
      </c>
      <c r="W217" s="103">
        <f t="shared" si="168"/>
        <v>3335200</v>
      </c>
      <c r="X217" s="102">
        <f t="shared" si="158"/>
        <v>30.94451660790499</v>
      </c>
      <c r="Z217" s="102">
        <f t="shared" si="178"/>
        <v>1281100</v>
      </c>
      <c r="AA217" s="103">
        <f t="shared" si="178"/>
        <v>1380800</v>
      </c>
      <c r="AB217" s="103">
        <f t="shared" si="178"/>
        <v>1349000</v>
      </c>
      <c r="AC217" s="103">
        <f t="shared" si="170"/>
        <v>4010900</v>
      </c>
      <c r="AD217" s="420">
        <f t="shared" si="159"/>
        <v>37.213768788272404</v>
      </c>
      <c r="AF217" s="420">
        <f t="shared" si="160"/>
        <v>7346100</v>
      </c>
      <c r="AG217" s="420">
        <f t="shared" si="161"/>
        <v>68.158285396177405</v>
      </c>
      <c r="AI217" s="420">
        <f t="shared" si="179"/>
        <v>1206700</v>
      </c>
      <c r="AJ217" s="103">
        <f t="shared" si="179"/>
        <v>854600</v>
      </c>
      <c r="AK217" s="103">
        <f t="shared" si="179"/>
        <v>383600</v>
      </c>
      <c r="AL217" s="103">
        <f t="shared" si="172"/>
        <v>2444900</v>
      </c>
      <c r="AM217" s="420">
        <f t="shared" si="162"/>
        <v>22.68417146038226</v>
      </c>
      <c r="AO217" s="420">
        <f t="shared" si="180"/>
        <v>289400</v>
      </c>
      <c r="AP217" s="103">
        <f t="shared" si="180"/>
        <v>306100</v>
      </c>
      <c r="AQ217" s="103">
        <f t="shared" si="180"/>
        <v>391500</v>
      </c>
      <c r="AR217" s="103">
        <f t="shared" si="174"/>
        <v>987000</v>
      </c>
      <c r="AS217" s="420">
        <f t="shared" si="163"/>
        <v>9.1575431434403409</v>
      </c>
      <c r="AU217" s="420">
        <f t="shared" si="155"/>
        <v>3431900</v>
      </c>
      <c r="AV217" s="420">
        <f t="shared" si="164"/>
        <v>31.841714603822602</v>
      </c>
      <c r="AX217" s="420">
        <f t="shared" si="156"/>
        <v>10778000</v>
      </c>
      <c r="AY217" s="420">
        <f t="shared" si="165"/>
        <v>100</v>
      </c>
      <c r="AZ217" s="50"/>
      <c r="BA217" s="102">
        <f t="shared" si="142"/>
        <v>0</v>
      </c>
      <c r="BB217" s="103">
        <f t="shared" si="175"/>
        <v>0</v>
      </c>
      <c r="BC217" s="103">
        <f t="shared" si="144"/>
        <v>10778000</v>
      </c>
      <c r="BD217" s="51"/>
    </row>
    <row r="218" spans="1:56" ht="30" customHeight="1" x14ac:dyDescent="0.2">
      <c r="A218" s="82"/>
      <c r="B218" s="83"/>
      <c r="C218" s="83"/>
      <c r="D218" s="63"/>
      <c r="E218" s="60"/>
      <c r="F218" s="83"/>
      <c r="G218" s="109">
        <v>1</v>
      </c>
      <c r="H218" s="172"/>
      <c r="I218" s="59"/>
      <c r="J218" s="60"/>
      <c r="K218" s="61"/>
      <c r="L218" s="62"/>
      <c r="M218" s="63"/>
      <c r="N218" s="101" t="s">
        <v>51</v>
      </c>
      <c r="O218" s="103">
        <f>O219+O232+O243+O251</f>
        <v>10778000</v>
      </c>
      <c r="P218" s="131">
        <f>P219+P232+P243+P251</f>
        <v>11653000</v>
      </c>
      <c r="Q218" s="132">
        <f>Q219+Q232+Q243+Q251</f>
        <v>12518000</v>
      </c>
      <c r="R218" s="103">
        <f>R219+R232+R243+R251</f>
        <v>10778000</v>
      </c>
      <c r="S218" s="379"/>
      <c r="T218" s="103">
        <f>T219+T232+T243+T251</f>
        <v>1589300</v>
      </c>
      <c r="U218" s="103">
        <f>U219+U232+U243+U251</f>
        <v>853200</v>
      </c>
      <c r="V218" s="103">
        <f>V219+V232+V243+V251</f>
        <v>892700</v>
      </c>
      <c r="W218" s="103">
        <f t="shared" si="168"/>
        <v>3335200</v>
      </c>
      <c r="X218" s="102">
        <f t="shared" si="158"/>
        <v>30.94451660790499</v>
      </c>
      <c r="Z218" s="102">
        <f>Z219+Z232+Z243+Z251</f>
        <v>1281100</v>
      </c>
      <c r="AA218" s="103">
        <f>AA219+AA232+AA243+AA251</f>
        <v>1380800</v>
      </c>
      <c r="AB218" s="103">
        <f>AB219+AB232+AB243+AB251</f>
        <v>1349000</v>
      </c>
      <c r="AC218" s="103">
        <f t="shared" si="170"/>
        <v>4010900</v>
      </c>
      <c r="AD218" s="420">
        <f t="shared" si="159"/>
        <v>37.213768788272404</v>
      </c>
      <c r="AF218" s="420">
        <f t="shared" si="160"/>
        <v>7346100</v>
      </c>
      <c r="AG218" s="420">
        <f t="shared" si="161"/>
        <v>68.158285396177405</v>
      </c>
      <c r="AI218" s="420">
        <f>AI219+AI232+AI243+AI251</f>
        <v>1206700</v>
      </c>
      <c r="AJ218" s="103">
        <f>AJ219+AJ232+AJ243+AJ251</f>
        <v>854600</v>
      </c>
      <c r="AK218" s="103">
        <f>AK219+AK232+AK243+AK251</f>
        <v>383600</v>
      </c>
      <c r="AL218" s="103">
        <f t="shared" si="172"/>
        <v>2444900</v>
      </c>
      <c r="AM218" s="420">
        <f t="shared" si="162"/>
        <v>22.68417146038226</v>
      </c>
      <c r="AO218" s="420">
        <f>AO219+AO232+AO243+AO251</f>
        <v>289400</v>
      </c>
      <c r="AP218" s="103">
        <f>AP219+AP232+AP243+AP251</f>
        <v>306100</v>
      </c>
      <c r="AQ218" s="103">
        <f>AQ219+AQ232+AQ243+AQ251</f>
        <v>391500</v>
      </c>
      <c r="AR218" s="103">
        <f t="shared" si="174"/>
        <v>987000</v>
      </c>
      <c r="AS218" s="420">
        <f t="shared" si="163"/>
        <v>9.1575431434403409</v>
      </c>
      <c r="AU218" s="420">
        <f t="shared" si="155"/>
        <v>3431900</v>
      </c>
      <c r="AV218" s="420">
        <f t="shared" si="164"/>
        <v>31.841714603822602</v>
      </c>
      <c r="AX218" s="420">
        <f t="shared" si="156"/>
        <v>10778000</v>
      </c>
      <c r="AY218" s="420">
        <f t="shared" si="165"/>
        <v>100</v>
      </c>
      <c r="AZ218" s="50"/>
      <c r="BA218" s="102">
        <f t="shared" si="142"/>
        <v>0</v>
      </c>
      <c r="BB218" s="103">
        <f t="shared" si="175"/>
        <v>0</v>
      </c>
      <c r="BC218" s="103">
        <f t="shared" si="144"/>
        <v>10778000</v>
      </c>
      <c r="BD218" s="51"/>
    </row>
    <row r="219" spans="1:56" ht="30" customHeight="1" x14ac:dyDescent="0.2">
      <c r="A219" s="82"/>
      <c r="B219" s="83"/>
      <c r="C219" s="83"/>
      <c r="D219" s="63"/>
      <c r="E219" s="60"/>
      <c r="F219" s="83"/>
      <c r="G219" s="109"/>
      <c r="H219" s="173" t="s">
        <v>46</v>
      </c>
      <c r="I219" s="59"/>
      <c r="J219" s="60"/>
      <c r="K219" s="61"/>
      <c r="L219" s="62"/>
      <c r="M219" s="63"/>
      <c r="N219" s="101" t="s">
        <v>51</v>
      </c>
      <c r="O219" s="103">
        <f>O220</f>
        <v>10054000</v>
      </c>
      <c r="P219" s="131">
        <f>P220</f>
        <v>10906000</v>
      </c>
      <c r="Q219" s="132">
        <f>Q220</f>
        <v>11750000</v>
      </c>
      <c r="R219" s="103">
        <f>R220</f>
        <v>10054000</v>
      </c>
      <c r="S219" s="379"/>
      <c r="T219" s="103">
        <f>T220</f>
        <v>1500900</v>
      </c>
      <c r="U219" s="103">
        <f>U220</f>
        <v>799900</v>
      </c>
      <c r="V219" s="103">
        <f>V220</f>
        <v>839400</v>
      </c>
      <c r="W219" s="103">
        <f t="shared" si="168"/>
        <v>3140200</v>
      </c>
      <c r="X219" s="102">
        <f t="shared" si="158"/>
        <v>31.233339964193355</v>
      </c>
      <c r="Z219" s="102">
        <f>Z220</f>
        <v>1216900</v>
      </c>
      <c r="AA219" s="103">
        <f>AA220</f>
        <v>1317600</v>
      </c>
      <c r="AB219" s="103">
        <f>AB220</f>
        <v>1285900</v>
      </c>
      <c r="AC219" s="103">
        <f t="shared" si="170"/>
        <v>3820400</v>
      </c>
      <c r="AD219" s="420">
        <f t="shared" si="159"/>
        <v>37.998806445195939</v>
      </c>
      <c r="AF219" s="420">
        <f t="shared" si="160"/>
        <v>6960600</v>
      </c>
      <c r="AG219" s="420">
        <f t="shared" si="161"/>
        <v>69.232146409389301</v>
      </c>
      <c r="AI219" s="420">
        <f>AI220</f>
        <v>1011700</v>
      </c>
      <c r="AJ219" s="103">
        <f>AJ220</f>
        <v>812200</v>
      </c>
      <c r="AK219" s="103">
        <f>AK220</f>
        <v>360700</v>
      </c>
      <c r="AL219" s="103">
        <f t="shared" si="172"/>
        <v>2184600</v>
      </c>
      <c r="AM219" s="420">
        <f t="shared" si="162"/>
        <v>21.728665207877462</v>
      </c>
      <c r="AO219" s="420">
        <f>AO220</f>
        <v>262300</v>
      </c>
      <c r="AP219" s="103">
        <f>AP220</f>
        <v>277800</v>
      </c>
      <c r="AQ219" s="103">
        <f>AQ220</f>
        <v>368700</v>
      </c>
      <c r="AR219" s="103">
        <f t="shared" si="174"/>
        <v>908800</v>
      </c>
      <c r="AS219" s="420">
        <f t="shared" si="163"/>
        <v>9.03918838273324</v>
      </c>
      <c r="AU219" s="420">
        <f t="shared" si="155"/>
        <v>3093400</v>
      </c>
      <c r="AV219" s="420">
        <f t="shared" si="164"/>
        <v>30.767853590610702</v>
      </c>
      <c r="AX219" s="420">
        <f t="shared" si="156"/>
        <v>10054000</v>
      </c>
      <c r="AY219" s="420">
        <f t="shared" si="165"/>
        <v>100</v>
      </c>
      <c r="AZ219" s="50"/>
      <c r="BA219" s="102">
        <f t="shared" si="142"/>
        <v>0</v>
      </c>
      <c r="BB219" s="103">
        <f t="shared" si="175"/>
        <v>0</v>
      </c>
      <c r="BC219" s="103">
        <f t="shared" si="144"/>
        <v>10054000</v>
      </c>
      <c r="BD219" s="51"/>
    </row>
    <row r="220" spans="1:56" ht="30" customHeight="1" x14ac:dyDescent="0.2">
      <c r="A220" s="82"/>
      <c r="B220" s="83"/>
      <c r="C220" s="83"/>
      <c r="D220" s="63"/>
      <c r="E220" s="60"/>
      <c r="F220" s="83"/>
      <c r="G220" s="104"/>
      <c r="H220" s="105"/>
      <c r="I220" s="123">
        <v>2</v>
      </c>
      <c r="J220" s="60"/>
      <c r="K220" s="61"/>
      <c r="L220" s="62"/>
      <c r="M220" s="63"/>
      <c r="N220" s="124" t="s">
        <v>54</v>
      </c>
      <c r="O220" s="126">
        <f>O221+O224+O227</f>
        <v>10054000</v>
      </c>
      <c r="P220" s="127">
        <f>P221+P224+P227</f>
        <v>10906000</v>
      </c>
      <c r="Q220" s="128">
        <f>Q221+Q224+Q227</f>
        <v>11750000</v>
      </c>
      <c r="R220" s="126">
        <f>R221+R224+R227</f>
        <v>10054000</v>
      </c>
      <c r="S220" s="388"/>
      <c r="T220" s="126">
        <f>T221+T224+T227</f>
        <v>1500900</v>
      </c>
      <c r="U220" s="126">
        <f>U221+U224+U227</f>
        <v>799900</v>
      </c>
      <c r="V220" s="126">
        <f>V221+V224+V227</f>
        <v>839400</v>
      </c>
      <c r="W220" s="126">
        <f t="shared" si="168"/>
        <v>3140200</v>
      </c>
      <c r="X220" s="125">
        <f t="shared" si="158"/>
        <v>31.233339964193355</v>
      </c>
      <c r="Z220" s="125">
        <f>Z221+Z224+Z227</f>
        <v>1216900</v>
      </c>
      <c r="AA220" s="126">
        <f>AA221+AA224+AA227</f>
        <v>1317600</v>
      </c>
      <c r="AB220" s="126">
        <f>AB221+AB224+AB227</f>
        <v>1285900</v>
      </c>
      <c r="AC220" s="126">
        <f t="shared" si="170"/>
        <v>3820400</v>
      </c>
      <c r="AD220" s="423">
        <f t="shared" si="159"/>
        <v>37.998806445195939</v>
      </c>
      <c r="AF220" s="423">
        <f t="shared" si="160"/>
        <v>6960600</v>
      </c>
      <c r="AG220" s="423">
        <f t="shared" si="161"/>
        <v>69.232146409389301</v>
      </c>
      <c r="AI220" s="423">
        <f>AI221+AI224+AI227</f>
        <v>1011700</v>
      </c>
      <c r="AJ220" s="126">
        <f>AJ221+AJ224+AJ227</f>
        <v>812200</v>
      </c>
      <c r="AK220" s="126">
        <f>AK221+AK224+AK227</f>
        <v>360700</v>
      </c>
      <c r="AL220" s="126">
        <f t="shared" si="172"/>
        <v>2184600</v>
      </c>
      <c r="AM220" s="423">
        <f t="shared" si="162"/>
        <v>21.728665207877462</v>
      </c>
      <c r="AO220" s="423">
        <f>AO221+AO224+AO227</f>
        <v>262300</v>
      </c>
      <c r="AP220" s="126">
        <f>AP221+AP224+AP227</f>
        <v>277800</v>
      </c>
      <c r="AQ220" s="126">
        <f>AQ221+AQ224+AQ227</f>
        <v>368700</v>
      </c>
      <c r="AR220" s="126">
        <f t="shared" si="174"/>
        <v>908800</v>
      </c>
      <c r="AS220" s="423">
        <f t="shared" si="163"/>
        <v>9.03918838273324</v>
      </c>
      <c r="AU220" s="423">
        <f t="shared" si="155"/>
        <v>3093400</v>
      </c>
      <c r="AV220" s="423">
        <f t="shared" si="164"/>
        <v>30.767853590610702</v>
      </c>
      <c r="AX220" s="423">
        <f t="shared" si="156"/>
        <v>10054000</v>
      </c>
      <c r="AY220" s="423">
        <f t="shared" si="165"/>
        <v>100</v>
      </c>
      <c r="AZ220" s="50"/>
      <c r="BA220" s="125">
        <f t="shared" si="142"/>
        <v>0</v>
      </c>
      <c r="BB220" s="126">
        <f t="shared" si="175"/>
        <v>0</v>
      </c>
      <c r="BC220" s="126">
        <f t="shared" si="144"/>
        <v>10054000</v>
      </c>
      <c r="BD220" s="51"/>
    </row>
    <row r="221" spans="1:56" ht="30" customHeight="1" x14ac:dyDescent="0.2">
      <c r="A221" s="82"/>
      <c r="B221" s="83"/>
      <c r="C221" s="83"/>
      <c r="D221" s="63"/>
      <c r="E221" s="60"/>
      <c r="F221" s="83"/>
      <c r="G221" s="104"/>
      <c r="H221" s="105"/>
      <c r="I221" s="59"/>
      <c r="J221" s="130" t="s">
        <v>63</v>
      </c>
      <c r="K221" s="61"/>
      <c r="L221" s="62"/>
      <c r="M221" s="63"/>
      <c r="N221" s="101" t="s">
        <v>64</v>
      </c>
      <c r="O221" s="103">
        <f>O222+O223</f>
        <v>8405000</v>
      </c>
      <c r="P221" s="103">
        <f>P222+P223</f>
        <v>9140000</v>
      </c>
      <c r="Q221" s="103">
        <f>Q222+Q223</f>
        <v>9867000</v>
      </c>
      <c r="R221" s="103">
        <f>R222+R223</f>
        <v>8405000</v>
      </c>
      <c r="S221" s="379"/>
      <c r="T221" s="103">
        <f>T222+T223</f>
        <v>1261000</v>
      </c>
      <c r="U221" s="103">
        <f>U222+U223</f>
        <v>701000</v>
      </c>
      <c r="V221" s="103">
        <f>V222+V223</f>
        <v>702000</v>
      </c>
      <c r="W221" s="103">
        <f t="shared" si="168"/>
        <v>2664000</v>
      </c>
      <c r="X221" s="102">
        <f t="shared" si="158"/>
        <v>31.695419393218323</v>
      </c>
      <c r="Z221" s="102">
        <f>Z222+Z223</f>
        <v>1104000</v>
      </c>
      <c r="AA221" s="103">
        <f>AA222+AA223</f>
        <v>1104000</v>
      </c>
      <c r="AB221" s="103">
        <f>AB222+AB223</f>
        <v>1103000</v>
      </c>
      <c r="AC221" s="103">
        <f t="shared" si="170"/>
        <v>3311000</v>
      </c>
      <c r="AD221" s="424">
        <f t="shared" ref="AD221:AD226" si="181">AC221/(O221/100)</f>
        <v>39.393218322427124</v>
      </c>
      <c r="AF221" s="420">
        <f t="shared" si="160"/>
        <v>5975000</v>
      </c>
      <c r="AG221" s="420">
        <f t="shared" si="161"/>
        <v>71.088637715645447</v>
      </c>
      <c r="AI221" s="420">
        <f>AI222+AI223</f>
        <v>900000</v>
      </c>
      <c r="AJ221" s="103">
        <f>AJ222+AJ223</f>
        <v>700000</v>
      </c>
      <c r="AK221" s="103">
        <f>AK222+AK223</f>
        <v>246000</v>
      </c>
      <c r="AL221" s="103">
        <f t="shared" si="172"/>
        <v>1846000</v>
      </c>
      <c r="AM221" s="424">
        <f t="shared" ref="AM221:AM226" si="182">AL221/(O221/100)</f>
        <v>21.963117192147532</v>
      </c>
      <c r="AO221" s="420">
        <f>AO222+AO223</f>
        <v>154000</v>
      </c>
      <c r="AP221" s="103">
        <f>AP222+AP223</f>
        <v>169000</v>
      </c>
      <c r="AQ221" s="103">
        <f>AQ222+AQ223</f>
        <v>261000</v>
      </c>
      <c r="AR221" s="103">
        <f t="shared" si="174"/>
        <v>584000</v>
      </c>
      <c r="AS221" s="424">
        <f t="shared" ref="AS221:AS226" si="183">AR221/(O221/100)</f>
        <v>6.9482450922070198</v>
      </c>
      <c r="AU221" s="420">
        <f t="shared" si="155"/>
        <v>2430000</v>
      </c>
      <c r="AV221" s="420">
        <f t="shared" si="164"/>
        <v>28.911362284354549</v>
      </c>
      <c r="AX221" s="420">
        <f t="shared" si="156"/>
        <v>8405000</v>
      </c>
      <c r="AY221" s="420">
        <f t="shared" si="165"/>
        <v>100</v>
      </c>
      <c r="AZ221" s="50"/>
      <c r="BA221" s="102">
        <f t="shared" si="142"/>
        <v>0</v>
      </c>
      <c r="BB221" s="103">
        <f t="shared" si="175"/>
        <v>0</v>
      </c>
      <c r="BC221" s="103">
        <f t="shared" si="144"/>
        <v>8405000</v>
      </c>
      <c r="BD221" s="51"/>
    </row>
    <row r="222" spans="1:56" ht="30" customHeight="1" x14ac:dyDescent="0.2">
      <c r="A222" s="82"/>
      <c r="B222" s="83"/>
      <c r="C222" s="83"/>
      <c r="D222" s="63"/>
      <c r="E222" s="60"/>
      <c r="F222" s="83"/>
      <c r="G222" s="104"/>
      <c r="H222" s="105"/>
      <c r="I222" s="59"/>
      <c r="J222" s="60"/>
      <c r="K222" s="133">
        <v>1</v>
      </c>
      <c r="L222" s="62"/>
      <c r="M222" s="63"/>
      <c r="N222" s="134" t="s">
        <v>65</v>
      </c>
      <c r="O222" s="129">
        <v>8390000</v>
      </c>
      <c r="P222" s="136">
        <v>9120000</v>
      </c>
      <c r="Q222" s="137">
        <v>9850000</v>
      </c>
      <c r="R222" s="129">
        <v>8390000</v>
      </c>
      <c r="S222" s="375"/>
      <c r="T222" s="129">
        <v>1260000</v>
      </c>
      <c r="U222" s="129">
        <v>700000</v>
      </c>
      <c r="V222" s="129">
        <v>700000</v>
      </c>
      <c r="W222" s="129">
        <f>T222+U222+V222</f>
        <v>2660000</v>
      </c>
      <c r="X222" s="135">
        <f>W222/(R222/100)</f>
        <v>31.704410011918952</v>
      </c>
      <c r="Z222" s="135">
        <v>1100000</v>
      </c>
      <c r="AA222" s="129">
        <v>1100000</v>
      </c>
      <c r="AB222" s="129">
        <v>1100000</v>
      </c>
      <c r="AC222" s="129">
        <f t="shared" si="170"/>
        <v>3300000</v>
      </c>
      <c r="AD222" s="424">
        <f t="shared" si="181"/>
        <v>39.332538736591182</v>
      </c>
      <c r="AF222" s="424">
        <f>W222+AC222</f>
        <v>5960000</v>
      </c>
      <c r="AG222" s="424">
        <f>AF222/(R222/100)</f>
        <v>71.036948748510127</v>
      </c>
      <c r="AI222" s="424">
        <v>900000</v>
      </c>
      <c r="AJ222" s="129">
        <v>700000</v>
      </c>
      <c r="AK222" s="129">
        <v>246000</v>
      </c>
      <c r="AL222" s="129">
        <f t="shared" si="172"/>
        <v>1846000</v>
      </c>
      <c r="AM222" s="424">
        <f t="shared" si="182"/>
        <v>22.00238379022646</v>
      </c>
      <c r="AO222" s="424">
        <v>154000</v>
      </c>
      <c r="AP222" s="129">
        <v>169000</v>
      </c>
      <c r="AQ222" s="129">
        <v>261000</v>
      </c>
      <c r="AR222" s="129">
        <f t="shared" si="174"/>
        <v>584000</v>
      </c>
      <c r="AS222" s="424">
        <f t="shared" si="183"/>
        <v>6.9606674612634087</v>
      </c>
      <c r="AU222" s="424">
        <f>AL222+AR222</f>
        <v>2430000</v>
      </c>
      <c r="AV222" s="424">
        <f>AU222/(R222/100)</f>
        <v>28.963051251489869</v>
      </c>
      <c r="AX222" s="424">
        <f>AF222+AU222</f>
        <v>8390000</v>
      </c>
      <c r="AY222" s="424">
        <f>AX222/(R222/100)</f>
        <v>100</v>
      </c>
      <c r="AZ222" s="50"/>
      <c r="BA222" s="135">
        <f t="shared" si="142"/>
        <v>0</v>
      </c>
      <c r="BB222" s="129">
        <f t="shared" si="175"/>
        <v>0</v>
      </c>
      <c r="BC222" s="129">
        <f t="shared" si="144"/>
        <v>8390000</v>
      </c>
      <c r="BD222" s="51"/>
    </row>
    <row r="223" spans="1:56" ht="30" customHeight="1" x14ac:dyDescent="0.2">
      <c r="A223" s="82"/>
      <c r="B223" s="83"/>
      <c r="C223" s="83"/>
      <c r="D223" s="63"/>
      <c r="E223" s="60"/>
      <c r="F223" s="83"/>
      <c r="G223" s="104"/>
      <c r="H223" s="105"/>
      <c r="I223" s="59"/>
      <c r="J223" s="60"/>
      <c r="K223" s="133">
        <v>4</v>
      </c>
      <c r="L223" s="62"/>
      <c r="M223" s="63"/>
      <c r="N223" s="134" t="s">
        <v>66</v>
      </c>
      <c r="O223" s="129">
        <v>15000</v>
      </c>
      <c r="P223" s="136">
        <v>20000</v>
      </c>
      <c r="Q223" s="137">
        <v>17000</v>
      </c>
      <c r="R223" s="129">
        <v>15000</v>
      </c>
      <c r="S223" s="375"/>
      <c r="T223" s="129">
        <v>1000</v>
      </c>
      <c r="U223" s="129">
        <v>1000</v>
      </c>
      <c r="V223" s="129">
        <v>2000</v>
      </c>
      <c r="W223" s="129">
        <f>T223+U223+V223</f>
        <v>4000</v>
      </c>
      <c r="X223" s="135">
        <f>W223/(R223/100)</f>
        <v>26.666666666666668</v>
      </c>
      <c r="Z223" s="135">
        <v>4000</v>
      </c>
      <c r="AA223" s="129">
        <v>4000</v>
      </c>
      <c r="AB223" s="129">
        <v>3000</v>
      </c>
      <c r="AC223" s="129">
        <f t="shared" si="170"/>
        <v>11000</v>
      </c>
      <c r="AD223" s="424">
        <f t="shared" si="181"/>
        <v>73.333333333333329</v>
      </c>
      <c r="AF223" s="424">
        <f>W223+AC223</f>
        <v>15000</v>
      </c>
      <c r="AG223" s="424">
        <f>AF223/(R223/100)</f>
        <v>100</v>
      </c>
      <c r="AI223" s="424"/>
      <c r="AJ223" s="129"/>
      <c r="AK223" s="129"/>
      <c r="AL223" s="129">
        <f t="shared" si="172"/>
        <v>0</v>
      </c>
      <c r="AM223" s="424">
        <f t="shared" si="182"/>
        <v>0</v>
      </c>
      <c r="AO223" s="424"/>
      <c r="AP223" s="129"/>
      <c r="AQ223" s="129"/>
      <c r="AR223" s="129">
        <f t="shared" si="174"/>
        <v>0</v>
      </c>
      <c r="AS223" s="424">
        <f t="shared" si="183"/>
        <v>0</v>
      </c>
      <c r="AU223" s="424">
        <f>AL223+AR223</f>
        <v>0</v>
      </c>
      <c r="AV223" s="424">
        <f>AU223/(R223/100)</f>
        <v>0</v>
      </c>
      <c r="AX223" s="424">
        <f>AF223+AU223</f>
        <v>15000</v>
      </c>
      <c r="AY223" s="424">
        <f>AX223/(R223/100)</f>
        <v>100</v>
      </c>
      <c r="AZ223" s="50"/>
      <c r="BA223" s="135">
        <f t="shared" si="142"/>
        <v>0</v>
      </c>
      <c r="BB223" s="129">
        <f t="shared" si="175"/>
        <v>0</v>
      </c>
      <c r="BC223" s="129">
        <f t="shared" si="144"/>
        <v>15000</v>
      </c>
      <c r="BD223" s="51"/>
    </row>
    <row r="224" spans="1:56" ht="30" customHeight="1" x14ac:dyDescent="0.2">
      <c r="A224" s="82"/>
      <c r="B224" s="83"/>
      <c r="C224" s="83"/>
      <c r="D224" s="63"/>
      <c r="E224" s="60"/>
      <c r="F224" s="83"/>
      <c r="G224" s="104"/>
      <c r="H224" s="105"/>
      <c r="I224" s="59"/>
      <c r="J224" s="130" t="s">
        <v>67</v>
      </c>
      <c r="K224" s="61"/>
      <c r="L224" s="62"/>
      <c r="M224" s="63"/>
      <c r="N224" s="101" t="s">
        <v>68</v>
      </c>
      <c r="O224" s="103">
        <f>O225+O226</f>
        <v>1523000</v>
      </c>
      <c r="P224" s="103">
        <f>P225+P226</f>
        <v>1633000</v>
      </c>
      <c r="Q224" s="103">
        <f>Q225+Q226</f>
        <v>1743000</v>
      </c>
      <c r="R224" s="103">
        <f>R225+R226</f>
        <v>1523000</v>
      </c>
      <c r="S224" s="379"/>
      <c r="T224" s="103">
        <f>T225+T226</f>
        <v>230000</v>
      </c>
      <c r="U224" s="103">
        <f>U225+U226</f>
        <v>91000</v>
      </c>
      <c r="V224" s="103">
        <f>V225+V226</f>
        <v>130000</v>
      </c>
      <c r="W224" s="103">
        <f t="shared" si="168"/>
        <v>451000</v>
      </c>
      <c r="X224" s="102">
        <f t="shared" si="158"/>
        <v>29.612606697307946</v>
      </c>
      <c r="Z224" s="102">
        <f>Z225+Z226</f>
        <v>100000</v>
      </c>
      <c r="AA224" s="103">
        <f>AA225+AA226</f>
        <v>201000</v>
      </c>
      <c r="AB224" s="103">
        <f>AB225+AB226</f>
        <v>170000</v>
      </c>
      <c r="AC224" s="103">
        <f t="shared" si="170"/>
        <v>471000</v>
      </c>
      <c r="AD224" s="424">
        <f t="shared" si="181"/>
        <v>30.9258043335522</v>
      </c>
      <c r="AF224" s="420">
        <f t="shared" si="160"/>
        <v>922000</v>
      </c>
      <c r="AG224" s="420">
        <f t="shared" si="161"/>
        <v>60.538411030860146</v>
      </c>
      <c r="AI224" s="420">
        <f>AI225+AI226</f>
        <v>100000</v>
      </c>
      <c r="AJ224" s="103">
        <f>AJ225+AJ226</f>
        <v>100000</v>
      </c>
      <c r="AK224" s="103">
        <f>AK225+AK226</f>
        <v>101000</v>
      </c>
      <c r="AL224" s="103">
        <f t="shared" si="172"/>
        <v>301000</v>
      </c>
      <c r="AM224" s="424">
        <f t="shared" si="182"/>
        <v>19.763624425476035</v>
      </c>
      <c r="AO224" s="420">
        <f>AO225+AO226</f>
        <v>100000</v>
      </c>
      <c r="AP224" s="103">
        <f>AP225+AP226</f>
        <v>100000</v>
      </c>
      <c r="AQ224" s="103">
        <f>AQ225+AQ226</f>
        <v>100000</v>
      </c>
      <c r="AR224" s="103">
        <f t="shared" si="174"/>
        <v>300000</v>
      </c>
      <c r="AS224" s="424">
        <f t="shared" si="183"/>
        <v>19.697964543663822</v>
      </c>
      <c r="AU224" s="420">
        <f t="shared" si="155"/>
        <v>601000</v>
      </c>
      <c r="AV224" s="420">
        <f t="shared" si="164"/>
        <v>39.461588969139854</v>
      </c>
      <c r="AX224" s="420">
        <f t="shared" si="156"/>
        <v>1523000</v>
      </c>
      <c r="AY224" s="420">
        <f t="shared" si="165"/>
        <v>100</v>
      </c>
      <c r="AZ224" s="50"/>
      <c r="BA224" s="102">
        <f t="shared" si="142"/>
        <v>0</v>
      </c>
      <c r="BB224" s="103">
        <f t="shared" si="175"/>
        <v>0</v>
      </c>
      <c r="BC224" s="103">
        <f t="shared" si="144"/>
        <v>1523000</v>
      </c>
      <c r="BD224" s="51"/>
    </row>
    <row r="225" spans="1:56" ht="30" customHeight="1" x14ac:dyDescent="0.2">
      <c r="A225" s="82"/>
      <c r="B225" s="83"/>
      <c r="C225" s="83"/>
      <c r="D225" s="63"/>
      <c r="E225" s="60"/>
      <c r="F225" s="83"/>
      <c r="G225" s="104"/>
      <c r="H225" s="105"/>
      <c r="I225" s="59"/>
      <c r="J225" s="60"/>
      <c r="K225" s="133">
        <v>1</v>
      </c>
      <c r="L225" s="62"/>
      <c r="M225" s="63"/>
      <c r="N225" s="134" t="s">
        <v>65</v>
      </c>
      <c r="O225" s="129">
        <v>1520000</v>
      </c>
      <c r="P225" s="136">
        <v>1630000</v>
      </c>
      <c r="Q225" s="137">
        <v>1740000</v>
      </c>
      <c r="R225" s="129">
        <v>1520000</v>
      </c>
      <c r="S225" s="375"/>
      <c r="T225" s="129">
        <v>230000</v>
      </c>
      <c r="U225" s="129">
        <v>90000</v>
      </c>
      <c r="V225" s="129">
        <v>130000</v>
      </c>
      <c r="W225" s="129">
        <f t="shared" si="168"/>
        <v>450000</v>
      </c>
      <c r="X225" s="135">
        <f t="shared" si="158"/>
        <v>29.605263157894736</v>
      </c>
      <c r="Z225" s="135">
        <v>100000</v>
      </c>
      <c r="AA225" s="129">
        <v>200000</v>
      </c>
      <c r="AB225" s="129">
        <v>170000</v>
      </c>
      <c r="AC225" s="129">
        <f t="shared" si="170"/>
        <v>470000</v>
      </c>
      <c r="AD225" s="424">
        <f t="shared" si="181"/>
        <v>30.921052631578949</v>
      </c>
      <c r="AF225" s="424">
        <f t="shared" si="160"/>
        <v>920000</v>
      </c>
      <c r="AG225" s="424">
        <f t="shared" si="161"/>
        <v>60.526315789473685</v>
      </c>
      <c r="AI225" s="424">
        <v>100000</v>
      </c>
      <c r="AJ225" s="129">
        <v>100000</v>
      </c>
      <c r="AK225" s="129">
        <v>100000</v>
      </c>
      <c r="AL225" s="129">
        <f t="shared" si="172"/>
        <v>300000</v>
      </c>
      <c r="AM225" s="424">
        <f t="shared" si="182"/>
        <v>19.736842105263158</v>
      </c>
      <c r="AO225" s="424">
        <v>100000</v>
      </c>
      <c r="AP225" s="129">
        <v>100000</v>
      </c>
      <c r="AQ225" s="129">
        <v>100000</v>
      </c>
      <c r="AR225" s="129">
        <f t="shared" si="174"/>
        <v>300000</v>
      </c>
      <c r="AS225" s="424">
        <f t="shared" si="183"/>
        <v>19.736842105263158</v>
      </c>
      <c r="AU225" s="424">
        <f t="shared" si="155"/>
        <v>600000</v>
      </c>
      <c r="AV225" s="424">
        <f t="shared" si="164"/>
        <v>39.473684210526315</v>
      </c>
      <c r="AX225" s="424">
        <f t="shared" si="156"/>
        <v>1520000</v>
      </c>
      <c r="AY225" s="424">
        <f t="shared" si="165"/>
        <v>100</v>
      </c>
      <c r="AZ225" s="50"/>
      <c r="BA225" s="135">
        <f t="shared" si="142"/>
        <v>0</v>
      </c>
      <c r="BB225" s="129">
        <f t="shared" si="175"/>
        <v>0</v>
      </c>
      <c r="BC225" s="129">
        <f t="shared" si="144"/>
        <v>1520000</v>
      </c>
      <c r="BD225" s="51"/>
    </row>
    <row r="226" spans="1:56" ht="30" customHeight="1" x14ac:dyDescent="0.2">
      <c r="A226" s="82"/>
      <c r="B226" s="83"/>
      <c r="C226" s="83"/>
      <c r="D226" s="63"/>
      <c r="E226" s="60"/>
      <c r="F226" s="83"/>
      <c r="G226" s="104"/>
      <c r="H226" s="105"/>
      <c r="I226" s="59"/>
      <c r="J226" s="60"/>
      <c r="K226" s="133">
        <v>4</v>
      </c>
      <c r="L226" s="62"/>
      <c r="M226" s="63"/>
      <c r="N226" s="134" t="s">
        <v>66</v>
      </c>
      <c r="O226" s="129">
        <v>3000</v>
      </c>
      <c r="P226" s="136">
        <v>3000</v>
      </c>
      <c r="Q226" s="137">
        <v>3000</v>
      </c>
      <c r="R226" s="129">
        <v>3000</v>
      </c>
      <c r="S226" s="375"/>
      <c r="T226" s="129"/>
      <c r="U226" s="129">
        <v>1000</v>
      </c>
      <c r="V226" s="129"/>
      <c r="W226" s="129">
        <f t="shared" si="168"/>
        <v>1000</v>
      </c>
      <c r="X226" s="135">
        <f t="shared" si="158"/>
        <v>33.333333333333336</v>
      </c>
      <c r="Z226" s="135"/>
      <c r="AA226" s="129">
        <v>1000</v>
      </c>
      <c r="AB226" s="129"/>
      <c r="AC226" s="129">
        <f t="shared" si="170"/>
        <v>1000</v>
      </c>
      <c r="AD226" s="424">
        <f t="shared" si="181"/>
        <v>33.333333333333336</v>
      </c>
      <c r="AF226" s="424">
        <f t="shared" si="160"/>
        <v>2000</v>
      </c>
      <c r="AG226" s="424">
        <f t="shared" si="161"/>
        <v>66.666666666666671</v>
      </c>
      <c r="AI226" s="424"/>
      <c r="AJ226" s="129"/>
      <c r="AK226" s="129">
        <v>1000</v>
      </c>
      <c r="AL226" s="129">
        <f t="shared" si="172"/>
        <v>1000</v>
      </c>
      <c r="AM226" s="424">
        <f t="shared" si="182"/>
        <v>33.333333333333336</v>
      </c>
      <c r="AO226" s="424"/>
      <c r="AP226" s="129"/>
      <c r="AQ226" s="129"/>
      <c r="AR226" s="129">
        <f t="shared" si="174"/>
        <v>0</v>
      </c>
      <c r="AS226" s="424">
        <f t="shared" si="183"/>
        <v>0</v>
      </c>
      <c r="AU226" s="424">
        <f t="shared" si="155"/>
        <v>1000</v>
      </c>
      <c r="AV226" s="424">
        <f t="shared" si="164"/>
        <v>33.333333333333336</v>
      </c>
      <c r="AX226" s="424">
        <f t="shared" si="156"/>
        <v>3000</v>
      </c>
      <c r="AY226" s="424">
        <f t="shared" si="165"/>
        <v>100</v>
      </c>
      <c r="AZ226" s="50"/>
      <c r="BA226" s="135">
        <f t="shared" si="142"/>
        <v>0</v>
      </c>
      <c r="BB226" s="129">
        <f t="shared" si="175"/>
        <v>0</v>
      </c>
      <c r="BC226" s="129">
        <f t="shared" si="144"/>
        <v>3000</v>
      </c>
      <c r="BD226" s="51"/>
    </row>
    <row r="227" spans="1:56" ht="30" customHeight="1" x14ac:dyDescent="0.2">
      <c r="A227" s="82"/>
      <c r="B227" s="83"/>
      <c r="C227" s="83"/>
      <c r="D227" s="63"/>
      <c r="E227" s="60"/>
      <c r="F227" s="83"/>
      <c r="G227" s="104"/>
      <c r="H227" s="105"/>
      <c r="I227" s="59"/>
      <c r="J227" s="130" t="s">
        <v>55</v>
      </c>
      <c r="K227" s="61"/>
      <c r="L227" s="62"/>
      <c r="M227" s="63"/>
      <c r="N227" s="101" t="s">
        <v>56</v>
      </c>
      <c r="O227" s="103">
        <f>O228+O229+O230+O231</f>
        <v>126000</v>
      </c>
      <c r="P227" s="131">
        <f>P228+P229+P230+P231</f>
        <v>133000</v>
      </c>
      <c r="Q227" s="132">
        <f>Q228+Q229+Q230+Q231</f>
        <v>140000</v>
      </c>
      <c r="R227" s="103">
        <f>R228+R229+R230+R231</f>
        <v>126000</v>
      </c>
      <c r="S227" s="379"/>
      <c r="T227" s="103">
        <f>T228+T229+T230+T231</f>
        <v>9900</v>
      </c>
      <c r="U227" s="103">
        <f>U228+U229+U230+U231</f>
        <v>7900</v>
      </c>
      <c r="V227" s="103">
        <f>V228+V229+V230+V231</f>
        <v>7400</v>
      </c>
      <c r="W227" s="103">
        <f t="shared" si="168"/>
        <v>25200</v>
      </c>
      <c r="X227" s="102">
        <f t="shared" si="158"/>
        <v>20</v>
      </c>
      <c r="Z227" s="102">
        <f>Z228+Z229+Z230+Z231</f>
        <v>12900</v>
      </c>
      <c r="AA227" s="103">
        <f>AA228+AA229+AA230+AA231</f>
        <v>12600</v>
      </c>
      <c r="AB227" s="103">
        <f>AB228+AB229+AB230+AB231</f>
        <v>12900</v>
      </c>
      <c r="AC227" s="103">
        <f t="shared" si="170"/>
        <v>38400</v>
      </c>
      <c r="AD227" s="420">
        <f>AC227/(R227/100)</f>
        <v>30.476190476190474</v>
      </c>
      <c r="AF227" s="420">
        <f t="shared" si="160"/>
        <v>63600</v>
      </c>
      <c r="AG227" s="420">
        <f t="shared" si="161"/>
        <v>50.476190476190474</v>
      </c>
      <c r="AI227" s="420">
        <f>AI228+AI229+AI230+AI231</f>
        <v>11700</v>
      </c>
      <c r="AJ227" s="103">
        <f>AJ228+AJ229+AJ230+AJ231</f>
        <v>12200</v>
      </c>
      <c r="AK227" s="103">
        <f>AK228+AK229+AK230+AK231</f>
        <v>13700</v>
      </c>
      <c r="AL227" s="103">
        <f t="shared" si="172"/>
        <v>37600</v>
      </c>
      <c r="AM227" s="420">
        <f>AL227/(R227/100)</f>
        <v>29.841269841269842</v>
      </c>
      <c r="AO227" s="420">
        <f>AO228+AO229+AO230+AO231</f>
        <v>8300</v>
      </c>
      <c r="AP227" s="103">
        <f>AP228+AP229+AP230+AP231</f>
        <v>8800</v>
      </c>
      <c r="AQ227" s="103">
        <f>AQ228+AQ229+AQ230+AQ231</f>
        <v>7700</v>
      </c>
      <c r="AR227" s="103">
        <f t="shared" si="174"/>
        <v>24800</v>
      </c>
      <c r="AS227" s="420">
        <f>AR227/(R227/100)</f>
        <v>19.682539682539684</v>
      </c>
      <c r="AU227" s="420">
        <f t="shared" si="155"/>
        <v>62400</v>
      </c>
      <c r="AV227" s="420">
        <f t="shared" si="164"/>
        <v>49.523809523809526</v>
      </c>
      <c r="AX227" s="420">
        <f t="shared" si="156"/>
        <v>126000</v>
      </c>
      <c r="AY227" s="420">
        <f t="shared" si="165"/>
        <v>100</v>
      </c>
      <c r="AZ227" s="50"/>
      <c r="BA227" s="102">
        <f t="shared" si="142"/>
        <v>0</v>
      </c>
      <c r="BB227" s="103">
        <f t="shared" si="175"/>
        <v>0</v>
      </c>
      <c r="BC227" s="103">
        <f t="shared" si="144"/>
        <v>126000</v>
      </c>
      <c r="BD227" s="51"/>
    </row>
    <row r="228" spans="1:56" ht="30" customHeight="1" x14ac:dyDescent="0.2">
      <c r="A228" s="82"/>
      <c r="B228" s="83"/>
      <c r="C228" s="83"/>
      <c r="D228" s="63"/>
      <c r="E228" s="60"/>
      <c r="F228" s="83"/>
      <c r="G228" s="104"/>
      <c r="H228" s="105"/>
      <c r="I228" s="59"/>
      <c r="J228" s="60"/>
      <c r="K228" s="133">
        <v>2</v>
      </c>
      <c r="L228" s="62"/>
      <c r="M228" s="63"/>
      <c r="N228" s="134" t="s">
        <v>57</v>
      </c>
      <c r="O228" s="129">
        <v>14000</v>
      </c>
      <c r="P228" s="136">
        <v>14000</v>
      </c>
      <c r="Q228" s="137">
        <v>14000</v>
      </c>
      <c r="R228" s="129">
        <v>14000</v>
      </c>
      <c r="S228" s="375"/>
      <c r="T228" s="129">
        <v>1100</v>
      </c>
      <c r="U228" s="129">
        <v>1200</v>
      </c>
      <c r="V228" s="129">
        <v>1200</v>
      </c>
      <c r="W228" s="129">
        <f t="shared" si="168"/>
        <v>3500</v>
      </c>
      <c r="X228" s="135">
        <f t="shared" si="158"/>
        <v>25</v>
      </c>
      <c r="Z228" s="135">
        <v>1000</v>
      </c>
      <c r="AA228" s="129">
        <v>1500</v>
      </c>
      <c r="AB228" s="129">
        <v>1600</v>
      </c>
      <c r="AC228" s="129">
        <f t="shared" si="170"/>
        <v>4100</v>
      </c>
      <c r="AD228" s="424">
        <f>AC228/(R228/100)</f>
        <v>29.285714285714285</v>
      </c>
      <c r="AF228" s="424">
        <f t="shared" si="160"/>
        <v>7600</v>
      </c>
      <c r="AG228" s="424">
        <f t="shared" si="161"/>
        <v>54.285714285714285</v>
      </c>
      <c r="AI228" s="424">
        <v>1000</v>
      </c>
      <c r="AJ228" s="129">
        <v>1200</v>
      </c>
      <c r="AK228" s="129">
        <v>1300</v>
      </c>
      <c r="AL228" s="129">
        <f t="shared" si="172"/>
        <v>3500</v>
      </c>
      <c r="AM228" s="424">
        <f>AL228/(R228/100)</f>
        <v>25</v>
      </c>
      <c r="AO228" s="424">
        <v>1000</v>
      </c>
      <c r="AP228" s="129">
        <v>1200</v>
      </c>
      <c r="AQ228" s="129">
        <v>700</v>
      </c>
      <c r="AR228" s="129">
        <f t="shared" si="174"/>
        <v>2900</v>
      </c>
      <c r="AS228" s="424">
        <f>AR228/(R228/100)</f>
        <v>20.714285714285715</v>
      </c>
      <c r="AU228" s="424">
        <f t="shared" si="155"/>
        <v>6400</v>
      </c>
      <c r="AV228" s="424">
        <f t="shared" si="164"/>
        <v>45.714285714285715</v>
      </c>
      <c r="AX228" s="424">
        <f t="shared" si="156"/>
        <v>14000</v>
      </c>
      <c r="AY228" s="424">
        <f t="shared" si="165"/>
        <v>100</v>
      </c>
      <c r="AZ228" s="50"/>
      <c r="BA228" s="135">
        <f t="shared" si="142"/>
        <v>0</v>
      </c>
      <c r="BB228" s="129">
        <f t="shared" si="175"/>
        <v>0</v>
      </c>
      <c r="BC228" s="129">
        <f t="shared" si="144"/>
        <v>14000</v>
      </c>
      <c r="BD228" s="51"/>
    </row>
    <row r="229" spans="1:56" ht="30" customHeight="1" x14ac:dyDescent="0.2">
      <c r="A229" s="82"/>
      <c r="B229" s="83"/>
      <c r="C229" s="83"/>
      <c r="D229" s="63"/>
      <c r="E229" s="60"/>
      <c r="F229" s="83"/>
      <c r="G229" s="104"/>
      <c r="H229" s="105"/>
      <c r="I229" s="59"/>
      <c r="J229" s="60"/>
      <c r="K229" s="133">
        <v>3</v>
      </c>
      <c r="L229" s="62"/>
      <c r="M229" s="63"/>
      <c r="N229" s="134" t="s">
        <v>69</v>
      </c>
      <c r="O229" s="129">
        <v>96000</v>
      </c>
      <c r="P229" s="136">
        <v>102000</v>
      </c>
      <c r="Q229" s="137">
        <v>108000</v>
      </c>
      <c r="R229" s="129">
        <v>96000</v>
      </c>
      <c r="S229" s="375"/>
      <c r="T229" s="129">
        <v>7600</v>
      </c>
      <c r="U229" s="129">
        <v>5600</v>
      </c>
      <c r="V229" s="129">
        <v>5000</v>
      </c>
      <c r="W229" s="129">
        <f t="shared" si="168"/>
        <v>18200</v>
      </c>
      <c r="X229" s="135">
        <f t="shared" si="158"/>
        <v>18.958333333333332</v>
      </c>
      <c r="Z229" s="135">
        <v>10500</v>
      </c>
      <c r="AA229" s="129">
        <v>9600</v>
      </c>
      <c r="AB229" s="129">
        <v>9700</v>
      </c>
      <c r="AC229" s="129">
        <f t="shared" si="170"/>
        <v>29800</v>
      </c>
      <c r="AD229" s="424">
        <f>AC229/(R229/100)</f>
        <v>31.041666666666668</v>
      </c>
      <c r="AF229" s="424">
        <f t="shared" si="160"/>
        <v>48000</v>
      </c>
      <c r="AG229" s="424">
        <f t="shared" si="161"/>
        <v>50</v>
      </c>
      <c r="AI229" s="424">
        <v>9500</v>
      </c>
      <c r="AJ229" s="129">
        <v>9600</v>
      </c>
      <c r="AK229" s="129">
        <v>9700</v>
      </c>
      <c r="AL229" s="129">
        <f t="shared" si="172"/>
        <v>28800</v>
      </c>
      <c r="AM229" s="424">
        <f>AL229/(R229/100)</f>
        <v>30</v>
      </c>
      <c r="AO229" s="424">
        <v>6300</v>
      </c>
      <c r="AP229" s="129">
        <v>6400</v>
      </c>
      <c r="AQ229" s="129">
        <v>6500</v>
      </c>
      <c r="AR229" s="129">
        <f t="shared" si="174"/>
        <v>19200</v>
      </c>
      <c r="AS229" s="424">
        <f>AR229/(R229/100)</f>
        <v>20</v>
      </c>
      <c r="AU229" s="424">
        <f t="shared" si="155"/>
        <v>48000</v>
      </c>
      <c r="AV229" s="424">
        <f t="shared" si="164"/>
        <v>50</v>
      </c>
      <c r="AX229" s="424">
        <f t="shared" si="156"/>
        <v>96000</v>
      </c>
      <c r="AY229" s="424">
        <f t="shared" si="165"/>
        <v>100</v>
      </c>
      <c r="AZ229" s="50"/>
      <c r="BA229" s="135">
        <f t="shared" si="142"/>
        <v>0</v>
      </c>
      <c r="BB229" s="129">
        <f t="shared" si="175"/>
        <v>0</v>
      </c>
      <c r="BC229" s="129">
        <f t="shared" si="144"/>
        <v>96000</v>
      </c>
      <c r="BD229" s="51"/>
    </row>
    <row r="230" spans="1:56" ht="30" customHeight="1" x14ac:dyDescent="0.2">
      <c r="A230" s="82"/>
      <c r="B230" s="83"/>
      <c r="C230" s="83"/>
      <c r="D230" s="63"/>
      <c r="E230" s="60"/>
      <c r="F230" s="83"/>
      <c r="G230" s="104"/>
      <c r="H230" s="105"/>
      <c r="I230" s="59"/>
      <c r="J230" s="60"/>
      <c r="K230" s="133">
        <v>5</v>
      </c>
      <c r="L230" s="62"/>
      <c r="M230" s="63"/>
      <c r="N230" s="134" t="s">
        <v>58</v>
      </c>
      <c r="O230" s="129">
        <v>6000</v>
      </c>
      <c r="P230" s="136">
        <v>6000</v>
      </c>
      <c r="Q230" s="137">
        <v>6000</v>
      </c>
      <c r="R230" s="129">
        <v>6000</v>
      </c>
      <c r="S230" s="375"/>
      <c r="T230" s="129">
        <v>400</v>
      </c>
      <c r="U230" s="129">
        <v>500</v>
      </c>
      <c r="V230" s="129">
        <v>600</v>
      </c>
      <c r="W230" s="129">
        <f t="shared" si="168"/>
        <v>1500</v>
      </c>
      <c r="X230" s="135">
        <f t="shared" si="158"/>
        <v>25</v>
      </c>
      <c r="Z230" s="135">
        <v>400</v>
      </c>
      <c r="AA230" s="129">
        <v>500</v>
      </c>
      <c r="AB230" s="129">
        <v>600</v>
      </c>
      <c r="AC230" s="129">
        <f t="shared" si="170"/>
        <v>1500</v>
      </c>
      <c r="AD230" s="424">
        <f>AC230/(R230/100)</f>
        <v>25</v>
      </c>
      <c r="AF230" s="424">
        <f t="shared" si="160"/>
        <v>3000</v>
      </c>
      <c r="AG230" s="424">
        <f t="shared" si="161"/>
        <v>50</v>
      </c>
      <c r="AI230" s="424">
        <v>500</v>
      </c>
      <c r="AJ230" s="129">
        <v>600</v>
      </c>
      <c r="AK230" s="129">
        <v>700</v>
      </c>
      <c r="AL230" s="129">
        <f t="shared" si="172"/>
        <v>1800</v>
      </c>
      <c r="AM230" s="424">
        <f>AL230/(R230/100)</f>
        <v>30</v>
      </c>
      <c r="AO230" s="424">
        <v>300</v>
      </c>
      <c r="AP230" s="129">
        <v>400</v>
      </c>
      <c r="AQ230" s="129">
        <v>500</v>
      </c>
      <c r="AR230" s="129">
        <f t="shared" si="174"/>
        <v>1200</v>
      </c>
      <c r="AS230" s="424">
        <f>AR230/(R230/100)</f>
        <v>20</v>
      </c>
      <c r="AU230" s="424">
        <f t="shared" si="155"/>
        <v>3000</v>
      </c>
      <c r="AV230" s="424">
        <f t="shared" si="164"/>
        <v>50</v>
      </c>
      <c r="AX230" s="424">
        <f t="shared" si="156"/>
        <v>6000</v>
      </c>
      <c r="AY230" s="424">
        <f t="shared" si="165"/>
        <v>100</v>
      </c>
      <c r="AZ230" s="50"/>
      <c r="BA230" s="135">
        <f t="shared" si="142"/>
        <v>0</v>
      </c>
      <c r="BB230" s="129">
        <f t="shared" si="175"/>
        <v>0</v>
      </c>
      <c r="BC230" s="129">
        <f t="shared" si="144"/>
        <v>6000</v>
      </c>
      <c r="BD230" s="51"/>
    </row>
    <row r="231" spans="1:56" ht="30" customHeight="1" x14ac:dyDescent="0.2">
      <c r="A231" s="82"/>
      <c r="B231" s="83"/>
      <c r="C231" s="83"/>
      <c r="D231" s="63"/>
      <c r="E231" s="60"/>
      <c r="F231" s="83"/>
      <c r="G231" s="104"/>
      <c r="H231" s="105"/>
      <c r="I231" s="59"/>
      <c r="J231" s="60"/>
      <c r="K231" s="133">
        <v>7</v>
      </c>
      <c r="L231" s="62"/>
      <c r="M231" s="63"/>
      <c r="N231" s="134" t="s">
        <v>59</v>
      </c>
      <c r="O231" s="129">
        <v>10000</v>
      </c>
      <c r="P231" s="136">
        <v>11000</v>
      </c>
      <c r="Q231" s="137">
        <v>12000</v>
      </c>
      <c r="R231" s="129">
        <v>10000</v>
      </c>
      <c r="S231" s="375"/>
      <c r="T231" s="129">
        <v>800</v>
      </c>
      <c r="U231" s="129">
        <v>600</v>
      </c>
      <c r="V231" s="129">
        <v>600</v>
      </c>
      <c r="W231" s="129">
        <f t="shared" si="168"/>
        <v>2000</v>
      </c>
      <c r="X231" s="135">
        <f t="shared" si="158"/>
        <v>20</v>
      </c>
      <c r="Z231" s="135">
        <v>1000</v>
      </c>
      <c r="AA231" s="129">
        <v>1000</v>
      </c>
      <c r="AB231" s="129">
        <v>1000</v>
      </c>
      <c r="AC231" s="129">
        <f t="shared" si="170"/>
        <v>3000</v>
      </c>
      <c r="AD231" s="424">
        <f>AC231/(R231/100)</f>
        <v>30</v>
      </c>
      <c r="AF231" s="424">
        <f t="shared" si="160"/>
        <v>5000</v>
      </c>
      <c r="AG231" s="424">
        <f t="shared" si="161"/>
        <v>50</v>
      </c>
      <c r="AI231" s="424">
        <v>700</v>
      </c>
      <c r="AJ231" s="129">
        <v>800</v>
      </c>
      <c r="AK231" s="129">
        <v>2000</v>
      </c>
      <c r="AL231" s="129">
        <f t="shared" si="172"/>
        <v>3500</v>
      </c>
      <c r="AM231" s="424">
        <f>AL231/(R231/100)</f>
        <v>35</v>
      </c>
      <c r="AO231" s="424">
        <v>700</v>
      </c>
      <c r="AP231" s="129">
        <v>800</v>
      </c>
      <c r="AQ231" s="129"/>
      <c r="AR231" s="129">
        <f t="shared" si="174"/>
        <v>1500</v>
      </c>
      <c r="AS231" s="424">
        <f>AR231/(R231/100)</f>
        <v>15</v>
      </c>
      <c r="AU231" s="424">
        <f t="shared" si="155"/>
        <v>5000</v>
      </c>
      <c r="AV231" s="424">
        <f t="shared" si="164"/>
        <v>50</v>
      </c>
      <c r="AX231" s="424">
        <f t="shared" si="156"/>
        <v>10000</v>
      </c>
      <c r="AY231" s="424">
        <f t="shared" si="165"/>
        <v>100</v>
      </c>
      <c r="AZ231" s="50"/>
      <c r="BA231" s="135">
        <f t="shared" si="142"/>
        <v>0</v>
      </c>
      <c r="BB231" s="129">
        <f t="shared" si="175"/>
        <v>0</v>
      </c>
      <c r="BC231" s="129">
        <f t="shared" si="144"/>
        <v>10000</v>
      </c>
      <c r="BD231" s="51"/>
    </row>
    <row r="232" spans="1:56" ht="30" customHeight="1" x14ac:dyDescent="0.2">
      <c r="A232" s="82"/>
      <c r="B232" s="83"/>
      <c r="C232" s="83"/>
      <c r="D232" s="63"/>
      <c r="E232" s="60"/>
      <c r="F232" s="83"/>
      <c r="G232" s="109"/>
      <c r="H232" s="110" t="s">
        <v>52</v>
      </c>
      <c r="I232" s="111"/>
      <c r="J232" s="112"/>
      <c r="K232" s="113"/>
      <c r="L232" s="114"/>
      <c r="M232" s="115"/>
      <c r="N232" s="116" t="s">
        <v>53</v>
      </c>
      <c r="O232" s="118">
        <f>O233</f>
        <v>594000</v>
      </c>
      <c r="P232" s="119">
        <f>P233</f>
        <v>616000</v>
      </c>
      <c r="Q232" s="120">
        <f>Q233</f>
        <v>637000</v>
      </c>
      <c r="R232" s="118">
        <f>R233</f>
        <v>594000</v>
      </c>
      <c r="S232" s="379"/>
      <c r="T232" s="118">
        <f>T233</f>
        <v>87400</v>
      </c>
      <c r="U232" s="118">
        <f>U233</f>
        <v>53300</v>
      </c>
      <c r="V232" s="118">
        <f>V233</f>
        <v>53300</v>
      </c>
      <c r="W232" s="118">
        <f>SUM(T232:V232)</f>
        <v>194000</v>
      </c>
      <c r="X232" s="117">
        <f t="shared" si="158"/>
        <v>32.659932659932657</v>
      </c>
      <c r="Z232" s="117">
        <f>Z233</f>
        <v>63200</v>
      </c>
      <c r="AA232" s="118">
        <f>AA233</f>
        <v>63200</v>
      </c>
      <c r="AB232" s="118">
        <f>AB233</f>
        <v>63100</v>
      </c>
      <c r="AC232" s="118">
        <f>SUM(Z232:AB232)</f>
        <v>189500</v>
      </c>
      <c r="AD232" s="422">
        <f t="shared" si="159"/>
        <v>31.902356902356903</v>
      </c>
      <c r="AF232" s="422">
        <f t="shared" si="160"/>
        <v>383500</v>
      </c>
      <c r="AG232" s="422">
        <f t="shared" si="161"/>
        <v>64.562289562289564</v>
      </c>
      <c r="AI232" s="422">
        <f>AI233</f>
        <v>67000</v>
      </c>
      <c r="AJ232" s="118">
        <f>AJ233</f>
        <v>42400</v>
      </c>
      <c r="AK232" s="118">
        <f>AK233</f>
        <v>22900</v>
      </c>
      <c r="AL232" s="118">
        <f>SUM(AI232:AK232)</f>
        <v>132300</v>
      </c>
      <c r="AM232" s="422">
        <f t="shared" si="162"/>
        <v>22.272727272727273</v>
      </c>
      <c r="AO232" s="422">
        <f>AO233</f>
        <v>27100</v>
      </c>
      <c r="AP232" s="118">
        <f>AP233</f>
        <v>28300</v>
      </c>
      <c r="AQ232" s="118">
        <f>AQ233</f>
        <v>22800</v>
      </c>
      <c r="AR232" s="118">
        <f>SUM(AO232:AQ232)</f>
        <v>78200</v>
      </c>
      <c r="AS232" s="422">
        <f t="shared" si="163"/>
        <v>13.164983164983164</v>
      </c>
      <c r="AU232" s="422">
        <f>AU233</f>
        <v>205700</v>
      </c>
      <c r="AV232" s="422">
        <f t="shared" si="164"/>
        <v>34.629629629629626</v>
      </c>
      <c r="AX232" s="422">
        <f>AX233</f>
        <v>594000</v>
      </c>
      <c r="AY232" s="422">
        <f t="shared" si="165"/>
        <v>100</v>
      </c>
      <c r="AZ232" s="121"/>
      <c r="BA232" s="117">
        <f t="shared" si="142"/>
        <v>0</v>
      </c>
      <c r="BB232" s="122">
        <f t="shared" si="175"/>
        <v>0</v>
      </c>
      <c r="BC232" s="118">
        <f t="shared" si="144"/>
        <v>594000</v>
      </c>
      <c r="BD232" s="51"/>
    </row>
    <row r="233" spans="1:56" ht="30" customHeight="1" x14ac:dyDescent="0.2">
      <c r="A233" s="82"/>
      <c r="B233" s="83"/>
      <c r="C233" s="83"/>
      <c r="D233" s="63"/>
      <c r="E233" s="60"/>
      <c r="F233" s="83"/>
      <c r="G233" s="104"/>
      <c r="H233" s="105"/>
      <c r="I233" s="123">
        <v>2</v>
      </c>
      <c r="J233" s="60"/>
      <c r="K233" s="61"/>
      <c r="L233" s="62"/>
      <c r="M233" s="63"/>
      <c r="N233" s="124" t="s">
        <v>54</v>
      </c>
      <c r="O233" s="126">
        <f>O234+O237+O239</f>
        <v>594000</v>
      </c>
      <c r="P233" s="127">
        <f>P234+P237+P239</f>
        <v>616000</v>
      </c>
      <c r="Q233" s="128">
        <f>Q234+Q237+Q239</f>
        <v>637000</v>
      </c>
      <c r="R233" s="126">
        <f>R234+R237+R239</f>
        <v>594000</v>
      </c>
      <c r="S233" s="388"/>
      <c r="T233" s="126">
        <f>T234+T237+T239</f>
        <v>87400</v>
      </c>
      <c r="U233" s="126">
        <f>U234+U237+U239</f>
        <v>53300</v>
      </c>
      <c r="V233" s="126">
        <f>V234+V237+V239</f>
        <v>53300</v>
      </c>
      <c r="W233" s="126">
        <f>W234+W237+W239</f>
        <v>194000</v>
      </c>
      <c r="X233" s="125">
        <f t="shared" si="158"/>
        <v>32.659932659932657</v>
      </c>
      <c r="Z233" s="125">
        <f>Z234+Z237+Z239</f>
        <v>63200</v>
      </c>
      <c r="AA233" s="126">
        <f>AA234+AA237+AA239</f>
        <v>63200</v>
      </c>
      <c r="AB233" s="126">
        <f>AB234+AB237+AB239</f>
        <v>63100</v>
      </c>
      <c r="AC233" s="126">
        <f>AC234+AC237+AC239</f>
        <v>189500</v>
      </c>
      <c r="AD233" s="423">
        <f t="shared" si="159"/>
        <v>31.902356902356903</v>
      </c>
      <c r="AF233" s="423">
        <f t="shared" si="160"/>
        <v>383500</v>
      </c>
      <c r="AG233" s="423">
        <f t="shared" si="161"/>
        <v>64.562289562289564</v>
      </c>
      <c r="AI233" s="423">
        <f>AI234+AI237+AI239</f>
        <v>67000</v>
      </c>
      <c r="AJ233" s="126">
        <f>AJ234+AJ237+AJ239</f>
        <v>42400</v>
      </c>
      <c r="AK233" s="126">
        <f>AK234+AK237+AK239</f>
        <v>22900</v>
      </c>
      <c r="AL233" s="126">
        <f>AL234+AL237+AL239</f>
        <v>132300</v>
      </c>
      <c r="AM233" s="423">
        <f t="shared" si="162"/>
        <v>22.272727272727273</v>
      </c>
      <c r="AO233" s="423">
        <f>AO234+AO237+AO239</f>
        <v>27100</v>
      </c>
      <c r="AP233" s="126">
        <f>AP234+AP237+AP239</f>
        <v>28300</v>
      </c>
      <c r="AQ233" s="126">
        <f>AQ234+AQ237+AQ239</f>
        <v>22800</v>
      </c>
      <c r="AR233" s="126">
        <f>AR234+AR237+AR239</f>
        <v>78200</v>
      </c>
      <c r="AS233" s="423">
        <f t="shared" si="163"/>
        <v>13.164983164983164</v>
      </c>
      <c r="AU233" s="423">
        <f>AU234+AU237+AU239</f>
        <v>205700</v>
      </c>
      <c r="AV233" s="423">
        <f t="shared" si="164"/>
        <v>34.629629629629626</v>
      </c>
      <c r="AX233" s="423">
        <f>AX234+AX237+AX239</f>
        <v>594000</v>
      </c>
      <c r="AY233" s="423">
        <f t="shared" si="165"/>
        <v>100</v>
      </c>
      <c r="AZ233" s="50"/>
      <c r="BA233" s="125">
        <f t="shared" si="142"/>
        <v>0</v>
      </c>
      <c r="BB233" s="129">
        <f t="shared" si="175"/>
        <v>0</v>
      </c>
      <c r="BC233" s="126">
        <f t="shared" si="144"/>
        <v>594000</v>
      </c>
      <c r="BD233" s="51"/>
    </row>
    <row r="234" spans="1:56" ht="30" customHeight="1" x14ac:dyDescent="0.2">
      <c r="A234" s="82"/>
      <c r="B234" s="83"/>
      <c r="C234" s="83"/>
      <c r="D234" s="63"/>
      <c r="E234" s="60"/>
      <c r="F234" s="83"/>
      <c r="G234" s="104"/>
      <c r="H234" s="105"/>
      <c r="I234" s="59"/>
      <c r="J234" s="130" t="s">
        <v>63</v>
      </c>
      <c r="K234" s="61"/>
      <c r="L234" s="62"/>
      <c r="M234" s="63"/>
      <c r="N234" s="101" t="s">
        <v>64</v>
      </c>
      <c r="O234" s="103">
        <f>O235+O236</f>
        <v>570000</v>
      </c>
      <c r="P234" s="131">
        <f>P235+P236</f>
        <v>591000</v>
      </c>
      <c r="Q234" s="132">
        <f>Q235+Q236</f>
        <v>612000</v>
      </c>
      <c r="R234" s="103">
        <f>R235+R236</f>
        <v>570000</v>
      </c>
      <c r="S234" s="379"/>
      <c r="T234" s="103">
        <f>T235+T236</f>
        <v>85000</v>
      </c>
      <c r="U234" s="103">
        <f>U235+U236</f>
        <v>51000</v>
      </c>
      <c r="V234" s="103">
        <f>V235+V236</f>
        <v>51000</v>
      </c>
      <c r="W234" s="103">
        <f>SUM(T234:V234)</f>
        <v>187000</v>
      </c>
      <c r="X234" s="102">
        <f t="shared" si="158"/>
        <v>32.807017543859651</v>
      </c>
      <c r="Z234" s="102">
        <f>Z235+Z236</f>
        <v>61000</v>
      </c>
      <c r="AA234" s="103">
        <f>AA235+AA236</f>
        <v>61000</v>
      </c>
      <c r="AB234" s="103">
        <f>AB235+AB236</f>
        <v>61000</v>
      </c>
      <c r="AC234" s="103">
        <f>SUM(Z234:AB234)</f>
        <v>183000</v>
      </c>
      <c r="AD234" s="420">
        <f t="shared" si="159"/>
        <v>32.10526315789474</v>
      </c>
      <c r="AF234" s="420">
        <f t="shared" si="160"/>
        <v>370000</v>
      </c>
      <c r="AG234" s="420">
        <f t="shared" si="161"/>
        <v>64.912280701754383</v>
      </c>
      <c r="AI234" s="420">
        <f>AI235+AI236</f>
        <v>64800</v>
      </c>
      <c r="AJ234" s="103">
        <f>AJ235+AJ236</f>
        <v>40500</v>
      </c>
      <c r="AK234" s="103">
        <f>AK235+AK236</f>
        <v>21100</v>
      </c>
      <c r="AL234" s="103">
        <f>SUM(AI234:AK234)</f>
        <v>126400</v>
      </c>
      <c r="AM234" s="420">
        <f t="shared" si="162"/>
        <v>22.17543859649123</v>
      </c>
      <c r="AO234" s="420">
        <f>AO235+AO236</f>
        <v>25300</v>
      </c>
      <c r="AP234" s="103">
        <f>AP235+AP236</f>
        <v>27000</v>
      </c>
      <c r="AQ234" s="103">
        <f>AQ235+AQ236</f>
        <v>21300</v>
      </c>
      <c r="AR234" s="103">
        <f>SUM(AO234:AQ234)</f>
        <v>73600</v>
      </c>
      <c r="AS234" s="420">
        <f t="shared" si="163"/>
        <v>12.912280701754385</v>
      </c>
      <c r="AU234" s="420">
        <f>AL234+AR234</f>
        <v>200000</v>
      </c>
      <c r="AV234" s="420">
        <f t="shared" si="164"/>
        <v>35.087719298245617</v>
      </c>
      <c r="AX234" s="420">
        <f>AX235+AX236</f>
        <v>570000</v>
      </c>
      <c r="AY234" s="420">
        <f t="shared" si="165"/>
        <v>100</v>
      </c>
      <c r="AZ234" s="50"/>
      <c r="BA234" s="102">
        <f t="shared" si="142"/>
        <v>0</v>
      </c>
      <c r="BB234" s="129">
        <f t="shared" si="175"/>
        <v>0</v>
      </c>
      <c r="BC234" s="103">
        <f t="shared" si="144"/>
        <v>570000</v>
      </c>
      <c r="BD234" s="51"/>
    </row>
    <row r="235" spans="1:56" ht="30" customHeight="1" x14ac:dyDescent="0.2">
      <c r="A235" s="82"/>
      <c r="B235" s="83"/>
      <c r="C235" s="83"/>
      <c r="D235" s="63"/>
      <c r="E235" s="60"/>
      <c r="F235" s="83"/>
      <c r="G235" s="104"/>
      <c r="H235" s="105"/>
      <c r="I235" s="59"/>
      <c r="J235" s="60"/>
      <c r="K235" s="133">
        <v>1</v>
      </c>
      <c r="L235" s="62"/>
      <c r="M235" s="63"/>
      <c r="N235" s="134" t="s">
        <v>65</v>
      </c>
      <c r="O235" s="129">
        <v>560000</v>
      </c>
      <c r="P235" s="136">
        <v>580000</v>
      </c>
      <c r="Q235" s="137">
        <v>600000</v>
      </c>
      <c r="R235" s="129">
        <v>560000</v>
      </c>
      <c r="S235" s="375"/>
      <c r="T235" s="129">
        <v>84000</v>
      </c>
      <c r="U235" s="129">
        <v>50000</v>
      </c>
      <c r="V235" s="129">
        <v>50000</v>
      </c>
      <c r="W235" s="129">
        <f>SUM(T235:V235)</f>
        <v>184000</v>
      </c>
      <c r="X235" s="135">
        <f t="shared" si="158"/>
        <v>32.857142857142854</v>
      </c>
      <c r="Z235" s="135">
        <v>60000</v>
      </c>
      <c r="AA235" s="129">
        <v>60000</v>
      </c>
      <c r="AB235" s="129">
        <v>60000</v>
      </c>
      <c r="AC235" s="129">
        <f>SUM(Z235:AB235)</f>
        <v>180000</v>
      </c>
      <c r="AD235" s="424">
        <f t="shared" si="159"/>
        <v>32.142857142857146</v>
      </c>
      <c r="AF235" s="424">
        <f t="shared" si="160"/>
        <v>364000</v>
      </c>
      <c r="AG235" s="424">
        <f t="shared" si="161"/>
        <v>65</v>
      </c>
      <c r="AI235" s="424">
        <v>64000</v>
      </c>
      <c r="AJ235" s="129">
        <v>40000</v>
      </c>
      <c r="AK235" s="129">
        <v>20000</v>
      </c>
      <c r="AL235" s="129">
        <f>SUM(AI235:AK235)</f>
        <v>124000</v>
      </c>
      <c r="AM235" s="424">
        <f t="shared" si="162"/>
        <v>22.142857142857142</v>
      </c>
      <c r="AO235" s="424">
        <v>25000</v>
      </c>
      <c r="AP235" s="129">
        <v>26000</v>
      </c>
      <c r="AQ235" s="129">
        <v>21000</v>
      </c>
      <c r="AR235" s="129">
        <f>AO235+AP235+AQ235</f>
        <v>72000</v>
      </c>
      <c r="AS235" s="424">
        <f t="shared" si="163"/>
        <v>12.857142857142858</v>
      </c>
      <c r="AU235" s="424">
        <f>AL235+AR235</f>
        <v>196000</v>
      </c>
      <c r="AV235" s="424">
        <f t="shared" si="164"/>
        <v>35</v>
      </c>
      <c r="AX235" s="424">
        <f>AF235+AU235</f>
        <v>560000</v>
      </c>
      <c r="AY235" s="424">
        <f t="shared" si="165"/>
        <v>100</v>
      </c>
      <c r="AZ235" s="50"/>
      <c r="BA235" s="135">
        <f t="shared" si="142"/>
        <v>0</v>
      </c>
      <c r="BB235" s="129">
        <f t="shared" si="175"/>
        <v>0</v>
      </c>
      <c r="BC235" s="129">
        <f t="shared" si="144"/>
        <v>560000</v>
      </c>
      <c r="BD235" s="51"/>
    </row>
    <row r="236" spans="1:56" ht="30" customHeight="1" x14ac:dyDescent="0.2">
      <c r="A236" s="82"/>
      <c r="B236" s="83"/>
      <c r="C236" s="83"/>
      <c r="D236" s="63"/>
      <c r="E236" s="60"/>
      <c r="F236" s="83"/>
      <c r="G236" s="104"/>
      <c r="H236" s="105"/>
      <c r="I236" s="59"/>
      <c r="J236" s="60"/>
      <c r="K236" s="133">
        <v>4</v>
      </c>
      <c r="L236" s="62"/>
      <c r="M236" s="63"/>
      <c r="N236" s="134" t="s">
        <v>66</v>
      </c>
      <c r="O236" s="129">
        <v>10000</v>
      </c>
      <c r="P236" s="136">
        <v>11000</v>
      </c>
      <c r="Q236" s="137">
        <v>12000</v>
      </c>
      <c r="R236" s="129">
        <v>10000</v>
      </c>
      <c r="S236" s="375"/>
      <c r="T236" s="129">
        <v>1000</v>
      </c>
      <c r="U236" s="129">
        <v>1000</v>
      </c>
      <c r="V236" s="129">
        <v>1000</v>
      </c>
      <c r="W236" s="129">
        <f>SUM(T236:V236)</f>
        <v>3000</v>
      </c>
      <c r="X236" s="135">
        <f t="shared" si="158"/>
        <v>30</v>
      </c>
      <c r="Z236" s="135">
        <v>1000</v>
      </c>
      <c r="AA236" s="129">
        <v>1000</v>
      </c>
      <c r="AB236" s="129">
        <v>1000</v>
      </c>
      <c r="AC236" s="129">
        <f>SUM(Z236:AB236)</f>
        <v>3000</v>
      </c>
      <c r="AD236" s="424">
        <f t="shared" si="159"/>
        <v>30</v>
      </c>
      <c r="AF236" s="424">
        <f t="shared" si="160"/>
        <v>6000</v>
      </c>
      <c r="AG236" s="424">
        <f t="shared" si="161"/>
        <v>60</v>
      </c>
      <c r="AI236" s="424">
        <v>800</v>
      </c>
      <c r="AJ236" s="129">
        <v>500</v>
      </c>
      <c r="AK236" s="129">
        <v>1100</v>
      </c>
      <c r="AL236" s="129">
        <f>SUM(AI236:AK236)</f>
        <v>2400</v>
      </c>
      <c r="AM236" s="424">
        <f t="shared" si="162"/>
        <v>24</v>
      </c>
      <c r="AO236" s="424">
        <v>300</v>
      </c>
      <c r="AP236" s="129">
        <v>1000</v>
      </c>
      <c r="AQ236" s="129">
        <v>300</v>
      </c>
      <c r="AR236" s="129">
        <f>SUM(AO236:AQ236)</f>
        <v>1600</v>
      </c>
      <c r="AS236" s="424">
        <f t="shared" si="163"/>
        <v>16</v>
      </c>
      <c r="AU236" s="424">
        <f>AL236+AR236</f>
        <v>4000</v>
      </c>
      <c r="AV236" s="424">
        <f t="shared" si="164"/>
        <v>40</v>
      </c>
      <c r="AX236" s="424">
        <f>AF236+AU236</f>
        <v>10000</v>
      </c>
      <c r="AY236" s="424">
        <f t="shared" si="165"/>
        <v>100</v>
      </c>
      <c r="AZ236" s="50"/>
      <c r="BA236" s="135">
        <f t="shared" si="142"/>
        <v>0</v>
      </c>
      <c r="BB236" s="129">
        <f t="shared" si="175"/>
        <v>0</v>
      </c>
      <c r="BC236" s="129">
        <f t="shared" si="144"/>
        <v>10000</v>
      </c>
      <c r="BD236" s="51"/>
    </row>
    <row r="237" spans="1:56" ht="30" customHeight="1" x14ac:dyDescent="0.2">
      <c r="A237" s="82"/>
      <c r="B237" s="83"/>
      <c r="C237" s="83"/>
      <c r="D237" s="63"/>
      <c r="E237" s="60"/>
      <c r="F237" s="83"/>
      <c r="G237" s="104"/>
      <c r="H237" s="105"/>
      <c r="I237" s="59"/>
      <c r="J237" s="130" t="s">
        <v>67</v>
      </c>
      <c r="K237" s="61"/>
      <c r="L237" s="62"/>
      <c r="M237" s="63"/>
      <c r="N237" s="101" t="s">
        <v>68</v>
      </c>
      <c r="O237" s="103">
        <f>O238</f>
        <v>4000</v>
      </c>
      <c r="P237" s="131">
        <f>P238</f>
        <v>4000</v>
      </c>
      <c r="Q237" s="132">
        <f>Q238</f>
        <v>4000</v>
      </c>
      <c r="R237" s="103">
        <f>R238</f>
        <v>4000</v>
      </c>
      <c r="S237" s="379"/>
      <c r="T237" s="103">
        <f>T238</f>
        <v>900</v>
      </c>
      <c r="U237" s="103">
        <f>U238</f>
        <v>600</v>
      </c>
      <c r="V237" s="103">
        <f>V238</f>
        <v>600</v>
      </c>
      <c r="W237" s="103">
        <f>SUM(T237:V237)</f>
        <v>2100</v>
      </c>
      <c r="X237" s="102">
        <f t="shared" si="158"/>
        <v>52.5</v>
      </c>
      <c r="Z237" s="102">
        <f>Z238</f>
        <v>400</v>
      </c>
      <c r="AA237" s="103">
        <f>AA238</f>
        <v>500</v>
      </c>
      <c r="AB237" s="103">
        <f>AB238</f>
        <v>500</v>
      </c>
      <c r="AC237" s="103">
        <f>SUM(Z237:AB237)</f>
        <v>1400</v>
      </c>
      <c r="AD237" s="420">
        <f t="shared" si="159"/>
        <v>35</v>
      </c>
      <c r="AF237" s="420">
        <f t="shared" si="160"/>
        <v>3500</v>
      </c>
      <c r="AG237" s="420">
        <f t="shared" si="161"/>
        <v>87.5</v>
      </c>
      <c r="AI237" s="420">
        <f>AI238</f>
        <v>400</v>
      </c>
      <c r="AJ237" s="103">
        <f>AJ238</f>
        <v>100</v>
      </c>
      <c r="AK237" s="103">
        <f>AK238</f>
        <v>0</v>
      </c>
      <c r="AL237" s="103">
        <f>SUM(AI237:AK237)</f>
        <v>500</v>
      </c>
      <c r="AM237" s="420">
        <f t="shared" si="162"/>
        <v>12.5</v>
      </c>
      <c r="AO237" s="420">
        <f>AO238</f>
        <v>0</v>
      </c>
      <c r="AP237" s="103">
        <f>AP238</f>
        <v>0</v>
      </c>
      <c r="AQ237" s="103">
        <f>AQ238</f>
        <v>0</v>
      </c>
      <c r="AR237" s="103">
        <f>SUM(AO237:AQ237)</f>
        <v>0</v>
      </c>
      <c r="AS237" s="420">
        <f t="shared" si="163"/>
        <v>0</v>
      </c>
      <c r="AU237" s="420">
        <f>AL237+AR237</f>
        <v>500</v>
      </c>
      <c r="AV237" s="420">
        <f t="shared" si="164"/>
        <v>12.5</v>
      </c>
      <c r="AX237" s="420">
        <f>AF237+AU237</f>
        <v>4000</v>
      </c>
      <c r="AY237" s="420">
        <f t="shared" si="165"/>
        <v>100</v>
      </c>
      <c r="AZ237" s="50"/>
      <c r="BA237" s="102">
        <f t="shared" si="142"/>
        <v>0</v>
      </c>
      <c r="BB237" s="129">
        <f t="shared" si="175"/>
        <v>0</v>
      </c>
      <c r="BC237" s="103">
        <f t="shared" si="144"/>
        <v>4000</v>
      </c>
      <c r="BD237" s="51"/>
    </row>
    <row r="238" spans="1:56" ht="30" customHeight="1" x14ac:dyDescent="0.2">
      <c r="A238" s="82"/>
      <c r="B238" s="83"/>
      <c r="C238" s="83"/>
      <c r="D238" s="63"/>
      <c r="E238" s="60"/>
      <c r="F238" s="83"/>
      <c r="G238" s="104"/>
      <c r="H238" s="105"/>
      <c r="I238" s="59"/>
      <c r="J238" s="60"/>
      <c r="K238" s="133">
        <v>4</v>
      </c>
      <c r="L238" s="62"/>
      <c r="M238" s="63"/>
      <c r="N238" s="134" t="s">
        <v>66</v>
      </c>
      <c r="O238" s="129">
        <v>4000</v>
      </c>
      <c r="P238" s="136">
        <v>4000</v>
      </c>
      <c r="Q238" s="137">
        <v>4000</v>
      </c>
      <c r="R238" s="129">
        <v>4000</v>
      </c>
      <c r="S238" s="375"/>
      <c r="T238" s="129">
        <v>900</v>
      </c>
      <c r="U238" s="129">
        <v>600</v>
      </c>
      <c r="V238" s="129">
        <v>600</v>
      </c>
      <c r="W238" s="129">
        <f>SUM(T238:V238)</f>
        <v>2100</v>
      </c>
      <c r="X238" s="135">
        <f t="shared" si="158"/>
        <v>52.5</v>
      </c>
      <c r="Z238" s="135">
        <v>400</v>
      </c>
      <c r="AA238" s="129">
        <v>500</v>
      </c>
      <c r="AB238" s="129">
        <v>500</v>
      </c>
      <c r="AC238" s="129">
        <f>SUM(Z238:AB238)</f>
        <v>1400</v>
      </c>
      <c r="AD238" s="424">
        <f t="shared" si="159"/>
        <v>35</v>
      </c>
      <c r="AF238" s="424">
        <f t="shared" si="160"/>
        <v>3500</v>
      </c>
      <c r="AG238" s="424">
        <f t="shared" si="161"/>
        <v>87.5</v>
      </c>
      <c r="AI238" s="424">
        <v>400</v>
      </c>
      <c r="AJ238" s="129">
        <v>100</v>
      </c>
      <c r="AK238" s="129"/>
      <c r="AL238" s="129">
        <f>SUM(AI238:AK238)</f>
        <v>500</v>
      </c>
      <c r="AM238" s="424">
        <f t="shared" si="162"/>
        <v>12.5</v>
      </c>
      <c r="AO238" s="424"/>
      <c r="AP238" s="129"/>
      <c r="AQ238" s="129"/>
      <c r="AR238" s="129">
        <f>SUM(AO238:AQ238)</f>
        <v>0</v>
      </c>
      <c r="AS238" s="424">
        <f t="shared" si="163"/>
        <v>0</v>
      </c>
      <c r="AU238" s="424">
        <f>AL238+AR238</f>
        <v>500</v>
      </c>
      <c r="AV238" s="424">
        <f t="shared" si="164"/>
        <v>12.5</v>
      </c>
      <c r="AX238" s="424">
        <f>AF238+AU238</f>
        <v>4000</v>
      </c>
      <c r="AY238" s="424">
        <f t="shared" si="165"/>
        <v>100</v>
      </c>
      <c r="AZ238" s="50"/>
      <c r="BA238" s="135">
        <f t="shared" si="142"/>
        <v>0</v>
      </c>
      <c r="BB238" s="129">
        <f t="shared" si="175"/>
        <v>0</v>
      </c>
      <c r="BC238" s="129">
        <f t="shared" si="144"/>
        <v>4000</v>
      </c>
      <c r="BD238" s="51"/>
    </row>
    <row r="239" spans="1:56" ht="30" customHeight="1" x14ac:dyDescent="0.2">
      <c r="A239" s="82"/>
      <c r="B239" s="83"/>
      <c r="C239" s="83"/>
      <c r="D239" s="63"/>
      <c r="E239" s="60"/>
      <c r="F239" s="83"/>
      <c r="G239" s="104"/>
      <c r="H239" s="105"/>
      <c r="I239" s="59"/>
      <c r="J239" s="130" t="s">
        <v>55</v>
      </c>
      <c r="K239" s="61"/>
      <c r="L239" s="62"/>
      <c r="M239" s="63"/>
      <c r="N239" s="101" t="s">
        <v>56</v>
      </c>
      <c r="O239" s="103">
        <f>O240+O241+O242</f>
        <v>20000</v>
      </c>
      <c r="P239" s="131">
        <f>P240+P241+P242</f>
        <v>21000</v>
      </c>
      <c r="Q239" s="132">
        <f>Q240+Q241+Q242</f>
        <v>21000</v>
      </c>
      <c r="R239" s="103">
        <f>R240+R241+R242</f>
        <v>20000</v>
      </c>
      <c r="S239" s="379"/>
      <c r="T239" s="103">
        <f>T240+T241+T242</f>
        <v>1500</v>
      </c>
      <c r="U239" s="103">
        <f>U240+U241+U242</f>
        <v>1700</v>
      </c>
      <c r="V239" s="103">
        <f>V240+V241+V242</f>
        <v>1700</v>
      </c>
      <c r="W239" s="103">
        <f>W240+W241+W242</f>
        <v>4900</v>
      </c>
      <c r="X239" s="102">
        <f t="shared" si="158"/>
        <v>24.5</v>
      </c>
      <c r="Z239" s="102">
        <f>Z240+Z241+Z242</f>
        <v>1800</v>
      </c>
      <c r="AA239" s="103">
        <f>AA240+AA241+AA242</f>
        <v>1700</v>
      </c>
      <c r="AB239" s="103">
        <f>AB240+AB241+AB242</f>
        <v>1600</v>
      </c>
      <c r="AC239" s="103">
        <f>AC240+AC241+AC242</f>
        <v>5100</v>
      </c>
      <c r="AD239" s="420">
        <f t="shared" si="159"/>
        <v>25.5</v>
      </c>
      <c r="AF239" s="420">
        <f t="shared" si="160"/>
        <v>10000</v>
      </c>
      <c r="AG239" s="420">
        <f t="shared" si="161"/>
        <v>50</v>
      </c>
      <c r="AI239" s="420">
        <f>AI240+AI241+AI242</f>
        <v>1800</v>
      </c>
      <c r="AJ239" s="103">
        <f>AJ240+AJ241+AJ242</f>
        <v>1800</v>
      </c>
      <c r="AK239" s="103">
        <f>AK240+AK241+AK242</f>
        <v>1800</v>
      </c>
      <c r="AL239" s="103">
        <f>AL240+AL241+AL242</f>
        <v>5400</v>
      </c>
      <c r="AM239" s="420">
        <f t="shared" si="162"/>
        <v>27</v>
      </c>
      <c r="AO239" s="420">
        <f>AO240+AO241+AO242</f>
        <v>1800</v>
      </c>
      <c r="AP239" s="103">
        <f>AP240+AP241+AP242</f>
        <v>1300</v>
      </c>
      <c r="AQ239" s="103">
        <f>AQ240+AQ241+AQ242</f>
        <v>1500</v>
      </c>
      <c r="AR239" s="103">
        <f>AR240+AR241+AR242</f>
        <v>4600</v>
      </c>
      <c r="AS239" s="420">
        <f t="shared" si="163"/>
        <v>23</v>
      </c>
      <c r="AU239" s="420">
        <f>AU240</f>
        <v>5200</v>
      </c>
      <c r="AV239" s="420">
        <f t="shared" si="164"/>
        <v>26</v>
      </c>
      <c r="AX239" s="420">
        <f>AX240+AX241+AX242</f>
        <v>20000</v>
      </c>
      <c r="AY239" s="420">
        <f t="shared" si="165"/>
        <v>100</v>
      </c>
      <c r="AZ239" s="50"/>
      <c r="BA239" s="102">
        <f t="shared" ref="BA239:BA302" si="184">R239-AX239</f>
        <v>0</v>
      </c>
      <c r="BB239" s="129">
        <f t="shared" si="175"/>
        <v>0</v>
      </c>
      <c r="BC239" s="103">
        <f t="shared" ref="BC239:BC302" si="185">R239-BA239</f>
        <v>20000</v>
      </c>
      <c r="BD239" s="51"/>
    </row>
    <row r="240" spans="1:56" ht="30" customHeight="1" x14ac:dyDescent="0.2">
      <c r="A240" s="82"/>
      <c r="B240" s="83"/>
      <c r="C240" s="83"/>
      <c r="D240" s="63"/>
      <c r="E240" s="60"/>
      <c r="F240" s="83"/>
      <c r="G240" s="104"/>
      <c r="H240" s="105"/>
      <c r="I240" s="59"/>
      <c r="J240" s="60"/>
      <c r="K240" s="133">
        <v>2</v>
      </c>
      <c r="L240" s="62"/>
      <c r="M240" s="63"/>
      <c r="N240" s="134" t="s">
        <v>57</v>
      </c>
      <c r="O240" s="129">
        <v>10000</v>
      </c>
      <c r="P240" s="136">
        <v>11000</v>
      </c>
      <c r="Q240" s="137">
        <v>11000</v>
      </c>
      <c r="R240" s="129">
        <v>10000</v>
      </c>
      <c r="S240" s="375"/>
      <c r="T240" s="129">
        <v>800</v>
      </c>
      <c r="U240" s="129">
        <v>800</v>
      </c>
      <c r="V240" s="129">
        <v>800</v>
      </c>
      <c r="W240" s="129">
        <f>SUM(T240:V240)</f>
        <v>2400</v>
      </c>
      <c r="X240" s="135">
        <f t="shared" si="158"/>
        <v>24</v>
      </c>
      <c r="Z240" s="135">
        <v>800</v>
      </c>
      <c r="AA240" s="129">
        <v>800</v>
      </c>
      <c r="AB240" s="129">
        <v>800</v>
      </c>
      <c r="AC240" s="129">
        <f>SUM(Z240:AB240)</f>
        <v>2400</v>
      </c>
      <c r="AD240" s="424">
        <f t="shared" si="159"/>
        <v>24</v>
      </c>
      <c r="AF240" s="424">
        <f t="shared" si="160"/>
        <v>4800</v>
      </c>
      <c r="AG240" s="424">
        <f t="shared" si="161"/>
        <v>48</v>
      </c>
      <c r="AI240" s="424">
        <v>900</v>
      </c>
      <c r="AJ240" s="129">
        <v>900</v>
      </c>
      <c r="AK240" s="129">
        <v>900</v>
      </c>
      <c r="AL240" s="129">
        <f>SUM(AI240:AK240)</f>
        <v>2700</v>
      </c>
      <c r="AM240" s="424">
        <f t="shared" si="162"/>
        <v>27</v>
      </c>
      <c r="AO240" s="424">
        <v>1000</v>
      </c>
      <c r="AP240" s="129">
        <v>500</v>
      </c>
      <c r="AQ240" s="129">
        <v>1000</v>
      </c>
      <c r="AR240" s="129">
        <f>SUM(AO240:AQ240)</f>
        <v>2500</v>
      </c>
      <c r="AS240" s="424">
        <f t="shared" si="163"/>
        <v>25</v>
      </c>
      <c r="AU240" s="424">
        <f t="shared" ref="AU240:AU250" si="186">AL240+AR240</f>
        <v>5200</v>
      </c>
      <c r="AV240" s="424">
        <f t="shared" si="164"/>
        <v>52</v>
      </c>
      <c r="AX240" s="424">
        <f t="shared" ref="AX240:AX250" si="187">AF240+AU240</f>
        <v>10000</v>
      </c>
      <c r="AY240" s="424">
        <f t="shared" si="165"/>
        <v>100</v>
      </c>
      <c r="AZ240" s="50"/>
      <c r="BA240" s="135">
        <f t="shared" si="184"/>
        <v>0</v>
      </c>
      <c r="BB240" s="129">
        <f t="shared" si="175"/>
        <v>0</v>
      </c>
      <c r="BC240" s="129">
        <f t="shared" si="185"/>
        <v>10000</v>
      </c>
      <c r="BD240" s="51"/>
    </row>
    <row r="241" spans="1:58" ht="30" customHeight="1" x14ac:dyDescent="0.2">
      <c r="A241" s="82"/>
      <c r="B241" s="83"/>
      <c r="C241" s="83"/>
      <c r="D241" s="63"/>
      <c r="E241" s="60"/>
      <c r="F241" s="83"/>
      <c r="G241" s="104"/>
      <c r="H241" s="105"/>
      <c r="I241" s="59"/>
      <c r="J241" s="60"/>
      <c r="K241" s="133">
        <v>5</v>
      </c>
      <c r="L241" s="62"/>
      <c r="M241" s="63"/>
      <c r="N241" s="134" t="s">
        <v>58</v>
      </c>
      <c r="O241" s="129">
        <v>7000</v>
      </c>
      <c r="P241" s="136">
        <v>7000</v>
      </c>
      <c r="Q241" s="137">
        <v>7000</v>
      </c>
      <c r="R241" s="129">
        <v>7000</v>
      </c>
      <c r="S241" s="375"/>
      <c r="T241" s="129">
        <v>500</v>
      </c>
      <c r="U241" s="129">
        <v>600</v>
      </c>
      <c r="V241" s="129">
        <v>600</v>
      </c>
      <c r="W241" s="129">
        <f>SUM(T241:V241)</f>
        <v>1700</v>
      </c>
      <c r="X241" s="135">
        <f t="shared" si="158"/>
        <v>24.285714285714285</v>
      </c>
      <c r="Z241" s="135">
        <v>700</v>
      </c>
      <c r="AA241" s="129">
        <v>600</v>
      </c>
      <c r="AB241" s="129">
        <v>600</v>
      </c>
      <c r="AC241" s="129">
        <f>SUM(Z241:AB241)</f>
        <v>1900</v>
      </c>
      <c r="AD241" s="424">
        <f t="shared" si="159"/>
        <v>27.142857142857142</v>
      </c>
      <c r="AF241" s="424">
        <f t="shared" si="160"/>
        <v>3600</v>
      </c>
      <c r="AG241" s="424">
        <f t="shared" si="161"/>
        <v>51.428571428571431</v>
      </c>
      <c r="AI241" s="424">
        <v>600</v>
      </c>
      <c r="AJ241" s="129">
        <v>600</v>
      </c>
      <c r="AK241" s="129">
        <v>600</v>
      </c>
      <c r="AL241" s="129">
        <f>SUM(AI241:AK241)</f>
        <v>1800</v>
      </c>
      <c r="AM241" s="424">
        <f t="shared" si="162"/>
        <v>25.714285714285715</v>
      </c>
      <c r="AO241" s="424">
        <v>600</v>
      </c>
      <c r="AP241" s="129">
        <v>500</v>
      </c>
      <c r="AQ241" s="129">
        <v>500</v>
      </c>
      <c r="AR241" s="129">
        <f>SUM(AO241:AQ241)</f>
        <v>1600</v>
      </c>
      <c r="AS241" s="424">
        <f t="shared" si="163"/>
        <v>22.857142857142858</v>
      </c>
      <c r="AU241" s="424">
        <f t="shared" si="186"/>
        <v>3400</v>
      </c>
      <c r="AV241" s="424">
        <f t="shared" si="164"/>
        <v>48.571428571428569</v>
      </c>
      <c r="AX241" s="424">
        <f t="shared" si="187"/>
        <v>7000</v>
      </c>
      <c r="AY241" s="424">
        <f t="shared" si="165"/>
        <v>100</v>
      </c>
      <c r="AZ241" s="50"/>
      <c r="BA241" s="135">
        <f t="shared" si="184"/>
        <v>0</v>
      </c>
      <c r="BB241" s="129">
        <f t="shared" si="175"/>
        <v>0</v>
      </c>
      <c r="BC241" s="129">
        <f t="shared" si="185"/>
        <v>7000</v>
      </c>
      <c r="BD241" s="51"/>
    </row>
    <row r="242" spans="1:58" ht="30" customHeight="1" x14ac:dyDescent="0.2">
      <c r="A242" s="82"/>
      <c r="B242" s="83"/>
      <c r="C242" s="83"/>
      <c r="D242" s="63"/>
      <c r="E242" s="60"/>
      <c r="F242" s="83"/>
      <c r="G242" s="104"/>
      <c r="H242" s="105"/>
      <c r="I242" s="59"/>
      <c r="J242" s="60"/>
      <c r="K242" s="133">
        <v>7</v>
      </c>
      <c r="L242" s="62"/>
      <c r="M242" s="63"/>
      <c r="N242" s="134" t="s">
        <v>59</v>
      </c>
      <c r="O242" s="129">
        <v>3000</v>
      </c>
      <c r="P242" s="136">
        <v>3000</v>
      </c>
      <c r="Q242" s="137">
        <v>3000</v>
      </c>
      <c r="R242" s="129">
        <v>3000</v>
      </c>
      <c r="S242" s="375"/>
      <c r="T242" s="129">
        <v>200</v>
      </c>
      <c r="U242" s="129">
        <v>300</v>
      </c>
      <c r="V242" s="129">
        <v>300</v>
      </c>
      <c r="W242" s="129">
        <f>SUM(T242:V242)</f>
        <v>800</v>
      </c>
      <c r="X242" s="135">
        <f t="shared" si="158"/>
        <v>26.666666666666668</v>
      </c>
      <c r="Z242" s="135">
        <v>300</v>
      </c>
      <c r="AA242" s="129">
        <v>300</v>
      </c>
      <c r="AB242" s="129">
        <v>200</v>
      </c>
      <c r="AC242" s="129">
        <f>SUM(Z242:AB242)</f>
        <v>800</v>
      </c>
      <c r="AD242" s="424">
        <f t="shared" si="159"/>
        <v>26.666666666666668</v>
      </c>
      <c r="AF242" s="424">
        <f t="shared" si="160"/>
        <v>1600</v>
      </c>
      <c r="AG242" s="424">
        <f t="shared" si="161"/>
        <v>53.333333333333336</v>
      </c>
      <c r="AI242" s="424">
        <v>300</v>
      </c>
      <c r="AJ242" s="129">
        <v>300</v>
      </c>
      <c r="AK242" s="129">
        <v>300</v>
      </c>
      <c r="AL242" s="129">
        <f>SUM(AI242:AK242)</f>
        <v>900</v>
      </c>
      <c r="AM242" s="424">
        <f t="shared" si="162"/>
        <v>30</v>
      </c>
      <c r="AO242" s="424">
        <v>200</v>
      </c>
      <c r="AP242" s="129">
        <v>300</v>
      </c>
      <c r="AQ242" s="129"/>
      <c r="AR242" s="129">
        <f>SUM(AO242:AQ242)</f>
        <v>500</v>
      </c>
      <c r="AS242" s="424">
        <f t="shared" si="163"/>
        <v>16.666666666666668</v>
      </c>
      <c r="AU242" s="424">
        <f t="shared" si="186"/>
        <v>1400</v>
      </c>
      <c r="AV242" s="424">
        <f t="shared" si="164"/>
        <v>46.666666666666664</v>
      </c>
      <c r="AX242" s="424">
        <f t="shared" si="187"/>
        <v>3000</v>
      </c>
      <c r="AY242" s="424">
        <f t="shared" si="165"/>
        <v>100</v>
      </c>
      <c r="AZ242" s="50"/>
      <c r="BA242" s="135">
        <f t="shared" si="184"/>
        <v>0</v>
      </c>
      <c r="BB242" s="129">
        <f t="shared" si="175"/>
        <v>0</v>
      </c>
      <c r="BC242" s="129">
        <f t="shared" si="185"/>
        <v>3000</v>
      </c>
      <c r="BD242" s="51"/>
    </row>
    <row r="243" spans="1:58" ht="30" customHeight="1" x14ac:dyDescent="0.2">
      <c r="A243" s="82"/>
      <c r="B243" s="83"/>
      <c r="C243" s="83"/>
      <c r="D243" s="63"/>
      <c r="E243" s="60"/>
      <c r="F243" s="83"/>
      <c r="G243" s="109"/>
      <c r="H243" s="138" t="s">
        <v>60</v>
      </c>
      <c r="I243" s="139"/>
      <c r="J243" s="140"/>
      <c r="K243" s="141"/>
      <c r="L243" s="142"/>
      <c r="M243" s="143"/>
      <c r="N243" s="144" t="s">
        <v>61</v>
      </c>
      <c r="O243" s="147">
        <f>O244</f>
        <v>128000</v>
      </c>
      <c r="P243" s="146">
        <f>P244</f>
        <v>129000</v>
      </c>
      <c r="Q243" s="174">
        <f>Q244</f>
        <v>129000</v>
      </c>
      <c r="R243" s="147">
        <f>R244</f>
        <v>128000</v>
      </c>
      <c r="S243" s="379"/>
      <c r="T243" s="147">
        <f>T244</f>
        <v>0</v>
      </c>
      <c r="U243" s="147">
        <f>U244</f>
        <v>0</v>
      </c>
      <c r="V243" s="147">
        <f>V244</f>
        <v>0</v>
      </c>
      <c r="W243" s="147">
        <f>W244</f>
        <v>0</v>
      </c>
      <c r="X243" s="145">
        <f t="shared" si="158"/>
        <v>0</v>
      </c>
      <c r="Z243" s="145">
        <f>Z244</f>
        <v>0</v>
      </c>
      <c r="AA243" s="147">
        <f>AA244</f>
        <v>0</v>
      </c>
      <c r="AB243" s="147">
        <f>AB244</f>
        <v>0</v>
      </c>
      <c r="AC243" s="147">
        <f>AC244</f>
        <v>0</v>
      </c>
      <c r="AD243" s="149">
        <f t="shared" si="159"/>
        <v>0</v>
      </c>
      <c r="AF243" s="149">
        <f t="shared" si="160"/>
        <v>0</v>
      </c>
      <c r="AG243" s="149">
        <f t="shared" si="161"/>
        <v>0</v>
      </c>
      <c r="AI243" s="149">
        <f>AI244</f>
        <v>128000</v>
      </c>
      <c r="AJ243" s="147">
        <f>AJ244</f>
        <v>0</v>
      </c>
      <c r="AK243" s="147">
        <f>AK244</f>
        <v>0</v>
      </c>
      <c r="AL243" s="147">
        <f>AL244</f>
        <v>128000</v>
      </c>
      <c r="AM243" s="149">
        <f t="shared" si="162"/>
        <v>100</v>
      </c>
      <c r="AO243" s="149">
        <f>AO244</f>
        <v>0</v>
      </c>
      <c r="AP243" s="147">
        <f>AP244</f>
        <v>0</v>
      </c>
      <c r="AQ243" s="147">
        <f>AQ244</f>
        <v>0</v>
      </c>
      <c r="AR243" s="147">
        <f>AR244</f>
        <v>0</v>
      </c>
      <c r="AS243" s="149">
        <f t="shared" si="163"/>
        <v>0</v>
      </c>
      <c r="AU243" s="149">
        <f t="shared" si="186"/>
        <v>128000</v>
      </c>
      <c r="AV243" s="149">
        <f t="shared" si="164"/>
        <v>100</v>
      </c>
      <c r="AX243" s="149">
        <f t="shared" si="187"/>
        <v>128000</v>
      </c>
      <c r="AY243" s="446">
        <f t="shared" si="165"/>
        <v>100</v>
      </c>
      <c r="AZ243" s="148"/>
      <c r="BA243" s="145">
        <f t="shared" si="184"/>
        <v>0</v>
      </c>
      <c r="BB243" s="147">
        <f t="shared" ref="BB243:BB250" si="188">BA243/(O243/100)</f>
        <v>0</v>
      </c>
      <c r="BC243" s="147">
        <f t="shared" si="185"/>
        <v>128000</v>
      </c>
      <c r="BD243" s="51"/>
    </row>
    <row r="244" spans="1:58" ht="30" customHeight="1" x14ac:dyDescent="0.2">
      <c r="A244" s="82"/>
      <c r="B244" s="83"/>
      <c r="C244" s="83"/>
      <c r="D244" s="63"/>
      <c r="E244" s="60"/>
      <c r="F244" s="83"/>
      <c r="G244" s="104"/>
      <c r="H244" s="105"/>
      <c r="I244" s="123">
        <v>2</v>
      </c>
      <c r="J244" s="60"/>
      <c r="K244" s="61"/>
      <c r="L244" s="62"/>
      <c r="M244" s="63"/>
      <c r="N244" s="124" t="s">
        <v>54</v>
      </c>
      <c r="O244" s="126">
        <f>O245+O247</f>
        <v>128000</v>
      </c>
      <c r="P244" s="126">
        <f>P245+P247</f>
        <v>129000</v>
      </c>
      <c r="Q244" s="126">
        <f>Q245+Q247</f>
        <v>129000</v>
      </c>
      <c r="R244" s="126">
        <f>R245+R247</f>
        <v>128000</v>
      </c>
      <c r="S244" s="388"/>
      <c r="T244" s="126">
        <f>T245+T247</f>
        <v>0</v>
      </c>
      <c r="U244" s="126">
        <f>U245+U247</f>
        <v>0</v>
      </c>
      <c r="V244" s="126">
        <f>V245+V247</f>
        <v>0</v>
      </c>
      <c r="W244" s="126">
        <f>W245+W247</f>
        <v>0</v>
      </c>
      <c r="X244" s="125">
        <f t="shared" si="158"/>
        <v>0</v>
      </c>
      <c r="Z244" s="125">
        <f>Z245+Z247</f>
        <v>0</v>
      </c>
      <c r="AA244" s="126">
        <f>AA245+AA247</f>
        <v>0</v>
      </c>
      <c r="AB244" s="126">
        <f>AB245+AB247</f>
        <v>0</v>
      </c>
      <c r="AC244" s="126">
        <f>AC245+AC247</f>
        <v>0</v>
      </c>
      <c r="AD244" s="423">
        <f t="shared" si="159"/>
        <v>0</v>
      </c>
      <c r="AF244" s="423">
        <f t="shared" si="160"/>
        <v>0</v>
      </c>
      <c r="AG244" s="423">
        <f t="shared" si="161"/>
        <v>0</v>
      </c>
      <c r="AI244" s="423">
        <f>AI245+AI247</f>
        <v>128000</v>
      </c>
      <c r="AJ244" s="126">
        <f>AJ245+AJ247</f>
        <v>0</v>
      </c>
      <c r="AK244" s="126">
        <f>AK245+AK247</f>
        <v>0</v>
      </c>
      <c r="AL244" s="126">
        <f>AL245+AL247</f>
        <v>128000</v>
      </c>
      <c r="AM244" s="423">
        <f t="shared" si="162"/>
        <v>100</v>
      </c>
      <c r="AO244" s="423">
        <f>AO245+AO247</f>
        <v>0</v>
      </c>
      <c r="AP244" s="126">
        <f>AP245+AP247</f>
        <v>0</v>
      </c>
      <c r="AQ244" s="126">
        <f>AQ245+AQ247</f>
        <v>0</v>
      </c>
      <c r="AR244" s="126">
        <f>AR245+AR247</f>
        <v>0</v>
      </c>
      <c r="AS244" s="423">
        <f t="shared" si="163"/>
        <v>0</v>
      </c>
      <c r="AU244" s="423">
        <f t="shared" si="186"/>
        <v>128000</v>
      </c>
      <c r="AV244" s="423">
        <f t="shared" si="164"/>
        <v>100</v>
      </c>
      <c r="AX244" s="423">
        <f t="shared" si="187"/>
        <v>128000</v>
      </c>
      <c r="AY244" s="447">
        <f t="shared" si="165"/>
        <v>100</v>
      </c>
      <c r="AZ244" s="50"/>
      <c r="BA244" s="125">
        <f t="shared" si="184"/>
        <v>0</v>
      </c>
      <c r="BB244" s="126">
        <f t="shared" si="188"/>
        <v>0</v>
      </c>
      <c r="BC244" s="126">
        <f t="shared" si="185"/>
        <v>128000</v>
      </c>
      <c r="BD244" s="51"/>
    </row>
    <row r="245" spans="1:58" ht="30" customHeight="1" x14ac:dyDescent="0.2">
      <c r="A245" s="82"/>
      <c r="B245" s="83"/>
      <c r="C245" s="83"/>
      <c r="D245" s="63"/>
      <c r="E245" s="60"/>
      <c r="F245" s="83"/>
      <c r="G245" s="104"/>
      <c r="H245" s="105"/>
      <c r="I245" s="59"/>
      <c r="J245" s="130" t="s">
        <v>63</v>
      </c>
      <c r="K245" s="61"/>
      <c r="L245" s="62"/>
      <c r="M245" s="63"/>
      <c r="N245" s="101" t="s">
        <v>64</v>
      </c>
      <c r="O245" s="103">
        <f>O246</f>
        <v>120000</v>
      </c>
      <c r="P245" s="103">
        <f>P246</f>
        <v>120000</v>
      </c>
      <c r="Q245" s="103">
        <f>Q246</f>
        <v>120000</v>
      </c>
      <c r="R245" s="103">
        <f>R246</f>
        <v>120000</v>
      </c>
      <c r="S245" s="379"/>
      <c r="T245" s="103">
        <f>T246</f>
        <v>0</v>
      </c>
      <c r="U245" s="103">
        <f>U246</f>
        <v>0</v>
      </c>
      <c r="V245" s="103">
        <f>V246</f>
        <v>0</v>
      </c>
      <c r="W245" s="103">
        <f>W246</f>
        <v>0</v>
      </c>
      <c r="X245" s="102">
        <f t="shared" si="158"/>
        <v>0</v>
      </c>
      <c r="Z245" s="102">
        <f>Z246</f>
        <v>0</v>
      </c>
      <c r="AA245" s="103">
        <f>AA246</f>
        <v>0</v>
      </c>
      <c r="AB245" s="103">
        <f>AB246</f>
        <v>0</v>
      </c>
      <c r="AC245" s="103">
        <f>AC246</f>
        <v>0</v>
      </c>
      <c r="AD245" s="420">
        <f t="shared" si="159"/>
        <v>0</v>
      </c>
      <c r="AF245" s="420">
        <f t="shared" si="160"/>
        <v>0</v>
      </c>
      <c r="AG245" s="420">
        <f t="shared" si="161"/>
        <v>0</v>
      </c>
      <c r="AI245" s="420">
        <f>AI246</f>
        <v>120000</v>
      </c>
      <c r="AJ245" s="103">
        <f>AJ246</f>
        <v>0</v>
      </c>
      <c r="AK245" s="103">
        <f>AK246</f>
        <v>0</v>
      </c>
      <c r="AL245" s="103">
        <f>AL246</f>
        <v>120000</v>
      </c>
      <c r="AM245" s="420">
        <f t="shared" si="162"/>
        <v>100</v>
      </c>
      <c r="AO245" s="420">
        <f>AO246</f>
        <v>0</v>
      </c>
      <c r="AP245" s="103">
        <f>AP246</f>
        <v>0</v>
      </c>
      <c r="AQ245" s="103">
        <f>AQ246</f>
        <v>0</v>
      </c>
      <c r="AR245" s="103">
        <f>AR246</f>
        <v>0</v>
      </c>
      <c r="AS245" s="420">
        <f t="shared" si="163"/>
        <v>0</v>
      </c>
      <c r="AU245" s="420">
        <f t="shared" si="186"/>
        <v>120000</v>
      </c>
      <c r="AV245" s="420">
        <f t="shared" si="164"/>
        <v>100</v>
      </c>
      <c r="AX245" s="420">
        <f t="shared" si="187"/>
        <v>120000</v>
      </c>
      <c r="AY245" s="448">
        <f t="shared" si="165"/>
        <v>100</v>
      </c>
      <c r="AZ245" s="50"/>
      <c r="BA245" s="102">
        <f t="shared" si="184"/>
        <v>0</v>
      </c>
      <c r="BB245" s="103">
        <f t="shared" si="188"/>
        <v>0</v>
      </c>
      <c r="BC245" s="103">
        <f t="shared" si="185"/>
        <v>120000</v>
      </c>
      <c r="BD245" s="51"/>
    </row>
    <row r="246" spans="1:58" ht="30" customHeight="1" x14ac:dyDescent="0.2">
      <c r="A246" s="82"/>
      <c r="B246" s="83"/>
      <c r="C246" s="83"/>
      <c r="D246" s="63"/>
      <c r="E246" s="60"/>
      <c r="F246" s="83"/>
      <c r="G246" s="104"/>
      <c r="H246" s="105"/>
      <c r="I246" s="59"/>
      <c r="J246" s="60"/>
      <c r="K246" s="133">
        <v>1</v>
      </c>
      <c r="L246" s="62"/>
      <c r="M246" s="63"/>
      <c r="N246" s="134" t="s">
        <v>65</v>
      </c>
      <c r="O246" s="129">
        <v>120000</v>
      </c>
      <c r="P246" s="136">
        <v>120000</v>
      </c>
      <c r="Q246" s="137">
        <v>120000</v>
      </c>
      <c r="R246" s="129">
        <v>120000</v>
      </c>
      <c r="S246" s="375"/>
      <c r="T246" s="129"/>
      <c r="U246" s="129"/>
      <c r="V246" s="129"/>
      <c r="W246" s="129">
        <f>SUM(T246:V246)</f>
        <v>0</v>
      </c>
      <c r="X246" s="135">
        <f t="shared" si="158"/>
        <v>0</v>
      </c>
      <c r="Z246" s="135"/>
      <c r="AA246" s="129"/>
      <c r="AB246" s="129"/>
      <c r="AC246" s="129">
        <f>SUM(Z246:AB246)</f>
        <v>0</v>
      </c>
      <c r="AD246" s="424">
        <f t="shared" si="159"/>
        <v>0</v>
      </c>
      <c r="AF246" s="424">
        <f t="shared" si="160"/>
        <v>0</v>
      </c>
      <c r="AG246" s="424">
        <f t="shared" si="161"/>
        <v>0</v>
      </c>
      <c r="AI246" s="424">
        <v>120000</v>
      </c>
      <c r="AJ246" s="129"/>
      <c r="AK246" s="129"/>
      <c r="AL246" s="129">
        <f>SUM(AI246:AK246)</f>
        <v>120000</v>
      </c>
      <c r="AM246" s="424">
        <f t="shared" si="162"/>
        <v>100</v>
      </c>
      <c r="AO246" s="424"/>
      <c r="AP246" s="129"/>
      <c r="AQ246" s="129"/>
      <c r="AR246" s="129">
        <f>SUM(AO246:AQ246)</f>
        <v>0</v>
      </c>
      <c r="AS246" s="424">
        <f t="shared" si="163"/>
        <v>0</v>
      </c>
      <c r="AU246" s="424">
        <f t="shared" si="186"/>
        <v>120000</v>
      </c>
      <c r="AV246" s="424">
        <f t="shared" si="164"/>
        <v>100</v>
      </c>
      <c r="AX246" s="424">
        <f t="shared" si="187"/>
        <v>120000</v>
      </c>
      <c r="AY246" s="449">
        <f t="shared" si="165"/>
        <v>100</v>
      </c>
      <c r="AZ246" s="50"/>
      <c r="BA246" s="135">
        <f t="shared" si="184"/>
        <v>0</v>
      </c>
      <c r="BB246" s="129">
        <f t="shared" si="188"/>
        <v>0</v>
      </c>
      <c r="BC246" s="129">
        <f t="shared" si="185"/>
        <v>120000</v>
      </c>
      <c r="BD246" s="51"/>
    </row>
    <row r="247" spans="1:58" ht="30" customHeight="1" x14ac:dyDescent="0.2">
      <c r="A247" s="82"/>
      <c r="B247" s="83"/>
      <c r="C247" s="83"/>
      <c r="D247" s="63"/>
      <c r="E247" s="60"/>
      <c r="F247" s="83"/>
      <c r="G247" s="104"/>
      <c r="H247" s="105"/>
      <c r="I247" s="59"/>
      <c r="J247" s="130" t="s">
        <v>55</v>
      </c>
      <c r="K247" s="61"/>
      <c r="L247" s="62"/>
      <c r="M247" s="63"/>
      <c r="N247" s="101" t="s">
        <v>56</v>
      </c>
      <c r="O247" s="103">
        <f>O248+O250</f>
        <v>8000</v>
      </c>
      <c r="P247" s="103">
        <f>P248+P250</f>
        <v>9000</v>
      </c>
      <c r="Q247" s="103">
        <f>Q248+Q250</f>
        <v>9000</v>
      </c>
      <c r="R247" s="103">
        <f>R248+R250</f>
        <v>8000</v>
      </c>
      <c r="S247" s="379"/>
      <c r="T247" s="103">
        <f>T248+T249+T250</f>
        <v>0</v>
      </c>
      <c r="U247" s="103">
        <f>U248+U249+U250</f>
        <v>0</v>
      </c>
      <c r="V247" s="103">
        <f>V248+V249+V250</f>
        <v>0</v>
      </c>
      <c r="W247" s="103">
        <f>SUM(T247:V247)</f>
        <v>0</v>
      </c>
      <c r="X247" s="102">
        <f t="shared" si="158"/>
        <v>0</v>
      </c>
      <c r="Z247" s="102">
        <f>Z248+Z249+Z250</f>
        <v>0</v>
      </c>
      <c r="AA247" s="103">
        <f>AA248+AA249+AA250</f>
        <v>0</v>
      </c>
      <c r="AB247" s="103">
        <f>AB248+AB249+AB250</f>
        <v>0</v>
      </c>
      <c r="AC247" s="103">
        <f>SUM(Z247:AB247)</f>
        <v>0</v>
      </c>
      <c r="AD247" s="420">
        <f t="shared" si="159"/>
        <v>0</v>
      </c>
      <c r="AF247" s="420">
        <f t="shared" si="160"/>
        <v>0</v>
      </c>
      <c r="AG247" s="420">
        <f t="shared" si="161"/>
        <v>0</v>
      </c>
      <c r="AI247" s="420">
        <f>AI248+AI249+AI250</f>
        <v>8000</v>
      </c>
      <c r="AJ247" s="103">
        <f>AJ248+AJ249+AJ250</f>
        <v>0</v>
      </c>
      <c r="AK247" s="103">
        <f>AK248+AK249+AK250</f>
        <v>0</v>
      </c>
      <c r="AL247" s="103">
        <f>SUM(AI247:AK247)</f>
        <v>8000</v>
      </c>
      <c r="AM247" s="420">
        <f t="shared" si="162"/>
        <v>100</v>
      </c>
      <c r="AO247" s="420">
        <f>AO248+AO249+AO250</f>
        <v>0</v>
      </c>
      <c r="AP247" s="103">
        <f>AP248+AP249+AP250</f>
        <v>0</v>
      </c>
      <c r="AQ247" s="103">
        <f>AQ248+AQ249+AQ250</f>
        <v>0</v>
      </c>
      <c r="AR247" s="103">
        <f>SUM(AO247:AQ247)</f>
        <v>0</v>
      </c>
      <c r="AS247" s="420">
        <f t="shared" si="163"/>
        <v>0</v>
      </c>
      <c r="AU247" s="420">
        <f t="shared" si="186"/>
        <v>8000</v>
      </c>
      <c r="AV247" s="420">
        <f t="shared" si="164"/>
        <v>100</v>
      </c>
      <c r="AX247" s="420">
        <f t="shared" si="187"/>
        <v>8000</v>
      </c>
      <c r="AY247" s="448">
        <f t="shared" si="165"/>
        <v>100</v>
      </c>
      <c r="AZ247" s="50"/>
      <c r="BA247" s="102">
        <f t="shared" si="184"/>
        <v>0</v>
      </c>
      <c r="BB247" s="103">
        <f t="shared" si="188"/>
        <v>0</v>
      </c>
      <c r="BC247" s="103">
        <f t="shared" si="185"/>
        <v>8000</v>
      </c>
      <c r="BD247" s="51"/>
    </row>
    <row r="248" spans="1:58" ht="30" customHeight="1" x14ac:dyDescent="0.2">
      <c r="A248" s="82"/>
      <c r="B248" s="83"/>
      <c r="C248" s="83"/>
      <c r="D248" s="63"/>
      <c r="E248" s="60"/>
      <c r="F248" s="83"/>
      <c r="G248" s="104"/>
      <c r="H248" s="105"/>
      <c r="I248" s="59"/>
      <c r="J248" s="60"/>
      <c r="K248" s="133">
        <v>2</v>
      </c>
      <c r="L248" s="62"/>
      <c r="M248" s="63"/>
      <c r="N248" s="134" t="s">
        <v>57</v>
      </c>
      <c r="O248" s="129">
        <v>7000</v>
      </c>
      <c r="P248" s="136">
        <v>7000</v>
      </c>
      <c r="Q248" s="137">
        <v>7000</v>
      </c>
      <c r="R248" s="129">
        <v>7000</v>
      </c>
      <c r="S248" s="375"/>
      <c r="T248" s="129"/>
      <c r="U248" s="129"/>
      <c r="V248" s="129"/>
      <c r="W248" s="129">
        <f>SUM(T248:V248)</f>
        <v>0</v>
      </c>
      <c r="X248" s="135">
        <f t="shared" si="158"/>
        <v>0</v>
      </c>
      <c r="Z248" s="135"/>
      <c r="AA248" s="129"/>
      <c r="AB248" s="129"/>
      <c r="AC248" s="129">
        <f>SUM(Z248:AB248)</f>
        <v>0</v>
      </c>
      <c r="AD248" s="424">
        <f t="shared" si="159"/>
        <v>0</v>
      </c>
      <c r="AF248" s="424">
        <f t="shared" si="160"/>
        <v>0</v>
      </c>
      <c r="AG248" s="424">
        <f t="shared" si="161"/>
        <v>0</v>
      </c>
      <c r="AI248" s="424">
        <v>7000</v>
      </c>
      <c r="AJ248" s="129"/>
      <c r="AK248" s="129"/>
      <c r="AL248" s="129">
        <f>SUM(AI248:AK248)</f>
        <v>7000</v>
      </c>
      <c r="AM248" s="424">
        <f t="shared" si="162"/>
        <v>100</v>
      </c>
      <c r="AO248" s="424"/>
      <c r="AP248" s="129"/>
      <c r="AQ248" s="129"/>
      <c r="AR248" s="129">
        <f>SUM(AO248:AQ248)</f>
        <v>0</v>
      </c>
      <c r="AS248" s="424">
        <f t="shared" si="163"/>
        <v>0</v>
      </c>
      <c r="AU248" s="424">
        <f t="shared" si="186"/>
        <v>7000</v>
      </c>
      <c r="AV248" s="424">
        <f t="shared" si="164"/>
        <v>100</v>
      </c>
      <c r="AX248" s="424">
        <f t="shared" si="187"/>
        <v>7000</v>
      </c>
      <c r="AY248" s="449">
        <f t="shared" si="165"/>
        <v>100</v>
      </c>
      <c r="AZ248" s="50"/>
      <c r="BA248" s="135">
        <f t="shared" si="184"/>
        <v>0</v>
      </c>
      <c r="BB248" s="129">
        <f t="shared" si="188"/>
        <v>0</v>
      </c>
      <c r="BC248" s="129">
        <f t="shared" si="185"/>
        <v>7000</v>
      </c>
      <c r="BD248" s="51"/>
    </row>
    <row r="249" spans="1:58" ht="30" hidden="1" customHeight="1" x14ac:dyDescent="0.2">
      <c r="A249" s="82"/>
      <c r="B249" s="83"/>
      <c r="C249" s="83"/>
      <c r="D249" s="63"/>
      <c r="E249" s="60"/>
      <c r="F249" s="83"/>
      <c r="G249" s="104"/>
      <c r="H249" s="105"/>
      <c r="I249" s="59"/>
      <c r="J249" s="60"/>
      <c r="K249" s="133">
        <v>5</v>
      </c>
      <c r="L249" s="62"/>
      <c r="M249" s="63"/>
      <c r="N249" s="134" t="s">
        <v>58</v>
      </c>
      <c r="O249" s="129" t="e">
        <f>[1]ÖD1!AJ1020</f>
        <v>#REF!</v>
      </c>
      <c r="P249" s="136" t="e">
        <f>[1]ÖD1!AK1020</f>
        <v>#REF!</v>
      </c>
      <c r="Q249" s="137" t="e">
        <f>[1]ÖD1!AL1020</f>
        <v>#REF!</v>
      </c>
      <c r="R249" s="129" t="e">
        <f>[1]ÖD1!AM1020</f>
        <v>#REF!</v>
      </c>
      <c r="S249" s="375"/>
      <c r="T249" s="129"/>
      <c r="U249" s="129"/>
      <c r="V249" s="129"/>
      <c r="W249" s="129">
        <f>SUM(T249:V249)</f>
        <v>0</v>
      </c>
      <c r="X249" s="135" t="e">
        <f t="shared" si="158"/>
        <v>#REF!</v>
      </c>
      <c r="Z249" s="135"/>
      <c r="AA249" s="129"/>
      <c r="AB249" s="129"/>
      <c r="AC249" s="129">
        <f>SUM(Z249:AB249)</f>
        <v>0</v>
      </c>
      <c r="AD249" s="424" t="e">
        <f t="shared" si="159"/>
        <v>#REF!</v>
      </c>
      <c r="AF249" s="424">
        <f t="shared" si="160"/>
        <v>0</v>
      </c>
      <c r="AG249" s="424" t="e">
        <f t="shared" si="161"/>
        <v>#REF!</v>
      </c>
      <c r="AI249" s="424"/>
      <c r="AJ249" s="129"/>
      <c r="AK249" s="129"/>
      <c r="AL249" s="129">
        <f>SUM(AI249:AK249)</f>
        <v>0</v>
      </c>
      <c r="AM249" s="424" t="e">
        <f t="shared" si="162"/>
        <v>#REF!</v>
      </c>
      <c r="AO249" s="424"/>
      <c r="AP249" s="129"/>
      <c r="AQ249" s="129"/>
      <c r="AR249" s="129">
        <f>SUM(AO249:AQ249)</f>
        <v>0</v>
      </c>
      <c r="AS249" s="424" t="e">
        <f t="shared" si="163"/>
        <v>#REF!</v>
      </c>
      <c r="AU249" s="424">
        <f t="shared" si="186"/>
        <v>0</v>
      </c>
      <c r="AV249" s="424" t="e">
        <f t="shared" si="164"/>
        <v>#REF!</v>
      </c>
      <c r="AX249" s="424">
        <f t="shared" si="187"/>
        <v>0</v>
      </c>
      <c r="AY249" s="449" t="e">
        <f t="shared" si="165"/>
        <v>#REF!</v>
      </c>
      <c r="AZ249" s="50"/>
      <c r="BA249" s="135" t="e">
        <f t="shared" si="184"/>
        <v>#REF!</v>
      </c>
      <c r="BB249" s="129" t="e">
        <f t="shared" si="188"/>
        <v>#REF!</v>
      </c>
      <c r="BC249" s="129" t="e">
        <f t="shared" si="185"/>
        <v>#REF!</v>
      </c>
      <c r="BD249" s="51"/>
    </row>
    <row r="250" spans="1:58" ht="30" customHeight="1" x14ac:dyDescent="0.2">
      <c r="A250" s="82"/>
      <c r="B250" s="83"/>
      <c r="C250" s="83"/>
      <c r="D250" s="63"/>
      <c r="E250" s="60"/>
      <c r="F250" s="83"/>
      <c r="G250" s="104"/>
      <c r="H250" s="105"/>
      <c r="I250" s="59"/>
      <c r="J250" s="60"/>
      <c r="K250" s="133">
        <v>7</v>
      </c>
      <c r="L250" s="62"/>
      <c r="M250" s="63"/>
      <c r="N250" s="134" t="s">
        <v>59</v>
      </c>
      <c r="O250" s="129">
        <v>1000</v>
      </c>
      <c r="P250" s="136">
        <v>2000</v>
      </c>
      <c r="Q250" s="137">
        <v>2000</v>
      </c>
      <c r="R250" s="129">
        <v>1000</v>
      </c>
      <c r="S250" s="375"/>
      <c r="T250" s="129"/>
      <c r="U250" s="129"/>
      <c r="V250" s="129"/>
      <c r="W250" s="129">
        <f>SUM(T250:V250)</f>
        <v>0</v>
      </c>
      <c r="X250" s="135">
        <f t="shared" si="158"/>
        <v>0</v>
      </c>
      <c r="Z250" s="135"/>
      <c r="AA250" s="129"/>
      <c r="AB250" s="129"/>
      <c r="AC250" s="129">
        <f>SUM(Z250:AB250)</f>
        <v>0</v>
      </c>
      <c r="AD250" s="424">
        <f t="shared" si="159"/>
        <v>0</v>
      </c>
      <c r="AF250" s="424">
        <f t="shared" si="160"/>
        <v>0</v>
      </c>
      <c r="AG250" s="424">
        <f t="shared" si="161"/>
        <v>0</v>
      </c>
      <c r="AI250" s="424">
        <v>1000</v>
      </c>
      <c r="AJ250" s="129"/>
      <c r="AK250" s="129"/>
      <c r="AL250" s="129">
        <f>SUM(AI250:AK250)</f>
        <v>1000</v>
      </c>
      <c r="AM250" s="424">
        <f t="shared" si="162"/>
        <v>100</v>
      </c>
      <c r="AO250" s="424"/>
      <c r="AP250" s="129"/>
      <c r="AQ250" s="129"/>
      <c r="AR250" s="129">
        <f>SUM(AO250:AQ250)</f>
        <v>0</v>
      </c>
      <c r="AS250" s="424">
        <f t="shared" si="163"/>
        <v>0</v>
      </c>
      <c r="AU250" s="424">
        <f t="shared" si="186"/>
        <v>1000</v>
      </c>
      <c r="AV250" s="424">
        <f t="shared" si="164"/>
        <v>100</v>
      </c>
      <c r="AX250" s="424">
        <f t="shared" si="187"/>
        <v>1000</v>
      </c>
      <c r="AY250" s="449">
        <f t="shared" si="165"/>
        <v>100</v>
      </c>
      <c r="AZ250" s="50"/>
      <c r="BA250" s="135">
        <f t="shared" si="184"/>
        <v>0</v>
      </c>
      <c r="BB250" s="129">
        <f t="shared" si="188"/>
        <v>0</v>
      </c>
      <c r="BC250" s="129">
        <f t="shared" si="185"/>
        <v>1000</v>
      </c>
      <c r="BD250" s="51"/>
    </row>
    <row r="251" spans="1:58" ht="30" customHeight="1" x14ac:dyDescent="0.2">
      <c r="A251" s="82"/>
      <c r="B251" s="83"/>
      <c r="C251" s="83"/>
      <c r="D251" s="63"/>
      <c r="E251" s="60"/>
      <c r="F251" s="83"/>
      <c r="G251" s="104"/>
      <c r="H251" s="199" t="s">
        <v>74</v>
      </c>
      <c r="I251" s="200"/>
      <c r="J251" s="201"/>
      <c r="K251" s="202"/>
      <c r="L251" s="202"/>
      <c r="M251" s="203"/>
      <c r="N251" s="204" t="s">
        <v>75</v>
      </c>
      <c r="O251" s="206">
        <f>O252</f>
        <v>2000</v>
      </c>
      <c r="P251" s="206">
        <f t="shared" ref="P251:Q253" si="189">P252</f>
        <v>2000</v>
      </c>
      <c r="Q251" s="206">
        <f t="shared" si="189"/>
        <v>2000</v>
      </c>
      <c r="R251" s="206">
        <f>R252</f>
        <v>2000</v>
      </c>
      <c r="S251" s="399"/>
      <c r="T251" s="206">
        <f t="shared" ref="T251:V253" si="190">T252</f>
        <v>1000</v>
      </c>
      <c r="U251" s="206">
        <f t="shared" si="190"/>
        <v>0</v>
      </c>
      <c r="V251" s="206">
        <f t="shared" si="190"/>
        <v>0</v>
      </c>
      <c r="W251" s="206">
        <f t="shared" si="168"/>
        <v>1000</v>
      </c>
      <c r="X251" s="205">
        <f t="shared" si="158"/>
        <v>50</v>
      </c>
      <c r="Z251" s="205">
        <f t="shared" ref="Z251:AB253" si="191">Z252</f>
        <v>1000</v>
      </c>
      <c r="AA251" s="206">
        <f t="shared" si="191"/>
        <v>0</v>
      </c>
      <c r="AB251" s="206">
        <f t="shared" si="191"/>
        <v>0</v>
      </c>
      <c r="AC251" s="206">
        <f t="shared" si="170"/>
        <v>1000</v>
      </c>
      <c r="AD251" s="428">
        <f t="shared" si="159"/>
        <v>50</v>
      </c>
      <c r="AF251" s="428">
        <f t="shared" si="160"/>
        <v>2000</v>
      </c>
      <c r="AG251" s="428">
        <f t="shared" si="161"/>
        <v>100</v>
      </c>
      <c r="AI251" s="428">
        <f t="shared" ref="AI251:AK253" si="192">AI252</f>
        <v>0</v>
      </c>
      <c r="AJ251" s="206">
        <f t="shared" si="192"/>
        <v>0</v>
      </c>
      <c r="AK251" s="206">
        <f t="shared" si="192"/>
        <v>0</v>
      </c>
      <c r="AL251" s="206">
        <f t="shared" si="172"/>
        <v>0</v>
      </c>
      <c r="AM251" s="428">
        <f t="shared" si="162"/>
        <v>0</v>
      </c>
      <c r="AO251" s="428">
        <f t="shared" ref="AO251:AQ253" si="193">AO252</f>
        <v>0</v>
      </c>
      <c r="AP251" s="206">
        <f t="shared" si="193"/>
        <v>0</v>
      </c>
      <c r="AQ251" s="206">
        <f t="shared" si="193"/>
        <v>0</v>
      </c>
      <c r="AR251" s="206">
        <f t="shared" si="174"/>
        <v>0</v>
      </c>
      <c r="AS251" s="428">
        <f t="shared" si="163"/>
        <v>0</v>
      </c>
      <c r="AU251" s="428">
        <f t="shared" si="155"/>
        <v>0</v>
      </c>
      <c r="AV251" s="428">
        <f t="shared" si="164"/>
        <v>0</v>
      </c>
      <c r="AX251" s="428">
        <f t="shared" si="156"/>
        <v>2000</v>
      </c>
      <c r="AY251" s="428">
        <f t="shared" si="165"/>
        <v>100</v>
      </c>
      <c r="AZ251" s="186"/>
      <c r="BA251" s="205">
        <f t="shared" si="184"/>
        <v>0</v>
      </c>
      <c r="BB251" s="206">
        <f t="shared" ref="BB251:BB285" si="194">BA251/(R251/100)</f>
        <v>0</v>
      </c>
      <c r="BC251" s="206">
        <f t="shared" si="185"/>
        <v>2000</v>
      </c>
      <c r="BD251" s="51"/>
    </row>
    <row r="252" spans="1:58" ht="30" customHeight="1" x14ac:dyDescent="0.2">
      <c r="A252" s="82"/>
      <c r="B252" s="83"/>
      <c r="C252" s="83"/>
      <c r="D252" s="63"/>
      <c r="E252" s="60"/>
      <c r="F252" s="83"/>
      <c r="G252" s="104"/>
      <c r="H252" s="105"/>
      <c r="I252" s="123">
        <v>2</v>
      </c>
      <c r="J252" s="60"/>
      <c r="K252" s="83"/>
      <c r="L252" s="83"/>
      <c r="M252" s="63"/>
      <c r="N252" s="124" t="s">
        <v>54</v>
      </c>
      <c r="O252" s="188">
        <f>O253</f>
        <v>2000</v>
      </c>
      <c r="P252" s="188">
        <f t="shared" si="189"/>
        <v>2000</v>
      </c>
      <c r="Q252" s="188">
        <f t="shared" si="189"/>
        <v>2000</v>
      </c>
      <c r="R252" s="188">
        <f>R253</f>
        <v>2000</v>
      </c>
      <c r="S252" s="387"/>
      <c r="T252" s="188">
        <f t="shared" si="190"/>
        <v>1000</v>
      </c>
      <c r="U252" s="188">
        <f t="shared" si="190"/>
        <v>0</v>
      </c>
      <c r="V252" s="188">
        <f t="shared" si="190"/>
        <v>0</v>
      </c>
      <c r="W252" s="188">
        <f t="shared" si="168"/>
        <v>1000</v>
      </c>
      <c r="X252" s="125">
        <f t="shared" si="158"/>
        <v>50</v>
      </c>
      <c r="Z252" s="125">
        <f t="shared" si="191"/>
        <v>1000</v>
      </c>
      <c r="AA252" s="188">
        <f t="shared" si="191"/>
        <v>0</v>
      </c>
      <c r="AB252" s="188">
        <f t="shared" si="191"/>
        <v>0</v>
      </c>
      <c r="AC252" s="188">
        <f t="shared" si="170"/>
        <v>1000</v>
      </c>
      <c r="AD252" s="423">
        <f t="shared" si="159"/>
        <v>50</v>
      </c>
      <c r="AF252" s="423">
        <f t="shared" si="160"/>
        <v>2000</v>
      </c>
      <c r="AG252" s="423">
        <f t="shared" si="161"/>
        <v>100</v>
      </c>
      <c r="AI252" s="423">
        <f t="shared" si="192"/>
        <v>0</v>
      </c>
      <c r="AJ252" s="188">
        <f t="shared" si="192"/>
        <v>0</v>
      </c>
      <c r="AK252" s="188">
        <f t="shared" si="192"/>
        <v>0</v>
      </c>
      <c r="AL252" s="188">
        <f t="shared" si="172"/>
        <v>0</v>
      </c>
      <c r="AM252" s="423">
        <f t="shared" si="162"/>
        <v>0</v>
      </c>
      <c r="AO252" s="423">
        <f t="shared" si="193"/>
        <v>0</v>
      </c>
      <c r="AP252" s="188">
        <f t="shared" si="193"/>
        <v>0</v>
      </c>
      <c r="AQ252" s="188">
        <f t="shared" si="193"/>
        <v>0</v>
      </c>
      <c r="AR252" s="188">
        <f t="shared" si="174"/>
        <v>0</v>
      </c>
      <c r="AS252" s="423">
        <f t="shared" si="163"/>
        <v>0</v>
      </c>
      <c r="AU252" s="423">
        <f t="shared" si="155"/>
        <v>0</v>
      </c>
      <c r="AV252" s="423">
        <f t="shared" si="164"/>
        <v>0</v>
      </c>
      <c r="AX252" s="423">
        <f t="shared" si="156"/>
        <v>2000</v>
      </c>
      <c r="AY252" s="423">
        <f t="shared" si="165"/>
        <v>100</v>
      </c>
      <c r="AZ252" s="50"/>
      <c r="BA252" s="125">
        <f t="shared" si="184"/>
        <v>0</v>
      </c>
      <c r="BB252" s="188">
        <f t="shared" si="194"/>
        <v>0</v>
      </c>
      <c r="BC252" s="188">
        <f t="shared" si="185"/>
        <v>2000</v>
      </c>
      <c r="BD252" s="51"/>
    </row>
    <row r="253" spans="1:58" ht="30" customHeight="1" x14ac:dyDescent="0.2">
      <c r="A253" s="82"/>
      <c r="B253" s="83"/>
      <c r="C253" s="83"/>
      <c r="D253" s="63"/>
      <c r="E253" s="60"/>
      <c r="F253" s="83"/>
      <c r="G253" s="104"/>
      <c r="H253" s="190"/>
      <c r="I253" s="191"/>
      <c r="J253" s="130" t="s">
        <v>63</v>
      </c>
      <c r="K253" s="176"/>
      <c r="L253" s="176"/>
      <c r="M253" s="177"/>
      <c r="N253" s="101" t="s">
        <v>64</v>
      </c>
      <c r="O253" s="192">
        <f>O254</f>
        <v>2000</v>
      </c>
      <c r="P253" s="192">
        <f t="shared" si="189"/>
        <v>2000</v>
      </c>
      <c r="Q253" s="192">
        <f t="shared" si="189"/>
        <v>2000</v>
      </c>
      <c r="R253" s="192">
        <f>R254</f>
        <v>2000</v>
      </c>
      <c r="S253" s="380"/>
      <c r="T253" s="192">
        <f t="shared" si="190"/>
        <v>1000</v>
      </c>
      <c r="U253" s="192">
        <f t="shared" si="190"/>
        <v>0</v>
      </c>
      <c r="V253" s="192">
        <f t="shared" si="190"/>
        <v>0</v>
      </c>
      <c r="W253" s="192">
        <f t="shared" si="168"/>
        <v>1000</v>
      </c>
      <c r="X253" s="65">
        <f t="shared" si="158"/>
        <v>50</v>
      </c>
      <c r="Z253" s="102">
        <f>Z254</f>
        <v>1000</v>
      </c>
      <c r="AA253" s="192">
        <f t="shared" si="191"/>
        <v>0</v>
      </c>
      <c r="AB253" s="192">
        <f t="shared" si="191"/>
        <v>0</v>
      </c>
      <c r="AC253" s="192">
        <f t="shared" si="170"/>
        <v>1000</v>
      </c>
      <c r="AD253" s="424">
        <f t="shared" si="159"/>
        <v>50</v>
      </c>
      <c r="AF253" s="420">
        <f t="shared" si="160"/>
        <v>2000</v>
      </c>
      <c r="AG253" s="420">
        <f t="shared" si="161"/>
        <v>100</v>
      </c>
      <c r="AI253" s="420">
        <f>AI254</f>
        <v>0</v>
      </c>
      <c r="AJ253" s="192">
        <f t="shared" si="192"/>
        <v>0</v>
      </c>
      <c r="AK253" s="192">
        <f t="shared" si="192"/>
        <v>0</v>
      </c>
      <c r="AL253" s="192">
        <f t="shared" si="172"/>
        <v>0</v>
      </c>
      <c r="AM253" s="424">
        <f t="shared" si="162"/>
        <v>0</v>
      </c>
      <c r="AO253" s="420">
        <f>AO254</f>
        <v>0</v>
      </c>
      <c r="AP253" s="192">
        <f t="shared" si="193"/>
        <v>0</v>
      </c>
      <c r="AQ253" s="192">
        <f t="shared" si="193"/>
        <v>0</v>
      </c>
      <c r="AR253" s="192">
        <f t="shared" si="174"/>
        <v>0</v>
      </c>
      <c r="AS253" s="424">
        <f t="shared" si="163"/>
        <v>0</v>
      </c>
      <c r="AU253" s="420">
        <f t="shared" si="155"/>
        <v>0</v>
      </c>
      <c r="AV253" s="65">
        <f t="shared" si="164"/>
        <v>0</v>
      </c>
      <c r="AX253" s="420">
        <f t="shared" si="156"/>
        <v>2000</v>
      </c>
      <c r="AY253" s="420">
        <f t="shared" si="165"/>
        <v>100</v>
      </c>
      <c r="AZ253" s="50"/>
      <c r="BA253" s="102">
        <f t="shared" si="184"/>
        <v>0</v>
      </c>
      <c r="BB253" s="192">
        <f t="shared" si="194"/>
        <v>0</v>
      </c>
      <c r="BC253" s="192">
        <f t="shared" si="185"/>
        <v>2000</v>
      </c>
      <c r="BD253" s="51"/>
    </row>
    <row r="254" spans="1:58" ht="30" customHeight="1" x14ac:dyDescent="0.2">
      <c r="A254" s="82"/>
      <c r="B254" s="83"/>
      <c r="C254" s="83"/>
      <c r="D254" s="63"/>
      <c r="E254" s="60"/>
      <c r="F254" s="83"/>
      <c r="G254" s="104"/>
      <c r="H254" s="105"/>
      <c r="I254" s="59"/>
      <c r="J254" s="60"/>
      <c r="K254" s="133">
        <v>1</v>
      </c>
      <c r="L254" s="62"/>
      <c r="M254" s="63"/>
      <c r="N254" s="134" t="s">
        <v>65</v>
      </c>
      <c r="O254" s="129">
        <v>2000</v>
      </c>
      <c r="P254" s="136">
        <v>2000</v>
      </c>
      <c r="Q254" s="137">
        <v>2000</v>
      </c>
      <c r="R254" s="129">
        <v>2000</v>
      </c>
      <c r="S254" s="375"/>
      <c r="T254" s="129">
        <v>1000</v>
      </c>
      <c r="U254" s="129"/>
      <c r="V254" s="129"/>
      <c r="W254" s="129">
        <f t="shared" si="168"/>
        <v>1000</v>
      </c>
      <c r="X254" s="65">
        <f t="shared" si="158"/>
        <v>50</v>
      </c>
      <c r="Z254" s="135">
        <v>1000</v>
      </c>
      <c r="AA254" s="129"/>
      <c r="AB254" s="129"/>
      <c r="AC254" s="129">
        <f t="shared" si="170"/>
        <v>1000</v>
      </c>
      <c r="AD254" s="424">
        <f t="shared" si="159"/>
        <v>50</v>
      </c>
      <c r="AF254" s="424">
        <f t="shared" si="160"/>
        <v>2000</v>
      </c>
      <c r="AG254" s="424">
        <f t="shared" si="161"/>
        <v>100</v>
      </c>
      <c r="AI254" s="424"/>
      <c r="AJ254" s="129"/>
      <c r="AK254" s="129"/>
      <c r="AL254" s="129">
        <f t="shared" si="172"/>
        <v>0</v>
      </c>
      <c r="AM254" s="424">
        <f t="shared" si="162"/>
        <v>0</v>
      </c>
      <c r="AO254" s="424"/>
      <c r="AP254" s="129"/>
      <c r="AQ254" s="129"/>
      <c r="AR254" s="129">
        <f t="shared" si="174"/>
        <v>0</v>
      </c>
      <c r="AS254" s="424">
        <f t="shared" si="163"/>
        <v>0</v>
      </c>
      <c r="AU254" s="424">
        <f t="shared" si="155"/>
        <v>0</v>
      </c>
      <c r="AV254" s="65">
        <f t="shared" si="164"/>
        <v>0</v>
      </c>
      <c r="AX254" s="424">
        <f t="shared" si="156"/>
        <v>2000</v>
      </c>
      <c r="AY254" s="424">
        <f t="shared" si="165"/>
        <v>100</v>
      </c>
      <c r="AZ254" s="50"/>
      <c r="BA254" s="135">
        <f t="shared" si="184"/>
        <v>0</v>
      </c>
      <c r="BB254" s="129">
        <f t="shared" si="194"/>
        <v>0</v>
      </c>
      <c r="BC254" s="129">
        <f t="shared" si="185"/>
        <v>2000</v>
      </c>
      <c r="BD254" s="51"/>
    </row>
    <row r="255" spans="1:58" ht="30" customHeight="1" x14ac:dyDescent="0.2">
      <c r="A255" s="82"/>
      <c r="B255" s="83"/>
      <c r="C255" s="83"/>
      <c r="D255" s="168">
        <v>41</v>
      </c>
      <c r="E255" s="85"/>
      <c r="F255" s="86"/>
      <c r="G255" s="87"/>
      <c r="H255" s="88"/>
      <c r="I255" s="89"/>
      <c r="J255" s="85"/>
      <c r="K255" s="90"/>
      <c r="L255" s="91"/>
      <c r="M255" s="92"/>
      <c r="N255" s="93" t="s">
        <v>84</v>
      </c>
      <c r="O255" s="95">
        <f>O256</f>
        <v>11741000</v>
      </c>
      <c r="P255" s="95">
        <f t="shared" ref="O255:R257" si="195">P256</f>
        <v>12615000</v>
      </c>
      <c r="Q255" s="95">
        <f t="shared" si="195"/>
        <v>13556000</v>
      </c>
      <c r="R255" s="95">
        <f>R256</f>
        <v>11741000</v>
      </c>
      <c r="S255" s="375"/>
      <c r="T255" s="95">
        <f>T256</f>
        <v>1754700</v>
      </c>
      <c r="U255" s="95">
        <f>U256</f>
        <v>719600</v>
      </c>
      <c r="V255" s="95">
        <f>V256</f>
        <v>686600</v>
      </c>
      <c r="W255" s="95">
        <f t="shared" si="168"/>
        <v>3160900</v>
      </c>
      <c r="X255" s="94">
        <f t="shared" si="158"/>
        <v>26.921897623711779</v>
      </c>
      <c r="Z255" s="94">
        <f>Z256</f>
        <v>1357600</v>
      </c>
      <c r="AA255" s="95">
        <f>AA256</f>
        <v>1377400</v>
      </c>
      <c r="AB255" s="95">
        <f>AB256</f>
        <v>1110500</v>
      </c>
      <c r="AC255" s="95">
        <f t="shared" si="170"/>
        <v>3845500</v>
      </c>
      <c r="AD255" s="195">
        <f t="shared" si="159"/>
        <v>32.752746784771311</v>
      </c>
      <c r="AF255" s="195">
        <f t="shared" si="160"/>
        <v>7006400</v>
      </c>
      <c r="AG255" s="195">
        <f t="shared" si="161"/>
        <v>59.674644408483097</v>
      </c>
      <c r="AI255" s="195">
        <f>AI256</f>
        <v>1119900</v>
      </c>
      <c r="AJ255" s="95">
        <f>AJ256</f>
        <v>1048800</v>
      </c>
      <c r="AK255" s="95">
        <f>AK256</f>
        <v>747500</v>
      </c>
      <c r="AL255" s="95">
        <f t="shared" si="172"/>
        <v>2916200</v>
      </c>
      <c r="AM255" s="195">
        <f t="shared" si="162"/>
        <v>24.837748062345625</v>
      </c>
      <c r="AO255" s="195">
        <f>AO256</f>
        <v>584200</v>
      </c>
      <c r="AP255" s="95">
        <f>AP256</f>
        <v>566900</v>
      </c>
      <c r="AQ255" s="95">
        <f>AQ256</f>
        <v>667300</v>
      </c>
      <c r="AR255" s="95">
        <f t="shared" si="174"/>
        <v>1818400</v>
      </c>
      <c r="AS255" s="195">
        <f t="shared" si="163"/>
        <v>15.48760752917128</v>
      </c>
      <c r="AU255" s="195">
        <f t="shared" si="155"/>
        <v>4734600</v>
      </c>
      <c r="AV255" s="195">
        <f t="shared" si="164"/>
        <v>40.325355591516903</v>
      </c>
      <c r="AX255" s="195">
        <f t="shared" si="156"/>
        <v>11741000</v>
      </c>
      <c r="AY255" s="195">
        <f t="shared" si="165"/>
        <v>100</v>
      </c>
      <c r="AZ255" s="96"/>
      <c r="BA255" s="94">
        <f t="shared" si="184"/>
        <v>0</v>
      </c>
      <c r="BB255" s="95">
        <f t="shared" si="194"/>
        <v>0</v>
      </c>
      <c r="BC255" s="95">
        <f t="shared" si="185"/>
        <v>11741000</v>
      </c>
      <c r="BD255" s="51"/>
      <c r="BE255" s="221"/>
      <c r="BF255" s="221"/>
    </row>
    <row r="256" spans="1:58" ht="30" customHeight="1" x14ac:dyDescent="0.2">
      <c r="A256" s="82"/>
      <c r="B256" s="83"/>
      <c r="C256" s="83"/>
      <c r="D256" s="63"/>
      <c r="E256" s="193" t="s">
        <v>48</v>
      </c>
      <c r="F256" s="83"/>
      <c r="G256" s="104"/>
      <c r="H256" s="105"/>
      <c r="I256" s="59"/>
      <c r="J256" s="60"/>
      <c r="K256" s="61"/>
      <c r="L256" s="62"/>
      <c r="M256" s="63"/>
      <c r="N256" s="64" t="s">
        <v>49</v>
      </c>
      <c r="O256" s="99">
        <f t="shared" si="195"/>
        <v>11741000</v>
      </c>
      <c r="P256" s="66">
        <f t="shared" si="195"/>
        <v>12615000</v>
      </c>
      <c r="Q256" s="67">
        <f t="shared" si="195"/>
        <v>13556000</v>
      </c>
      <c r="R256" s="99">
        <f t="shared" si="195"/>
        <v>11741000</v>
      </c>
      <c r="S256" s="383"/>
      <c r="T256" s="99">
        <f t="shared" ref="T256:V257" si="196">T257</f>
        <v>1754700</v>
      </c>
      <c r="U256" s="99">
        <f t="shared" si="196"/>
        <v>719600</v>
      </c>
      <c r="V256" s="99">
        <f t="shared" si="196"/>
        <v>686600</v>
      </c>
      <c r="W256" s="99">
        <f t="shared" si="168"/>
        <v>3160900</v>
      </c>
      <c r="X256" s="98">
        <f t="shared" si="158"/>
        <v>26.921897623711779</v>
      </c>
      <c r="Z256" s="98">
        <f t="shared" ref="Z256:AB257" si="197">Z257</f>
        <v>1357600</v>
      </c>
      <c r="AA256" s="99">
        <f t="shared" si="197"/>
        <v>1377400</v>
      </c>
      <c r="AB256" s="99">
        <f t="shared" si="197"/>
        <v>1110500</v>
      </c>
      <c r="AC256" s="99">
        <f t="shared" si="170"/>
        <v>3845500</v>
      </c>
      <c r="AD256" s="65">
        <f t="shared" si="159"/>
        <v>32.752746784771311</v>
      </c>
      <c r="AF256" s="65">
        <f t="shared" si="160"/>
        <v>7006400</v>
      </c>
      <c r="AG256" s="65">
        <f t="shared" si="161"/>
        <v>59.674644408483097</v>
      </c>
      <c r="AI256" s="65">
        <f t="shared" ref="AI256:AK257" si="198">AI257</f>
        <v>1119900</v>
      </c>
      <c r="AJ256" s="99">
        <f t="shared" si="198"/>
        <v>1048800</v>
      </c>
      <c r="AK256" s="99">
        <f t="shared" si="198"/>
        <v>747500</v>
      </c>
      <c r="AL256" s="99">
        <f t="shared" si="172"/>
        <v>2916200</v>
      </c>
      <c r="AM256" s="65">
        <f t="shared" si="162"/>
        <v>24.837748062345625</v>
      </c>
      <c r="AO256" s="65">
        <f t="shared" ref="AO256:AQ257" si="199">AO257</f>
        <v>584200</v>
      </c>
      <c r="AP256" s="99">
        <f t="shared" si="199"/>
        <v>566900</v>
      </c>
      <c r="AQ256" s="99">
        <f t="shared" si="199"/>
        <v>667300</v>
      </c>
      <c r="AR256" s="99">
        <f t="shared" si="174"/>
        <v>1818400</v>
      </c>
      <c r="AS256" s="65">
        <f t="shared" si="163"/>
        <v>15.48760752917128</v>
      </c>
      <c r="AU256" s="65">
        <f t="shared" si="155"/>
        <v>4734600</v>
      </c>
      <c r="AV256" s="65">
        <f t="shared" si="164"/>
        <v>40.325355591516903</v>
      </c>
      <c r="AX256" s="65">
        <f t="shared" si="156"/>
        <v>11741000</v>
      </c>
      <c r="AY256" s="65">
        <f t="shared" si="165"/>
        <v>100</v>
      </c>
      <c r="AZ256" s="50"/>
      <c r="BA256" s="98">
        <f t="shared" si="184"/>
        <v>0</v>
      </c>
      <c r="BB256" s="99">
        <f t="shared" si="194"/>
        <v>0</v>
      </c>
      <c r="BC256" s="99">
        <f t="shared" si="185"/>
        <v>11741000</v>
      </c>
      <c r="BD256" s="51"/>
      <c r="BE256" s="221"/>
      <c r="BF256" s="221"/>
    </row>
    <row r="257" spans="1:56" ht="30" customHeight="1" x14ac:dyDescent="0.2">
      <c r="A257" s="82"/>
      <c r="B257" s="83"/>
      <c r="C257" s="83"/>
      <c r="D257" s="63"/>
      <c r="E257" s="60"/>
      <c r="F257" s="171">
        <v>4</v>
      </c>
      <c r="G257" s="104"/>
      <c r="H257" s="105"/>
      <c r="I257" s="59"/>
      <c r="J257" s="60"/>
      <c r="K257" s="61"/>
      <c r="L257" s="62"/>
      <c r="M257" s="63"/>
      <c r="N257" s="101" t="s">
        <v>50</v>
      </c>
      <c r="O257" s="103">
        <f t="shared" si="195"/>
        <v>11741000</v>
      </c>
      <c r="P257" s="131">
        <f t="shared" si="195"/>
        <v>12615000</v>
      </c>
      <c r="Q257" s="132">
        <f t="shared" si="195"/>
        <v>13556000</v>
      </c>
      <c r="R257" s="103">
        <f t="shared" si="195"/>
        <v>11741000</v>
      </c>
      <c r="S257" s="379"/>
      <c r="T257" s="103">
        <f t="shared" si="196"/>
        <v>1754700</v>
      </c>
      <c r="U257" s="103">
        <f t="shared" si="196"/>
        <v>719600</v>
      </c>
      <c r="V257" s="103">
        <f t="shared" si="196"/>
        <v>686600</v>
      </c>
      <c r="W257" s="103">
        <f t="shared" si="168"/>
        <v>3160900</v>
      </c>
      <c r="X257" s="102">
        <f t="shared" si="158"/>
        <v>26.921897623711779</v>
      </c>
      <c r="Z257" s="102">
        <f t="shared" si="197"/>
        <v>1357600</v>
      </c>
      <c r="AA257" s="103">
        <f t="shared" si="197"/>
        <v>1377400</v>
      </c>
      <c r="AB257" s="103">
        <f t="shared" si="197"/>
        <v>1110500</v>
      </c>
      <c r="AC257" s="103">
        <f t="shared" si="170"/>
        <v>3845500</v>
      </c>
      <c r="AD257" s="420">
        <f t="shared" si="159"/>
        <v>32.752746784771311</v>
      </c>
      <c r="AF257" s="420">
        <f t="shared" si="160"/>
        <v>7006400</v>
      </c>
      <c r="AG257" s="420">
        <f t="shared" si="161"/>
        <v>59.674644408483097</v>
      </c>
      <c r="AI257" s="420">
        <f t="shared" si="198"/>
        <v>1119900</v>
      </c>
      <c r="AJ257" s="103">
        <f t="shared" si="198"/>
        <v>1048800</v>
      </c>
      <c r="AK257" s="103">
        <f t="shared" si="198"/>
        <v>747500</v>
      </c>
      <c r="AL257" s="103">
        <f t="shared" si="172"/>
        <v>2916200</v>
      </c>
      <c r="AM257" s="420">
        <f t="shared" si="162"/>
        <v>24.837748062345625</v>
      </c>
      <c r="AO257" s="420">
        <f t="shared" si="199"/>
        <v>584200</v>
      </c>
      <c r="AP257" s="103">
        <f t="shared" si="199"/>
        <v>566900</v>
      </c>
      <c r="AQ257" s="103">
        <f t="shared" si="199"/>
        <v>667300</v>
      </c>
      <c r="AR257" s="103">
        <f t="shared" si="174"/>
        <v>1818400</v>
      </c>
      <c r="AS257" s="420">
        <f t="shared" si="163"/>
        <v>15.48760752917128</v>
      </c>
      <c r="AU257" s="420">
        <f t="shared" si="155"/>
        <v>4734600</v>
      </c>
      <c r="AV257" s="420">
        <f t="shared" si="164"/>
        <v>40.325355591516903</v>
      </c>
      <c r="AX257" s="420">
        <f t="shared" si="156"/>
        <v>11741000</v>
      </c>
      <c r="AY257" s="420">
        <f t="shared" si="165"/>
        <v>100</v>
      </c>
      <c r="AZ257" s="50"/>
      <c r="BA257" s="102">
        <f t="shared" si="184"/>
        <v>0</v>
      </c>
      <c r="BB257" s="103">
        <f t="shared" si="194"/>
        <v>0</v>
      </c>
      <c r="BC257" s="103">
        <f t="shared" si="185"/>
        <v>11741000</v>
      </c>
      <c r="BD257" s="51"/>
    </row>
    <row r="258" spans="1:56" ht="30" customHeight="1" x14ac:dyDescent="0.2">
      <c r="A258" s="82"/>
      <c r="B258" s="83"/>
      <c r="C258" s="83"/>
      <c r="D258" s="63"/>
      <c r="E258" s="60"/>
      <c r="F258" s="83"/>
      <c r="G258" s="109">
        <v>1</v>
      </c>
      <c r="H258" s="172"/>
      <c r="I258" s="59"/>
      <c r="J258" s="60"/>
      <c r="K258" s="61"/>
      <c r="L258" s="62"/>
      <c r="M258" s="63"/>
      <c r="N258" s="101" t="s">
        <v>51</v>
      </c>
      <c r="O258" s="103">
        <f>O259+O274+O286+O294</f>
        <v>11741000</v>
      </c>
      <c r="P258" s="131">
        <f>P259+P274+P286+P294</f>
        <v>12615000</v>
      </c>
      <c r="Q258" s="132">
        <f>Q259+Q274+Q286+Q294</f>
        <v>13556000</v>
      </c>
      <c r="R258" s="103">
        <f>R259+R274+R286+R294</f>
        <v>11741000</v>
      </c>
      <c r="S258" s="379"/>
      <c r="T258" s="103">
        <f>T259+T274+T286+T294</f>
        <v>1754700</v>
      </c>
      <c r="U258" s="103">
        <f>U259+U274+U286+U294</f>
        <v>719600</v>
      </c>
      <c r="V258" s="103">
        <f>V259+V274+V286+V294</f>
        <v>686600</v>
      </c>
      <c r="W258" s="103">
        <f t="shared" si="168"/>
        <v>3160900</v>
      </c>
      <c r="X258" s="102">
        <f t="shared" si="158"/>
        <v>26.921897623711779</v>
      </c>
      <c r="Z258" s="102">
        <f>Z259+Z274+Z286+Z294</f>
        <v>1357600</v>
      </c>
      <c r="AA258" s="103">
        <f>AA259+AA274+AA286+AA294</f>
        <v>1377400</v>
      </c>
      <c r="AB258" s="103">
        <f>AB259+AB274+AB286+AB294</f>
        <v>1110500</v>
      </c>
      <c r="AC258" s="103">
        <f t="shared" si="170"/>
        <v>3845500</v>
      </c>
      <c r="AD258" s="420">
        <f t="shared" si="159"/>
        <v>32.752746784771311</v>
      </c>
      <c r="AF258" s="420">
        <f t="shared" si="160"/>
        <v>7006400</v>
      </c>
      <c r="AG258" s="420">
        <f t="shared" si="161"/>
        <v>59.674644408483097</v>
      </c>
      <c r="AI258" s="420">
        <f>AI259+AI274+AI286+AI294</f>
        <v>1119900</v>
      </c>
      <c r="AJ258" s="103">
        <f>AJ259+AJ274+AJ286+AJ294</f>
        <v>1048800</v>
      </c>
      <c r="AK258" s="103">
        <f>AK259+AK274+AK286+AK294</f>
        <v>747500</v>
      </c>
      <c r="AL258" s="103">
        <f t="shared" si="172"/>
        <v>2916200</v>
      </c>
      <c r="AM258" s="420">
        <f t="shared" si="162"/>
        <v>24.837748062345625</v>
      </c>
      <c r="AO258" s="420">
        <f>AO259+AO274+AO286+AO294</f>
        <v>584200</v>
      </c>
      <c r="AP258" s="103">
        <f>AP259+AP274+AP286+AP294</f>
        <v>566900</v>
      </c>
      <c r="AQ258" s="103">
        <f>AQ259+AQ274+AQ286+AQ294</f>
        <v>667300</v>
      </c>
      <c r="AR258" s="103">
        <f t="shared" si="174"/>
        <v>1818400</v>
      </c>
      <c r="AS258" s="420">
        <f t="shared" si="163"/>
        <v>15.48760752917128</v>
      </c>
      <c r="AU258" s="420">
        <f t="shared" ref="AU258:AU273" si="200">AL258+AR258</f>
        <v>4734600</v>
      </c>
      <c r="AV258" s="420">
        <f t="shared" si="164"/>
        <v>40.325355591516903</v>
      </c>
      <c r="AX258" s="420">
        <f t="shared" ref="AX258:AX321" si="201">AF258+AU258</f>
        <v>11741000</v>
      </c>
      <c r="AY258" s="420">
        <f t="shared" si="165"/>
        <v>100</v>
      </c>
      <c r="AZ258" s="50"/>
      <c r="BA258" s="102">
        <f t="shared" si="184"/>
        <v>0</v>
      </c>
      <c r="BB258" s="103">
        <f t="shared" si="194"/>
        <v>0</v>
      </c>
      <c r="BC258" s="103">
        <f t="shared" si="185"/>
        <v>11741000</v>
      </c>
      <c r="BD258" s="51"/>
    </row>
    <row r="259" spans="1:56" ht="30" customHeight="1" x14ac:dyDescent="0.2">
      <c r="A259" s="82"/>
      <c r="B259" s="83"/>
      <c r="C259" s="83"/>
      <c r="D259" s="63"/>
      <c r="E259" s="60"/>
      <c r="F259" s="83"/>
      <c r="G259" s="109"/>
      <c r="H259" s="173" t="s">
        <v>46</v>
      </c>
      <c r="I259" s="59"/>
      <c r="J259" s="60"/>
      <c r="K259" s="61"/>
      <c r="L259" s="62"/>
      <c r="M259" s="63"/>
      <c r="N259" s="101" t="s">
        <v>51</v>
      </c>
      <c r="O259" s="103">
        <f>O260</f>
        <v>10704000</v>
      </c>
      <c r="P259" s="131">
        <f>P260</f>
        <v>11529000</v>
      </c>
      <c r="Q259" s="132">
        <f>Q260</f>
        <v>12413000</v>
      </c>
      <c r="R259" s="103">
        <f>R260</f>
        <v>10704000</v>
      </c>
      <c r="S259" s="379"/>
      <c r="T259" s="103">
        <f>T260</f>
        <v>1609000</v>
      </c>
      <c r="U259" s="103">
        <f>U260</f>
        <v>657100</v>
      </c>
      <c r="V259" s="103">
        <f>V260</f>
        <v>623700</v>
      </c>
      <c r="W259" s="103">
        <f t="shared" si="168"/>
        <v>2889800</v>
      </c>
      <c r="X259" s="102">
        <f t="shared" si="158"/>
        <v>26.997384155455904</v>
      </c>
      <c r="Z259" s="102">
        <f>Z260</f>
        <v>1260000</v>
      </c>
      <c r="AA259" s="103">
        <f>AA260</f>
        <v>1280600</v>
      </c>
      <c r="AB259" s="103">
        <f>AB260</f>
        <v>996900</v>
      </c>
      <c r="AC259" s="103">
        <f t="shared" si="170"/>
        <v>3537500</v>
      </c>
      <c r="AD259" s="420">
        <f t="shared" si="159"/>
        <v>33.048393124065768</v>
      </c>
      <c r="AF259" s="420">
        <f t="shared" si="160"/>
        <v>6427300</v>
      </c>
      <c r="AG259" s="420">
        <f t="shared" si="161"/>
        <v>60.045777279521673</v>
      </c>
      <c r="AI259" s="420">
        <f>AI260</f>
        <v>973000</v>
      </c>
      <c r="AJ259" s="103">
        <f>AJ260</f>
        <v>972500</v>
      </c>
      <c r="AK259" s="103">
        <f>AK260</f>
        <v>672700</v>
      </c>
      <c r="AL259" s="103">
        <f t="shared" si="172"/>
        <v>2618200</v>
      </c>
      <c r="AM259" s="420">
        <f t="shared" si="162"/>
        <v>24.46001494768311</v>
      </c>
      <c r="AO259" s="420">
        <f>AO260</f>
        <v>525000</v>
      </c>
      <c r="AP259" s="103">
        <f>AP260</f>
        <v>524300</v>
      </c>
      <c r="AQ259" s="103">
        <f>AQ260</f>
        <v>609200</v>
      </c>
      <c r="AR259" s="103">
        <f t="shared" si="174"/>
        <v>1658500</v>
      </c>
      <c r="AS259" s="420">
        <f t="shared" si="163"/>
        <v>15.494207772795217</v>
      </c>
      <c r="AU259" s="420">
        <f t="shared" si="200"/>
        <v>4276700</v>
      </c>
      <c r="AV259" s="420">
        <f t="shared" si="164"/>
        <v>39.954222720478327</v>
      </c>
      <c r="AX259" s="420">
        <f t="shared" si="201"/>
        <v>10704000</v>
      </c>
      <c r="AY259" s="420">
        <f t="shared" si="165"/>
        <v>100</v>
      </c>
      <c r="AZ259" s="50"/>
      <c r="BA259" s="102">
        <f t="shared" si="184"/>
        <v>0</v>
      </c>
      <c r="BB259" s="103">
        <f t="shared" si="194"/>
        <v>0</v>
      </c>
      <c r="BC259" s="103">
        <f t="shared" si="185"/>
        <v>10704000</v>
      </c>
      <c r="BD259" s="51"/>
    </row>
    <row r="260" spans="1:56" ht="30" customHeight="1" x14ac:dyDescent="0.2">
      <c r="A260" s="82"/>
      <c r="B260" s="83"/>
      <c r="C260" s="83"/>
      <c r="D260" s="63"/>
      <c r="E260" s="60"/>
      <c r="F260" s="83"/>
      <c r="G260" s="104"/>
      <c r="H260" s="105"/>
      <c r="I260" s="123">
        <v>2</v>
      </c>
      <c r="J260" s="60"/>
      <c r="K260" s="61"/>
      <c r="L260" s="62"/>
      <c r="M260" s="63"/>
      <c r="N260" s="124" t="s">
        <v>54</v>
      </c>
      <c r="O260" s="126">
        <f>O261+O265+O269</f>
        <v>10704000</v>
      </c>
      <c r="P260" s="127">
        <f>P261+P265+P269</f>
        <v>11529000</v>
      </c>
      <c r="Q260" s="128">
        <f>Q261+Q265+Q269</f>
        <v>12413000</v>
      </c>
      <c r="R260" s="126">
        <f>R261+R265+R269</f>
        <v>10704000</v>
      </c>
      <c r="S260" s="388"/>
      <c r="T260" s="126">
        <f>T261+T265+T269</f>
        <v>1609000</v>
      </c>
      <c r="U260" s="126">
        <f>U261+U265+U269</f>
        <v>657100</v>
      </c>
      <c r="V260" s="126">
        <f>V261+V265+V269</f>
        <v>623700</v>
      </c>
      <c r="W260" s="126">
        <f t="shared" si="168"/>
        <v>2889800</v>
      </c>
      <c r="X260" s="125">
        <f t="shared" si="158"/>
        <v>26.997384155455904</v>
      </c>
      <c r="Z260" s="125">
        <f>Z261+Z265+Z269</f>
        <v>1260000</v>
      </c>
      <c r="AA260" s="126">
        <f>AA261+AA265+AA269</f>
        <v>1280600</v>
      </c>
      <c r="AB260" s="126">
        <f>AB261+AB265+AB269</f>
        <v>996900</v>
      </c>
      <c r="AC260" s="126">
        <f t="shared" si="170"/>
        <v>3537500</v>
      </c>
      <c r="AD260" s="423">
        <f t="shared" si="159"/>
        <v>33.048393124065768</v>
      </c>
      <c r="AF260" s="423">
        <f t="shared" si="160"/>
        <v>6427300</v>
      </c>
      <c r="AG260" s="423">
        <f t="shared" si="161"/>
        <v>60.045777279521673</v>
      </c>
      <c r="AI260" s="423">
        <f>AI261+AI265+AI269</f>
        <v>973000</v>
      </c>
      <c r="AJ260" s="126">
        <f>AJ261+AJ265+AJ269</f>
        <v>972500</v>
      </c>
      <c r="AK260" s="126">
        <f>AK261+AK265+AK269</f>
        <v>672700</v>
      </c>
      <c r="AL260" s="126">
        <f t="shared" si="172"/>
        <v>2618200</v>
      </c>
      <c r="AM260" s="423">
        <f t="shared" si="162"/>
        <v>24.46001494768311</v>
      </c>
      <c r="AO260" s="423">
        <f>AO261+AO265+AO269</f>
        <v>525000</v>
      </c>
      <c r="AP260" s="126">
        <f>AP261+AP265+AP269</f>
        <v>524300</v>
      </c>
      <c r="AQ260" s="126">
        <f>AQ261+AQ265+AQ269</f>
        <v>609200</v>
      </c>
      <c r="AR260" s="126">
        <f t="shared" si="174"/>
        <v>1658500</v>
      </c>
      <c r="AS260" s="423">
        <f t="shared" si="163"/>
        <v>15.494207772795217</v>
      </c>
      <c r="AU260" s="423">
        <f t="shared" si="200"/>
        <v>4276700</v>
      </c>
      <c r="AV260" s="423">
        <f t="shared" si="164"/>
        <v>39.954222720478327</v>
      </c>
      <c r="AX260" s="423">
        <f t="shared" si="201"/>
        <v>10704000</v>
      </c>
      <c r="AY260" s="423">
        <f t="shared" si="165"/>
        <v>100</v>
      </c>
      <c r="AZ260" s="50"/>
      <c r="BA260" s="125">
        <f t="shared" si="184"/>
        <v>0</v>
      </c>
      <c r="BB260" s="126">
        <f t="shared" si="194"/>
        <v>0</v>
      </c>
      <c r="BC260" s="126">
        <f t="shared" si="185"/>
        <v>10704000</v>
      </c>
      <c r="BD260" s="51"/>
    </row>
    <row r="261" spans="1:56" ht="30" customHeight="1" x14ac:dyDescent="0.2">
      <c r="A261" s="82"/>
      <c r="B261" s="83"/>
      <c r="C261" s="83"/>
      <c r="D261" s="63"/>
      <c r="E261" s="60"/>
      <c r="F261" s="83"/>
      <c r="G261" s="104"/>
      <c r="H261" s="105"/>
      <c r="I261" s="59"/>
      <c r="J261" s="130" t="s">
        <v>63</v>
      </c>
      <c r="K261" s="61"/>
      <c r="L261" s="62"/>
      <c r="M261" s="63"/>
      <c r="N261" s="101" t="s">
        <v>64</v>
      </c>
      <c r="O261" s="103">
        <f>O262+O263+O264</f>
        <v>8966000</v>
      </c>
      <c r="P261" s="131">
        <f>P262+P263+P264</f>
        <v>9660000</v>
      </c>
      <c r="Q261" s="132">
        <f>Q262+Q263+Q264</f>
        <v>10425000</v>
      </c>
      <c r="R261" s="103">
        <f>R262+R263+R264</f>
        <v>8966000</v>
      </c>
      <c r="S261" s="379"/>
      <c r="T261" s="103">
        <f>T262+T263+T264</f>
        <v>1353000</v>
      </c>
      <c r="U261" s="103">
        <f>U262+U263+U264</f>
        <v>566000</v>
      </c>
      <c r="V261" s="103">
        <f>V262+V263+V264</f>
        <v>512000</v>
      </c>
      <c r="W261" s="103">
        <f t="shared" si="168"/>
        <v>2431000</v>
      </c>
      <c r="X261" s="102">
        <f t="shared" si="158"/>
        <v>27.113540040151683</v>
      </c>
      <c r="Z261" s="102">
        <f>Z262+Z263+Z264</f>
        <v>1122000</v>
      </c>
      <c r="AA261" s="103">
        <f>AA262+AA263+AA264</f>
        <v>1114000</v>
      </c>
      <c r="AB261" s="103">
        <f>AB262+AB263+AB264</f>
        <v>820000</v>
      </c>
      <c r="AC261" s="103">
        <f t="shared" si="170"/>
        <v>3056000</v>
      </c>
      <c r="AD261" s="424">
        <f t="shared" ref="AD261:AD268" si="202">AC261/(O261/100)</f>
        <v>34.084318536694177</v>
      </c>
      <c r="AF261" s="420">
        <f t="shared" si="160"/>
        <v>5487000</v>
      </c>
      <c r="AG261" s="420">
        <f t="shared" si="161"/>
        <v>61.19785857684586</v>
      </c>
      <c r="AI261" s="420">
        <f>AI262+AI263+AI264</f>
        <v>817000</v>
      </c>
      <c r="AJ261" s="103">
        <f>AJ262+AJ263+AJ264</f>
        <v>817000</v>
      </c>
      <c r="AK261" s="103">
        <f>AK262+AK263+AK264</f>
        <v>517000</v>
      </c>
      <c r="AL261" s="103">
        <f t="shared" si="172"/>
        <v>2151000</v>
      </c>
      <c r="AM261" s="424">
        <f t="shared" ref="AM261:AM268" si="203">AL261/(O261/100)</f>
        <v>23.990631273700647</v>
      </c>
      <c r="AO261" s="420">
        <f>AO262+AO263+AO264</f>
        <v>414000</v>
      </c>
      <c r="AP261" s="103">
        <f>AP262+AP263+AP264</f>
        <v>414000</v>
      </c>
      <c r="AQ261" s="103">
        <f>AQ262+AQ263+AQ264</f>
        <v>500000</v>
      </c>
      <c r="AR261" s="103">
        <f t="shared" si="174"/>
        <v>1328000</v>
      </c>
      <c r="AS261" s="424">
        <f t="shared" ref="AS261:AS268" si="204">AR261/(O261/100)</f>
        <v>14.811510149453492</v>
      </c>
      <c r="AU261" s="420">
        <f t="shared" si="200"/>
        <v>3479000</v>
      </c>
      <c r="AV261" s="420">
        <f t="shared" si="164"/>
        <v>38.80214142315414</v>
      </c>
      <c r="AX261" s="420">
        <f t="shared" si="201"/>
        <v>8966000</v>
      </c>
      <c r="AY261" s="420">
        <f t="shared" si="165"/>
        <v>100</v>
      </c>
      <c r="AZ261" s="50"/>
      <c r="BA261" s="102">
        <f t="shared" si="184"/>
        <v>0</v>
      </c>
      <c r="BB261" s="103">
        <f t="shared" si="194"/>
        <v>0</v>
      </c>
      <c r="BC261" s="103">
        <f t="shared" si="185"/>
        <v>8966000</v>
      </c>
      <c r="BD261" s="51"/>
    </row>
    <row r="262" spans="1:56" ht="30" customHeight="1" x14ac:dyDescent="0.2">
      <c r="A262" s="82"/>
      <c r="B262" s="83"/>
      <c r="C262" s="83"/>
      <c r="D262" s="63"/>
      <c r="E262" s="60"/>
      <c r="F262" s="83"/>
      <c r="G262" s="104"/>
      <c r="H262" s="105"/>
      <c r="I262" s="59"/>
      <c r="J262" s="60"/>
      <c r="K262" s="133">
        <v>1</v>
      </c>
      <c r="L262" s="62"/>
      <c r="M262" s="63"/>
      <c r="N262" s="134" t="s">
        <v>65</v>
      </c>
      <c r="O262" s="129">
        <v>8760000</v>
      </c>
      <c r="P262" s="136">
        <v>9440000</v>
      </c>
      <c r="Q262" s="137">
        <v>10180000</v>
      </c>
      <c r="R262" s="129">
        <v>8760000</v>
      </c>
      <c r="S262" s="375"/>
      <c r="T262" s="129">
        <v>1320000</v>
      </c>
      <c r="U262" s="129">
        <v>550000</v>
      </c>
      <c r="V262" s="129">
        <v>500000</v>
      </c>
      <c r="W262" s="129">
        <f t="shared" si="168"/>
        <v>2370000</v>
      </c>
      <c r="X262" s="135">
        <f t="shared" si="158"/>
        <v>27.054794520547944</v>
      </c>
      <c r="Z262" s="135">
        <v>1100000</v>
      </c>
      <c r="AA262" s="129">
        <v>1100000</v>
      </c>
      <c r="AB262" s="129">
        <v>800000</v>
      </c>
      <c r="AC262" s="129">
        <f t="shared" si="170"/>
        <v>3000000</v>
      </c>
      <c r="AD262" s="424">
        <f t="shared" si="202"/>
        <v>34.246575342465754</v>
      </c>
      <c r="AF262" s="424">
        <f t="shared" si="160"/>
        <v>5370000</v>
      </c>
      <c r="AG262" s="424">
        <f t="shared" si="161"/>
        <v>61.301369863013697</v>
      </c>
      <c r="AI262" s="424">
        <v>800000</v>
      </c>
      <c r="AJ262" s="129">
        <v>800000</v>
      </c>
      <c r="AK262" s="129">
        <v>500000</v>
      </c>
      <c r="AL262" s="129">
        <f t="shared" si="172"/>
        <v>2100000</v>
      </c>
      <c r="AM262" s="424">
        <f t="shared" si="203"/>
        <v>23.972602739726028</v>
      </c>
      <c r="AO262" s="424">
        <v>400000</v>
      </c>
      <c r="AP262" s="129">
        <v>400000</v>
      </c>
      <c r="AQ262" s="129">
        <v>490000</v>
      </c>
      <c r="AR262" s="129">
        <f t="shared" si="174"/>
        <v>1290000</v>
      </c>
      <c r="AS262" s="424">
        <f t="shared" si="204"/>
        <v>14.726027397260275</v>
      </c>
      <c r="AU262" s="424">
        <f t="shared" si="200"/>
        <v>3390000</v>
      </c>
      <c r="AV262" s="424">
        <f t="shared" si="164"/>
        <v>38.698630136986303</v>
      </c>
      <c r="AX262" s="424">
        <f t="shared" si="201"/>
        <v>8760000</v>
      </c>
      <c r="AY262" s="424">
        <f t="shared" si="165"/>
        <v>100</v>
      </c>
      <c r="AZ262" s="50"/>
      <c r="BA262" s="135">
        <f t="shared" si="184"/>
        <v>0</v>
      </c>
      <c r="BB262" s="129">
        <f t="shared" si="194"/>
        <v>0</v>
      </c>
      <c r="BC262" s="129">
        <f t="shared" si="185"/>
        <v>8760000</v>
      </c>
      <c r="BD262" s="51"/>
    </row>
    <row r="263" spans="1:56" ht="30" customHeight="1" x14ac:dyDescent="0.2">
      <c r="A263" s="82"/>
      <c r="B263" s="83"/>
      <c r="C263" s="83"/>
      <c r="D263" s="63"/>
      <c r="E263" s="60"/>
      <c r="F263" s="83"/>
      <c r="G263" s="104"/>
      <c r="H263" s="105"/>
      <c r="I263" s="59"/>
      <c r="J263" s="60"/>
      <c r="K263" s="133">
        <v>2</v>
      </c>
      <c r="L263" s="62"/>
      <c r="M263" s="63"/>
      <c r="N263" s="134" t="s">
        <v>73</v>
      </c>
      <c r="O263" s="129">
        <v>180000</v>
      </c>
      <c r="P263" s="136">
        <v>190000</v>
      </c>
      <c r="Q263" s="137">
        <v>210000</v>
      </c>
      <c r="R263" s="129">
        <v>180000</v>
      </c>
      <c r="S263" s="375"/>
      <c r="T263" s="129">
        <v>30000</v>
      </c>
      <c r="U263" s="129">
        <v>14000</v>
      </c>
      <c r="V263" s="129">
        <v>10000</v>
      </c>
      <c r="W263" s="129">
        <f t="shared" si="168"/>
        <v>54000</v>
      </c>
      <c r="X263" s="135">
        <f t="shared" si="158"/>
        <v>30</v>
      </c>
      <c r="Z263" s="135">
        <v>20000</v>
      </c>
      <c r="AA263" s="129">
        <v>13000</v>
      </c>
      <c r="AB263" s="129">
        <v>18000</v>
      </c>
      <c r="AC263" s="129">
        <f t="shared" si="170"/>
        <v>51000</v>
      </c>
      <c r="AD263" s="424">
        <f t="shared" si="202"/>
        <v>28.333333333333332</v>
      </c>
      <c r="AF263" s="424">
        <f t="shared" si="160"/>
        <v>105000</v>
      </c>
      <c r="AG263" s="424">
        <f t="shared" si="161"/>
        <v>58.333333333333336</v>
      </c>
      <c r="AI263" s="424">
        <v>15000</v>
      </c>
      <c r="AJ263" s="129">
        <v>15000</v>
      </c>
      <c r="AK263" s="129">
        <v>15000</v>
      </c>
      <c r="AL263" s="129">
        <f t="shared" si="172"/>
        <v>45000</v>
      </c>
      <c r="AM263" s="424">
        <f t="shared" si="203"/>
        <v>25</v>
      </c>
      <c r="AO263" s="424">
        <v>11000</v>
      </c>
      <c r="AP263" s="129">
        <v>11000</v>
      </c>
      <c r="AQ263" s="129">
        <v>8000</v>
      </c>
      <c r="AR263" s="129">
        <f t="shared" si="174"/>
        <v>30000</v>
      </c>
      <c r="AS263" s="424">
        <f t="shared" si="204"/>
        <v>16.666666666666668</v>
      </c>
      <c r="AU263" s="424">
        <f t="shared" si="200"/>
        <v>75000</v>
      </c>
      <c r="AV263" s="424">
        <f t="shared" si="164"/>
        <v>41.666666666666664</v>
      </c>
      <c r="AX263" s="424">
        <f t="shared" si="201"/>
        <v>180000</v>
      </c>
      <c r="AY263" s="424">
        <f t="shared" si="165"/>
        <v>100</v>
      </c>
      <c r="AZ263" s="50"/>
      <c r="BA263" s="135">
        <f t="shared" si="184"/>
        <v>0</v>
      </c>
      <c r="BB263" s="129">
        <f t="shared" si="194"/>
        <v>0</v>
      </c>
      <c r="BC263" s="129">
        <f t="shared" si="185"/>
        <v>180000</v>
      </c>
      <c r="BD263" s="51"/>
    </row>
    <row r="264" spans="1:56" ht="30" customHeight="1" x14ac:dyDescent="0.2">
      <c r="A264" s="82"/>
      <c r="B264" s="83"/>
      <c r="C264" s="83"/>
      <c r="D264" s="63"/>
      <c r="E264" s="60"/>
      <c r="F264" s="83"/>
      <c r="G264" s="104"/>
      <c r="H264" s="105"/>
      <c r="I264" s="59"/>
      <c r="J264" s="60"/>
      <c r="K264" s="133">
        <v>4</v>
      </c>
      <c r="L264" s="62"/>
      <c r="M264" s="63"/>
      <c r="N264" s="134" t="s">
        <v>66</v>
      </c>
      <c r="O264" s="129">
        <v>26000</v>
      </c>
      <c r="P264" s="136">
        <v>30000</v>
      </c>
      <c r="Q264" s="137">
        <v>35000</v>
      </c>
      <c r="R264" s="129">
        <v>26000</v>
      </c>
      <c r="S264" s="375"/>
      <c r="T264" s="129">
        <v>3000</v>
      </c>
      <c r="U264" s="129">
        <v>2000</v>
      </c>
      <c r="V264" s="129">
        <v>2000</v>
      </c>
      <c r="W264" s="129">
        <f t="shared" si="168"/>
        <v>7000</v>
      </c>
      <c r="X264" s="135">
        <f t="shared" si="158"/>
        <v>26.923076923076923</v>
      </c>
      <c r="Z264" s="135">
        <v>2000</v>
      </c>
      <c r="AA264" s="129">
        <v>1000</v>
      </c>
      <c r="AB264" s="129">
        <v>2000</v>
      </c>
      <c r="AC264" s="129">
        <f t="shared" si="170"/>
        <v>5000</v>
      </c>
      <c r="AD264" s="424">
        <f t="shared" si="202"/>
        <v>19.23076923076923</v>
      </c>
      <c r="AF264" s="424">
        <f t="shared" si="160"/>
        <v>12000</v>
      </c>
      <c r="AG264" s="424">
        <f t="shared" si="161"/>
        <v>46.153846153846153</v>
      </c>
      <c r="AI264" s="424">
        <v>2000</v>
      </c>
      <c r="AJ264" s="129">
        <v>2000</v>
      </c>
      <c r="AK264" s="129">
        <v>2000</v>
      </c>
      <c r="AL264" s="129">
        <f t="shared" si="172"/>
        <v>6000</v>
      </c>
      <c r="AM264" s="424">
        <f t="shared" si="203"/>
        <v>23.076923076923077</v>
      </c>
      <c r="AO264" s="424">
        <v>3000</v>
      </c>
      <c r="AP264" s="129">
        <v>3000</v>
      </c>
      <c r="AQ264" s="129">
        <v>2000</v>
      </c>
      <c r="AR264" s="129">
        <f t="shared" si="174"/>
        <v>8000</v>
      </c>
      <c r="AS264" s="424">
        <f t="shared" si="204"/>
        <v>30.76923076923077</v>
      </c>
      <c r="AU264" s="424">
        <f t="shared" si="200"/>
        <v>14000</v>
      </c>
      <c r="AV264" s="424">
        <f t="shared" si="164"/>
        <v>53.846153846153847</v>
      </c>
      <c r="AX264" s="424">
        <f t="shared" si="201"/>
        <v>26000</v>
      </c>
      <c r="AY264" s="424">
        <f t="shared" si="165"/>
        <v>100</v>
      </c>
      <c r="AZ264" s="50"/>
      <c r="BA264" s="135">
        <f t="shared" si="184"/>
        <v>0</v>
      </c>
      <c r="BB264" s="129">
        <f t="shared" si="194"/>
        <v>0</v>
      </c>
      <c r="BC264" s="129">
        <f t="shared" si="185"/>
        <v>26000</v>
      </c>
      <c r="BD264" s="51"/>
    </row>
    <row r="265" spans="1:56" s="194" customFormat="1" ht="30" customHeight="1" x14ac:dyDescent="0.2">
      <c r="A265" s="82"/>
      <c r="B265" s="83"/>
      <c r="C265" s="83"/>
      <c r="D265" s="63"/>
      <c r="E265" s="60"/>
      <c r="F265" s="83"/>
      <c r="G265" s="104"/>
      <c r="H265" s="105"/>
      <c r="I265" s="59"/>
      <c r="J265" s="130" t="s">
        <v>67</v>
      </c>
      <c r="K265" s="61"/>
      <c r="L265" s="62"/>
      <c r="M265" s="63"/>
      <c r="N265" s="101" t="s">
        <v>68</v>
      </c>
      <c r="O265" s="103">
        <f>O266+O267+O268</f>
        <v>1610000</v>
      </c>
      <c r="P265" s="131">
        <f>P266+P267+P268</f>
        <v>1734000</v>
      </c>
      <c r="Q265" s="132">
        <f>Q266+Q267+Q268</f>
        <v>1848000</v>
      </c>
      <c r="R265" s="103">
        <f>R266+R267+R268</f>
        <v>1610000</v>
      </c>
      <c r="S265" s="379"/>
      <c r="T265" s="103">
        <f>T266+T267+T268</f>
        <v>246000</v>
      </c>
      <c r="U265" s="103">
        <f>U266+U267+U268</f>
        <v>83000</v>
      </c>
      <c r="V265" s="103">
        <f>V266+V267+V268</f>
        <v>104000</v>
      </c>
      <c r="W265" s="103">
        <f t="shared" si="168"/>
        <v>433000</v>
      </c>
      <c r="X265" s="102">
        <f t="shared" si="158"/>
        <v>26.894409937888199</v>
      </c>
      <c r="Y265" s="374"/>
      <c r="Z265" s="102">
        <f>Z266+Z267+Z268</f>
        <v>125000</v>
      </c>
      <c r="AA265" s="103">
        <f>AA266+AA267+AA268</f>
        <v>154000</v>
      </c>
      <c r="AB265" s="103">
        <f>AB266+AB267+AB268</f>
        <v>164000</v>
      </c>
      <c r="AC265" s="103">
        <f t="shared" si="170"/>
        <v>443000</v>
      </c>
      <c r="AD265" s="424">
        <f t="shared" si="202"/>
        <v>27.51552795031056</v>
      </c>
      <c r="AE265" s="374"/>
      <c r="AF265" s="420">
        <f t="shared" si="160"/>
        <v>876000</v>
      </c>
      <c r="AG265" s="420">
        <f t="shared" si="161"/>
        <v>54.409937888198755</v>
      </c>
      <c r="AH265" s="374"/>
      <c r="AI265" s="420">
        <f>AI266+AI267+AI268</f>
        <v>144000</v>
      </c>
      <c r="AJ265" s="103">
        <f>AJ266+AJ267+AJ268</f>
        <v>143000</v>
      </c>
      <c r="AK265" s="103">
        <f>AK266+AK267+AK268</f>
        <v>143000</v>
      </c>
      <c r="AL265" s="103">
        <f t="shared" si="172"/>
        <v>430000</v>
      </c>
      <c r="AM265" s="424">
        <f t="shared" si="203"/>
        <v>26.70807453416149</v>
      </c>
      <c r="AN265" s="374"/>
      <c r="AO265" s="420">
        <f>AO266+AO267+AO268</f>
        <v>102000</v>
      </c>
      <c r="AP265" s="103">
        <f>AP266+AP267+AP268</f>
        <v>101000</v>
      </c>
      <c r="AQ265" s="103">
        <f>AQ266+AQ267+AQ268</f>
        <v>101000</v>
      </c>
      <c r="AR265" s="103">
        <f t="shared" si="174"/>
        <v>304000</v>
      </c>
      <c r="AS265" s="424">
        <f t="shared" si="204"/>
        <v>18.881987577639752</v>
      </c>
      <c r="AT265" s="374"/>
      <c r="AU265" s="420">
        <f t="shared" si="200"/>
        <v>734000</v>
      </c>
      <c r="AV265" s="420">
        <f t="shared" si="164"/>
        <v>45.590062111801245</v>
      </c>
      <c r="AW265" s="374"/>
      <c r="AX265" s="420">
        <f t="shared" si="201"/>
        <v>1610000</v>
      </c>
      <c r="AY265" s="420">
        <f t="shared" si="165"/>
        <v>100</v>
      </c>
      <c r="AZ265" s="50"/>
      <c r="BA265" s="102">
        <f t="shared" si="184"/>
        <v>0</v>
      </c>
      <c r="BB265" s="103">
        <f t="shared" si="194"/>
        <v>0</v>
      </c>
      <c r="BC265" s="103">
        <f t="shared" si="185"/>
        <v>1610000</v>
      </c>
      <c r="BD265" s="51"/>
    </row>
    <row r="266" spans="1:56" ht="30" customHeight="1" x14ac:dyDescent="0.2">
      <c r="A266" s="82"/>
      <c r="B266" s="83"/>
      <c r="C266" s="83"/>
      <c r="D266" s="63"/>
      <c r="E266" s="60"/>
      <c r="F266" s="83"/>
      <c r="G266" s="104"/>
      <c r="H266" s="105"/>
      <c r="I266" s="59"/>
      <c r="J266" s="60"/>
      <c r="K266" s="133">
        <v>1</v>
      </c>
      <c r="L266" s="62"/>
      <c r="M266" s="63"/>
      <c r="N266" s="134" t="s">
        <v>65</v>
      </c>
      <c r="O266" s="129">
        <v>1570000</v>
      </c>
      <c r="P266" s="136">
        <v>1690000</v>
      </c>
      <c r="Q266" s="137">
        <v>1800000</v>
      </c>
      <c r="R266" s="129">
        <v>1570000</v>
      </c>
      <c r="S266" s="375"/>
      <c r="T266" s="129">
        <v>240000</v>
      </c>
      <c r="U266" s="129">
        <v>80000</v>
      </c>
      <c r="V266" s="129">
        <v>100000</v>
      </c>
      <c r="W266" s="129">
        <f t="shared" si="168"/>
        <v>420000</v>
      </c>
      <c r="X266" s="135">
        <f t="shared" si="158"/>
        <v>26.751592356687897</v>
      </c>
      <c r="Z266" s="135">
        <v>120000</v>
      </c>
      <c r="AA266" s="129">
        <v>150000</v>
      </c>
      <c r="AB266" s="129">
        <v>160000</v>
      </c>
      <c r="AC266" s="129">
        <f t="shared" si="170"/>
        <v>430000</v>
      </c>
      <c r="AD266" s="424">
        <f t="shared" si="202"/>
        <v>27.388535031847134</v>
      </c>
      <c r="AF266" s="424">
        <f t="shared" si="160"/>
        <v>850000</v>
      </c>
      <c r="AG266" s="424">
        <f t="shared" si="161"/>
        <v>54.140127388535035</v>
      </c>
      <c r="AI266" s="424">
        <v>140000</v>
      </c>
      <c r="AJ266" s="129">
        <v>140000</v>
      </c>
      <c r="AK266" s="129">
        <v>140000</v>
      </c>
      <c r="AL266" s="129">
        <f t="shared" si="172"/>
        <v>420000</v>
      </c>
      <c r="AM266" s="424">
        <f t="shared" si="203"/>
        <v>26.751592356687897</v>
      </c>
      <c r="AO266" s="424">
        <v>100000</v>
      </c>
      <c r="AP266" s="129">
        <v>100000</v>
      </c>
      <c r="AQ266" s="129">
        <v>100000</v>
      </c>
      <c r="AR266" s="129">
        <f t="shared" si="174"/>
        <v>300000</v>
      </c>
      <c r="AS266" s="424">
        <f t="shared" si="204"/>
        <v>19.108280254777071</v>
      </c>
      <c r="AU266" s="424">
        <f t="shared" si="200"/>
        <v>720000</v>
      </c>
      <c r="AV266" s="424">
        <f t="shared" si="164"/>
        <v>45.859872611464965</v>
      </c>
      <c r="AX266" s="424">
        <f t="shared" si="201"/>
        <v>1570000</v>
      </c>
      <c r="AY266" s="424">
        <f t="shared" si="165"/>
        <v>100</v>
      </c>
      <c r="AZ266" s="50"/>
      <c r="BA266" s="135">
        <f t="shared" si="184"/>
        <v>0</v>
      </c>
      <c r="BB266" s="129">
        <f t="shared" si="194"/>
        <v>0</v>
      </c>
      <c r="BC266" s="129">
        <f t="shared" si="185"/>
        <v>1570000</v>
      </c>
      <c r="BD266" s="51"/>
    </row>
    <row r="267" spans="1:56" ht="30" customHeight="1" x14ac:dyDescent="0.2">
      <c r="A267" s="82"/>
      <c r="B267" s="83"/>
      <c r="C267" s="83"/>
      <c r="D267" s="63"/>
      <c r="E267" s="60"/>
      <c r="F267" s="83"/>
      <c r="G267" s="104"/>
      <c r="H267" s="105"/>
      <c r="I267" s="59"/>
      <c r="J267" s="60"/>
      <c r="K267" s="133">
        <v>2</v>
      </c>
      <c r="L267" s="62"/>
      <c r="M267" s="63"/>
      <c r="N267" s="134" t="s">
        <v>73</v>
      </c>
      <c r="O267" s="129">
        <v>35000</v>
      </c>
      <c r="P267" s="136">
        <v>38000</v>
      </c>
      <c r="Q267" s="137">
        <v>42000</v>
      </c>
      <c r="R267" s="129">
        <v>35000</v>
      </c>
      <c r="S267" s="375"/>
      <c r="T267" s="129">
        <v>5000</v>
      </c>
      <c r="U267" s="129">
        <v>3000</v>
      </c>
      <c r="V267" s="129">
        <v>3000</v>
      </c>
      <c r="W267" s="129">
        <f t="shared" si="168"/>
        <v>11000</v>
      </c>
      <c r="X267" s="135">
        <f t="shared" si="158"/>
        <v>31.428571428571427</v>
      </c>
      <c r="Z267" s="135">
        <v>4000</v>
      </c>
      <c r="AA267" s="129">
        <v>4000</v>
      </c>
      <c r="AB267" s="129">
        <v>4000</v>
      </c>
      <c r="AC267" s="129">
        <f t="shared" si="170"/>
        <v>12000</v>
      </c>
      <c r="AD267" s="424">
        <f t="shared" si="202"/>
        <v>34.285714285714285</v>
      </c>
      <c r="AF267" s="424">
        <f t="shared" si="160"/>
        <v>23000</v>
      </c>
      <c r="AG267" s="424">
        <f t="shared" si="161"/>
        <v>65.714285714285708</v>
      </c>
      <c r="AI267" s="424">
        <v>3000</v>
      </c>
      <c r="AJ267" s="129">
        <v>3000</v>
      </c>
      <c r="AK267" s="129">
        <v>3000</v>
      </c>
      <c r="AL267" s="129">
        <f t="shared" si="172"/>
        <v>9000</v>
      </c>
      <c r="AM267" s="424">
        <f t="shared" si="203"/>
        <v>25.714285714285715</v>
      </c>
      <c r="AO267" s="424">
        <v>1000</v>
      </c>
      <c r="AP267" s="129">
        <v>1000</v>
      </c>
      <c r="AQ267" s="129">
        <v>1000</v>
      </c>
      <c r="AR267" s="129">
        <f t="shared" si="174"/>
        <v>3000</v>
      </c>
      <c r="AS267" s="424">
        <f t="shared" si="204"/>
        <v>8.5714285714285712</v>
      </c>
      <c r="AU267" s="424">
        <f t="shared" si="200"/>
        <v>12000</v>
      </c>
      <c r="AV267" s="424">
        <f t="shared" si="164"/>
        <v>34.285714285714285</v>
      </c>
      <c r="AX267" s="424">
        <f t="shared" si="201"/>
        <v>35000</v>
      </c>
      <c r="AY267" s="424">
        <f t="shared" si="165"/>
        <v>100</v>
      </c>
      <c r="AZ267" s="50"/>
      <c r="BA267" s="135">
        <f t="shared" si="184"/>
        <v>0</v>
      </c>
      <c r="BB267" s="129">
        <f t="shared" si="194"/>
        <v>0</v>
      </c>
      <c r="BC267" s="129">
        <f t="shared" si="185"/>
        <v>35000</v>
      </c>
      <c r="BD267" s="51"/>
    </row>
    <row r="268" spans="1:56" ht="30" customHeight="1" x14ac:dyDescent="0.2">
      <c r="A268" s="82"/>
      <c r="B268" s="83"/>
      <c r="C268" s="83"/>
      <c r="D268" s="63"/>
      <c r="E268" s="60"/>
      <c r="F268" s="83"/>
      <c r="G268" s="104"/>
      <c r="H268" s="105"/>
      <c r="I268" s="59"/>
      <c r="J268" s="60"/>
      <c r="K268" s="133">
        <v>4</v>
      </c>
      <c r="L268" s="62"/>
      <c r="M268" s="63"/>
      <c r="N268" s="134" t="s">
        <v>66</v>
      </c>
      <c r="O268" s="129">
        <v>5000</v>
      </c>
      <c r="P268" s="136">
        <v>6000</v>
      </c>
      <c r="Q268" s="137">
        <v>6000</v>
      </c>
      <c r="R268" s="129">
        <v>5000</v>
      </c>
      <c r="S268" s="375"/>
      <c r="T268" s="129">
        <v>1000</v>
      </c>
      <c r="U268" s="129"/>
      <c r="V268" s="129">
        <v>1000</v>
      </c>
      <c r="W268" s="129">
        <f t="shared" si="168"/>
        <v>2000</v>
      </c>
      <c r="X268" s="135">
        <f t="shared" si="158"/>
        <v>40</v>
      </c>
      <c r="Z268" s="135">
        <v>1000</v>
      </c>
      <c r="AA268" s="129"/>
      <c r="AB268" s="129"/>
      <c r="AC268" s="129">
        <f t="shared" si="170"/>
        <v>1000</v>
      </c>
      <c r="AD268" s="424">
        <f t="shared" si="202"/>
        <v>20</v>
      </c>
      <c r="AF268" s="424">
        <f t="shared" si="160"/>
        <v>3000</v>
      </c>
      <c r="AG268" s="424">
        <f t="shared" si="161"/>
        <v>60</v>
      </c>
      <c r="AI268" s="424">
        <v>1000</v>
      </c>
      <c r="AJ268" s="129"/>
      <c r="AK268" s="129"/>
      <c r="AL268" s="129">
        <f t="shared" si="172"/>
        <v>1000</v>
      </c>
      <c r="AM268" s="424">
        <f t="shared" si="203"/>
        <v>20</v>
      </c>
      <c r="AO268" s="424">
        <v>1000</v>
      </c>
      <c r="AP268" s="129"/>
      <c r="AQ268" s="129"/>
      <c r="AR268" s="129">
        <f t="shared" si="174"/>
        <v>1000</v>
      </c>
      <c r="AS268" s="424">
        <f t="shared" si="204"/>
        <v>20</v>
      </c>
      <c r="AU268" s="424">
        <f t="shared" si="200"/>
        <v>2000</v>
      </c>
      <c r="AV268" s="424">
        <f t="shared" si="164"/>
        <v>40</v>
      </c>
      <c r="AX268" s="424">
        <f t="shared" si="201"/>
        <v>5000</v>
      </c>
      <c r="AY268" s="424">
        <f t="shared" si="165"/>
        <v>100</v>
      </c>
      <c r="AZ268" s="50"/>
      <c r="BA268" s="135">
        <f t="shared" si="184"/>
        <v>0</v>
      </c>
      <c r="BB268" s="129">
        <f t="shared" si="194"/>
        <v>0</v>
      </c>
      <c r="BC268" s="129">
        <f t="shared" si="185"/>
        <v>5000</v>
      </c>
      <c r="BD268" s="51"/>
    </row>
    <row r="269" spans="1:56" ht="30" customHeight="1" x14ac:dyDescent="0.2">
      <c r="A269" s="82"/>
      <c r="B269" s="83"/>
      <c r="C269" s="83"/>
      <c r="D269" s="63"/>
      <c r="E269" s="60"/>
      <c r="F269" s="83"/>
      <c r="G269" s="104"/>
      <c r="H269" s="105"/>
      <c r="I269" s="59"/>
      <c r="J269" s="130" t="s">
        <v>55</v>
      </c>
      <c r="K269" s="61"/>
      <c r="L269" s="62"/>
      <c r="M269" s="63"/>
      <c r="N269" s="101" t="s">
        <v>56</v>
      </c>
      <c r="O269" s="103">
        <f>O270+O271+O272+O273</f>
        <v>128000</v>
      </c>
      <c r="P269" s="131">
        <f>P270+P271+P272+P273</f>
        <v>135000</v>
      </c>
      <c r="Q269" s="132">
        <f>Q270+Q271+Q272+Q273</f>
        <v>140000</v>
      </c>
      <c r="R269" s="103">
        <f>R270+R271+R272+R273</f>
        <v>128000</v>
      </c>
      <c r="S269" s="379"/>
      <c r="T269" s="103">
        <f>T270+T271+T272+T273</f>
        <v>10000</v>
      </c>
      <c r="U269" s="103">
        <f>U270+U271+U272+U273</f>
        <v>8100</v>
      </c>
      <c r="V269" s="103">
        <f>V270+V271+V272+V273</f>
        <v>7700</v>
      </c>
      <c r="W269" s="103">
        <f t="shared" si="168"/>
        <v>25800</v>
      </c>
      <c r="X269" s="102">
        <f t="shared" ref="X269:X332" si="205">W269/(R269/100)</f>
        <v>20.15625</v>
      </c>
      <c r="Z269" s="102">
        <f>Z270+Z271+Z272+Z273</f>
        <v>13000</v>
      </c>
      <c r="AA269" s="103">
        <f>AA270+AA271+AA272+AA273</f>
        <v>12600</v>
      </c>
      <c r="AB269" s="103">
        <f>AB270+AB271+AB272+AB273</f>
        <v>12900</v>
      </c>
      <c r="AC269" s="103">
        <f t="shared" si="170"/>
        <v>38500</v>
      </c>
      <c r="AD269" s="420">
        <f>AC269/(R269/100)</f>
        <v>30.078125</v>
      </c>
      <c r="AF269" s="420">
        <f t="shared" ref="AF269:AF332" si="206">W269+AC269</f>
        <v>64300</v>
      </c>
      <c r="AG269" s="420">
        <f t="shared" ref="AG269:AG332" si="207">AF269/(R269/100)</f>
        <v>50.234375</v>
      </c>
      <c r="AI269" s="420">
        <f>AI270+AI271+AI272+AI273</f>
        <v>12000</v>
      </c>
      <c r="AJ269" s="103">
        <f>AJ270+AJ271+AJ272+AJ273</f>
        <v>12500</v>
      </c>
      <c r="AK269" s="103">
        <f>AK270+AK271+AK272+AK273</f>
        <v>12700</v>
      </c>
      <c r="AL269" s="103">
        <f t="shared" si="172"/>
        <v>37200</v>
      </c>
      <c r="AM269" s="420">
        <f>AL269/(R269/100)</f>
        <v>29.0625</v>
      </c>
      <c r="AO269" s="420">
        <f>AO270+AO271+AO272+AO273</f>
        <v>9000</v>
      </c>
      <c r="AP269" s="103">
        <f>AP270+AP271+AP272+AP273</f>
        <v>9300</v>
      </c>
      <c r="AQ269" s="103">
        <f>AQ270+AQ271+AQ272+AQ273</f>
        <v>8200</v>
      </c>
      <c r="AR269" s="103">
        <f t="shared" si="174"/>
        <v>26500</v>
      </c>
      <c r="AS269" s="420">
        <f>AR269/(R269/100)</f>
        <v>20.703125</v>
      </c>
      <c r="AU269" s="420">
        <f t="shared" si="200"/>
        <v>63700</v>
      </c>
      <c r="AV269" s="420">
        <f t="shared" ref="AV269:AV332" si="208">AU269/(R269/100)</f>
        <v>49.765625</v>
      </c>
      <c r="AX269" s="420">
        <f t="shared" si="201"/>
        <v>128000</v>
      </c>
      <c r="AY269" s="420">
        <f t="shared" ref="AY269:AY332" si="209">AX269/(R269/100)</f>
        <v>100</v>
      </c>
      <c r="AZ269" s="50"/>
      <c r="BA269" s="102">
        <f t="shared" si="184"/>
        <v>0</v>
      </c>
      <c r="BB269" s="103">
        <f t="shared" si="194"/>
        <v>0</v>
      </c>
      <c r="BC269" s="103">
        <f t="shared" si="185"/>
        <v>128000</v>
      </c>
      <c r="BD269" s="51"/>
    </row>
    <row r="270" spans="1:56" ht="30" customHeight="1" x14ac:dyDescent="0.2">
      <c r="A270" s="82"/>
      <c r="B270" s="83"/>
      <c r="C270" s="83"/>
      <c r="D270" s="63"/>
      <c r="E270" s="60"/>
      <c r="F270" s="83"/>
      <c r="G270" s="104"/>
      <c r="H270" s="105"/>
      <c r="I270" s="59"/>
      <c r="J270" s="60"/>
      <c r="K270" s="133">
        <v>2</v>
      </c>
      <c r="L270" s="62"/>
      <c r="M270" s="63"/>
      <c r="N270" s="134" t="s">
        <v>57</v>
      </c>
      <c r="O270" s="129">
        <v>16000</v>
      </c>
      <c r="P270" s="136">
        <v>16000</v>
      </c>
      <c r="Q270" s="137">
        <v>16000</v>
      </c>
      <c r="R270" s="129">
        <v>16000</v>
      </c>
      <c r="S270" s="375"/>
      <c r="T270" s="129">
        <v>1200</v>
      </c>
      <c r="U270" s="129">
        <v>1400</v>
      </c>
      <c r="V270" s="129">
        <v>1400</v>
      </c>
      <c r="W270" s="129">
        <f t="shared" si="168"/>
        <v>4000</v>
      </c>
      <c r="X270" s="135">
        <f t="shared" si="205"/>
        <v>25</v>
      </c>
      <c r="Z270" s="135">
        <v>1200</v>
      </c>
      <c r="AA270" s="129">
        <v>1500</v>
      </c>
      <c r="AB270" s="129">
        <v>1500</v>
      </c>
      <c r="AC270" s="129">
        <f t="shared" si="170"/>
        <v>4200</v>
      </c>
      <c r="AD270" s="424">
        <f>AC270/(R270/100)</f>
        <v>26.25</v>
      </c>
      <c r="AF270" s="424">
        <f t="shared" si="206"/>
        <v>8200</v>
      </c>
      <c r="AG270" s="424">
        <f t="shared" si="207"/>
        <v>51.25</v>
      </c>
      <c r="AI270" s="424">
        <v>1200</v>
      </c>
      <c r="AJ270" s="129">
        <v>1400</v>
      </c>
      <c r="AK270" s="129">
        <v>1400</v>
      </c>
      <c r="AL270" s="129">
        <f t="shared" si="172"/>
        <v>4000</v>
      </c>
      <c r="AM270" s="424">
        <f>AL270/(R270/100)</f>
        <v>25</v>
      </c>
      <c r="AO270" s="424">
        <v>1200</v>
      </c>
      <c r="AP270" s="129">
        <v>1400</v>
      </c>
      <c r="AQ270" s="129">
        <v>1200</v>
      </c>
      <c r="AR270" s="129">
        <f t="shared" si="174"/>
        <v>3800</v>
      </c>
      <c r="AS270" s="424">
        <f>AR270/(R270/100)</f>
        <v>23.75</v>
      </c>
      <c r="AU270" s="424">
        <f t="shared" si="200"/>
        <v>7800</v>
      </c>
      <c r="AV270" s="424">
        <f t="shared" si="208"/>
        <v>48.75</v>
      </c>
      <c r="AX270" s="424">
        <f t="shared" si="201"/>
        <v>16000</v>
      </c>
      <c r="AY270" s="424">
        <f t="shared" si="209"/>
        <v>100</v>
      </c>
      <c r="AZ270" s="50"/>
      <c r="BA270" s="135">
        <f t="shared" si="184"/>
        <v>0</v>
      </c>
      <c r="BB270" s="129">
        <f t="shared" si="194"/>
        <v>0</v>
      </c>
      <c r="BC270" s="129">
        <f t="shared" si="185"/>
        <v>16000</v>
      </c>
      <c r="BD270" s="51"/>
    </row>
    <row r="271" spans="1:56" ht="30" customHeight="1" x14ac:dyDescent="0.2">
      <c r="A271" s="82"/>
      <c r="B271" s="83"/>
      <c r="C271" s="83"/>
      <c r="D271" s="63"/>
      <c r="E271" s="60"/>
      <c r="F271" s="83"/>
      <c r="G271" s="104"/>
      <c r="H271" s="105"/>
      <c r="I271" s="59"/>
      <c r="J271" s="60"/>
      <c r="K271" s="133">
        <v>3</v>
      </c>
      <c r="L271" s="62"/>
      <c r="M271" s="63"/>
      <c r="N271" s="134" t="s">
        <v>69</v>
      </c>
      <c r="O271" s="129">
        <v>96000</v>
      </c>
      <c r="P271" s="136">
        <v>102000</v>
      </c>
      <c r="Q271" s="137">
        <v>107000</v>
      </c>
      <c r="R271" s="129">
        <v>96000</v>
      </c>
      <c r="S271" s="375"/>
      <c r="T271" s="129">
        <v>7600</v>
      </c>
      <c r="U271" s="129">
        <v>5600</v>
      </c>
      <c r="V271" s="129">
        <v>5000</v>
      </c>
      <c r="W271" s="129">
        <f t="shared" si="168"/>
        <v>18200</v>
      </c>
      <c r="X271" s="135">
        <f t="shared" si="205"/>
        <v>18.958333333333332</v>
      </c>
      <c r="Z271" s="135">
        <v>10500</v>
      </c>
      <c r="AA271" s="129">
        <v>9600</v>
      </c>
      <c r="AB271" s="129">
        <v>9700</v>
      </c>
      <c r="AC271" s="129">
        <f t="shared" si="170"/>
        <v>29800</v>
      </c>
      <c r="AD271" s="424">
        <f>AC271/(R271/100)</f>
        <v>31.041666666666668</v>
      </c>
      <c r="AF271" s="424">
        <f t="shared" si="206"/>
        <v>48000</v>
      </c>
      <c r="AG271" s="424">
        <f t="shared" si="207"/>
        <v>50</v>
      </c>
      <c r="AI271" s="424">
        <v>9500</v>
      </c>
      <c r="AJ271" s="129">
        <v>9600</v>
      </c>
      <c r="AK271" s="129">
        <v>9700</v>
      </c>
      <c r="AL271" s="129">
        <f t="shared" si="172"/>
        <v>28800</v>
      </c>
      <c r="AM271" s="424">
        <f>AL271/(R271/100)</f>
        <v>30</v>
      </c>
      <c r="AO271" s="424">
        <v>6300</v>
      </c>
      <c r="AP271" s="129">
        <v>6400</v>
      </c>
      <c r="AQ271" s="129">
        <v>6500</v>
      </c>
      <c r="AR271" s="129">
        <f t="shared" si="174"/>
        <v>19200</v>
      </c>
      <c r="AS271" s="424">
        <f>AR271/(R271/100)</f>
        <v>20</v>
      </c>
      <c r="AU271" s="424">
        <f t="shared" si="200"/>
        <v>48000</v>
      </c>
      <c r="AV271" s="424">
        <f t="shared" si="208"/>
        <v>50</v>
      </c>
      <c r="AX271" s="424">
        <f t="shared" si="201"/>
        <v>96000</v>
      </c>
      <c r="AY271" s="424">
        <f t="shared" si="209"/>
        <v>100</v>
      </c>
      <c r="AZ271" s="50"/>
      <c r="BA271" s="135">
        <f t="shared" si="184"/>
        <v>0</v>
      </c>
      <c r="BB271" s="129">
        <f t="shared" si="194"/>
        <v>0</v>
      </c>
      <c r="BC271" s="129">
        <f t="shared" si="185"/>
        <v>96000</v>
      </c>
      <c r="BD271" s="51"/>
    </row>
    <row r="272" spans="1:56" ht="30" customHeight="1" x14ac:dyDescent="0.2">
      <c r="A272" s="82"/>
      <c r="B272" s="83"/>
      <c r="C272" s="83"/>
      <c r="D272" s="63"/>
      <c r="E272" s="60"/>
      <c r="F272" s="83"/>
      <c r="G272" s="104"/>
      <c r="H272" s="105"/>
      <c r="I272" s="59"/>
      <c r="J272" s="60"/>
      <c r="K272" s="133">
        <v>5</v>
      </c>
      <c r="L272" s="62"/>
      <c r="M272" s="63"/>
      <c r="N272" s="134" t="s">
        <v>58</v>
      </c>
      <c r="O272" s="129">
        <v>7000</v>
      </c>
      <c r="P272" s="136">
        <v>7000</v>
      </c>
      <c r="Q272" s="137">
        <v>7000</v>
      </c>
      <c r="R272" s="129">
        <v>7000</v>
      </c>
      <c r="S272" s="375"/>
      <c r="T272" s="129">
        <v>500</v>
      </c>
      <c r="U272" s="129">
        <v>600</v>
      </c>
      <c r="V272" s="129">
        <v>700</v>
      </c>
      <c r="W272" s="129">
        <f t="shared" si="168"/>
        <v>1800</v>
      </c>
      <c r="X272" s="135">
        <f t="shared" si="205"/>
        <v>25.714285714285715</v>
      </c>
      <c r="Z272" s="135">
        <v>500</v>
      </c>
      <c r="AA272" s="129">
        <v>600</v>
      </c>
      <c r="AB272" s="129">
        <v>700</v>
      </c>
      <c r="AC272" s="129">
        <f t="shared" si="170"/>
        <v>1800</v>
      </c>
      <c r="AD272" s="424">
        <f>AC272/(R272/100)</f>
        <v>25.714285714285715</v>
      </c>
      <c r="AF272" s="424">
        <f t="shared" si="206"/>
        <v>3600</v>
      </c>
      <c r="AG272" s="424">
        <f t="shared" si="207"/>
        <v>51.428571428571431</v>
      </c>
      <c r="AI272" s="424">
        <v>600</v>
      </c>
      <c r="AJ272" s="129">
        <v>700</v>
      </c>
      <c r="AK272" s="129">
        <v>800</v>
      </c>
      <c r="AL272" s="129">
        <f t="shared" si="172"/>
        <v>2100</v>
      </c>
      <c r="AM272" s="424">
        <f>AL272/(R272/100)</f>
        <v>30</v>
      </c>
      <c r="AO272" s="424">
        <v>400</v>
      </c>
      <c r="AP272" s="129">
        <v>400</v>
      </c>
      <c r="AQ272" s="129">
        <v>500</v>
      </c>
      <c r="AR272" s="129">
        <f t="shared" si="174"/>
        <v>1300</v>
      </c>
      <c r="AS272" s="424">
        <f>AR272/(R272/100)</f>
        <v>18.571428571428573</v>
      </c>
      <c r="AU272" s="424">
        <f t="shared" si="200"/>
        <v>3400</v>
      </c>
      <c r="AV272" s="424">
        <f t="shared" si="208"/>
        <v>48.571428571428569</v>
      </c>
      <c r="AX272" s="424">
        <f t="shared" si="201"/>
        <v>7000</v>
      </c>
      <c r="AY272" s="424">
        <f t="shared" si="209"/>
        <v>100</v>
      </c>
      <c r="AZ272" s="50"/>
      <c r="BA272" s="135">
        <f t="shared" si="184"/>
        <v>0</v>
      </c>
      <c r="BB272" s="129">
        <f t="shared" si="194"/>
        <v>0</v>
      </c>
      <c r="BC272" s="129">
        <f t="shared" si="185"/>
        <v>7000</v>
      </c>
      <c r="BD272" s="51"/>
    </row>
    <row r="273" spans="1:56" ht="30" customHeight="1" x14ac:dyDescent="0.2">
      <c r="A273" s="82"/>
      <c r="B273" s="83"/>
      <c r="C273" s="83"/>
      <c r="D273" s="63"/>
      <c r="E273" s="60"/>
      <c r="F273" s="83"/>
      <c r="G273" s="104"/>
      <c r="H273" s="105"/>
      <c r="I273" s="59"/>
      <c r="J273" s="60"/>
      <c r="K273" s="133">
        <v>7</v>
      </c>
      <c r="L273" s="62"/>
      <c r="M273" s="63"/>
      <c r="N273" s="134" t="s">
        <v>59</v>
      </c>
      <c r="O273" s="129">
        <v>9000</v>
      </c>
      <c r="P273" s="136">
        <v>10000</v>
      </c>
      <c r="Q273" s="137">
        <v>10000</v>
      </c>
      <c r="R273" s="129">
        <v>9000</v>
      </c>
      <c r="S273" s="375"/>
      <c r="T273" s="129">
        <v>700</v>
      </c>
      <c r="U273" s="129">
        <v>500</v>
      </c>
      <c r="V273" s="129">
        <v>600</v>
      </c>
      <c r="W273" s="129">
        <f t="shared" si="168"/>
        <v>1800</v>
      </c>
      <c r="X273" s="135">
        <f t="shared" si="205"/>
        <v>20</v>
      </c>
      <c r="Z273" s="135">
        <v>800</v>
      </c>
      <c r="AA273" s="129">
        <v>900</v>
      </c>
      <c r="AB273" s="129">
        <v>1000</v>
      </c>
      <c r="AC273" s="129">
        <f t="shared" si="170"/>
        <v>2700</v>
      </c>
      <c r="AD273" s="424">
        <f>AC273/(R273/100)</f>
        <v>30</v>
      </c>
      <c r="AF273" s="424">
        <f t="shared" si="206"/>
        <v>4500</v>
      </c>
      <c r="AG273" s="424">
        <f t="shared" si="207"/>
        <v>50</v>
      </c>
      <c r="AI273" s="424">
        <v>700</v>
      </c>
      <c r="AJ273" s="129">
        <v>800</v>
      </c>
      <c r="AK273" s="129">
        <v>800</v>
      </c>
      <c r="AL273" s="129">
        <f t="shared" si="172"/>
        <v>2300</v>
      </c>
      <c r="AM273" s="424">
        <f>AL273/(R273/100)</f>
        <v>25.555555555555557</v>
      </c>
      <c r="AO273" s="424">
        <v>1100</v>
      </c>
      <c r="AP273" s="129">
        <v>1100</v>
      </c>
      <c r="AQ273" s="129"/>
      <c r="AR273" s="129">
        <f t="shared" si="174"/>
        <v>2200</v>
      </c>
      <c r="AS273" s="424">
        <f>AR273/(R273/100)</f>
        <v>24.444444444444443</v>
      </c>
      <c r="AU273" s="424">
        <f t="shared" si="200"/>
        <v>4500</v>
      </c>
      <c r="AV273" s="424">
        <f t="shared" si="208"/>
        <v>50</v>
      </c>
      <c r="AX273" s="424">
        <f t="shared" si="201"/>
        <v>9000</v>
      </c>
      <c r="AY273" s="424">
        <f t="shared" si="209"/>
        <v>100</v>
      </c>
      <c r="AZ273" s="50"/>
      <c r="BA273" s="135">
        <f t="shared" si="184"/>
        <v>0</v>
      </c>
      <c r="BB273" s="129">
        <f t="shared" si="194"/>
        <v>0</v>
      </c>
      <c r="BC273" s="129">
        <f t="shared" si="185"/>
        <v>9000</v>
      </c>
      <c r="BD273" s="51"/>
    </row>
    <row r="274" spans="1:56" ht="30" customHeight="1" x14ac:dyDescent="0.2">
      <c r="A274" s="82"/>
      <c r="B274" s="83"/>
      <c r="C274" s="83"/>
      <c r="D274" s="63"/>
      <c r="E274" s="60"/>
      <c r="F274" s="83"/>
      <c r="G274" s="109"/>
      <c r="H274" s="110" t="s">
        <v>52</v>
      </c>
      <c r="I274" s="111"/>
      <c r="J274" s="112"/>
      <c r="K274" s="113"/>
      <c r="L274" s="114"/>
      <c r="M274" s="115"/>
      <c r="N274" s="116" t="s">
        <v>53</v>
      </c>
      <c r="O274" s="118">
        <f>O275</f>
        <v>964000</v>
      </c>
      <c r="P274" s="119">
        <f>P275</f>
        <v>1011000</v>
      </c>
      <c r="Q274" s="120">
        <f>Q275</f>
        <v>1055000</v>
      </c>
      <c r="R274" s="118">
        <f>R275</f>
        <v>964000</v>
      </c>
      <c r="S274" s="379"/>
      <c r="T274" s="118">
        <f>T275</f>
        <v>145700</v>
      </c>
      <c r="U274" s="118">
        <f>U275</f>
        <v>62500</v>
      </c>
      <c r="V274" s="118">
        <f>V275</f>
        <v>62900</v>
      </c>
      <c r="W274" s="118">
        <f>SUM(T274:V274)</f>
        <v>271100</v>
      </c>
      <c r="X274" s="117">
        <f t="shared" si="205"/>
        <v>28.122406639004151</v>
      </c>
      <c r="Z274" s="117">
        <f>Z275</f>
        <v>96600</v>
      </c>
      <c r="AA274" s="118">
        <f>AA275</f>
        <v>95800</v>
      </c>
      <c r="AB274" s="118">
        <f>AB275</f>
        <v>113600</v>
      </c>
      <c r="AC274" s="118">
        <f>SUM(Z274:AB274)</f>
        <v>306000</v>
      </c>
      <c r="AD274" s="422">
        <f t="shared" ref="AD274:AD332" si="210">AC274/(R274/100)</f>
        <v>31.742738589211619</v>
      </c>
      <c r="AF274" s="422">
        <f t="shared" si="206"/>
        <v>577100</v>
      </c>
      <c r="AG274" s="422">
        <f t="shared" si="207"/>
        <v>59.865145228215766</v>
      </c>
      <c r="AI274" s="422">
        <f>AI275</f>
        <v>75900</v>
      </c>
      <c r="AJ274" s="118">
        <f>AJ275</f>
        <v>76300</v>
      </c>
      <c r="AK274" s="118">
        <f>AK275</f>
        <v>74800</v>
      </c>
      <c r="AL274" s="118">
        <f>SUM(AI274:AK274)</f>
        <v>227000</v>
      </c>
      <c r="AM274" s="422">
        <f t="shared" ref="AM274:AM332" si="211">AL274/(R274/100)</f>
        <v>23.547717842323653</v>
      </c>
      <c r="AO274" s="422">
        <f>AO275</f>
        <v>59200</v>
      </c>
      <c r="AP274" s="118">
        <f>AP275</f>
        <v>42600</v>
      </c>
      <c r="AQ274" s="118">
        <f>AQ275</f>
        <v>58100</v>
      </c>
      <c r="AR274" s="118">
        <f>SUM(AO274:AQ274)</f>
        <v>159900</v>
      </c>
      <c r="AS274" s="422">
        <f t="shared" ref="AS274:AS332" si="212">AR274/(R274/100)</f>
        <v>16.587136929460581</v>
      </c>
      <c r="AU274" s="422">
        <f>AL274+AR274</f>
        <v>386900</v>
      </c>
      <c r="AV274" s="422">
        <f t="shared" si="208"/>
        <v>40.134854771784234</v>
      </c>
      <c r="AX274" s="422">
        <f t="shared" si="201"/>
        <v>964000</v>
      </c>
      <c r="AY274" s="422">
        <f t="shared" si="209"/>
        <v>100</v>
      </c>
      <c r="AZ274" s="121"/>
      <c r="BA274" s="117">
        <f t="shared" si="184"/>
        <v>0</v>
      </c>
      <c r="BB274" s="122">
        <f t="shared" si="194"/>
        <v>0</v>
      </c>
      <c r="BC274" s="118">
        <f t="shared" si="185"/>
        <v>964000</v>
      </c>
      <c r="BD274" s="51"/>
    </row>
    <row r="275" spans="1:56" ht="30" customHeight="1" x14ac:dyDescent="0.2">
      <c r="A275" s="82"/>
      <c r="B275" s="83"/>
      <c r="C275" s="83"/>
      <c r="D275" s="63"/>
      <c r="E275" s="60"/>
      <c r="F275" s="83"/>
      <c r="G275" s="104"/>
      <c r="H275" s="105"/>
      <c r="I275" s="123">
        <v>2</v>
      </c>
      <c r="J275" s="60"/>
      <c r="K275" s="61"/>
      <c r="L275" s="62"/>
      <c r="M275" s="63"/>
      <c r="N275" s="124" t="s">
        <v>54</v>
      </c>
      <c r="O275" s="126">
        <f>O276+O279+O281</f>
        <v>964000</v>
      </c>
      <c r="P275" s="127">
        <f>P276+P279+P281</f>
        <v>1011000</v>
      </c>
      <c r="Q275" s="128">
        <f>Q276+Q279+Q281</f>
        <v>1055000</v>
      </c>
      <c r="R275" s="126">
        <f>R276+R279+R281</f>
        <v>964000</v>
      </c>
      <c r="S275" s="388"/>
      <c r="T275" s="126">
        <f>T276+T279+T281</f>
        <v>145700</v>
      </c>
      <c r="U275" s="126">
        <f>U276+U279+U281</f>
        <v>62500</v>
      </c>
      <c r="V275" s="126">
        <f>V276+V279+V281</f>
        <v>62900</v>
      </c>
      <c r="W275" s="126">
        <f>W276+W279+W281</f>
        <v>271100</v>
      </c>
      <c r="X275" s="125">
        <f t="shared" si="205"/>
        <v>28.122406639004151</v>
      </c>
      <c r="Z275" s="125">
        <f>Z276+Z279+Z281</f>
        <v>96600</v>
      </c>
      <c r="AA275" s="126">
        <f>AA276+AA279+AA281</f>
        <v>95800</v>
      </c>
      <c r="AB275" s="126">
        <f>AB276+AB279+AB281</f>
        <v>113600</v>
      </c>
      <c r="AC275" s="126">
        <f>AC276+AC279+AC281</f>
        <v>306000</v>
      </c>
      <c r="AD275" s="423">
        <f t="shared" si="210"/>
        <v>31.742738589211619</v>
      </c>
      <c r="AF275" s="423">
        <f t="shared" si="206"/>
        <v>577100</v>
      </c>
      <c r="AG275" s="423">
        <f t="shared" si="207"/>
        <v>59.865145228215766</v>
      </c>
      <c r="AI275" s="423">
        <f>AI276+AI279+AI281</f>
        <v>75900</v>
      </c>
      <c r="AJ275" s="126">
        <f>AJ276+AJ279+AJ281</f>
        <v>76300</v>
      </c>
      <c r="AK275" s="126">
        <f>AK276+AK279+AK281</f>
        <v>74800</v>
      </c>
      <c r="AL275" s="126">
        <f>AL276+AL279+AL281</f>
        <v>227000</v>
      </c>
      <c r="AM275" s="423">
        <f t="shared" si="211"/>
        <v>23.547717842323653</v>
      </c>
      <c r="AO275" s="423">
        <f>AO276+AO279+AO281</f>
        <v>59200</v>
      </c>
      <c r="AP275" s="126">
        <f>AP276+AP279+AP281</f>
        <v>42600</v>
      </c>
      <c r="AQ275" s="126">
        <f>AQ276+AQ279+AQ281</f>
        <v>58100</v>
      </c>
      <c r="AR275" s="126">
        <f>AR276+AR279+AR281</f>
        <v>159900</v>
      </c>
      <c r="AS275" s="423">
        <f t="shared" si="212"/>
        <v>16.587136929460581</v>
      </c>
      <c r="AU275" s="423">
        <f>AL275+AR275</f>
        <v>386900</v>
      </c>
      <c r="AV275" s="423">
        <f t="shared" si="208"/>
        <v>40.134854771784234</v>
      </c>
      <c r="AX275" s="423">
        <f t="shared" si="201"/>
        <v>964000</v>
      </c>
      <c r="AY275" s="423">
        <f t="shared" si="209"/>
        <v>100</v>
      </c>
      <c r="AZ275" s="50"/>
      <c r="BA275" s="125">
        <f t="shared" si="184"/>
        <v>0</v>
      </c>
      <c r="BB275" s="129">
        <f t="shared" si="194"/>
        <v>0</v>
      </c>
      <c r="BC275" s="126">
        <f t="shared" si="185"/>
        <v>964000</v>
      </c>
      <c r="BD275" s="51"/>
    </row>
    <row r="276" spans="1:56" ht="30" customHeight="1" x14ac:dyDescent="0.2">
      <c r="A276" s="82"/>
      <c r="B276" s="83"/>
      <c r="C276" s="83"/>
      <c r="D276" s="63"/>
      <c r="E276" s="60"/>
      <c r="F276" s="83"/>
      <c r="G276" s="104"/>
      <c r="H276" s="105"/>
      <c r="I276" s="59"/>
      <c r="J276" s="130" t="s">
        <v>63</v>
      </c>
      <c r="K276" s="61"/>
      <c r="L276" s="62"/>
      <c r="M276" s="63"/>
      <c r="N276" s="101" t="s">
        <v>64</v>
      </c>
      <c r="O276" s="103">
        <f>O277+O278</f>
        <v>935000</v>
      </c>
      <c r="P276" s="131">
        <f>P277+P278</f>
        <v>976000</v>
      </c>
      <c r="Q276" s="132">
        <f>Q277+Q278</f>
        <v>1018000</v>
      </c>
      <c r="R276" s="103">
        <f>R277+R278</f>
        <v>935000</v>
      </c>
      <c r="S276" s="379"/>
      <c r="T276" s="103">
        <f>T277+T278</f>
        <v>142200</v>
      </c>
      <c r="U276" s="103">
        <f>U277+U278</f>
        <v>60200</v>
      </c>
      <c r="V276" s="103">
        <f>V277+V278</f>
        <v>60200</v>
      </c>
      <c r="W276" s="103">
        <f>SUM(T276:V276)</f>
        <v>262600</v>
      </c>
      <c r="X276" s="102">
        <f t="shared" si="205"/>
        <v>28.085561497326204</v>
      </c>
      <c r="Z276" s="102">
        <f>Z277+Z278</f>
        <v>94000</v>
      </c>
      <c r="AA276" s="103">
        <f>AA277+AA278</f>
        <v>93000</v>
      </c>
      <c r="AB276" s="103">
        <f>AB277+AB278</f>
        <v>110800</v>
      </c>
      <c r="AC276" s="103">
        <f>SUM(Z276:AB276)</f>
        <v>297800</v>
      </c>
      <c r="AD276" s="420">
        <f t="shared" si="210"/>
        <v>31.850267379679146</v>
      </c>
      <c r="AF276" s="420">
        <f t="shared" si="206"/>
        <v>560400</v>
      </c>
      <c r="AG276" s="420">
        <f t="shared" si="207"/>
        <v>59.935828877005349</v>
      </c>
      <c r="AI276" s="420">
        <f>AI277+AI278</f>
        <v>73300</v>
      </c>
      <c r="AJ276" s="103">
        <f>AJ277+AJ278</f>
        <v>74000</v>
      </c>
      <c r="AK276" s="103">
        <f>AK277+AK278</f>
        <v>72000</v>
      </c>
      <c r="AL276" s="103">
        <f>SUM(AI276:AK276)</f>
        <v>219300</v>
      </c>
      <c r="AM276" s="420">
        <f t="shared" si="211"/>
        <v>23.454545454545453</v>
      </c>
      <c r="AO276" s="420">
        <f>AO277+AO278</f>
        <v>57000</v>
      </c>
      <c r="AP276" s="103">
        <f>AP277+AP278</f>
        <v>40900</v>
      </c>
      <c r="AQ276" s="103">
        <f>AQ277+AQ278</f>
        <v>57400</v>
      </c>
      <c r="AR276" s="103">
        <f>SUM(AO276:AQ276)</f>
        <v>155300</v>
      </c>
      <c r="AS276" s="420">
        <f t="shared" si="212"/>
        <v>16.609625668449198</v>
      </c>
      <c r="AU276" s="420">
        <f>AL276+AR276</f>
        <v>374600</v>
      </c>
      <c r="AV276" s="420">
        <f t="shared" si="208"/>
        <v>40.064171122994651</v>
      </c>
      <c r="AX276" s="420">
        <f t="shared" si="201"/>
        <v>935000</v>
      </c>
      <c r="AY276" s="420">
        <f t="shared" si="209"/>
        <v>100</v>
      </c>
      <c r="AZ276" s="50"/>
      <c r="BA276" s="102">
        <f t="shared" si="184"/>
        <v>0</v>
      </c>
      <c r="BB276" s="129">
        <f t="shared" si="194"/>
        <v>0</v>
      </c>
      <c r="BC276" s="103">
        <f t="shared" si="185"/>
        <v>935000</v>
      </c>
      <c r="BD276" s="51"/>
    </row>
    <row r="277" spans="1:56" ht="30" customHeight="1" x14ac:dyDescent="0.2">
      <c r="A277" s="82"/>
      <c r="B277" s="83"/>
      <c r="C277" s="83"/>
      <c r="D277" s="63"/>
      <c r="E277" s="60"/>
      <c r="F277" s="83"/>
      <c r="G277" s="104"/>
      <c r="H277" s="105"/>
      <c r="I277" s="59"/>
      <c r="J277" s="60"/>
      <c r="K277" s="133">
        <v>1</v>
      </c>
      <c r="L277" s="62"/>
      <c r="M277" s="63"/>
      <c r="N277" s="134" t="s">
        <v>65</v>
      </c>
      <c r="O277" s="129">
        <v>900000</v>
      </c>
      <c r="P277" s="136">
        <v>940000</v>
      </c>
      <c r="Q277" s="137">
        <v>980000</v>
      </c>
      <c r="R277" s="129">
        <v>900000</v>
      </c>
      <c r="S277" s="375"/>
      <c r="T277" s="129">
        <v>135000</v>
      </c>
      <c r="U277" s="129">
        <v>57300</v>
      </c>
      <c r="V277" s="129">
        <v>57300</v>
      </c>
      <c r="W277" s="129">
        <f>SUM(T277:V277)</f>
        <v>249600</v>
      </c>
      <c r="X277" s="135">
        <f t="shared" si="205"/>
        <v>27.733333333333334</v>
      </c>
      <c r="Z277" s="135">
        <v>90000</v>
      </c>
      <c r="AA277" s="129">
        <v>90000</v>
      </c>
      <c r="AB277" s="129">
        <v>107000</v>
      </c>
      <c r="AC277" s="129">
        <f>SUM(Z277:AB277)</f>
        <v>287000</v>
      </c>
      <c r="AD277" s="424">
        <f t="shared" si="210"/>
        <v>31.888888888888889</v>
      </c>
      <c r="AF277" s="424">
        <f t="shared" si="206"/>
        <v>536600</v>
      </c>
      <c r="AG277" s="424">
        <f t="shared" si="207"/>
        <v>59.62222222222222</v>
      </c>
      <c r="AI277" s="424">
        <v>70000</v>
      </c>
      <c r="AJ277" s="129">
        <v>70000</v>
      </c>
      <c r="AK277" s="129">
        <v>70000</v>
      </c>
      <c r="AL277" s="129">
        <f>SUM(AI277:AK277)</f>
        <v>210000</v>
      </c>
      <c r="AM277" s="424">
        <f t="shared" si="211"/>
        <v>23.333333333333332</v>
      </c>
      <c r="AO277" s="424">
        <v>56000</v>
      </c>
      <c r="AP277" s="129">
        <v>40000</v>
      </c>
      <c r="AQ277" s="129">
        <v>57400</v>
      </c>
      <c r="AR277" s="129">
        <f>SUM(AO277:AQ277)</f>
        <v>153400</v>
      </c>
      <c r="AS277" s="424">
        <f t="shared" si="212"/>
        <v>17.044444444444444</v>
      </c>
      <c r="AU277" s="424">
        <f>AL277+AR277</f>
        <v>363400</v>
      </c>
      <c r="AV277" s="424">
        <f t="shared" si="208"/>
        <v>40.37777777777778</v>
      </c>
      <c r="AX277" s="424">
        <f t="shared" si="201"/>
        <v>900000</v>
      </c>
      <c r="AY277" s="424">
        <f t="shared" si="209"/>
        <v>100</v>
      </c>
      <c r="AZ277" s="50"/>
      <c r="BA277" s="135">
        <f t="shared" si="184"/>
        <v>0</v>
      </c>
      <c r="BB277" s="129">
        <f t="shared" si="194"/>
        <v>0</v>
      </c>
      <c r="BC277" s="129">
        <f t="shared" si="185"/>
        <v>900000</v>
      </c>
      <c r="BD277" s="51"/>
    </row>
    <row r="278" spans="1:56" ht="30" customHeight="1" x14ac:dyDescent="0.2">
      <c r="A278" s="82"/>
      <c r="B278" s="83"/>
      <c r="C278" s="83"/>
      <c r="D278" s="63"/>
      <c r="E278" s="60"/>
      <c r="F278" s="83"/>
      <c r="G278" s="104"/>
      <c r="H278" s="105"/>
      <c r="I278" s="59"/>
      <c r="J278" s="60"/>
      <c r="K278" s="133">
        <v>4</v>
      </c>
      <c r="L278" s="62"/>
      <c r="M278" s="63"/>
      <c r="N278" s="134" t="s">
        <v>66</v>
      </c>
      <c r="O278" s="129">
        <v>35000</v>
      </c>
      <c r="P278" s="136">
        <v>36000</v>
      </c>
      <c r="Q278" s="137">
        <v>38000</v>
      </c>
      <c r="R278" s="129">
        <v>35000</v>
      </c>
      <c r="S278" s="375"/>
      <c r="T278" s="129">
        <v>7200</v>
      </c>
      <c r="U278" s="129">
        <v>2900</v>
      </c>
      <c r="V278" s="129">
        <v>2900</v>
      </c>
      <c r="W278" s="129">
        <f>SUM(T278:V278)</f>
        <v>13000</v>
      </c>
      <c r="X278" s="135">
        <f t="shared" si="205"/>
        <v>37.142857142857146</v>
      </c>
      <c r="Z278" s="135">
        <v>4000</v>
      </c>
      <c r="AA278" s="129">
        <v>3000</v>
      </c>
      <c r="AB278" s="129">
        <v>3800</v>
      </c>
      <c r="AC278" s="129">
        <f>SUM(Z278:AB278)</f>
        <v>10800</v>
      </c>
      <c r="AD278" s="424">
        <f t="shared" si="210"/>
        <v>30.857142857142858</v>
      </c>
      <c r="AF278" s="424">
        <f t="shared" si="206"/>
        <v>23800</v>
      </c>
      <c r="AG278" s="424">
        <f t="shared" si="207"/>
        <v>68</v>
      </c>
      <c r="AI278" s="424">
        <v>3300</v>
      </c>
      <c r="AJ278" s="129">
        <v>4000</v>
      </c>
      <c r="AK278" s="129">
        <v>2000</v>
      </c>
      <c r="AL278" s="129">
        <f>SUM(AI278:AK278)</f>
        <v>9300</v>
      </c>
      <c r="AM278" s="424">
        <f t="shared" si="211"/>
        <v>26.571428571428573</v>
      </c>
      <c r="AO278" s="424">
        <v>1000</v>
      </c>
      <c r="AP278" s="129">
        <v>900</v>
      </c>
      <c r="AQ278" s="129"/>
      <c r="AR278" s="129">
        <f>SUM(AO278:AQ278)</f>
        <v>1900</v>
      </c>
      <c r="AS278" s="424">
        <f t="shared" si="212"/>
        <v>5.4285714285714288</v>
      </c>
      <c r="AU278" s="424">
        <f>AL278+AR278</f>
        <v>11200</v>
      </c>
      <c r="AV278" s="424">
        <f t="shared" si="208"/>
        <v>32</v>
      </c>
      <c r="AX278" s="424">
        <f t="shared" si="201"/>
        <v>35000</v>
      </c>
      <c r="AY278" s="424">
        <f t="shared" si="209"/>
        <v>100</v>
      </c>
      <c r="AZ278" s="50"/>
      <c r="BA278" s="135">
        <f t="shared" si="184"/>
        <v>0</v>
      </c>
      <c r="BB278" s="129">
        <f t="shared" si="194"/>
        <v>0</v>
      </c>
      <c r="BC278" s="129">
        <f t="shared" si="185"/>
        <v>35000</v>
      </c>
      <c r="BD278" s="51"/>
    </row>
    <row r="279" spans="1:56" ht="30" customHeight="1" x14ac:dyDescent="0.2">
      <c r="A279" s="82"/>
      <c r="B279" s="83"/>
      <c r="C279" s="83"/>
      <c r="D279" s="63"/>
      <c r="E279" s="60"/>
      <c r="F279" s="83"/>
      <c r="G279" s="104"/>
      <c r="H279" s="105"/>
      <c r="I279" s="59"/>
      <c r="J279" s="130" t="s">
        <v>67</v>
      </c>
      <c r="K279" s="61"/>
      <c r="L279" s="62"/>
      <c r="M279" s="63"/>
      <c r="N279" s="101" t="s">
        <v>68</v>
      </c>
      <c r="O279" s="103">
        <f>O280</f>
        <v>8000</v>
      </c>
      <c r="P279" s="131">
        <f>P280</f>
        <v>10000</v>
      </c>
      <c r="Q279" s="132">
        <f>Q280</f>
        <v>10000</v>
      </c>
      <c r="R279" s="103">
        <f>R280</f>
        <v>8000</v>
      </c>
      <c r="S279" s="379"/>
      <c r="T279" s="103">
        <f>T280</f>
        <v>2000</v>
      </c>
      <c r="U279" s="103">
        <f>U280</f>
        <v>500</v>
      </c>
      <c r="V279" s="103">
        <f>V280</f>
        <v>900</v>
      </c>
      <c r="W279" s="103">
        <f>W280</f>
        <v>3400</v>
      </c>
      <c r="X279" s="102">
        <f t="shared" si="205"/>
        <v>42.5</v>
      </c>
      <c r="Z279" s="102">
        <f>Z280</f>
        <v>800</v>
      </c>
      <c r="AA279" s="103">
        <f>AA280</f>
        <v>1000</v>
      </c>
      <c r="AB279" s="103">
        <f>AB280</f>
        <v>1100</v>
      </c>
      <c r="AC279" s="103">
        <f>AC280</f>
        <v>2900</v>
      </c>
      <c r="AD279" s="420">
        <f t="shared" si="210"/>
        <v>36.25</v>
      </c>
      <c r="AF279" s="420">
        <f t="shared" si="206"/>
        <v>6300</v>
      </c>
      <c r="AG279" s="420">
        <f t="shared" si="207"/>
        <v>78.75</v>
      </c>
      <c r="AI279" s="420">
        <f>AI280</f>
        <v>800</v>
      </c>
      <c r="AJ279" s="103">
        <f>AJ280</f>
        <v>500</v>
      </c>
      <c r="AK279" s="103">
        <f>AK280</f>
        <v>400</v>
      </c>
      <c r="AL279" s="103">
        <f>AL280</f>
        <v>1700</v>
      </c>
      <c r="AM279" s="420">
        <f t="shared" si="211"/>
        <v>21.25</v>
      </c>
      <c r="AO279" s="420">
        <f>AO280</f>
        <v>0</v>
      </c>
      <c r="AP279" s="103">
        <f>AP280</f>
        <v>0</v>
      </c>
      <c r="AQ279" s="103">
        <f>AQ280</f>
        <v>0</v>
      </c>
      <c r="AR279" s="103">
        <f>AR280</f>
        <v>0</v>
      </c>
      <c r="AS279" s="420">
        <f t="shared" si="212"/>
        <v>0</v>
      </c>
      <c r="AU279" s="420">
        <f>AU280</f>
        <v>1700</v>
      </c>
      <c r="AV279" s="420">
        <f t="shared" si="208"/>
        <v>21.25</v>
      </c>
      <c r="AX279" s="420">
        <f t="shared" si="201"/>
        <v>8000</v>
      </c>
      <c r="AY279" s="420">
        <f t="shared" si="209"/>
        <v>100</v>
      </c>
      <c r="AZ279" s="50"/>
      <c r="BA279" s="102">
        <f t="shared" si="184"/>
        <v>0</v>
      </c>
      <c r="BB279" s="129">
        <f t="shared" si="194"/>
        <v>0</v>
      </c>
      <c r="BC279" s="103">
        <f t="shared" si="185"/>
        <v>8000</v>
      </c>
      <c r="BD279" s="51"/>
    </row>
    <row r="280" spans="1:56" ht="30" customHeight="1" x14ac:dyDescent="0.2">
      <c r="A280" s="82"/>
      <c r="B280" s="83"/>
      <c r="C280" s="83"/>
      <c r="D280" s="63"/>
      <c r="E280" s="60"/>
      <c r="F280" s="83"/>
      <c r="G280" s="104"/>
      <c r="H280" s="105"/>
      <c r="I280" s="59"/>
      <c r="J280" s="60"/>
      <c r="K280" s="133">
        <v>4</v>
      </c>
      <c r="L280" s="62"/>
      <c r="M280" s="63"/>
      <c r="N280" s="134" t="s">
        <v>66</v>
      </c>
      <c r="O280" s="129">
        <v>8000</v>
      </c>
      <c r="P280" s="136">
        <v>10000</v>
      </c>
      <c r="Q280" s="137">
        <v>10000</v>
      </c>
      <c r="R280" s="129">
        <v>8000</v>
      </c>
      <c r="S280" s="375"/>
      <c r="T280" s="129">
        <v>2000</v>
      </c>
      <c r="U280" s="129">
        <v>500</v>
      </c>
      <c r="V280" s="129">
        <v>900</v>
      </c>
      <c r="W280" s="129">
        <f>SUM(T280:V280)</f>
        <v>3400</v>
      </c>
      <c r="X280" s="135">
        <f t="shared" si="205"/>
        <v>42.5</v>
      </c>
      <c r="Z280" s="135">
        <v>800</v>
      </c>
      <c r="AA280" s="129">
        <v>1000</v>
      </c>
      <c r="AB280" s="129">
        <v>1100</v>
      </c>
      <c r="AC280" s="129">
        <f>SUM(Z280:AB280)</f>
        <v>2900</v>
      </c>
      <c r="AD280" s="424">
        <f t="shared" si="210"/>
        <v>36.25</v>
      </c>
      <c r="AF280" s="424">
        <f t="shared" si="206"/>
        <v>6300</v>
      </c>
      <c r="AG280" s="424">
        <f t="shared" si="207"/>
        <v>78.75</v>
      </c>
      <c r="AI280" s="424">
        <v>800</v>
      </c>
      <c r="AJ280" s="129">
        <v>500</v>
      </c>
      <c r="AK280" s="129">
        <v>400</v>
      </c>
      <c r="AL280" s="129">
        <f>SUM(AI280:AK280)</f>
        <v>1700</v>
      </c>
      <c r="AM280" s="424">
        <f t="shared" si="211"/>
        <v>21.25</v>
      </c>
      <c r="AO280" s="424"/>
      <c r="AP280" s="129"/>
      <c r="AQ280" s="129"/>
      <c r="AR280" s="129">
        <f>SUM(AO280:AQ280)</f>
        <v>0</v>
      </c>
      <c r="AS280" s="424">
        <f t="shared" si="212"/>
        <v>0</v>
      </c>
      <c r="AU280" s="424">
        <f t="shared" ref="AU280:AU316" si="213">AL280+AR280</f>
        <v>1700</v>
      </c>
      <c r="AV280" s="424">
        <f t="shared" si="208"/>
        <v>21.25</v>
      </c>
      <c r="AX280" s="424">
        <f t="shared" si="201"/>
        <v>8000</v>
      </c>
      <c r="AY280" s="424">
        <f t="shared" si="209"/>
        <v>100</v>
      </c>
      <c r="AZ280" s="50"/>
      <c r="BA280" s="135">
        <f t="shared" si="184"/>
        <v>0</v>
      </c>
      <c r="BB280" s="129">
        <f t="shared" si="194"/>
        <v>0</v>
      </c>
      <c r="BC280" s="129">
        <f t="shared" si="185"/>
        <v>8000</v>
      </c>
      <c r="BD280" s="51"/>
    </row>
    <row r="281" spans="1:56" ht="30" customHeight="1" x14ac:dyDescent="0.2">
      <c r="A281" s="82"/>
      <c r="B281" s="83"/>
      <c r="C281" s="83"/>
      <c r="D281" s="63"/>
      <c r="E281" s="60"/>
      <c r="F281" s="83"/>
      <c r="G281" s="104"/>
      <c r="H281" s="105"/>
      <c r="I281" s="59"/>
      <c r="J281" s="130" t="s">
        <v>55</v>
      </c>
      <c r="K281" s="61"/>
      <c r="L281" s="62"/>
      <c r="M281" s="63"/>
      <c r="N281" s="101" t="s">
        <v>56</v>
      </c>
      <c r="O281" s="102">
        <f>O282+O284+O283+O285</f>
        <v>21000</v>
      </c>
      <c r="P281" s="131">
        <f>P282+P284+P283+P285</f>
        <v>25000</v>
      </c>
      <c r="Q281" s="132">
        <f>Q282+Q284+Q283+Q285</f>
        <v>27000</v>
      </c>
      <c r="R281" s="102">
        <f>R282+R284+R283+R285</f>
        <v>21000</v>
      </c>
      <c r="S281" s="378"/>
      <c r="T281" s="102">
        <f>T282+T284+T283+T285</f>
        <v>1500</v>
      </c>
      <c r="U281" s="102">
        <f>U282+U284+U283+U285</f>
        <v>1800</v>
      </c>
      <c r="V281" s="102">
        <f>V282+V284+V283+V285</f>
        <v>1800</v>
      </c>
      <c r="W281" s="102">
        <f>W282+W283+W284+W285</f>
        <v>5100</v>
      </c>
      <c r="X281" s="102">
        <f t="shared" si="205"/>
        <v>24.285714285714285</v>
      </c>
      <c r="Z281" s="102">
        <f>Z282+Z284+Z283+Z285</f>
        <v>1800</v>
      </c>
      <c r="AA281" s="102">
        <f>AA282+AA284+AA283+AA285</f>
        <v>1800</v>
      </c>
      <c r="AB281" s="102">
        <f>AB282+AB284+AB283+AB285</f>
        <v>1700</v>
      </c>
      <c r="AC281" s="102">
        <f>AC282+AC283+AC284+AC285</f>
        <v>5300</v>
      </c>
      <c r="AD281" s="420">
        <f t="shared" si="210"/>
        <v>25.238095238095237</v>
      </c>
      <c r="AF281" s="420">
        <f t="shared" si="206"/>
        <v>10400</v>
      </c>
      <c r="AG281" s="420">
        <f t="shared" si="207"/>
        <v>49.523809523809526</v>
      </c>
      <c r="AI281" s="420">
        <f>AI282+AI284+AI283+AI285</f>
        <v>1800</v>
      </c>
      <c r="AJ281" s="102">
        <f>AJ282+AJ284+AJ283+AJ285</f>
        <v>1800</v>
      </c>
      <c r="AK281" s="102">
        <f>AK282+AK284+AK283+AK285</f>
        <v>2400</v>
      </c>
      <c r="AL281" s="102">
        <f>AL282+AL283+AL284+AL285</f>
        <v>6000</v>
      </c>
      <c r="AM281" s="420">
        <f t="shared" si="211"/>
        <v>28.571428571428573</v>
      </c>
      <c r="AO281" s="420">
        <f>AO282+AO284+AO283+AO285</f>
        <v>2200</v>
      </c>
      <c r="AP281" s="102">
        <f>AP282+AP284+AP283+AP285</f>
        <v>1700</v>
      </c>
      <c r="AQ281" s="102">
        <f>AQ282+AQ284+AQ283+AQ285</f>
        <v>700</v>
      </c>
      <c r="AR281" s="102">
        <f>AR282+AR283+AR284+AR285</f>
        <v>4600</v>
      </c>
      <c r="AS281" s="420">
        <f t="shared" si="212"/>
        <v>21.904761904761905</v>
      </c>
      <c r="AU281" s="420">
        <f t="shared" si="213"/>
        <v>10600</v>
      </c>
      <c r="AV281" s="420">
        <f t="shared" si="208"/>
        <v>50.476190476190474</v>
      </c>
      <c r="AX281" s="420">
        <f>AX282+AX283+AX284+AX285</f>
        <v>21000</v>
      </c>
      <c r="AY281" s="420">
        <f t="shared" si="209"/>
        <v>100</v>
      </c>
      <c r="AZ281" s="50"/>
      <c r="BA281" s="102">
        <f t="shared" si="184"/>
        <v>0</v>
      </c>
      <c r="BB281" s="129">
        <f t="shared" si="194"/>
        <v>0</v>
      </c>
      <c r="BC281" s="102">
        <f t="shared" si="185"/>
        <v>21000</v>
      </c>
      <c r="BD281" s="51"/>
    </row>
    <row r="282" spans="1:56" ht="30" customHeight="1" x14ac:dyDescent="0.2">
      <c r="A282" s="82"/>
      <c r="B282" s="83"/>
      <c r="C282" s="83"/>
      <c r="D282" s="63"/>
      <c r="E282" s="60"/>
      <c r="F282" s="83"/>
      <c r="G282" s="104"/>
      <c r="H282" s="105"/>
      <c r="I282" s="59"/>
      <c r="J282" s="60"/>
      <c r="K282" s="133">
        <v>2</v>
      </c>
      <c r="L282" s="62"/>
      <c r="M282" s="63"/>
      <c r="N282" s="134" t="s">
        <v>57</v>
      </c>
      <c r="O282" s="129">
        <v>7000</v>
      </c>
      <c r="P282" s="136">
        <v>9000</v>
      </c>
      <c r="Q282" s="137">
        <v>10000</v>
      </c>
      <c r="R282" s="129">
        <v>7000</v>
      </c>
      <c r="S282" s="375"/>
      <c r="T282" s="129">
        <v>500</v>
      </c>
      <c r="U282" s="129">
        <v>600</v>
      </c>
      <c r="V282" s="129">
        <v>600</v>
      </c>
      <c r="W282" s="129">
        <f t="shared" ref="W282:W287" si="214">SUM(T282:V282)</f>
        <v>1700</v>
      </c>
      <c r="X282" s="135">
        <f t="shared" si="205"/>
        <v>24.285714285714285</v>
      </c>
      <c r="Z282" s="135">
        <v>600</v>
      </c>
      <c r="AA282" s="129">
        <v>600</v>
      </c>
      <c r="AB282" s="129">
        <v>600</v>
      </c>
      <c r="AC282" s="129">
        <f t="shared" ref="AC282:AC287" si="215">SUM(Z282:AB282)</f>
        <v>1800</v>
      </c>
      <c r="AD282" s="424">
        <f t="shared" si="210"/>
        <v>25.714285714285715</v>
      </c>
      <c r="AF282" s="424">
        <f t="shared" si="206"/>
        <v>3500</v>
      </c>
      <c r="AG282" s="424">
        <f t="shared" si="207"/>
        <v>50</v>
      </c>
      <c r="AI282" s="424">
        <v>600</v>
      </c>
      <c r="AJ282" s="129">
        <v>600</v>
      </c>
      <c r="AK282" s="129">
        <v>600</v>
      </c>
      <c r="AL282" s="129">
        <f t="shared" ref="AL282:AL287" si="216">SUM(AI282:AK282)</f>
        <v>1800</v>
      </c>
      <c r="AM282" s="424">
        <f t="shared" si="211"/>
        <v>25.714285714285715</v>
      </c>
      <c r="AO282" s="424">
        <v>500</v>
      </c>
      <c r="AP282" s="129">
        <v>600</v>
      </c>
      <c r="AQ282" s="129">
        <v>600</v>
      </c>
      <c r="AR282" s="129">
        <f t="shared" ref="AR282:AR287" si="217">SUM(AO282:AQ282)</f>
        <v>1700</v>
      </c>
      <c r="AS282" s="424">
        <f t="shared" si="212"/>
        <v>24.285714285714285</v>
      </c>
      <c r="AU282" s="424">
        <f t="shared" si="213"/>
        <v>3500</v>
      </c>
      <c r="AV282" s="424">
        <f t="shared" si="208"/>
        <v>50</v>
      </c>
      <c r="AX282" s="424">
        <f t="shared" ref="AX282:AX293" si="218">AF282+AU282</f>
        <v>7000</v>
      </c>
      <c r="AY282" s="424">
        <f t="shared" si="209"/>
        <v>100</v>
      </c>
      <c r="AZ282" s="50"/>
      <c r="BA282" s="135">
        <f t="shared" si="184"/>
        <v>0</v>
      </c>
      <c r="BB282" s="129">
        <f t="shared" si="194"/>
        <v>0</v>
      </c>
      <c r="BC282" s="129">
        <f t="shared" si="185"/>
        <v>7000</v>
      </c>
      <c r="BD282" s="51"/>
    </row>
    <row r="283" spans="1:56" ht="30" customHeight="1" x14ac:dyDescent="0.2">
      <c r="A283" s="82"/>
      <c r="B283" s="83"/>
      <c r="C283" s="83"/>
      <c r="D283" s="63"/>
      <c r="E283" s="60"/>
      <c r="F283" s="83"/>
      <c r="G283" s="104"/>
      <c r="H283" s="105"/>
      <c r="I283" s="59"/>
      <c r="J283" s="60"/>
      <c r="K283" s="133">
        <v>3</v>
      </c>
      <c r="L283" s="62"/>
      <c r="M283" s="63"/>
      <c r="N283" s="134" t="s">
        <v>85</v>
      </c>
      <c r="O283" s="135">
        <v>7000</v>
      </c>
      <c r="P283" s="136">
        <v>8000</v>
      </c>
      <c r="Q283" s="137">
        <v>9000</v>
      </c>
      <c r="R283" s="135">
        <v>7000</v>
      </c>
      <c r="S283" s="377"/>
      <c r="T283" s="135">
        <v>500</v>
      </c>
      <c r="U283" s="135">
        <v>600</v>
      </c>
      <c r="V283" s="135">
        <v>600</v>
      </c>
      <c r="W283" s="135">
        <f t="shared" si="214"/>
        <v>1700</v>
      </c>
      <c r="X283" s="135">
        <f t="shared" si="205"/>
        <v>24.285714285714285</v>
      </c>
      <c r="Z283" s="135">
        <v>600</v>
      </c>
      <c r="AA283" s="135">
        <v>600</v>
      </c>
      <c r="AB283" s="135">
        <v>600</v>
      </c>
      <c r="AC283" s="135">
        <f t="shared" si="215"/>
        <v>1800</v>
      </c>
      <c r="AD283" s="424">
        <f t="shared" si="210"/>
        <v>25.714285714285715</v>
      </c>
      <c r="AF283" s="424">
        <f t="shared" si="206"/>
        <v>3500</v>
      </c>
      <c r="AG283" s="424">
        <f t="shared" si="207"/>
        <v>50</v>
      </c>
      <c r="AI283" s="424">
        <v>600</v>
      </c>
      <c r="AJ283" s="135">
        <v>600</v>
      </c>
      <c r="AK283" s="135">
        <v>1300</v>
      </c>
      <c r="AL283" s="135">
        <f t="shared" si="216"/>
        <v>2500</v>
      </c>
      <c r="AM283" s="424">
        <f t="shared" si="211"/>
        <v>35.714285714285715</v>
      </c>
      <c r="AO283" s="424">
        <v>1000</v>
      </c>
      <c r="AP283" s="135"/>
      <c r="AQ283" s="135"/>
      <c r="AR283" s="135">
        <f t="shared" si="217"/>
        <v>1000</v>
      </c>
      <c r="AS283" s="424">
        <f t="shared" si="212"/>
        <v>14.285714285714286</v>
      </c>
      <c r="AU283" s="424">
        <f t="shared" si="213"/>
        <v>3500</v>
      </c>
      <c r="AV283" s="424">
        <f t="shared" si="208"/>
        <v>50</v>
      </c>
      <c r="AX283" s="424">
        <f t="shared" si="218"/>
        <v>7000</v>
      </c>
      <c r="AY283" s="424">
        <f t="shared" si="209"/>
        <v>100</v>
      </c>
      <c r="AZ283" s="50"/>
      <c r="BA283" s="135">
        <f t="shared" si="184"/>
        <v>0</v>
      </c>
      <c r="BB283" s="129">
        <f t="shared" si="194"/>
        <v>0</v>
      </c>
      <c r="BC283" s="135">
        <f t="shared" si="185"/>
        <v>7000</v>
      </c>
      <c r="BD283" s="51"/>
    </row>
    <row r="284" spans="1:56" ht="30" customHeight="1" x14ac:dyDescent="0.2">
      <c r="A284" s="82"/>
      <c r="B284" s="83"/>
      <c r="C284" s="83"/>
      <c r="D284" s="63"/>
      <c r="E284" s="60"/>
      <c r="F284" s="83"/>
      <c r="G284" s="104"/>
      <c r="H284" s="105"/>
      <c r="I284" s="59"/>
      <c r="J284" s="60"/>
      <c r="K284" s="133">
        <v>5</v>
      </c>
      <c r="L284" s="62"/>
      <c r="M284" s="63"/>
      <c r="N284" s="134" t="s">
        <v>58</v>
      </c>
      <c r="O284" s="129">
        <v>2000</v>
      </c>
      <c r="P284" s="136">
        <v>3000</v>
      </c>
      <c r="Q284" s="137">
        <v>3000</v>
      </c>
      <c r="R284" s="129">
        <v>2000</v>
      </c>
      <c r="S284" s="375"/>
      <c r="T284" s="129">
        <v>100</v>
      </c>
      <c r="U284" s="129">
        <v>200</v>
      </c>
      <c r="V284" s="129">
        <v>200</v>
      </c>
      <c r="W284" s="129">
        <f t="shared" si="214"/>
        <v>500</v>
      </c>
      <c r="X284" s="135">
        <f t="shared" si="205"/>
        <v>25</v>
      </c>
      <c r="Z284" s="135">
        <v>200</v>
      </c>
      <c r="AA284" s="129">
        <v>200</v>
      </c>
      <c r="AB284" s="129">
        <v>100</v>
      </c>
      <c r="AC284" s="129">
        <f t="shared" si="215"/>
        <v>500</v>
      </c>
      <c r="AD284" s="424">
        <f t="shared" si="210"/>
        <v>25</v>
      </c>
      <c r="AF284" s="424">
        <f t="shared" si="206"/>
        <v>1000</v>
      </c>
      <c r="AG284" s="424">
        <f t="shared" si="207"/>
        <v>50</v>
      </c>
      <c r="AI284" s="424">
        <v>200</v>
      </c>
      <c r="AJ284" s="129">
        <v>200</v>
      </c>
      <c r="AK284" s="129">
        <v>100</v>
      </c>
      <c r="AL284" s="129">
        <f t="shared" si="216"/>
        <v>500</v>
      </c>
      <c r="AM284" s="424">
        <f t="shared" si="211"/>
        <v>25</v>
      </c>
      <c r="AO284" s="424">
        <v>200</v>
      </c>
      <c r="AP284" s="129">
        <v>200</v>
      </c>
      <c r="AQ284" s="129">
        <v>100</v>
      </c>
      <c r="AR284" s="129">
        <f t="shared" si="217"/>
        <v>500</v>
      </c>
      <c r="AS284" s="424">
        <f t="shared" si="212"/>
        <v>25</v>
      </c>
      <c r="AU284" s="424">
        <f t="shared" si="213"/>
        <v>1000</v>
      </c>
      <c r="AV284" s="424">
        <f t="shared" si="208"/>
        <v>50</v>
      </c>
      <c r="AX284" s="424">
        <f t="shared" si="218"/>
        <v>2000</v>
      </c>
      <c r="AY284" s="424">
        <f t="shared" si="209"/>
        <v>100</v>
      </c>
      <c r="AZ284" s="50"/>
      <c r="BA284" s="135">
        <f t="shared" si="184"/>
        <v>0</v>
      </c>
      <c r="BB284" s="129">
        <f t="shared" si="194"/>
        <v>0</v>
      </c>
      <c r="BC284" s="129">
        <f t="shared" si="185"/>
        <v>2000</v>
      </c>
      <c r="BD284" s="51"/>
    </row>
    <row r="285" spans="1:56" ht="30" customHeight="1" x14ac:dyDescent="0.2">
      <c r="A285" s="82"/>
      <c r="B285" s="83"/>
      <c r="C285" s="83"/>
      <c r="D285" s="63"/>
      <c r="E285" s="60"/>
      <c r="F285" s="83"/>
      <c r="G285" s="104"/>
      <c r="H285" s="105"/>
      <c r="I285" s="59"/>
      <c r="J285" s="60"/>
      <c r="K285" s="133">
        <v>7</v>
      </c>
      <c r="L285" s="62"/>
      <c r="M285" s="63"/>
      <c r="N285" s="134" t="s">
        <v>59</v>
      </c>
      <c r="O285" s="129">
        <v>5000</v>
      </c>
      <c r="P285" s="136">
        <v>5000</v>
      </c>
      <c r="Q285" s="137">
        <v>5000</v>
      </c>
      <c r="R285" s="129">
        <v>5000</v>
      </c>
      <c r="S285" s="375"/>
      <c r="T285" s="129">
        <v>400</v>
      </c>
      <c r="U285" s="129">
        <v>400</v>
      </c>
      <c r="V285" s="129">
        <v>400</v>
      </c>
      <c r="W285" s="129">
        <f t="shared" si="214"/>
        <v>1200</v>
      </c>
      <c r="X285" s="135">
        <f t="shared" si="205"/>
        <v>24</v>
      </c>
      <c r="Z285" s="135">
        <v>400</v>
      </c>
      <c r="AA285" s="129">
        <v>400</v>
      </c>
      <c r="AB285" s="129">
        <v>400</v>
      </c>
      <c r="AC285" s="129">
        <f t="shared" si="215"/>
        <v>1200</v>
      </c>
      <c r="AD285" s="424">
        <f t="shared" si="210"/>
        <v>24</v>
      </c>
      <c r="AF285" s="424">
        <f t="shared" si="206"/>
        <v>2400</v>
      </c>
      <c r="AG285" s="424">
        <f t="shared" si="207"/>
        <v>48</v>
      </c>
      <c r="AI285" s="424">
        <v>400</v>
      </c>
      <c r="AJ285" s="129">
        <v>400</v>
      </c>
      <c r="AK285" s="129">
        <v>400</v>
      </c>
      <c r="AL285" s="129">
        <f t="shared" si="216"/>
        <v>1200</v>
      </c>
      <c r="AM285" s="424">
        <f t="shared" si="211"/>
        <v>24</v>
      </c>
      <c r="AO285" s="424">
        <v>500</v>
      </c>
      <c r="AP285" s="129">
        <v>900</v>
      </c>
      <c r="AQ285" s="129"/>
      <c r="AR285" s="129">
        <f t="shared" si="217"/>
        <v>1400</v>
      </c>
      <c r="AS285" s="424">
        <f t="shared" si="212"/>
        <v>28</v>
      </c>
      <c r="AU285" s="424">
        <f t="shared" si="213"/>
        <v>2600</v>
      </c>
      <c r="AV285" s="424">
        <f t="shared" si="208"/>
        <v>52</v>
      </c>
      <c r="AX285" s="424">
        <f t="shared" si="218"/>
        <v>5000</v>
      </c>
      <c r="AY285" s="424">
        <f t="shared" si="209"/>
        <v>100</v>
      </c>
      <c r="AZ285" s="50"/>
      <c r="BA285" s="135">
        <f t="shared" si="184"/>
        <v>0</v>
      </c>
      <c r="BB285" s="129">
        <f t="shared" si="194"/>
        <v>0</v>
      </c>
      <c r="BC285" s="129">
        <f t="shared" si="185"/>
        <v>5000</v>
      </c>
      <c r="BD285" s="51"/>
    </row>
    <row r="286" spans="1:56" ht="30" customHeight="1" x14ac:dyDescent="0.2">
      <c r="A286" s="82"/>
      <c r="B286" s="83"/>
      <c r="C286" s="83"/>
      <c r="D286" s="63"/>
      <c r="E286" s="60"/>
      <c r="F286" s="83"/>
      <c r="G286" s="109"/>
      <c r="H286" s="138" t="s">
        <v>60</v>
      </c>
      <c r="I286" s="139"/>
      <c r="J286" s="140"/>
      <c r="K286" s="141"/>
      <c r="L286" s="142"/>
      <c r="M286" s="143"/>
      <c r="N286" s="144" t="s">
        <v>61</v>
      </c>
      <c r="O286" s="147">
        <f>O287</f>
        <v>71000</v>
      </c>
      <c r="P286" s="146">
        <f>P287</f>
        <v>73000</v>
      </c>
      <c r="Q286" s="174">
        <f>Q287</f>
        <v>86000</v>
      </c>
      <c r="R286" s="147">
        <f>R287</f>
        <v>71000</v>
      </c>
      <c r="S286" s="379"/>
      <c r="T286" s="147">
        <f>T287</f>
        <v>0</v>
      </c>
      <c r="U286" s="147">
        <f>U287</f>
        <v>0</v>
      </c>
      <c r="V286" s="147">
        <f>V287</f>
        <v>0</v>
      </c>
      <c r="W286" s="147">
        <f t="shared" si="214"/>
        <v>0</v>
      </c>
      <c r="X286" s="145">
        <f t="shared" si="205"/>
        <v>0</v>
      </c>
      <c r="Z286" s="145">
        <f>Z287</f>
        <v>0</v>
      </c>
      <c r="AA286" s="147">
        <f>AA287</f>
        <v>0</v>
      </c>
      <c r="AB286" s="147">
        <f>AB287</f>
        <v>0</v>
      </c>
      <c r="AC286" s="147">
        <f t="shared" si="215"/>
        <v>0</v>
      </c>
      <c r="AD286" s="149">
        <f t="shared" si="210"/>
        <v>0</v>
      </c>
      <c r="AF286" s="149">
        <f t="shared" si="206"/>
        <v>0</v>
      </c>
      <c r="AG286" s="149">
        <f t="shared" si="207"/>
        <v>0</v>
      </c>
      <c r="AI286" s="149">
        <f>AI287</f>
        <v>71000</v>
      </c>
      <c r="AJ286" s="147">
        <f>AJ287</f>
        <v>0</v>
      </c>
      <c r="AK286" s="147">
        <f>AK287</f>
        <v>0</v>
      </c>
      <c r="AL286" s="147">
        <f t="shared" si="216"/>
        <v>71000</v>
      </c>
      <c r="AM286" s="149">
        <f t="shared" si="211"/>
        <v>100</v>
      </c>
      <c r="AO286" s="149">
        <f>AO287</f>
        <v>0</v>
      </c>
      <c r="AP286" s="147">
        <f>AP287</f>
        <v>0</v>
      </c>
      <c r="AQ286" s="147">
        <f>AQ287</f>
        <v>0</v>
      </c>
      <c r="AR286" s="147">
        <f t="shared" si="217"/>
        <v>0</v>
      </c>
      <c r="AS286" s="149">
        <f t="shared" si="212"/>
        <v>0</v>
      </c>
      <c r="AU286" s="149">
        <f t="shared" si="213"/>
        <v>71000</v>
      </c>
      <c r="AV286" s="149">
        <f t="shared" si="208"/>
        <v>100</v>
      </c>
      <c r="AX286" s="149">
        <f t="shared" si="218"/>
        <v>71000</v>
      </c>
      <c r="AY286" s="446">
        <f t="shared" si="209"/>
        <v>100</v>
      </c>
      <c r="AZ286" s="148"/>
      <c r="BA286" s="145">
        <f t="shared" si="184"/>
        <v>0</v>
      </c>
      <c r="BB286" s="147">
        <f t="shared" ref="BB286:BB293" si="219">BA286/(O286/100)</f>
        <v>0</v>
      </c>
      <c r="BC286" s="147">
        <f t="shared" si="185"/>
        <v>71000</v>
      </c>
      <c r="BD286" s="51"/>
    </row>
    <row r="287" spans="1:56" ht="30" customHeight="1" x14ac:dyDescent="0.2">
      <c r="A287" s="82"/>
      <c r="B287" s="83"/>
      <c r="C287" s="83"/>
      <c r="D287" s="63"/>
      <c r="E287" s="60"/>
      <c r="F287" s="83"/>
      <c r="G287" s="104"/>
      <c r="H287" s="105"/>
      <c r="I287" s="123">
        <v>2</v>
      </c>
      <c r="J287" s="60"/>
      <c r="K287" s="61"/>
      <c r="L287" s="62"/>
      <c r="M287" s="63"/>
      <c r="N287" s="124" t="s">
        <v>54</v>
      </c>
      <c r="O287" s="126">
        <f>O288+O290</f>
        <v>71000</v>
      </c>
      <c r="P287" s="126">
        <f>P288+P290</f>
        <v>73000</v>
      </c>
      <c r="Q287" s="126">
        <f>Q288+Q290</f>
        <v>86000</v>
      </c>
      <c r="R287" s="126">
        <f>R288+R290</f>
        <v>71000</v>
      </c>
      <c r="S287" s="388"/>
      <c r="T287" s="126">
        <f>T288+T290</f>
        <v>0</v>
      </c>
      <c r="U287" s="126">
        <f>U288+U290</f>
        <v>0</v>
      </c>
      <c r="V287" s="126">
        <f>V288+V290</f>
        <v>0</v>
      </c>
      <c r="W287" s="126">
        <f t="shared" si="214"/>
        <v>0</v>
      </c>
      <c r="X287" s="125">
        <f t="shared" si="205"/>
        <v>0</v>
      </c>
      <c r="Z287" s="125">
        <f>Z288+Z290</f>
        <v>0</v>
      </c>
      <c r="AA287" s="126">
        <f>AA288+AA290</f>
        <v>0</v>
      </c>
      <c r="AB287" s="126">
        <f>AB288+AB290</f>
        <v>0</v>
      </c>
      <c r="AC287" s="126">
        <f t="shared" si="215"/>
        <v>0</v>
      </c>
      <c r="AD287" s="423">
        <f t="shared" si="210"/>
        <v>0</v>
      </c>
      <c r="AF287" s="423">
        <f t="shared" si="206"/>
        <v>0</v>
      </c>
      <c r="AG287" s="423">
        <f t="shared" si="207"/>
        <v>0</v>
      </c>
      <c r="AI287" s="423">
        <f>AI288+AI290</f>
        <v>71000</v>
      </c>
      <c r="AJ287" s="126">
        <f>AJ288+AJ290</f>
        <v>0</v>
      </c>
      <c r="AK287" s="126">
        <f>AK288+AK290</f>
        <v>0</v>
      </c>
      <c r="AL287" s="126">
        <f t="shared" si="216"/>
        <v>71000</v>
      </c>
      <c r="AM287" s="423">
        <f t="shared" si="211"/>
        <v>100</v>
      </c>
      <c r="AO287" s="423">
        <f>AO288+AO290</f>
        <v>0</v>
      </c>
      <c r="AP287" s="126">
        <f>AP288+AP290</f>
        <v>0</v>
      </c>
      <c r="AQ287" s="126">
        <f>AQ288+AQ290</f>
        <v>0</v>
      </c>
      <c r="AR287" s="126">
        <f t="shared" si="217"/>
        <v>0</v>
      </c>
      <c r="AS287" s="423">
        <f t="shared" si="212"/>
        <v>0</v>
      </c>
      <c r="AU287" s="423">
        <f t="shared" si="213"/>
        <v>71000</v>
      </c>
      <c r="AV287" s="423">
        <f t="shared" si="208"/>
        <v>100</v>
      </c>
      <c r="AX287" s="423">
        <f t="shared" si="218"/>
        <v>71000</v>
      </c>
      <c r="AY287" s="447">
        <f t="shared" si="209"/>
        <v>100</v>
      </c>
      <c r="AZ287" s="50"/>
      <c r="BA287" s="125">
        <f t="shared" si="184"/>
        <v>0</v>
      </c>
      <c r="BB287" s="126">
        <f t="shared" si="219"/>
        <v>0</v>
      </c>
      <c r="BC287" s="126">
        <f t="shared" si="185"/>
        <v>71000</v>
      </c>
      <c r="BD287" s="51"/>
    </row>
    <row r="288" spans="1:56" ht="30" customHeight="1" x14ac:dyDescent="0.2">
      <c r="A288" s="82"/>
      <c r="B288" s="83"/>
      <c r="C288" s="83"/>
      <c r="D288" s="63"/>
      <c r="E288" s="60"/>
      <c r="F288" s="83"/>
      <c r="G288" s="104"/>
      <c r="H288" s="105"/>
      <c r="I288" s="59"/>
      <c r="J288" s="130" t="s">
        <v>63</v>
      </c>
      <c r="K288" s="61"/>
      <c r="L288" s="62"/>
      <c r="M288" s="63"/>
      <c r="N288" s="101" t="s">
        <v>64</v>
      </c>
      <c r="O288" s="103">
        <f>O289</f>
        <v>60000</v>
      </c>
      <c r="P288" s="103">
        <f>P289</f>
        <v>60000</v>
      </c>
      <c r="Q288" s="103">
        <f>Q289</f>
        <v>70000</v>
      </c>
      <c r="R288" s="103">
        <f>R289</f>
        <v>60000</v>
      </c>
      <c r="S288" s="379"/>
      <c r="T288" s="103">
        <f>T289</f>
        <v>0</v>
      </c>
      <c r="U288" s="103">
        <f>U289</f>
        <v>0</v>
      </c>
      <c r="V288" s="103">
        <f>V289</f>
        <v>0</v>
      </c>
      <c r="W288" s="103">
        <f>W289</f>
        <v>0</v>
      </c>
      <c r="X288" s="102">
        <f t="shared" si="205"/>
        <v>0</v>
      </c>
      <c r="Z288" s="102">
        <f>Z289</f>
        <v>0</v>
      </c>
      <c r="AA288" s="103">
        <f>AA289</f>
        <v>0</v>
      </c>
      <c r="AB288" s="103">
        <f>AB289</f>
        <v>0</v>
      </c>
      <c r="AC288" s="103">
        <f>AC289</f>
        <v>0</v>
      </c>
      <c r="AD288" s="420">
        <f t="shared" si="210"/>
        <v>0</v>
      </c>
      <c r="AF288" s="420">
        <f t="shared" si="206"/>
        <v>0</v>
      </c>
      <c r="AG288" s="420">
        <f t="shared" si="207"/>
        <v>0</v>
      </c>
      <c r="AI288" s="420">
        <f>AI289</f>
        <v>60000</v>
      </c>
      <c r="AJ288" s="103">
        <f>AJ289</f>
        <v>0</v>
      </c>
      <c r="AK288" s="103">
        <f>AK289</f>
        <v>0</v>
      </c>
      <c r="AL288" s="103">
        <f>AL289</f>
        <v>60000</v>
      </c>
      <c r="AM288" s="420">
        <f t="shared" si="211"/>
        <v>100</v>
      </c>
      <c r="AO288" s="420">
        <f>AO289</f>
        <v>0</v>
      </c>
      <c r="AP288" s="103">
        <f>AP289</f>
        <v>0</v>
      </c>
      <c r="AQ288" s="103">
        <f>AQ289</f>
        <v>0</v>
      </c>
      <c r="AR288" s="103">
        <f>AR289</f>
        <v>0</v>
      </c>
      <c r="AS288" s="420">
        <f t="shared" si="212"/>
        <v>0</v>
      </c>
      <c r="AU288" s="420">
        <f t="shared" si="213"/>
        <v>60000</v>
      </c>
      <c r="AV288" s="420">
        <f t="shared" si="208"/>
        <v>100</v>
      </c>
      <c r="AX288" s="420">
        <f t="shared" si="218"/>
        <v>60000</v>
      </c>
      <c r="AY288" s="448">
        <f t="shared" si="209"/>
        <v>100</v>
      </c>
      <c r="AZ288" s="50"/>
      <c r="BA288" s="102">
        <f t="shared" si="184"/>
        <v>0</v>
      </c>
      <c r="BB288" s="103">
        <f t="shared" si="219"/>
        <v>0</v>
      </c>
      <c r="BC288" s="103">
        <f t="shared" si="185"/>
        <v>60000</v>
      </c>
      <c r="BD288" s="51"/>
    </row>
    <row r="289" spans="1:56" ht="30" customHeight="1" x14ac:dyDescent="0.2">
      <c r="A289" s="82"/>
      <c r="B289" s="83"/>
      <c r="C289" s="83"/>
      <c r="D289" s="63"/>
      <c r="E289" s="60"/>
      <c r="F289" s="83"/>
      <c r="G289" s="104"/>
      <c r="H289" s="105"/>
      <c r="I289" s="59"/>
      <c r="J289" s="60"/>
      <c r="K289" s="133">
        <v>1</v>
      </c>
      <c r="L289" s="62"/>
      <c r="M289" s="63"/>
      <c r="N289" s="134" t="s">
        <v>65</v>
      </c>
      <c r="O289" s="129">
        <v>60000</v>
      </c>
      <c r="P289" s="136">
        <v>60000</v>
      </c>
      <c r="Q289" s="137">
        <v>70000</v>
      </c>
      <c r="R289" s="129">
        <v>60000</v>
      </c>
      <c r="S289" s="375"/>
      <c r="T289" s="129"/>
      <c r="U289" s="129"/>
      <c r="V289" s="129"/>
      <c r="W289" s="129">
        <f>SUM(T289:V289)</f>
        <v>0</v>
      </c>
      <c r="X289" s="135">
        <f t="shared" si="205"/>
        <v>0</v>
      </c>
      <c r="Z289" s="135"/>
      <c r="AA289" s="129"/>
      <c r="AB289" s="129"/>
      <c r="AC289" s="129">
        <f>SUM(Z289:AB289)</f>
        <v>0</v>
      </c>
      <c r="AD289" s="424">
        <f t="shared" si="210"/>
        <v>0</v>
      </c>
      <c r="AF289" s="424">
        <f t="shared" si="206"/>
        <v>0</v>
      </c>
      <c r="AG289" s="424">
        <f t="shared" si="207"/>
        <v>0</v>
      </c>
      <c r="AI289" s="424">
        <v>60000</v>
      </c>
      <c r="AJ289" s="129"/>
      <c r="AK289" s="129"/>
      <c r="AL289" s="129">
        <f>SUM(AI289:AK289)</f>
        <v>60000</v>
      </c>
      <c r="AM289" s="424">
        <f t="shared" si="211"/>
        <v>100</v>
      </c>
      <c r="AO289" s="424"/>
      <c r="AP289" s="129"/>
      <c r="AQ289" s="129"/>
      <c r="AR289" s="129">
        <f>SUM(AO289:AQ289)</f>
        <v>0</v>
      </c>
      <c r="AS289" s="424">
        <f t="shared" si="212"/>
        <v>0</v>
      </c>
      <c r="AU289" s="424">
        <f t="shared" si="213"/>
        <v>60000</v>
      </c>
      <c r="AV289" s="424">
        <f t="shared" si="208"/>
        <v>100</v>
      </c>
      <c r="AX289" s="424">
        <f t="shared" si="218"/>
        <v>60000</v>
      </c>
      <c r="AY289" s="449">
        <f t="shared" si="209"/>
        <v>100</v>
      </c>
      <c r="AZ289" s="50"/>
      <c r="BA289" s="135">
        <f t="shared" si="184"/>
        <v>0</v>
      </c>
      <c r="BB289" s="129">
        <f t="shared" si="219"/>
        <v>0</v>
      </c>
      <c r="BC289" s="129">
        <f t="shared" si="185"/>
        <v>60000</v>
      </c>
      <c r="BD289" s="51"/>
    </row>
    <row r="290" spans="1:56" ht="30" customHeight="1" x14ac:dyDescent="0.2">
      <c r="A290" s="82"/>
      <c r="B290" s="83"/>
      <c r="C290" s="83"/>
      <c r="D290" s="63"/>
      <c r="E290" s="60"/>
      <c r="F290" s="83"/>
      <c r="G290" s="104"/>
      <c r="H290" s="105"/>
      <c r="I290" s="59"/>
      <c r="J290" s="130" t="s">
        <v>55</v>
      </c>
      <c r="K290" s="61"/>
      <c r="L290" s="62"/>
      <c r="M290" s="63"/>
      <c r="N290" s="101" t="s">
        <v>56</v>
      </c>
      <c r="O290" s="103">
        <f>O291+O292+O293</f>
        <v>11000</v>
      </c>
      <c r="P290" s="131">
        <f>P291+P292+P293</f>
        <v>13000</v>
      </c>
      <c r="Q290" s="132">
        <f>Q291+Q292+Q293</f>
        <v>16000</v>
      </c>
      <c r="R290" s="103">
        <f>R291+R292+R293</f>
        <v>11000</v>
      </c>
      <c r="S290" s="379"/>
      <c r="T290" s="103">
        <f>T291+T292+T293</f>
        <v>0</v>
      </c>
      <c r="U290" s="103">
        <f>U291+U292+U293</f>
        <v>0</v>
      </c>
      <c r="V290" s="103">
        <f>V291+V292+V293</f>
        <v>0</v>
      </c>
      <c r="W290" s="103">
        <f>W291+W292+W293</f>
        <v>0</v>
      </c>
      <c r="X290" s="102">
        <f t="shared" si="205"/>
        <v>0</v>
      </c>
      <c r="Z290" s="102">
        <f>Z291+Z292+Z293</f>
        <v>0</v>
      </c>
      <c r="AA290" s="103">
        <f>AA291+AA292+AA293</f>
        <v>0</v>
      </c>
      <c r="AB290" s="103">
        <f>AB291+AB292+AB293</f>
        <v>0</v>
      </c>
      <c r="AC290" s="103">
        <f>AC291+AC292+AC293</f>
        <v>0</v>
      </c>
      <c r="AD290" s="420">
        <f t="shared" si="210"/>
        <v>0</v>
      </c>
      <c r="AF290" s="420">
        <f t="shared" si="206"/>
        <v>0</v>
      </c>
      <c r="AG290" s="420">
        <f t="shared" si="207"/>
        <v>0</v>
      </c>
      <c r="AI290" s="420">
        <f>AI291+AI292+AI293</f>
        <v>11000</v>
      </c>
      <c r="AJ290" s="103">
        <f>AJ291+AJ292+AJ293</f>
        <v>0</v>
      </c>
      <c r="AK290" s="103">
        <f>AK291+AK292+AK293</f>
        <v>0</v>
      </c>
      <c r="AL290" s="103">
        <f>AL291+AL292+AL293</f>
        <v>11000</v>
      </c>
      <c r="AM290" s="420">
        <f t="shared" si="211"/>
        <v>100</v>
      </c>
      <c r="AO290" s="420">
        <f>AO291+AO292+AO293</f>
        <v>0</v>
      </c>
      <c r="AP290" s="103">
        <f>AP291+AP292+AP293</f>
        <v>0</v>
      </c>
      <c r="AQ290" s="103">
        <f>AQ291+AQ292+AQ293</f>
        <v>0</v>
      </c>
      <c r="AR290" s="103">
        <f>AR291+AR292+AR293</f>
        <v>0</v>
      </c>
      <c r="AS290" s="420">
        <f t="shared" si="212"/>
        <v>0</v>
      </c>
      <c r="AU290" s="420">
        <f t="shared" si="213"/>
        <v>11000</v>
      </c>
      <c r="AV290" s="420">
        <f t="shared" si="208"/>
        <v>100</v>
      </c>
      <c r="AX290" s="420">
        <f t="shared" si="218"/>
        <v>11000</v>
      </c>
      <c r="AY290" s="448">
        <f t="shared" si="209"/>
        <v>100</v>
      </c>
      <c r="AZ290" s="50"/>
      <c r="BA290" s="102">
        <f t="shared" si="184"/>
        <v>0</v>
      </c>
      <c r="BB290" s="103">
        <f t="shared" si="219"/>
        <v>0</v>
      </c>
      <c r="BC290" s="103">
        <f t="shared" si="185"/>
        <v>11000</v>
      </c>
      <c r="BD290" s="51"/>
    </row>
    <row r="291" spans="1:56" ht="30" customHeight="1" x14ac:dyDescent="0.2">
      <c r="A291" s="82"/>
      <c r="B291" s="83"/>
      <c r="C291" s="83"/>
      <c r="D291" s="63"/>
      <c r="E291" s="60"/>
      <c r="F291" s="83"/>
      <c r="G291" s="104"/>
      <c r="H291" s="105"/>
      <c r="I291" s="59"/>
      <c r="J291" s="60"/>
      <c r="K291" s="133">
        <v>2</v>
      </c>
      <c r="L291" s="62"/>
      <c r="M291" s="63"/>
      <c r="N291" s="134" t="s">
        <v>57</v>
      </c>
      <c r="O291" s="129">
        <v>5000</v>
      </c>
      <c r="P291" s="136">
        <v>6000</v>
      </c>
      <c r="Q291" s="137">
        <v>7000</v>
      </c>
      <c r="R291" s="129">
        <v>5000</v>
      </c>
      <c r="S291" s="375"/>
      <c r="T291" s="129"/>
      <c r="U291" s="129"/>
      <c r="V291" s="129"/>
      <c r="W291" s="129">
        <f>SUM(T291:V291)</f>
        <v>0</v>
      </c>
      <c r="X291" s="135">
        <f t="shared" si="205"/>
        <v>0</v>
      </c>
      <c r="Z291" s="135"/>
      <c r="AA291" s="129"/>
      <c r="AB291" s="129"/>
      <c r="AC291" s="129">
        <f>SUM(Z291:AB291)</f>
        <v>0</v>
      </c>
      <c r="AD291" s="424">
        <f t="shared" si="210"/>
        <v>0</v>
      </c>
      <c r="AF291" s="424">
        <f t="shared" si="206"/>
        <v>0</v>
      </c>
      <c r="AG291" s="424">
        <f t="shared" si="207"/>
        <v>0</v>
      </c>
      <c r="AI291" s="424">
        <v>5000</v>
      </c>
      <c r="AJ291" s="129"/>
      <c r="AK291" s="129"/>
      <c r="AL291" s="129">
        <f>SUM(AI291:AK291)</f>
        <v>5000</v>
      </c>
      <c r="AM291" s="424">
        <f t="shared" si="211"/>
        <v>100</v>
      </c>
      <c r="AO291" s="424"/>
      <c r="AP291" s="129"/>
      <c r="AQ291" s="129"/>
      <c r="AR291" s="129">
        <f>SUM(AO291:AQ291)</f>
        <v>0</v>
      </c>
      <c r="AS291" s="424">
        <f t="shared" si="212"/>
        <v>0</v>
      </c>
      <c r="AU291" s="424">
        <f t="shared" si="213"/>
        <v>5000</v>
      </c>
      <c r="AV291" s="424">
        <f t="shared" si="208"/>
        <v>100</v>
      </c>
      <c r="AX291" s="424">
        <f t="shared" si="218"/>
        <v>5000</v>
      </c>
      <c r="AY291" s="449">
        <f t="shared" si="209"/>
        <v>100</v>
      </c>
      <c r="AZ291" s="50"/>
      <c r="BA291" s="135">
        <f t="shared" si="184"/>
        <v>0</v>
      </c>
      <c r="BB291" s="129">
        <f t="shared" si="219"/>
        <v>0</v>
      </c>
      <c r="BC291" s="129">
        <f t="shared" si="185"/>
        <v>5000</v>
      </c>
      <c r="BD291" s="51"/>
    </row>
    <row r="292" spans="1:56" ht="30" customHeight="1" x14ac:dyDescent="0.2">
      <c r="A292" s="82"/>
      <c r="B292" s="83"/>
      <c r="C292" s="83"/>
      <c r="D292" s="63"/>
      <c r="E292" s="60"/>
      <c r="F292" s="83"/>
      <c r="G292" s="104"/>
      <c r="H292" s="105"/>
      <c r="I292" s="59"/>
      <c r="J292" s="60"/>
      <c r="K292" s="133">
        <v>5</v>
      </c>
      <c r="L292" s="62"/>
      <c r="M292" s="63"/>
      <c r="N292" s="134" t="s">
        <v>58</v>
      </c>
      <c r="O292" s="129">
        <v>3000</v>
      </c>
      <c r="P292" s="136">
        <v>4000</v>
      </c>
      <c r="Q292" s="137">
        <v>6000</v>
      </c>
      <c r="R292" s="129">
        <v>3000</v>
      </c>
      <c r="S292" s="375"/>
      <c r="T292" s="129"/>
      <c r="U292" s="129"/>
      <c r="V292" s="129"/>
      <c r="W292" s="129">
        <f>SUM(T292:V292)</f>
        <v>0</v>
      </c>
      <c r="X292" s="135">
        <f t="shared" si="205"/>
        <v>0</v>
      </c>
      <c r="Z292" s="135"/>
      <c r="AA292" s="129"/>
      <c r="AB292" s="129"/>
      <c r="AC292" s="129">
        <f>SUM(Z292:AB292)</f>
        <v>0</v>
      </c>
      <c r="AD292" s="424">
        <f t="shared" si="210"/>
        <v>0</v>
      </c>
      <c r="AF292" s="424">
        <f t="shared" si="206"/>
        <v>0</v>
      </c>
      <c r="AG292" s="424">
        <f t="shared" si="207"/>
        <v>0</v>
      </c>
      <c r="AI292" s="424">
        <v>3000</v>
      </c>
      <c r="AJ292" s="129"/>
      <c r="AK292" s="129"/>
      <c r="AL292" s="129">
        <f>SUM(AI292:AK292)</f>
        <v>3000</v>
      </c>
      <c r="AM292" s="424">
        <f t="shared" si="211"/>
        <v>100</v>
      </c>
      <c r="AO292" s="424"/>
      <c r="AP292" s="129"/>
      <c r="AQ292" s="129"/>
      <c r="AR292" s="129">
        <f>SUM(AO292:AQ292)</f>
        <v>0</v>
      </c>
      <c r="AS292" s="424">
        <f t="shared" si="212"/>
        <v>0</v>
      </c>
      <c r="AU292" s="424">
        <f t="shared" si="213"/>
        <v>3000</v>
      </c>
      <c r="AV292" s="424">
        <f t="shared" si="208"/>
        <v>100</v>
      </c>
      <c r="AX292" s="424">
        <f t="shared" si="218"/>
        <v>3000</v>
      </c>
      <c r="AY292" s="449">
        <f t="shared" si="209"/>
        <v>100</v>
      </c>
      <c r="AZ292" s="50"/>
      <c r="BA292" s="135">
        <f t="shared" si="184"/>
        <v>0</v>
      </c>
      <c r="BB292" s="129">
        <f t="shared" si="219"/>
        <v>0</v>
      </c>
      <c r="BC292" s="129">
        <f t="shared" si="185"/>
        <v>3000</v>
      </c>
      <c r="BD292" s="51"/>
    </row>
    <row r="293" spans="1:56" ht="30" customHeight="1" x14ac:dyDescent="0.2">
      <c r="A293" s="82"/>
      <c r="B293" s="83"/>
      <c r="C293" s="83"/>
      <c r="D293" s="63"/>
      <c r="E293" s="60"/>
      <c r="F293" s="83"/>
      <c r="G293" s="104"/>
      <c r="H293" s="105"/>
      <c r="I293" s="59"/>
      <c r="J293" s="60"/>
      <c r="K293" s="133">
        <v>7</v>
      </c>
      <c r="L293" s="62"/>
      <c r="M293" s="63"/>
      <c r="N293" s="134" t="s">
        <v>59</v>
      </c>
      <c r="O293" s="129">
        <v>3000</v>
      </c>
      <c r="P293" s="136">
        <v>3000</v>
      </c>
      <c r="Q293" s="137">
        <v>3000</v>
      </c>
      <c r="R293" s="129">
        <v>3000</v>
      </c>
      <c r="S293" s="375"/>
      <c r="T293" s="129"/>
      <c r="U293" s="129"/>
      <c r="V293" s="129"/>
      <c r="W293" s="129">
        <f>SUM(T293:V293)</f>
        <v>0</v>
      </c>
      <c r="X293" s="135">
        <f t="shared" si="205"/>
        <v>0</v>
      </c>
      <c r="Z293" s="135"/>
      <c r="AA293" s="129"/>
      <c r="AB293" s="129"/>
      <c r="AC293" s="129">
        <f>SUM(Z293:AB293)</f>
        <v>0</v>
      </c>
      <c r="AD293" s="424">
        <f t="shared" si="210"/>
        <v>0</v>
      </c>
      <c r="AF293" s="424">
        <f t="shared" si="206"/>
        <v>0</v>
      </c>
      <c r="AG293" s="424">
        <f t="shared" si="207"/>
        <v>0</v>
      </c>
      <c r="AI293" s="424">
        <v>3000</v>
      </c>
      <c r="AJ293" s="129"/>
      <c r="AK293" s="129"/>
      <c r="AL293" s="129">
        <f>SUM(AI293:AK293)</f>
        <v>3000</v>
      </c>
      <c r="AM293" s="424">
        <f t="shared" si="211"/>
        <v>100</v>
      </c>
      <c r="AO293" s="424"/>
      <c r="AP293" s="129"/>
      <c r="AQ293" s="129"/>
      <c r="AR293" s="129">
        <f>SUM(AO293:AQ293)</f>
        <v>0</v>
      </c>
      <c r="AS293" s="424">
        <f t="shared" si="212"/>
        <v>0</v>
      </c>
      <c r="AU293" s="424">
        <f t="shared" si="213"/>
        <v>3000</v>
      </c>
      <c r="AV293" s="424">
        <f t="shared" si="208"/>
        <v>100</v>
      </c>
      <c r="AX293" s="424">
        <f t="shared" si="218"/>
        <v>3000</v>
      </c>
      <c r="AY293" s="449">
        <f t="shared" si="209"/>
        <v>100</v>
      </c>
      <c r="AZ293" s="50"/>
      <c r="BA293" s="135">
        <f t="shared" si="184"/>
        <v>0</v>
      </c>
      <c r="BB293" s="129">
        <f t="shared" si="219"/>
        <v>0</v>
      </c>
      <c r="BC293" s="129">
        <f t="shared" si="185"/>
        <v>3000</v>
      </c>
      <c r="BD293" s="51"/>
    </row>
    <row r="294" spans="1:56" ht="30" customHeight="1" x14ac:dyDescent="0.2">
      <c r="A294" s="82"/>
      <c r="B294" s="83"/>
      <c r="C294" s="83"/>
      <c r="D294" s="63"/>
      <c r="E294" s="60"/>
      <c r="F294" s="83"/>
      <c r="G294" s="104"/>
      <c r="H294" s="199" t="s">
        <v>74</v>
      </c>
      <c r="I294" s="200"/>
      <c r="J294" s="201"/>
      <c r="K294" s="202"/>
      <c r="L294" s="202"/>
      <c r="M294" s="203"/>
      <c r="N294" s="204" t="s">
        <v>75</v>
      </c>
      <c r="O294" s="206">
        <f>O295</f>
        <v>2000</v>
      </c>
      <c r="P294" s="206">
        <f t="shared" ref="P294:Q296" si="220">P295</f>
        <v>2000</v>
      </c>
      <c r="Q294" s="206">
        <f t="shared" si="220"/>
        <v>2000</v>
      </c>
      <c r="R294" s="206">
        <f>R295</f>
        <v>2000</v>
      </c>
      <c r="S294" s="399"/>
      <c r="T294" s="206">
        <f t="shared" ref="T294:V296" si="221">T295</f>
        <v>0</v>
      </c>
      <c r="U294" s="206">
        <f t="shared" si="221"/>
        <v>0</v>
      </c>
      <c r="V294" s="206">
        <f t="shared" si="221"/>
        <v>0</v>
      </c>
      <c r="W294" s="206">
        <f t="shared" ref="W294:W316" si="222">T294+U294+V294</f>
        <v>0</v>
      </c>
      <c r="X294" s="205">
        <f t="shared" si="205"/>
        <v>0</v>
      </c>
      <c r="Z294" s="205">
        <f t="shared" ref="Z294:AB296" si="223">Z295</f>
        <v>1000</v>
      </c>
      <c r="AA294" s="206">
        <f t="shared" si="223"/>
        <v>1000</v>
      </c>
      <c r="AB294" s="206">
        <f t="shared" si="223"/>
        <v>0</v>
      </c>
      <c r="AC294" s="206">
        <f t="shared" ref="AC294:AC316" si="224">Z294+AA294+AB294</f>
        <v>2000</v>
      </c>
      <c r="AD294" s="428">
        <f t="shared" si="210"/>
        <v>100</v>
      </c>
      <c r="AF294" s="428">
        <f>AF295</f>
        <v>2000</v>
      </c>
      <c r="AG294" s="428">
        <f t="shared" si="207"/>
        <v>100</v>
      </c>
      <c r="AI294" s="428">
        <f t="shared" ref="AI294:AK296" si="225">AI295</f>
        <v>0</v>
      </c>
      <c r="AJ294" s="206">
        <f t="shared" si="225"/>
        <v>0</v>
      </c>
      <c r="AK294" s="206">
        <f t="shared" si="225"/>
        <v>0</v>
      </c>
      <c r="AL294" s="206">
        <f t="shared" ref="AL294:AL316" si="226">AI294+AJ294+AK294</f>
        <v>0</v>
      </c>
      <c r="AM294" s="428">
        <f t="shared" si="211"/>
        <v>0</v>
      </c>
      <c r="AO294" s="428">
        <f t="shared" ref="AO294:AQ296" si="227">AO295</f>
        <v>0</v>
      </c>
      <c r="AP294" s="206">
        <f t="shared" si="227"/>
        <v>0</v>
      </c>
      <c r="AQ294" s="206">
        <f t="shared" si="227"/>
        <v>0</v>
      </c>
      <c r="AR294" s="206">
        <f t="shared" ref="AR294:AR316" si="228">AO294+AP294+AQ294</f>
        <v>0</v>
      </c>
      <c r="AS294" s="428">
        <f t="shared" si="212"/>
        <v>0</v>
      </c>
      <c r="AU294" s="428">
        <f t="shared" si="213"/>
        <v>0</v>
      </c>
      <c r="AV294" s="428">
        <f t="shared" si="208"/>
        <v>0</v>
      </c>
      <c r="AX294" s="428">
        <f t="shared" si="201"/>
        <v>2000</v>
      </c>
      <c r="AY294" s="428">
        <f t="shared" si="209"/>
        <v>100</v>
      </c>
      <c r="AZ294" s="186"/>
      <c r="BA294" s="205">
        <f t="shared" si="184"/>
        <v>0</v>
      </c>
      <c r="BB294" s="206">
        <f t="shared" ref="BB294:BB322" si="229">BA294/(R294/100)</f>
        <v>0</v>
      </c>
      <c r="BC294" s="206">
        <f t="shared" si="185"/>
        <v>2000</v>
      </c>
      <c r="BD294" s="51"/>
    </row>
    <row r="295" spans="1:56" ht="30" customHeight="1" x14ac:dyDescent="0.2">
      <c r="A295" s="82"/>
      <c r="B295" s="83"/>
      <c r="C295" s="83"/>
      <c r="D295" s="63"/>
      <c r="E295" s="60"/>
      <c r="F295" s="83"/>
      <c r="G295" s="104"/>
      <c r="H295" s="105"/>
      <c r="I295" s="123">
        <v>2</v>
      </c>
      <c r="J295" s="60"/>
      <c r="K295" s="83"/>
      <c r="L295" s="83"/>
      <c r="M295" s="63"/>
      <c r="N295" s="124" t="s">
        <v>54</v>
      </c>
      <c r="O295" s="188">
        <f>O296</f>
        <v>2000</v>
      </c>
      <c r="P295" s="188">
        <f t="shared" si="220"/>
        <v>2000</v>
      </c>
      <c r="Q295" s="188">
        <f t="shared" si="220"/>
        <v>2000</v>
      </c>
      <c r="R295" s="188">
        <f>R296</f>
        <v>2000</v>
      </c>
      <c r="S295" s="387"/>
      <c r="T295" s="188">
        <f t="shared" si="221"/>
        <v>0</v>
      </c>
      <c r="U295" s="188">
        <f t="shared" si="221"/>
        <v>0</v>
      </c>
      <c r="V295" s="188">
        <f t="shared" si="221"/>
        <v>0</v>
      </c>
      <c r="W295" s="188">
        <f t="shared" si="222"/>
        <v>0</v>
      </c>
      <c r="X295" s="125">
        <f t="shared" si="205"/>
        <v>0</v>
      </c>
      <c r="Z295" s="125">
        <f t="shared" si="223"/>
        <v>1000</v>
      </c>
      <c r="AA295" s="188">
        <f t="shared" si="223"/>
        <v>1000</v>
      </c>
      <c r="AB295" s="188">
        <f t="shared" si="223"/>
        <v>0</v>
      </c>
      <c r="AC295" s="188">
        <f t="shared" si="224"/>
        <v>2000</v>
      </c>
      <c r="AD295" s="423">
        <f t="shared" si="210"/>
        <v>100</v>
      </c>
      <c r="AF295" s="423">
        <f t="shared" si="206"/>
        <v>2000</v>
      </c>
      <c r="AG295" s="423">
        <f t="shared" si="207"/>
        <v>100</v>
      </c>
      <c r="AI295" s="423">
        <f t="shared" si="225"/>
        <v>0</v>
      </c>
      <c r="AJ295" s="188">
        <f t="shared" si="225"/>
        <v>0</v>
      </c>
      <c r="AK295" s="188">
        <f t="shared" si="225"/>
        <v>0</v>
      </c>
      <c r="AL295" s="188">
        <f t="shared" si="226"/>
        <v>0</v>
      </c>
      <c r="AM295" s="423">
        <f t="shared" si="211"/>
        <v>0</v>
      </c>
      <c r="AO295" s="423">
        <f t="shared" si="227"/>
        <v>0</v>
      </c>
      <c r="AP295" s="188">
        <f t="shared" si="227"/>
        <v>0</v>
      </c>
      <c r="AQ295" s="188">
        <f t="shared" si="227"/>
        <v>0</v>
      </c>
      <c r="AR295" s="188">
        <f t="shared" si="228"/>
        <v>0</v>
      </c>
      <c r="AS295" s="423">
        <f t="shared" si="212"/>
        <v>0</v>
      </c>
      <c r="AU295" s="423">
        <f t="shared" si="213"/>
        <v>0</v>
      </c>
      <c r="AV295" s="423">
        <f t="shared" si="208"/>
        <v>0</v>
      </c>
      <c r="AX295" s="423">
        <f t="shared" si="201"/>
        <v>2000</v>
      </c>
      <c r="AY295" s="423">
        <f t="shared" si="209"/>
        <v>100</v>
      </c>
      <c r="AZ295" s="50"/>
      <c r="BA295" s="125">
        <f t="shared" si="184"/>
        <v>0</v>
      </c>
      <c r="BB295" s="188">
        <f t="shared" si="229"/>
        <v>0</v>
      </c>
      <c r="BC295" s="188">
        <f t="shared" si="185"/>
        <v>2000</v>
      </c>
      <c r="BD295" s="51"/>
    </row>
    <row r="296" spans="1:56" ht="30" customHeight="1" x14ac:dyDescent="0.2">
      <c r="A296" s="82"/>
      <c r="B296" s="83"/>
      <c r="C296" s="83"/>
      <c r="D296" s="63"/>
      <c r="E296" s="60"/>
      <c r="F296" s="83"/>
      <c r="G296" s="104"/>
      <c r="H296" s="190"/>
      <c r="I296" s="191"/>
      <c r="J296" s="130" t="s">
        <v>63</v>
      </c>
      <c r="K296" s="176"/>
      <c r="L296" s="176"/>
      <c r="M296" s="177"/>
      <c r="N296" s="101" t="s">
        <v>64</v>
      </c>
      <c r="O296" s="192">
        <f>O297</f>
        <v>2000</v>
      </c>
      <c r="P296" s="192">
        <f t="shared" si="220"/>
        <v>2000</v>
      </c>
      <c r="Q296" s="192">
        <f t="shared" si="220"/>
        <v>2000</v>
      </c>
      <c r="R296" s="192">
        <f>R297</f>
        <v>2000</v>
      </c>
      <c r="S296" s="380"/>
      <c r="T296" s="192">
        <f>T297</f>
        <v>0</v>
      </c>
      <c r="U296" s="192">
        <f t="shared" si="221"/>
        <v>0</v>
      </c>
      <c r="V296" s="192">
        <f t="shared" si="221"/>
        <v>0</v>
      </c>
      <c r="W296" s="192">
        <f t="shared" si="222"/>
        <v>0</v>
      </c>
      <c r="X296" s="65">
        <f t="shared" si="205"/>
        <v>0</v>
      </c>
      <c r="Z296" s="102">
        <f>Z297</f>
        <v>1000</v>
      </c>
      <c r="AA296" s="192">
        <f t="shared" si="223"/>
        <v>1000</v>
      </c>
      <c r="AB296" s="192">
        <f t="shared" si="223"/>
        <v>0</v>
      </c>
      <c r="AC296" s="192">
        <f t="shared" si="224"/>
        <v>2000</v>
      </c>
      <c r="AD296" s="424">
        <f t="shared" si="210"/>
        <v>100</v>
      </c>
      <c r="AF296" s="420">
        <f t="shared" si="206"/>
        <v>2000</v>
      </c>
      <c r="AG296" s="420">
        <f t="shared" si="207"/>
        <v>100</v>
      </c>
      <c r="AI296" s="420">
        <f>AI297</f>
        <v>0</v>
      </c>
      <c r="AJ296" s="192">
        <f t="shared" si="225"/>
        <v>0</v>
      </c>
      <c r="AK296" s="192">
        <f t="shared" si="225"/>
        <v>0</v>
      </c>
      <c r="AL296" s="192">
        <f t="shared" si="226"/>
        <v>0</v>
      </c>
      <c r="AM296" s="424">
        <f t="shared" si="211"/>
        <v>0</v>
      </c>
      <c r="AO296" s="420">
        <f>AO297</f>
        <v>0</v>
      </c>
      <c r="AP296" s="192">
        <f t="shared" si="227"/>
        <v>0</v>
      </c>
      <c r="AQ296" s="192">
        <f t="shared" si="227"/>
        <v>0</v>
      </c>
      <c r="AR296" s="192">
        <f t="shared" si="228"/>
        <v>0</v>
      </c>
      <c r="AS296" s="424">
        <f t="shared" si="212"/>
        <v>0</v>
      </c>
      <c r="AU296" s="420">
        <f t="shared" si="213"/>
        <v>0</v>
      </c>
      <c r="AV296" s="65">
        <f t="shared" si="208"/>
        <v>0</v>
      </c>
      <c r="AX296" s="420">
        <f t="shared" si="201"/>
        <v>2000</v>
      </c>
      <c r="AY296" s="420">
        <f t="shared" si="209"/>
        <v>100</v>
      </c>
      <c r="AZ296" s="50"/>
      <c r="BA296" s="102">
        <f t="shared" si="184"/>
        <v>0</v>
      </c>
      <c r="BB296" s="192">
        <f t="shared" si="229"/>
        <v>0</v>
      </c>
      <c r="BC296" s="192">
        <f t="shared" si="185"/>
        <v>2000</v>
      </c>
      <c r="BD296" s="51"/>
    </row>
    <row r="297" spans="1:56" ht="30" customHeight="1" x14ac:dyDescent="0.2">
      <c r="A297" s="82"/>
      <c r="B297" s="83"/>
      <c r="C297" s="83"/>
      <c r="D297" s="63"/>
      <c r="E297" s="60"/>
      <c r="F297" s="83"/>
      <c r="G297" s="104"/>
      <c r="H297" s="105"/>
      <c r="I297" s="59"/>
      <c r="J297" s="60"/>
      <c r="K297" s="133">
        <v>1</v>
      </c>
      <c r="L297" s="62"/>
      <c r="M297" s="63"/>
      <c r="N297" s="134" t="s">
        <v>65</v>
      </c>
      <c r="O297" s="129">
        <v>2000</v>
      </c>
      <c r="P297" s="136">
        <v>2000</v>
      </c>
      <c r="Q297" s="137">
        <v>2000</v>
      </c>
      <c r="R297" s="129">
        <v>2000</v>
      </c>
      <c r="S297" s="375"/>
      <c r="T297" s="129"/>
      <c r="U297" s="129"/>
      <c r="V297" s="129"/>
      <c r="W297" s="129">
        <f t="shared" si="222"/>
        <v>0</v>
      </c>
      <c r="X297" s="65">
        <f t="shared" si="205"/>
        <v>0</v>
      </c>
      <c r="Z297" s="135">
        <v>1000</v>
      </c>
      <c r="AA297" s="129">
        <v>1000</v>
      </c>
      <c r="AB297" s="129"/>
      <c r="AC297" s="129">
        <f t="shared" si="224"/>
        <v>2000</v>
      </c>
      <c r="AD297" s="424">
        <f t="shared" si="210"/>
        <v>100</v>
      </c>
      <c r="AF297" s="424">
        <f t="shared" si="206"/>
        <v>2000</v>
      </c>
      <c r="AG297" s="424">
        <f t="shared" si="207"/>
        <v>100</v>
      </c>
      <c r="AI297" s="424"/>
      <c r="AJ297" s="129"/>
      <c r="AK297" s="129"/>
      <c r="AL297" s="129">
        <f t="shared" si="226"/>
        <v>0</v>
      </c>
      <c r="AM297" s="424">
        <f t="shared" si="211"/>
        <v>0</v>
      </c>
      <c r="AO297" s="424"/>
      <c r="AP297" s="129"/>
      <c r="AQ297" s="129"/>
      <c r="AR297" s="129">
        <f t="shared" si="228"/>
        <v>0</v>
      </c>
      <c r="AS297" s="424">
        <f t="shared" si="212"/>
        <v>0</v>
      </c>
      <c r="AU297" s="424">
        <f t="shared" si="213"/>
        <v>0</v>
      </c>
      <c r="AV297" s="65">
        <f t="shared" si="208"/>
        <v>0</v>
      </c>
      <c r="AX297" s="424">
        <f t="shared" si="201"/>
        <v>2000</v>
      </c>
      <c r="AY297" s="424">
        <f t="shared" si="209"/>
        <v>100</v>
      </c>
      <c r="AZ297" s="50"/>
      <c r="BA297" s="135">
        <f t="shared" si="184"/>
        <v>0</v>
      </c>
      <c r="BB297" s="129">
        <f t="shared" si="229"/>
        <v>0</v>
      </c>
      <c r="BC297" s="129">
        <f t="shared" si="185"/>
        <v>2000</v>
      </c>
      <c r="BD297" s="51"/>
    </row>
    <row r="298" spans="1:56" ht="30" customHeight="1" x14ac:dyDescent="0.2">
      <c r="A298" s="82"/>
      <c r="B298" s="83"/>
      <c r="C298" s="83"/>
      <c r="D298" s="168">
        <v>42</v>
      </c>
      <c r="E298" s="85"/>
      <c r="F298" s="86"/>
      <c r="G298" s="87"/>
      <c r="H298" s="88"/>
      <c r="I298" s="89"/>
      <c r="J298" s="85"/>
      <c r="K298" s="90"/>
      <c r="L298" s="91"/>
      <c r="M298" s="92"/>
      <c r="N298" s="93" t="s">
        <v>86</v>
      </c>
      <c r="O298" s="95">
        <f>O299</f>
        <v>9746000</v>
      </c>
      <c r="P298" s="95">
        <f t="shared" ref="O298:R300" si="230">P299</f>
        <v>10520000</v>
      </c>
      <c r="Q298" s="95">
        <f t="shared" si="230"/>
        <v>11341000</v>
      </c>
      <c r="R298" s="95">
        <f>R299</f>
        <v>9746000</v>
      </c>
      <c r="S298" s="375"/>
      <c r="T298" s="95">
        <f>T299</f>
        <v>1443700</v>
      </c>
      <c r="U298" s="95">
        <f>U299</f>
        <v>561400</v>
      </c>
      <c r="V298" s="95">
        <f>V299</f>
        <v>597900</v>
      </c>
      <c r="W298" s="95">
        <f t="shared" si="222"/>
        <v>2603000</v>
      </c>
      <c r="X298" s="94">
        <f t="shared" si="205"/>
        <v>26.708393186948491</v>
      </c>
      <c r="Z298" s="94">
        <f>Z299</f>
        <v>627700</v>
      </c>
      <c r="AA298" s="95">
        <f>AA299</f>
        <v>784100</v>
      </c>
      <c r="AB298" s="95">
        <f>AB299</f>
        <v>741500</v>
      </c>
      <c r="AC298" s="95">
        <f t="shared" si="224"/>
        <v>2153300</v>
      </c>
      <c r="AD298" s="195">
        <f t="shared" si="210"/>
        <v>22.094192489226348</v>
      </c>
      <c r="AF298" s="195">
        <f t="shared" si="206"/>
        <v>4756300</v>
      </c>
      <c r="AG298" s="195">
        <f t="shared" si="207"/>
        <v>48.802585676174843</v>
      </c>
      <c r="AI298" s="195">
        <f>AI299</f>
        <v>1009600</v>
      </c>
      <c r="AJ298" s="95">
        <f>AJ299</f>
        <v>847900</v>
      </c>
      <c r="AK298" s="95">
        <f>AK299</f>
        <v>1057200</v>
      </c>
      <c r="AL298" s="95">
        <f t="shared" si="226"/>
        <v>2914700</v>
      </c>
      <c r="AM298" s="195">
        <f t="shared" si="211"/>
        <v>29.906628360352965</v>
      </c>
      <c r="AO298" s="195">
        <f>AO299</f>
        <v>715300</v>
      </c>
      <c r="AP298" s="95">
        <f>AP299</f>
        <v>715300</v>
      </c>
      <c r="AQ298" s="95">
        <f>AQ299</f>
        <v>644400</v>
      </c>
      <c r="AR298" s="95">
        <f t="shared" si="228"/>
        <v>2075000</v>
      </c>
      <c r="AS298" s="195">
        <f t="shared" si="212"/>
        <v>21.290785963472192</v>
      </c>
      <c r="AU298" s="195">
        <f t="shared" si="213"/>
        <v>4989700</v>
      </c>
      <c r="AV298" s="195">
        <f t="shared" si="208"/>
        <v>51.197414323825157</v>
      </c>
      <c r="AX298" s="195">
        <f t="shared" si="201"/>
        <v>9746000</v>
      </c>
      <c r="AY298" s="195">
        <f t="shared" si="209"/>
        <v>100</v>
      </c>
      <c r="AZ298" s="96"/>
      <c r="BA298" s="94">
        <f t="shared" si="184"/>
        <v>0</v>
      </c>
      <c r="BB298" s="95">
        <f t="shared" si="229"/>
        <v>0</v>
      </c>
      <c r="BC298" s="95">
        <f t="shared" si="185"/>
        <v>9746000</v>
      </c>
      <c r="BD298" s="51"/>
    </row>
    <row r="299" spans="1:56" ht="30" customHeight="1" x14ac:dyDescent="0.2">
      <c r="A299" s="82"/>
      <c r="B299" s="83"/>
      <c r="C299" s="83"/>
      <c r="D299" s="63"/>
      <c r="E299" s="193" t="s">
        <v>48</v>
      </c>
      <c r="F299" s="83"/>
      <c r="G299" s="104"/>
      <c r="H299" s="105"/>
      <c r="I299" s="59"/>
      <c r="J299" s="60"/>
      <c r="K299" s="61"/>
      <c r="L299" s="62"/>
      <c r="M299" s="63"/>
      <c r="N299" s="64" t="s">
        <v>49</v>
      </c>
      <c r="O299" s="99">
        <f t="shared" si="230"/>
        <v>9746000</v>
      </c>
      <c r="P299" s="66">
        <f t="shared" si="230"/>
        <v>10520000</v>
      </c>
      <c r="Q299" s="67">
        <f t="shared" si="230"/>
        <v>11341000</v>
      </c>
      <c r="R299" s="99">
        <f t="shared" si="230"/>
        <v>9746000</v>
      </c>
      <c r="S299" s="383"/>
      <c r="T299" s="99">
        <f t="shared" ref="T299:V300" si="231">T300</f>
        <v>1443700</v>
      </c>
      <c r="U299" s="99">
        <f t="shared" si="231"/>
        <v>561400</v>
      </c>
      <c r="V299" s="99">
        <f t="shared" si="231"/>
        <v>597900</v>
      </c>
      <c r="W299" s="99">
        <f t="shared" si="222"/>
        <v>2603000</v>
      </c>
      <c r="X299" s="98">
        <f t="shared" si="205"/>
        <v>26.708393186948491</v>
      </c>
      <c r="Z299" s="98">
        <f t="shared" ref="Z299:AB300" si="232">Z300</f>
        <v>627700</v>
      </c>
      <c r="AA299" s="99">
        <f t="shared" si="232"/>
        <v>784100</v>
      </c>
      <c r="AB299" s="99">
        <f t="shared" si="232"/>
        <v>741500</v>
      </c>
      <c r="AC299" s="99">
        <f t="shared" si="224"/>
        <v>2153300</v>
      </c>
      <c r="AD299" s="65">
        <f t="shared" si="210"/>
        <v>22.094192489226348</v>
      </c>
      <c r="AF299" s="65">
        <f t="shared" si="206"/>
        <v>4756300</v>
      </c>
      <c r="AG299" s="65">
        <f t="shared" si="207"/>
        <v>48.802585676174843</v>
      </c>
      <c r="AI299" s="65">
        <f t="shared" ref="AI299:AK300" si="233">AI300</f>
        <v>1009600</v>
      </c>
      <c r="AJ299" s="99">
        <f t="shared" si="233"/>
        <v>847900</v>
      </c>
      <c r="AK299" s="99">
        <f t="shared" si="233"/>
        <v>1057200</v>
      </c>
      <c r="AL299" s="99">
        <f t="shared" si="226"/>
        <v>2914700</v>
      </c>
      <c r="AM299" s="65">
        <f t="shared" si="211"/>
        <v>29.906628360352965</v>
      </c>
      <c r="AO299" s="65">
        <f t="shared" ref="AO299:AQ300" si="234">AO300</f>
        <v>715300</v>
      </c>
      <c r="AP299" s="99">
        <f t="shared" si="234"/>
        <v>715300</v>
      </c>
      <c r="AQ299" s="99">
        <f t="shared" si="234"/>
        <v>644400</v>
      </c>
      <c r="AR299" s="99">
        <f t="shared" si="228"/>
        <v>2075000</v>
      </c>
      <c r="AS299" s="65">
        <f t="shared" si="212"/>
        <v>21.290785963472192</v>
      </c>
      <c r="AU299" s="65">
        <f t="shared" si="213"/>
        <v>4989700</v>
      </c>
      <c r="AV299" s="65">
        <f t="shared" si="208"/>
        <v>51.197414323825157</v>
      </c>
      <c r="AX299" s="65">
        <f t="shared" si="201"/>
        <v>9746000</v>
      </c>
      <c r="AY299" s="65">
        <f t="shared" si="209"/>
        <v>100</v>
      </c>
      <c r="AZ299" s="50"/>
      <c r="BA299" s="98">
        <f t="shared" si="184"/>
        <v>0</v>
      </c>
      <c r="BB299" s="99">
        <f t="shared" si="229"/>
        <v>0</v>
      </c>
      <c r="BC299" s="99">
        <f t="shared" si="185"/>
        <v>9746000</v>
      </c>
      <c r="BD299" s="51"/>
    </row>
    <row r="300" spans="1:56" ht="30" customHeight="1" x14ac:dyDescent="0.2">
      <c r="A300" s="82"/>
      <c r="B300" s="83"/>
      <c r="C300" s="83"/>
      <c r="D300" s="63"/>
      <c r="E300" s="60"/>
      <c r="F300" s="171">
        <v>4</v>
      </c>
      <c r="G300" s="104"/>
      <c r="H300" s="105"/>
      <c r="I300" s="59"/>
      <c r="J300" s="60"/>
      <c r="K300" s="61"/>
      <c r="L300" s="62"/>
      <c r="M300" s="63"/>
      <c r="N300" s="101" t="s">
        <v>50</v>
      </c>
      <c r="O300" s="103">
        <f t="shared" si="230"/>
        <v>9746000</v>
      </c>
      <c r="P300" s="131">
        <f t="shared" si="230"/>
        <v>10520000</v>
      </c>
      <c r="Q300" s="132">
        <f t="shared" si="230"/>
        <v>11341000</v>
      </c>
      <c r="R300" s="103">
        <f t="shared" si="230"/>
        <v>9746000</v>
      </c>
      <c r="S300" s="379"/>
      <c r="T300" s="103">
        <f t="shared" si="231"/>
        <v>1443700</v>
      </c>
      <c r="U300" s="103">
        <f t="shared" si="231"/>
        <v>561400</v>
      </c>
      <c r="V300" s="103">
        <f t="shared" si="231"/>
        <v>597900</v>
      </c>
      <c r="W300" s="103">
        <f t="shared" si="222"/>
        <v>2603000</v>
      </c>
      <c r="X300" s="102">
        <f t="shared" si="205"/>
        <v>26.708393186948491</v>
      </c>
      <c r="Z300" s="102">
        <f t="shared" si="232"/>
        <v>627700</v>
      </c>
      <c r="AA300" s="103">
        <f t="shared" si="232"/>
        <v>784100</v>
      </c>
      <c r="AB300" s="103">
        <f t="shared" si="232"/>
        <v>741500</v>
      </c>
      <c r="AC300" s="103">
        <f t="shared" si="224"/>
        <v>2153300</v>
      </c>
      <c r="AD300" s="420">
        <f t="shared" si="210"/>
        <v>22.094192489226348</v>
      </c>
      <c r="AF300" s="420">
        <f t="shared" si="206"/>
        <v>4756300</v>
      </c>
      <c r="AG300" s="420">
        <f t="shared" si="207"/>
        <v>48.802585676174843</v>
      </c>
      <c r="AI300" s="420">
        <f t="shared" si="233"/>
        <v>1009600</v>
      </c>
      <c r="AJ300" s="103">
        <f t="shared" si="233"/>
        <v>847900</v>
      </c>
      <c r="AK300" s="103">
        <f t="shared" si="233"/>
        <v>1057200</v>
      </c>
      <c r="AL300" s="103">
        <f t="shared" si="226"/>
        <v>2914700</v>
      </c>
      <c r="AM300" s="420">
        <f t="shared" si="211"/>
        <v>29.906628360352965</v>
      </c>
      <c r="AO300" s="420">
        <f t="shared" si="234"/>
        <v>715300</v>
      </c>
      <c r="AP300" s="103">
        <f t="shared" si="234"/>
        <v>715300</v>
      </c>
      <c r="AQ300" s="103">
        <f t="shared" si="234"/>
        <v>644400</v>
      </c>
      <c r="AR300" s="103">
        <f t="shared" si="228"/>
        <v>2075000</v>
      </c>
      <c r="AS300" s="420">
        <f t="shared" si="212"/>
        <v>21.290785963472192</v>
      </c>
      <c r="AU300" s="420">
        <f t="shared" si="213"/>
        <v>4989700</v>
      </c>
      <c r="AV300" s="420">
        <f t="shared" si="208"/>
        <v>51.197414323825157</v>
      </c>
      <c r="AX300" s="420">
        <f t="shared" si="201"/>
        <v>9746000</v>
      </c>
      <c r="AY300" s="420">
        <f t="shared" si="209"/>
        <v>100</v>
      </c>
      <c r="AZ300" s="50"/>
      <c r="BA300" s="102">
        <f t="shared" si="184"/>
        <v>0</v>
      </c>
      <c r="BB300" s="103">
        <f t="shared" si="229"/>
        <v>0</v>
      </c>
      <c r="BC300" s="103">
        <f t="shared" si="185"/>
        <v>9746000</v>
      </c>
      <c r="BD300" s="51"/>
    </row>
    <row r="301" spans="1:56" ht="30" customHeight="1" x14ac:dyDescent="0.2">
      <c r="A301" s="82"/>
      <c r="B301" s="83"/>
      <c r="C301" s="83"/>
      <c r="D301" s="63"/>
      <c r="E301" s="60"/>
      <c r="F301" s="83"/>
      <c r="G301" s="109">
        <v>1</v>
      </c>
      <c r="H301" s="172"/>
      <c r="I301" s="59"/>
      <c r="J301" s="60"/>
      <c r="K301" s="61"/>
      <c r="L301" s="62"/>
      <c r="M301" s="63"/>
      <c r="N301" s="101" t="s">
        <v>51</v>
      </c>
      <c r="O301" s="103">
        <f>O302+O317+O323+O331</f>
        <v>9746000</v>
      </c>
      <c r="P301" s="131">
        <f>P302+P317+P323+P331</f>
        <v>10520000</v>
      </c>
      <c r="Q301" s="132">
        <f>Q302+Q317+Q323+Q331</f>
        <v>11341000</v>
      </c>
      <c r="R301" s="103">
        <f>R302+R317+R323+R331</f>
        <v>9746000</v>
      </c>
      <c r="S301" s="379"/>
      <c r="T301" s="103">
        <f>T302+T317+T323+T331</f>
        <v>1443700</v>
      </c>
      <c r="U301" s="103">
        <f>U302+U317+U323+U331</f>
        <v>561400</v>
      </c>
      <c r="V301" s="103">
        <f>V302+V317+V323+V331</f>
        <v>597900</v>
      </c>
      <c r="W301" s="103">
        <f t="shared" si="222"/>
        <v>2603000</v>
      </c>
      <c r="X301" s="102">
        <f t="shared" si="205"/>
        <v>26.708393186948491</v>
      </c>
      <c r="Z301" s="102">
        <f>Z302+Z317+Z323+Z331</f>
        <v>627700</v>
      </c>
      <c r="AA301" s="103">
        <f>AA302+AA317+AA323+AA331</f>
        <v>784100</v>
      </c>
      <c r="AB301" s="103">
        <f>AB302+AB317+AB323+AB331</f>
        <v>741500</v>
      </c>
      <c r="AC301" s="103">
        <f t="shared" si="224"/>
        <v>2153300</v>
      </c>
      <c r="AD301" s="420">
        <f t="shared" si="210"/>
        <v>22.094192489226348</v>
      </c>
      <c r="AF301" s="420">
        <f t="shared" si="206"/>
        <v>4756300</v>
      </c>
      <c r="AG301" s="420">
        <f t="shared" si="207"/>
        <v>48.802585676174843</v>
      </c>
      <c r="AI301" s="420">
        <f>AI302+AI317+AI323+AI331</f>
        <v>1009600</v>
      </c>
      <c r="AJ301" s="103">
        <f>AJ302+AJ317+AJ323+AJ331</f>
        <v>847900</v>
      </c>
      <c r="AK301" s="103">
        <f>AK302+AK317+AK323+AK331</f>
        <v>1057200</v>
      </c>
      <c r="AL301" s="103">
        <f t="shared" si="226"/>
        <v>2914700</v>
      </c>
      <c r="AM301" s="420">
        <f t="shared" si="211"/>
        <v>29.906628360352965</v>
      </c>
      <c r="AO301" s="420">
        <f>AO302+AO317+AO323+AO331</f>
        <v>715300</v>
      </c>
      <c r="AP301" s="103">
        <f>AP302+AP317+AP323+AP331</f>
        <v>715300</v>
      </c>
      <c r="AQ301" s="103">
        <f>AQ302+AQ317+AQ323+AQ331</f>
        <v>644400</v>
      </c>
      <c r="AR301" s="103">
        <f t="shared" si="228"/>
        <v>2075000</v>
      </c>
      <c r="AS301" s="420">
        <f t="shared" si="212"/>
        <v>21.290785963472192</v>
      </c>
      <c r="AU301" s="420">
        <f t="shared" si="213"/>
        <v>4989700</v>
      </c>
      <c r="AV301" s="420">
        <f t="shared" si="208"/>
        <v>51.197414323825157</v>
      </c>
      <c r="AX301" s="420">
        <f t="shared" si="201"/>
        <v>9746000</v>
      </c>
      <c r="AY301" s="420">
        <f t="shared" si="209"/>
        <v>100</v>
      </c>
      <c r="AZ301" s="50"/>
      <c r="BA301" s="102">
        <f t="shared" si="184"/>
        <v>0</v>
      </c>
      <c r="BB301" s="103">
        <f t="shared" si="229"/>
        <v>0</v>
      </c>
      <c r="BC301" s="103">
        <f t="shared" si="185"/>
        <v>9746000</v>
      </c>
      <c r="BD301" s="51"/>
    </row>
    <row r="302" spans="1:56" ht="30" customHeight="1" x14ac:dyDescent="0.2">
      <c r="A302" s="82"/>
      <c r="B302" s="83"/>
      <c r="C302" s="83"/>
      <c r="D302" s="63"/>
      <c r="E302" s="60"/>
      <c r="F302" s="83"/>
      <c r="G302" s="109"/>
      <c r="H302" s="173" t="s">
        <v>46</v>
      </c>
      <c r="I302" s="59"/>
      <c r="J302" s="60"/>
      <c r="K302" s="61"/>
      <c r="L302" s="62"/>
      <c r="M302" s="63"/>
      <c r="N302" s="101" t="s">
        <v>51</v>
      </c>
      <c r="O302" s="103">
        <f>O303</f>
        <v>9661000</v>
      </c>
      <c r="P302" s="131">
        <f>P303</f>
        <v>10426000</v>
      </c>
      <c r="Q302" s="132">
        <f>Q303</f>
        <v>11239000</v>
      </c>
      <c r="R302" s="103">
        <f>R303</f>
        <v>9661000</v>
      </c>
      <c r="S302" s="379"/>
      <c r="T302" s="103">
        <f>T303</f>
        <v>1442100</v>
      </c>
      <c r="U302" s="103">
        <f>U303</f>
        <v>559700</v>
      </c>
      <c r="V302" s="103">
        <f>V303</f>
        <v>596100</v>
      </c>
      <c r="W302" s="103">
        <f t="shared" si="222"/>
        <v>2597900</v>
      </c>
      <c r="X302" s="102">
        <f t="shared" si="205"/>
        <v>26.890591036124626</v>
      </c>
      <c r="Z302" s="102">
        <f>Z303</f>
        <v>625800</v>
      </c>
      <c r="AA302" s="103">
        <f>AA303</f>
        <v>782200</v>
      </c>
      <c r="AB302" s="103">
        <f>AB303</f>
        <v>739600</v>
      </c>
      <c r="AC302" s="103">
        <f t="shared" si="224"/>
        <v>2147600</v>
      </c>
      <c r="AD302" s="420">
        <f t="shared" si="210"/>
        <v>22.229582858917297</v>
      </c>
      <c r="AF302" s="420">
        <f t="shared" si="206"/>
        <v>4745500</v>
      </c>
      <c r="AG302" s="420">
        <f t="shared" si="207"/>
        <v>49.120173895041923</v>
      </c>
      <c r="AI302" s="420">
        <f>AI303</f>
        <v>944700</v>
      </c>
      <c r="AJ302" s="103">
        <f>AJ303</f>
        <v>846000</v>
      </c>
      <c r="AK302" s="103">
        <f>AK303</f>
        <v>1055300</v>
      </c>
      <c r="AL302" s="103">
        <f t="shared" si="226"/>
        <v>2846000</v>
      </c>
      <c r="AM302" s="420">
        <f t="shared" si="211"/>
        <v>29.458648173066969</v>
      </c>
      <c r="AO302" s="420">
        <f>AO303</f>
        <v>712800</v>
      </c>
      <c r="AP302" s="103">
        <f>AP303</f>
        <v>713300</v>
      </c>
      <c r="AQ302" s="103">
        <f>AQ303</f>
        <v>643400</v>
      </c>
      <c r="AR302" s="103">
        <f t="shared" si="228"/>
        <v>2069500</v>
      </c>
      <c r="AS302" s="420">
        <f t="shared" si="212"/>
        <v>21.421177931891108</v>
      </c>
      <c r="AU302" s="420">
        <f t="shared" si="213"/>
        <v>4915500</v>
      </c>
      <c r="AV302" s="420">
        <f t="shared" si="208"/>
        <v>50.879826104958077</v>
      </c>
      <c r="AX302" s="420">
        <f t="shared" si="201"/>
        <v>9661000</v>
      </c>
      <c r="AY302" s="420">
        <f t="shared" si="209"/>
        <v>100</v>
      </c>
      <c r="AZ302" s="50"/>
      <c r="BA302" s="102">
        <f t="shared" si="184"/>
        <v>0</v>
      </c>
      <c r="BB302" s="103">
        <f t="shared" si="229"/>
        <v>0</v>
      </c>
      <c r="BC302" s="103">
        <f t="shared" si="185"/>
        <v>9661000</v>
      </c>
      <c r="BD302" s="51"/>
    </row>
    <row r="303" spans="1:56" ht="30" customHeight="1" x14ac:dyDescent="0.2">
      <c r="A303" s="82"/>
      <c r="B303" s="83"/>
      <c r="C303" s="83"/>
      <c r="D303" s="63"/>
      <c r="E303" s="60"/>
      <c r="F303" s="83"/>
      <c r="G303" s="104"/>
      <c r="H303" s="105"/>
      <c r="I303" s="123">
        <v>2</v>
      </c>
      <c r="J303" s="60"/>
      <c r="K303" s="61"/>
      <c r="L303" s="62"/>
      <c r="M303" s="63"/>
      <c r="N303" s="124" t="s">
        <v>54</v>
      </c>
      <c r="O303" s="126">
        <f>O304+O308+O312</f>
        <v>9661000</v>
      </c>
      <c r="P303" s="127">
        <f>P304+P308+P312</f>
        <v>10426000</v>
      </c>
      <c r="Q303" s="128">
        <f>Q304+Q308+Q312</f>
        <v>11239000</v>
      </c>
      <c r="R303" s="126">
        <f>R304+R308+R312</f>
        <v>9661000</v>
      </c>
      <c r="S303" s="388"/>
      <c r="T303" s="126">
        <f>T304+T308+T312</f>
        <v>1442100</v>
      </c>
      <c r="U303" s="126">
        <f>U304+U308+U312</f>
        <v>559700</v>
      </c>
      <c r="V303" s="126">
        <f>V304+V308+V312</f>
        <v>596100</v>
      </c>
      <c r="W303" s="126">
        <f t="shared" si="222"/>
        <v>2597900</v>
      </c>
      <c r="X303" s="125">
        <f t="shared" si="205"/>
        <v>26.890591036124626</v>
      </c>
      <c r="Z303" s="125">
        <f>Z304+Z308+Z312</f>
        <v>625800</v>
      </c>
      <c r="AA303" s="126">
        <f>AA304+AA308+AA312</f>
        <v>782200</v>
      </c>
      <c r="AB303" s="126">
        <f>AB304+AB308+AB312</f>
        <v>739600</v>
      </c>
      <c r="AC303" s="126">
        <f t="shared" si="224"/>
        <v>2147600</v>
      </c>
      <c r="AD303" s="423">
        <f t="shared" si="210"/>
        <v>22.229582858917297</v>
      </c>
      <c r="AF303" s="423">
        <f t="shared" si="206"/>
        <v>4745500</v>
      </c>
      <c r="AG303" s="423">
        <f t="shared" si="207"/>
        <v>49.120173895041923</v>
      </c>
      <c r="AI303" s="423">
        <f>AI304+AI308+AI312</f>
        <v>944700</v>
      </c>
      <c r="AJ303" s="126">
        <f>AJ304+AJ308+AJ312</f>
        <v>846000</v>
      </c>
      <c r="AK303" s="126">
        <f>AK304+AK308+AK312</f>
        <v>1055300</v>
      </c>
      <c r="AL303" s="126">
        <f t="shared" si="226"/>
        <v>2846000</v>
      </c>
      <c r="AM303" s="423">
        <f t="shared" si="211"/>
        <v>29.458648173066969</v>
      </c>
      <c r="AO303" s="423">
        <f>AO304+AO308+AO312</f>
        <v>712800</v>
      </c>
      <c r="AP303" s="126">
        <f>AP304+AP308+AP312</f>
        <v>713300</v>
      </c>
      <c r="AQ303" s="126">
        <f>AQ304+AQ308+AQ312</f>
        <v>643400</v>
      </c>
      <c r="AR303" s="126">
        <f t="shared" si="228"/>
        <v>2069500</v>
      </c>
      <c r="AS303" s="423">
        <f t="shared" si="212"/>
        <v>21.421177931891108</v>
      </c>
      <c r="AU303" s="423">
        <f t="shared" si="213"/>
        <v>4915500</v>
      </c>
      <c r="AV303" s="423">
        <f t="shared" si="208"/>
        <v>50.879826104958077</v>
      </c>
      <c r="AX303" s="423">
        <f t="shared" si="201"/>
        <v>9661000</v>
      </c>
      <c r="AY303" s="423">
        <f t="shared" si="209"/>
        <v>100</v>
      </c>
      <c r="AZ303" s="50"/>
      <c r="BA303" s="125">
        <f t="shared" ref="BA303:BA366" si="235">R303-AX303</f>
        <v>0</v>
      </c>
      <c r="BB303" s="126">
        <f t="shared" si="229"/>
        <v>0</v>
      </c>
      <c r="BC303" s="126">
        <f t="shared" ref="BC303:BC366" si="236">R303-BA303</f>
        <v>9661000</v>
      </c>
      <c r="BD303" s="51"/>
    </row>
    <row r="304" spans="1:56" ht="30" customHeight="1" x14ac:dyDescent="0.2">
      <c r="A304" s="82"/>
      <c r="B304" s="83"/>
      <c r="C304" s="83"/>
      <c r="D304" s="63"/>
      <c r="E304" s="60"/>
      <c r="F304" s="83"/>
      <c r="G304" s="104"/>
      <c r="H304" s="105"/>
      <c r="I304" s="59"/>
      <c r="J304" s="130" t="s">
        <v>63</v>
      </c>
      <c r="K304" s="61"/>
      <c r="L304" s="62"/>
      <c r="M304" s="63"/>
      <c r="N304" s="101" t="s">
        <v>64</v>
      </c>
      <c r="O304" s="102">
        <f>O305+O307+O306</f>
        <v>8120000</v>
      </c>
      <c r="P304" s="131">
        <f>P305+P307+P306</f>
        <v>8776000</v>
      </c>
      <c r="Q304" s="132">
        <f>Q305+Q307+Q306</f>
        <v>9490000</v>
      </c>
      <c r="R304" s="102">
        <f>R305+R307+R306</f>
        <v>8120000</v>
      </c>
      <c r="S304" s="378"/>
      <c r="T304" s="102">
        <f>T305+T307+T306</f>
        <v>1221000</v>
      </c>
      <c r="U304" s="102">
        <f>U305+U307+U306</f>
        <v>462000</v>
      </c>
      <c r="V304" s="102">
        <f>V305+V307+V306</f>
        <v>508000</v>
      </c>
      <c r="W304" s="102">
        <f t="shared" si="222"/>
        <v>2191000</v>
      </c>
      <c r="X304" s="102">
        <f t="shared" si="205"/>
        <v>26.982758620689655</v>
      </c>
      <c r="Z304" s="102">
        <f>Z305+Z307+Z306</f>
        <v>514000</v>
      </c>
      <c r="AA304" s="102">
        <f>AA305+AA307+AA306</f>
        <v>611000</v>
      </c>
      <c r="AB304" s="102">
        <f>AB305+AB307+AB306</f>
        <v>617000</v>
      </c>
      <c r="AC304" s="102">
        <f t="shared" si="224"/>
        <v>1742000</v>
      </c>
      <c r="AD304" s="424">
        <f t="shared" ref="AD304:AD311" si="237">AC304/(O304/100)</f>
        <v>21.453201970443349</v>
      </c>
      <c r="AF304" s="420">
        <f t="shared" si="206"/>
        <v>3933000</v>
      </c>
      <c r="AG304" s="420">
        <f t="shared" si="207"/>
        <v>48.435960591133004</v>
      </c>
      <c r="AI304" s="420">
        <f>AI305+AI307+AI306</f>
        <v>814000</v>
      </c>
      <c r="AJ304" s="102">
        <f>AJ305+AJ307+AJ306</f>
        <v>714000</v>
      </c>
      <c r="AK304" s="102">
        <f>AK305+AK307+AK306</f>
        <v>914000</v>
      </c>
      <c r="AL304" s="102">
        <f t="shared" si="226"/>
        <v>2442000</v>
      </c>
      <c r="AM304" s="424">
        <f t="shared" ref="AM304:AM311" si="238">AL304/(O304/100)</f>
        <v>30.073891625615765</v>
      </c>
      <c r="AO304" s="420">
        <f>AO305+AO307+AO306</f>
        <v>605000</v>
      </c>
      <c r="AP304" s="102">
        <f>AP305+AP307+AP306</f>
        <v>605000</v>
      </c>
      <c r="AQ304" s="102">
        <f>AQ305+AQ307+AQ306</f>
        <v>535000</v>
      </c>
      <c r="AR304" s="102">
        <f t="shared" si="228"/>
        <v>1745000</v>
      </c>
      <c r="AS304" s="424">
        <f t="shared" ref="AS304:AS311" si="239">AR304/(O304/100)</f>
        <v>21.490147783251231</v>
      </c>
      <c r="AU304" s="420">
        <f t="shared" si="213"/>
        <v>4187000</v>
      </c>
      <c r="AV304" s="420">
        <f t="shared" si="208"/>
        <v>51.564039408866996</v>
      </c>
      <c r="AX304" s="420">
        <f t="shared" si="201"/>
        <v>8120000</v>
      </c>
      <c r="AY304" s="420">
        <f t="shared" si="209"/>
        <v>100</v>
      </c>
      <c r="AZ304" s="50"/>
      <c r="BA304" s="102">
        <f t="shared" si="235"/>
        <v>0</v>
      </c>
      <c r="BB304" s="102">
        <f t="shared" si="229"/>
        <v>0</v>
      </c>
      <c r="BC304" s="102">
        <f t="shared" si="236"/>
        <v>8120000</v>
      </c>
      <c r="BD304" s="51"/>
    </row>
    <row r="305" spans="1:56" ht="30" customHeight="1" x14ac:dyDescent="0.2">
      <c r="A305" s="82"/>
      <c r="B305" s="83"/>
      <c r="C305" s="83"/>
      <c r="D305" s="63"/>
      <c r="E305" s="60"/>
      <c r="F305" s="83"/>
      <c r="G305" s="104"/>
      <c r="H305" s="105"/>
      <c r="I305" s="59"/>
      <c r="J305" s="60"/>
      <c r="K305" s="133">
        <v>1</v>
      </c>
      <c r="L305" s="62"/>
      <c r="M305" s="63"/>
      <c r="N305" s="134" t="s">
        <v>65</v>
      </c>
      <c r="O305" s="129">
        <v>7980000</v>
      </c>
      <c r="P305" s="136">
        <v>8626000</v>
      </c>
      <c r="Q305" s="137">
        <v>9320000</v>
      </c>
      <c r="R305" s="129">
        <v>7980000</v>
      </c>
      <c r="S305" s="375"/>
      <c r="T305" s="129">
        <v>1200000</v>
      </c>
      <c r="U305" s="129">
        <v>450000</v>
      </c>
      <c r="V305" s="129">
        <v>500000</v>
      </c>
      <c r="W305" s="129">
        <f t="shared" si="222"/>
        <v>2150000</v>
      </c>
      <c r="X305" s="135">
        <f t="shared" si="205"/>
        <v>26.942355889724311</v>
      </c>
      <c r="Z305" s="135">
        <v>500000</v>
      </c>
      <c r="AA305" s="129">
        <v>600000</v>
      </c>
      <c r="AB305" s="129">
        <v>600000</v>
      </c>
      <c r="AC305" s="129">
        <f>Z305+AA305+AB305</f>
        <v>1700000</v>
      </c>
      <c r="AD305" s="424">
        <f t="shared" si="237"/>
        <v>21.303258145363408</v>
      </c>
      <c r="AF305" s="424">
        <f t="shared" si="206"/>
        <v>3850000</v>
      </c>
      <c r="AG305" s="424">
        <f t="shared" si="207"/>
        <v>48.245614035087719</v>
      </c>
      <c r="AI305" s="424">
        <v>800000</v>
      </c>
      <c r="AJ305" s="129">
        <v>700000</v>
      </c>
      <c r="AK305" s="129">
        <v>900000</v>
      </c>
      <c r="AL305" s="129">
        <f>AI305+AJ305+AK305</f>
        <v>2400000</v>
      </c>
      <c r="AM305" s="424">
        <f t="shared" si="238"/>
        <v>30.075187969924812</v>
      </c>
      <c r="AO305" s="424">
        <v>600000</v>
      </c>
      <c r="AP305" s="129">
        <v>600000</v>
      </c>
      <c r="AQ305" s="129">
        <v>530000</v>
      </c>
      <c r="AR305" s="129">
        <f>AO305+AP305+AQ305</f>
        <v>1730000</v>
      </c>
      <c r="AS305" s="424">
        <f t="shared" si="239"/>
        <v>21.679197994987469</v>
      </c>
      <c r="AU305" s="424">
        <f t="shared" si="213"/>
        <v>4130000</v>
      </c>
      <c r="AV305" s="424">
        <f t="shared" si="208"/>
        <v>51.754385964912281</v>
      </c>
      <c r="AX305" s="424">
        <f t="shared" si="201"/>
        <v>7980000</v>
      </c>
      <c r="AY305" s="424">
        <f t="shared" si="209"/>
        <v>100</v>
      </c>
      <c r="AZ305" s="50"/>
      <c r="BA305" s="135">
        <f t="shared" si="235"/>
        <v>0</v>
      </c>
      <c r="BB305" s="129">
        <f t="shared" si="229"/>
        <v>0</v>
      </c>
      <c r="BC305" s="129">
        <f t="shared" si="236"/>
        <v>7980000</v>
      </c>
      <c r="BD305" s="51"/>
    </row>
    <row r="306" spans="1:56" ht="30" customHeight="1" x14ac:dyDescent="0.2">
      <c r="A306" s="82"/>
      <c r="B306" s="83"/>
      <c r="C306" s="83"/>
      <c r="D306" s="63"/>
      <c r="E306" s="60"/>
      <c r="F306" s="83"/>
      <c r="G306" s="104"/>
      <c r="H306" s="105"/>
      <c r="I306" s="59"/>
      <c r="J306" s="60"/>
      <c r="K306" s="133">
        <v>2</v>
      </c>
      <c r="L306" s="62"/>
      <c r="M306" s="63"/>
      <c r="N306" s="134" t="s">
        <v>73</v>
      </c>
      <c r="O306" s="135">
        <v>70000</v>
      </c>
      <c r="P306" s="136">
        <v>70000</v>
      </c>
      <c r="Q306" s="137">
        <v>80000</v>
      </c>
      <c r="R306" s="135">
        <v>70000</v>
      </c>
      <c r="S306" s="377"/>
      <c r="T306" s="129">
        <v>10000</v>
      </c>
      <c r="U306" s="129">
        <v>8000</v>
      </c>
      <c r="V306" s="129">
        <v>4000</v>
      </c>
      <c r="W306" s="129">
        <f t="shared" si="222"/>
        <v>22000</v>
      </c>
      <c r="X306" s="135">
        <f t="shared" si="205"/>
        <v>31.428571428571427</v>
      </c>
      <c r="Z306" s="135">
        <v>8000</v>
      </c>
      <c r="AA306" s="129">
        <v>5000</v>
      </c>
      <c r="AB306" s="129">
        <v>11000</v>
      </c>
      <c r="AC306" s="129">
        <f>Z306+AA306+AB306</f>
        <v>24000</v>
      </c>
      <c r="AD306" s="424">
        <f t="shared" si="237"/>
        <v>34.285714285714285</v>
      </c>
      <c r="AF306" s="424">
        <f t="shared" si="206"/>
        <v>46000</v>
      </c>
      <c r="AG306" s="424">
        <f t="shared" si="207"/>
        <v>65.714285714285708</v>
      </c>
      <c r="AI306" s="424">
        <v>5000</v>
      </c>
      <c r="AJ306" s="129">
        <v>5000</v>
      </c>
      <c r="AK306" s="129">
        <v>5000</v>
      </c>
      <c r="AL306" s="129">
        <f>AI306+AJ306+AK306</f>
        <v>15000</v>
      </c>
      <c r="AM306" s="424">
        <f t="shared" si="238"/>
        <v>21.428571428571427</v>
      </c>
      <c r="AO306" s="424">
        <v>3000</v>
      </c>
      <c r="AP306" s="129">
        <v>3000</v>
      </c>
      <c r="AQ306" s="129">
        <v>3000</v>
      </c>
      <c r="AR306" s="129">
        <f>AO306+AP306+AQ306</f>
        <v>9000</v>
      </c>
      <c r="AS306" s="424">
        <f t="shared" si="239"/>
        <v>12.857142857142858</v>
      </c>
      <c r="AU306" s="424">
        <f t="shared" si="213"/>
        <v>24000</v>
      </c>
      <c r="AV306" s="424">
        <f t="shared" si="208"/>
        <v>34.285714285714285</v>
      </c>
      <c r="AX306" s="424">
        <f t="shared" si="201"/>
        <v>70000</v>
      </c>
      <c r="AY306" s="424">
        <f t="shared" si="209"/>
        <v>100</v>
      </c>
      <c r="AZ306" s="50"/>
      <c r="BA306" s="135">
        <f t="shared" si="235"/>
        <v>0</v>
      </c>
      <c r="BB306" s="129">
        <f t="shared" si="229"/>
        <v>0</v>
      </c>
      <c r="BC306" s="129">
        <f t="shared" si="236"/>
        <v>70000</v>
      </c>
      <c r="BD306" s="51"/>
    </row>
    <row r="307" spans="1:56" ht="30" customHeight="1" x14ac:dyDescent="0.2">
      <c r="A307" s="82"/>
      <c r="B307" s="83"/>
      <c r="C307" s="83"/>
      <c r="D307" s="63"/>
      <c r="E307" s="60"/>
      <c r="F307" s="83"/>
      <c r="G307" s="104"/>
      <c r="H307" s="105"/>
      <c r="I307" s="59"/>
      <c r="J307" s="60"/>
      <c r="K307" s="133">
        <v>4</v>
      </c>
      <c r="L307" s="62"/>
      <c r="M307" s="63"/>
      <c r="N307" s="134" t="s">
        <v>66</v>
      </c>
      <c r="O307" s="129">
        <v>70000</v>
      </c>
      <c r="P307" s="136">
        <v>80000</v>
      </c>
      <c r="Q307" s="137">
        <v>90000</v>
      </c>
      <c r="R307" s="129">
        <v>70000</v>
      </c>
      <c r="S307" s="375"/>
      <c r="T307" s="129">
        <v>11000</v>
      </c>
      <c r="U307" s="129">
        <v>4000</v>
      </c>
      <c r="V307" s="129">
        <v>4000</v>
      </c>
      <c r="W307" s="129">
        <f t="shared" si="222"/>
        <v>19000</v>
      </c>
      <c r="X307" s="135">
        <f t="shared" si="205"/>
        <v>27.142857142857142</v>
      </c>
      <c r="Z307" s="135">
        <v>6000</v>
      </c>
      <c r="AA307" s="129">
        <v>6000</v>
      </c>
      <c r="AB307" s="129">
        <v>6000</v>
      </c>
      <c r="AC307" s="129">
        <f>Z307+AA307+AB307</f>
        <v>18000</v>
      </c>
      <c r="AD307" s="424">
        <f t="shared" si="237"/>
        <v>25.714285714285715</v>
      </c>
      <c r="AF307" s="424">
        <f t="shared" si="206"/>
        <v>37000</v>
      </c>
      <c r="AG307" s="424">
        <f t="shared" si="207"/>
        <v>52.857142857142854</v>
      </c>
      <c r="AI307" s="424">
        <v>9000</v>
      </c>
      <c r="AJ307" s="129">
        <v>9000</v>
      </c>
      <c r="AK307" s="129">
        <v>9000</v>
      </c>
      <c r="AL307" s="129">
        <f>AI307+AJ307+AK307</f>
        <v>27000</v>
      </c>
      <c r="AM307" s="424">
        <f t="shared" si="238"/>
        <v>38.571428571428569</v>
      </c>
      <c r="AO307" s="424">
        <v>2000</v>
      </c>
      <c r="AP307" s="129">
        <v>2000</v>
      </c>
      <c r="AQ307" s="129">
        <v>2000</v>
      </c>
      <c r="AR307" s="129">
        <f>AO307+AP307+AQ307</f>
        <v>6000</v>
      </c>
      <c r="AS307" s="424">
        <f t="shared" si="239"/>
        <v>8.5714285714285712</v>
      </c>
      <c r="AU307" s="424">
        <f t="shared" si="213"/>
        <v>33000</v>
      </c>
      <c r="AV307" s="424">
        <f t="shared" si="208"/>
        <v>47.142857142857146</v>
      </c>
      <c r="AX307" s="424">
        <f t="shared" si="201"/>
        <v>70000</v>
      </c>
      <c r="AY307" s="424">
        <f t="shared" si="209"/>
        <v>100</v>
      </c>
      <c r="AZ307" s="50"/>
      <c r="BA307" s="135">
        <f t="shared" si="235"/>
        <v>0</v>
      </c>
      <c r="BB307" s="129">
        <f t="shared" si="229"/>
        <v>0</v>
      </c>
      <c r="BC307" s="129">
        <f t="shared" si="236"/>
        <v>70000</v>
      </c>
      <c r="BD307" s="51"/>
    </row>
    <row r="308" spans="1:56" ht="30" customHeight="1" x14ac:dyDescent="0.2">
      <c r="A308" s="82"/>
      <c r="B308" s="83"/>
      <c r="C308" s="83"/>
      <c r="D308" s="63"/>
      <c r="E308" s="60"/>
      <c r="F308" s="83"/>
      <c r="G308" s="104"/>
      <c r="H308" s="105"/>
      <c r="I308" s="59"/>
      <c r="J308" s="130" t="s">
        <v>67</v>
      </c>
      <c r="K308" s="61"/>
      <c r="L308" s="62"/>
      <c r="M308" s="63"/>
      <c r="N308" s="101" t="s">
        <v>68</v>
      </c>
      <c r="O308" s="102">
        <f>O309+O311+O310</f>
        <v>1437000</v>
      </c>
      <c r="P308" s="131">
        <f>P309+P311+P310</f>
        <v>1541000</v>
      </c>
      <c r="Q308" s="132">
        <f>Q309+Q311+Q310</f>
        <v>1635000</v>
      </c>
      <c r="R308" s="102">
        <f>R309+R311+R310</f>
        <v>1437000</v>
      </c>
      <c r="S308" s="378"/>
      <c r="T308" s="102">
        <f>T309+T311+T310</f>
        <v>213000</v>
      </c>
      <c r="U308" s="102">
        <f>U309+U311+U310</f>
        <v>91000</v>
      </c>
      <c r="V308" s="102">
        <f>V309+V311+V310</f>
        <v>81000</v>
      </c>
      <c r="W308" s="102">
        <f t="shared" si="222"/>
        <v>385000</v>
      </c>
      <c r="X308" s="102">
        <f t="shared" si="205"/>
        <v>26.791927627000696</v>
      </c>
      <c r="Z308" s="102">
        <f>Z309+Z311+Z310</f>
        <v>102000</v>
      </c>
      <c r="AA308" s="102">
        <f>AA309+AA311+AA310</f>
        <v>161000</v>
      </c>
      <c r="AB308" s="102">
        <f>AB309+AB311+AB310</f>
        <v>112000</v>
      </c>
      <c r="AC308" s="102">
        <f t="shared" si="224"/>
        <v>375000</v>
      </c>
      <c r="AD308" s="424">
        <f t="shared" si="237"/>
        <v>26.096033402922757</v>
      </c>
      <c r="AF308" s="420">
        <f t="shared" si="206"/>
        <v>760000</v>
      </c>
      <c r="AG308" s="420">
        <f t="shared" si="207"/>
        <v>52.887961029923453</v>
      </c>
      <c r="AI308" s="420">
        <f>AI309+AI311+AI310</f>
        <v>121000</v>
      </c>
      <c r="AJ308" s="102">
        <f>AJ309+AJ311+AJ310</f>
        <v>122000</v>
      </c>
      <c r="AK308" s="102">
        <f>AK309+AK311+AK310</f>
        <v>131000</v>
      </c>
      <c r="AL308" s="102">
        <f t="shared" si="226"/>
        <v>374000</v>
      </c>
      <c r="AM308" s="424">
        <f t="shared" si="238"/>
        <v>26.026443980514962</v>
      </c>
      <c r="AO308" s="420">
        <f>AO309+AO311+AO310</f>
        <v>101000</v>
      </c>
      <c r="AP308" s="102">
        <f>AP309+AP311+AP310</f>
        <v>101000</v>
      </c>
      <c r="AQ308" s="102">
        <f>AQ309+AQ311+AQ310</f>
        <v>101000</v>
      </c>
      <c r="AR308" s="102">
        <f t="shared" si="228"/>
        <v>303000</v>
      </c>
      <c r="AS308" s="424">
        <f t="shared" si="239"/>
        <v>21.085594989561585</v>
      </c>
      <c r="AU308" s="420">
        <f t="shared" si="213"/>
        <v>677000</v>
      </c>
      <c r="AV308" s="420">
        <f t="shared" si="208"/>
        <v>47.112038970076547</v>
      </c>
      <c r="AX308" s="420">
        <f t="shared" si="201"/>
        <v>1437000</v>
      </c>
      <c r="AY308" s="420">
        <f t="shared" si="209"/>
        <v>100</v>
      </c>
      <c r="AZ308" s="50"/>
      <c r="BA308" s="102">
        <f t="shared" si="235"/>
        <v>0</v>
      </c>
      <c r="BB308" s="102">
        <f t="shared" si="229"/>
        <v>0</v>
      </c>
      <c r="BC308" s="102">
        <f t="shared" si="236"/>
        <v>1437000</v>
      </c>
      <c r="BD308" s="51"/>
    </row>
    <row r="309" spans="1:56" ht="30" customHeight="1" x14ac:dyDescent="0.2">
      <c r="A309" s="82"/>
      <c r="B309" s="83"/>
      <c r="C309" s="83"/>
      <c r="D309" s="63"/>
      <c r="E309" s="60"/>
      <c r="F309" s="83"/>
      <c r="G309" s="104"/>
      <c r="H309" s="105"/>
      <c r="I309" s="59"/>
      <c r="J309" s="60"/>
      <c r="K309" s="133">
        <v>1</v>
      </c>
      <c r="L309" s="62"/>
      <c r="M309" s="63"/>
      <c r="N309" s="134" t="s">
        <v>65</v>
      </c>
      <c r="O309" s="129">
        <v>1420000</v>
      </c>
      <c r="P309" s="136">
        <v>1520000</v>
      </c>
      <c r="Q309" s="137">
        <v>1610000</v>
      </c>
      <c r="R309" s="129">
        <v>1420000</v>
      </c>
      <c r="S309" s="375"/>
      <c r="T309" s="129">
        <v>210000</v>
      </c>
      <c r="U309" s="129">
        <v>90000</v>
      </c>
      <c r="V309" s="129">
        <v>80000</v>
      </c>
      <c r="W309" s="129">
        <f t="shared" si="222"/>
        <v>380000</v>
      </c>
      <c r="X309" s="135">
        <f t="shared" si="205"/>
        <v>26.760563380281692</v>
      </c>
      <c r="Z309" s="135">
        <v>100000</v>
      </c>
      <c r="AA309" s="129">
        <v>160000</v>
      </c>
      <c r="AB309" s="129">
        <v>110000</v>
      </c>
      <c r="AC309" s="129">
        <f t="shared" si="224"/>
        <v>370000</v>
      </c>
      <c r="AD309" s="424">
        <f t="shared" si="237"/>
        <v>26.056338028169016</v>
      </c>
      <c r="AF309" s="424">
        <f t="shared" si="206"/>
        <v>750000</v>
      </c>
      <c r="AG309" s="424">
        <f t="shared" si="207"/>
        <v>52.816901408450704</v>
      </c>
      <c r="AI309" s="424">
        <v>120000</v>
      </c>
      <c r="AJ309" s="129">
        <v>120000</v>
      </c>
      <c r="AK309" s="129">
        <v>130000</v>
      </c>
      <c r="AL309" s="129">
        <f t="shared" si="226"/>
        <v>370000</v>
      </c>
      <c r="AM309" s="424">
        <f t="shared" si="238"/>
        <v>26.056338028169016</v>
      </c>
      <c r="AO309" s="424">
        <v>100000</v>
      </c>
      <c r="AP309" s="129">
        <v>100000</v>
      </c>
      <c r="AQ309" s="129">
        <v>100000</v>
      </c>
      <c r="AR309" s="129">
        <f t="shared" si="228"/>
        <v>300000</v>
      </c>
      <c r="AS309" s="424">
        <f t="shared" si="239"/>
        <v>21.12676056338028</v>
      </c>
      <c r="AU309" s="424">
        <f t="shared" si="213"/>
        <v>670000</v>
      </c>
      <c r="AV309" s="424">
        <f t="shared" si="208"/>
        <v>47.183098591549296</v>
      </c>
      <c r="AX309" s="424">
        <f t="shared" si="201"/>
        <v>1420000</v>
      </c>
      <c r="AY309" s="424">
        <f t="shared" si="209"/>
        <v>100</v>
      </c>
      <c r="AZ309" s="50"/>
      <c r="BA309" s="135">
        <f t="shared" si="235"/>
        <v>0</v>
      </c>
      <c r="BB309" s="129">
        <f t="shared" si="229"/>
        <v>0</v>
      </c>
      <c r="BC309" s="129">
        <f t="shared" si="236"/>
        <v>1420000</v>
      </c>
      <c r="BD309" s="51"/>
    </row>
    <row r="310" spans="1:56" ht="30" customHeight="1" x14ac:dyDescent="0.2">
      <c r="A310" s="82"/>
      <c r="B310" s="83"/>
      <c r="C310" s="83"/>
      <c r="D310" s="63"/>
      <c r="E310" s="60"/>
      <c r="F310" s="83"/>
      <c r="G310" s="104"/>
      <c r="H310" s="105"/>
      <c r="I310" s="59"/>
      <c r="J310" s="60"/>
      <c r="K310" s="133">
        <v>2</v>
      </c>
      <c r="L310" s="62"/>
      <c r="M310" s="63"/>
      <c r="N310" s="134" t="s">
        <v>73</v>
      </c>
      <c r="O310" s="135">
        <v>13000</v>
      </c>
      <c r="P310" s="136">
        <v>15000</v>
      </c>
      <c r="Q310" s="137">
        <v>18000</v>
      </c>
      <c r="R310" s="135">
        <v>13000</v>
      </c>
      <c r="S310" s="377"/>
      <c r="T310" s="129">
        <v>2000</v>
      </c>
      <c r="U310" s="129">
        <v>1000</v>
      </c>
      <c r="V310" s="129">
        <v>1000</v>
      </c>
      <c r="W310" s="129">
        <f t="shared" si="222"/>
        <v>4000</v>
      </c>
      <c r="X310" s="135">
        <f t="shared" si="205"/>
        <v>30.76923076923077</v>
      </c>
      <c r="Z310" s="135">
        <v>1000</v>
      </c>
      <c r="AA310" s="129">
        <v>1000</v>
      </c>
      <c r="AB310" s="129">
        <v>1000</v>
      </c>
      <c r="AC310" s="129">
        <f t="shared" si="224"/>
        <v>3000</v>
      </c>
      <c r="AD310" s="424">
        <f t="shared" si="237"/>
        <v>23.076923076923077</v>
      </c>
      <c r="AF310" s="424">
        <f t="shared" si="206"/>
        <v>7000</v>
      </c>
      <c r="AG310" s="424">
        <f t="shared" si="207"/>
        <v>53.846153846153847</v>
      </c>
      <c r="AI310" s="424">
        <v>1000</v>
      </c>
      <c r="AJ310" s="129">
        <v>1000</v>
      </c>
      <c r="AK310" s="129">
        <v>1000</v>
      </c>
      <c r="AL310" s="129">
        <f t="shared" si="226"/>
        <v>3000</v>
      </c>
      <c r="AM310" s="424">
        <f t="shared" si="238"/>
        <v>23.076923076923077</v>
      </c>
      <c r="AO310" s="424">
        <v>1000</v>
      </c>
      <c r="AP310" s="129">
        <v>1000</v>
      </c>
      <c r="AQ310" s="129">
        <v>1000</v>
      </c>
      <c r="AR310" s="129">
        <f t="shared" si="228"/>
        <v>3000</v>
      </c>
      <c r="AS310" s="424">
        <f t="shared" si="239"/>
        <v>23.076923076923077</v>
      </c>
      <c r="AU310" s="424">
        <f t="shared" si="213"/>
        <v>6000</v>
      </c>
      <c r="AV310" s="424">
        <f t="shared" si="208"/>
        <v>46.153846153846153</v>
      </c>
      <c r="AX310" s="424">
        <f t="shared" si="201"/>
        <v>13000</v>
      </c>
      <c r="AY310" s="424">
        <f t="shared" si="209"/>
        <v>100</v>
      </c>
      <c r="AZ310" s="50"/>
      <c r="BA310" s="135">
        <f t="shared" si="235"/>
        <v>0</v>
      </c>
      <c r="BB310" s="129">
        <f t="shared" si="229"/>
        <v>0</v>
      </c>
      <c r="BC310" s="129">
        <f t="shared" si="236"/>
        <v>13000</v>
      </c>
      <c r="BD310" s="51"/>
    </row>
    <row r="311" spans="1:56" ht="30" customHeight="1" x14ac:dyDescent="0.2">
      <c r="A311" s="82"/>
      <c r="B311" s="83"/>
      <c r="C311" s="83"/>
      <c r="D311" s="63"/>
      <c r="E311" s="60"/>
      <c r="F311" s="83"/>
      <c r="G311" s="104"/>
      <c r="H311" s="105"/>
      <c r="I311" s="59"/>
      <c r="J311" s="60"/>
      <c r="K311" s="133">
        <v>4</v>
      </c>
      <c r="L311" s="62"/>
      <c r="M311" s="63"/>
      <c r="N311" s="134" t="s">
        <v>66</v>
      </c>
      <c r="O311" s="129">
        <v>4000</v>
      </c>
      <c r="P311" s="136">
        <v>6000</v>
      </c>
      <c r="Q311" s="137">
        <v>7000</v>
      </c>
      <c r="R311" s="129">
        <v>4000</v>
      </c>
      <c r="S311" s="375"/>
      <c r="T311" s="129">
        <v>1000</v>
      </c>
      <c r="U311" s="129"/>
      <c r="V311" s="129"/>
      <c r="W311" s="129">
        <f t="shared" si="222"/>
        <v>1000</v>
      </c>
      <c r="X311" s="135">
        <f t="shared" si="205"/>
        <v>25</v>
      </c>
      <c r="Z311" s="135">
        <v>1000</v>
      </c>
      <c r="AA311" s="129"/>
      <c r="AB311" s="129">
        <v>1000</v>
      </c>
      <c r="AC311" s="129">
        <f t="shared" si="224"/>
        <v>2000</v>
      </c>
      <c r="AD311" s="424">
        <f t="shared" si="237"/>
        <v>50</v>
      </c>
      <c r="AF311" s="424">
        <f t="shared" si="206"/>
        <v>3000</v>
      </c>
      <c r="AG311" s="424">
        <f t="shared" si="207"/>
        <v>75</v>
      </c>
      <c r="AI311" s="424"/>
      <c r="AJ311" s="129">
        <v>1000</v>
      </c>
      <c r="AK311" s="129"/>
      <c r="AL311" s="129">
        <f t="shared" si="226"/>
        <v>1000</v>
      </c>
      <c r="AM311" s="424">
        <f t="shared" si="238"/>
        <v>25</v>
      </c>
      <c r="AO311" s="424"/>
      <c r="AP311" s="129"/>
      <c r="AQ311" s="129"/>
      <c r="AR311" s="129">
        <f t="shared" si="228"/>
        <v>0</v>
      </c>
      <c r="AS311" s="424">
        <f t="shared" si="239"/>
        <v>0</v>
      </c>
      <c r="AU311" s="424">
        <f t="shared" si="213"/>
        <v>1000</v>
      </c>
      <c r="AV311" s="424">
        <f t="shared" si="208"/>
        <v>25</v>
      </c>
      <c r="AX311" s="424">
        <f t="shared" si="201"/>
        <v>4000</v>
      </c>
      <c r="AY311" s="424">
        <f t="shared" si="209"/>
        <v>100</v>
      </c>
      <c r="AZ311" s="50"/>
      <c r="BA311" s="135">
        <f t="shared" si="235"/>
        <v>0</v>
      </c>
      <c r="BB311" s="129">
        <f t="shared" si="229"/>
        <v>0</v>
      </c>
      <c r="BC311" s="129">
        <f t="shared" si="236"/>
        <v>4000</v>
      </c>
      <c r="BD311" s="51"/>
    </row>
    <row r="312" spans="1:56" ht="30" customHeight="1" x14ac:dyDescent="0.2">
      <c r="A312" s="82"/>
      <c r="B312" s="83"/>
      <c r="C312" s="83"/>
      <c r="D312" s="63"/>
      <c r="E312" s="60"/>
      <c r="F312" s="83"/>
      <c r="G312" s="104"/>
      <c r="H312" s="105"/>
      <c r="I312" s="59"/>
      <c r="J312" s="130" t="s">
        <v>55</v>
      </c>
      <c r="K312" s="61"/>
      <c r="L312" s="62"/>
      <c r="M312" s="63"/>
      <c r="N312" s="101" t="s">
        <v>56</v>
      </c>
      <c r="O312" s="103">
        <f>O313+O314+O315+O316</f>
        <v>104000</v>
      </c>
      <c r="P312" s="131">
        <f>P313+P314+P315+P316</f>
        <v>109000</v>
      </c>
      <c r="Q312" s="132">
        <f>Q313+Q314+Q315+Q316</f>
        <v>114000</v>
      </c>
      <c r="R312" s="103">
        <f>R313+R314+R315+R316</f>
        <v>104000</v>
      </c>
      <c r="S312" s="379"/>
      <c r="T312" s="103">
        <f>T313+T314+T315+T316</f>
        <v>8100</v>
      </c>
      <c r="U312" s="103">
        <f>U313+U314+U315+U316</f>
        <v>6700</v>
      </c>
      <c r="V312" s="103">
        <f>V313+V314+V315+V316</f>
        <v>7100</v>
      </c>
      <c r="W312" s="103">
        <f t="shared" si="222"/>
        <v>21900</v>
      </c>
      <c r="X312" s="102">
        <f t="shared" si="205"/>
        <v>21.057692307692307</v>
      </c>
      <c r="Z312" s="102">
        <f>Z313+Z314+Z315+Z316</f>
        <v>9800</v>
      </c>
      <c r="AA312" s="103">
        <f>AA313+AA314+AA315+AA316</f>
        <v>10200</v>
      </c>
      <c r="AB312" s="103">
        <f>AB313+AB314+AB315+AB316</f>
        <v>10600</v>
      </c>
      <c r="AC312" s="103">
        <f t="shared" si="224"/>
        <v>30600</v>
      </c>
      <c r="AD312" s="420">
        <f>AC312/(R312/100)</f>
        <v>29.423076923076923</v>
      </c>
      <c r="AF312" s="420">
        <f t="shared" si="206"/>
        <v>52500</v>
      </c>
      <c r="AG312" s="420">
        <f t="shared" si="207"/>
        <v>50.480769230769234</v>
      </c>
      <c r="AI312" s="420">
        <f>AI313+AI314+AI315+AI316</f>
        <v>9700</v>
      </c>
      <c r="AJ312" s="103">
        <f>AJ313+AJ314+AJ315+AJ316</f>
        <v>10000</v>
      </c>
      <c r="AK312" s="103">
        <f>AK313+AK314+AK315+AK316</f>
        <v>10300</v>
      </c>
      <c r="AL312" s="103">
        <f t="shared" si="226"/>
        <v>30000</v>
      </c>
      <c r="AM312" s="420">
        <f>AL312/(R312/100)</f>
        <v>28.846153846153847</v>
      </c>
      <c r="AO312" s="420">
        <f>AO313+AO314+AO315+AO316</f>
        <v>6800</v>
      </c>
      <c r="AP312" s="103">
        <f>AP313+AP314+AP315+AP316</f>
        <v>7300</v>
      </c>
      <c r="AQ312" s="103">
        <f>AQ313+AQ314+AQ315+AQ316</f>
        <v>7400</v>
      </c>
      <c r="AR312" s="103">
        <f t="shared" si="228"/>
        <v>21500</v>
      </c>
      <c r="AS312" s="420">
        <f>AR312/(R312/100)</f>
        <v>20.673076923076923</v>
      </c>
      <c r="AU312" s="420">
        <f t="shared" si="213"/>
        <v>51500</v>
      </c>
      <c r="AV312" s="420">
        <f t="shared" si="208"/>
        <v>49.519230769230766</v>
      </c>
      <c r="AX312" s="420">
        <f t="shared" si="201"/>
        <v>104000</v>
      </c>
      <c r="AY312" s="420">
        <f t="shared" si="209"/>
        <v>100</v>
      </c>
      <c r="AZ312" s="50"/>
      <c r="BA312" s="102">
        <f t="shared" si="235"/>
        <v>0</v>
      </c>
      <c r="BB312" s="103">
        <f t="shared" si="229"/>
        <v>0</v>
      </c>
      <c r="BC312" s="103">
        <f t="shared" si="236"/>
        <v>104000</v>
      </c>
      <c r="BD312" s="51"/>
    </row>
    <row r="313" spans="1:56" ht="30" customHeight="1" x14ac:dyDescent="0.2">
      <c r="A313" s="82"/>
      <c r="B313" s="83"/>
      <c r="C313" s="83"/>
      <c r="D313" s="63"/>
      <c r="E313" s="60"/>
      <c r="F313" s="83"/>
      <c r="G313" s="104"/>
      <c r="H313" s="105"/>
      <c r="I313" s="59"/>
      <c r="J313" s="60"/>
      <c r="K313" s="133">
        <v>2</v>
      </c>
      <c r="L313" s="62"/>
      <c r="M313" s="63"/>
      <c r="N313" s="134" t="s">
        <v>57</v>
      </c>
      <c r="O313" s="129">
        <v>18000</v>
      </c>
      <c r="P313" s="136">
        <v>19000</v>
      </c>
      <c r="Q313" s="137">
        <v>20000</v>
      </c>
      <c r="R313" s="129">
        <v>18000</v>
      </c>
      <c r="S313" s="375"/>
      <c r="T313" s="129">
        <v>1400</v>
      </c>
      <c r="U313" s="129">
        <v>1500</v>
      </c>
      <c r="V313" s="129">
        <v>1600</v>
      </c>
      <c r="W313" s="129">
        <f t="shared" si="222"/>
        <v>4500</v>
      </c>
      <c r="X313" s="135">
        <f t="shared" si="205"/>
        <v>25</v>
      </c>
      <c r="Z313" s="135">
        <v>1400</v>
      </c>
      <c r="AA313" s="129">
        <v>1700</v>
      </c>
      <c r="AB313" s="129">
        <v>1900</v>
      </c>
      <c r="AC313" s="129">
        <f t="shared" si="224"/>
        <v>5000</v>
      </c>
      <c r="AD313" s="424">
        <f>AC313/(R313/100)</f>
        <v>27.777777777777779</v>
      </c>
      <c r="AF313" s="424">
        <f t="shared" si="206"/>
        <v>9500</v>
      </c>
      <c r="AG313" s="424">
        <f t="shared" si="207"/>
        <v>52.777777777777779</v>
      </c>
      <c r="AI313" s="424">
        <v>1400</v>
      </c>
      <c r="AJ313" s="129">
        <v>1500</v>
      </c>
      <c r="AK313" s="129">
        <v>1600</v>
      </c>
      <c r="AL313" s="129">
        <f t="shared" si="226"/>
        <v>4500</v>
      </c>
      <c r="AM313" s="424">
        <f>AL313/(R313/100)</f>
        <v>25</v>
      </c>
      <c r="AO313" s="424">
        <v>1400</v>
      </c>
      <c r="AP313" s="129">
        <v>1500</v>
      </c>
      <c r="AQ313" s="129">
        <v>1100</v>
      </c>
      <c r="AR313" s="129">
        <f t="shared" si="228"/>
        <v>4000</v>
      </c>
      <c r="AS313" s="424">
        <f>AR313/(R313/100)</f>
        <v>22.222222222222221</v>
      </c>
      <c r="AU313" s="424">
        <f t="shared" si="213"/>
        <v>8500</v>
      </c>
      <c r="AV313" s="424">
        <f t="shared" si="208"/>
        <v>47.222222222222221</v>
      </c>
      <c r="AX313" s="424">
        <f t="shared" si="201"/>
        <v>18000</v>
      </c>
      <c r="AY313" s="424">
        <f t="shared" si="209"/>
        <v>100</v>
      </c>
      <c r="AZ313" s="50"/>
      <c r="BA313" s="135">
        <f t="shared" si="235"/>
        <v>0</v>
      </c>
      <c r="BB313" s="129">
        <f t="shared" si="229"/>
        <v>0</v>
      </c>
      <c r="BC313" s="129">
        <f t="shared" si="236"/>
        <v>18000</v>
      </c>
      <c r="BD313" s="51"/>
    </row>
    <row r="314" spans="1:56" ht="30" customHeight="1" x14ac:dyDescent="0.2">
      <c r="A314" s="82"/>
      <c r="B314" s="83"/>
      <c r="C314" s="83"/>
      <c r="D314" s="63"/>
      <c r="E314" s="60"/>
      <c r="F314" s="83"/>
      <c r="G314" s="104"/>
      <c r="H314" s="105"/>
      <c r="I314" s="59"/>
      <c r="J314" s="60"/>
      <c r="K314" s="133">
        <v>3</v>
      </c>
      <c r="L314" s="62"/>
      <c r="M314" s="63"/>
      <c r="N314" s="134" t="s">
        <v>69</v>
      </c>
      <c r="O314" s="129">
        <v>76000</v>
      </c>
      <c r="P314" s="136">
        <v>80000</v>
      </c>
      <c r="Q314" s="137">
        <v>84000</v>
      </c>
      <c r="R314" s="129">
        <v>76000</v>
      </c>
      <c r="S314" s="375"/>
      <c r="T314" s="129">
        <v>6000</v>
      </c>
      <c r="U314" s="129">
        <v>4500</v>
      </c>
      <c r="V314" s="129">
        <v>4700</v>
      </c>
      <c r="W314" s="129">
        <f t="shared" si="222"/>
        <v>15200</v>
      </c>
      <c r="X314" s="135">
        <f t="shared" si="205"/>
        <v>20</v>
      </c>
      <c r="Z314" s="135">
        <v>7500</v>
      </c>
      <c r="AA314" s="129">
        <v>7600</v>
      </c>
      <c r="AB314" s="129">
        <v>7700</v>
      </c>
      <c r="AC314" s="129">
        <f t="shared" si="224"/>
        <v>22800</v>
      </c>
      <c r="AD314" s="424">
        <f>AC314/(R314/100)</f>
        <v>30</v>
      </c>
      <c r="AF314" s="424">
        <f t="shared" si="206"/>
        <v>38000</v>
      </c>
      <c r="AG314" s="424">
        <f t="shared" si="207"/>
        <v>50</v>
      </c>
      <c r="AI314" s="424">
        <v>7500</v>
      </c>
      <c r="AJ314" s="129">
        <v>7600</v>
      </c>
      <c r="AK314" s="129">
        <v>7700</v>
      </c>
      <c r="AL314" s="129">
        <f t="shared" si="226"/>
        <v>22800</v>
      </c>
      <c r="AM314" s="424">
        <f>AL314/(R314/100)</f>
        <v>30</v>
      </c>
      <c r="AO314" s="424">
        <v>4700</v>
      </c>
      <c r="AP314" s="129">
        <v>5000</v>
      </c>
      <c r="AQ314" s="129">
        <v>5500</v>
      </c>
      <c r="AR314" s="129">
        <f t="shared" si="228"/>
        <v>15200</v>
      </c>
      <c r="AS314" s="424">
        <f>AR314/(R314/100)</f>
        <v>20</v>
      </c>
      <c r="AU314" s="424">
        <f t="shared" si="213"/>
        <v>38000</v>
      </c>
      <c r="AV314" s="424">
        <f t="shared" si="208"/>
        <v>50</v>
      </c>
      <c r="AX314" s="424">
        <f t="shared" si="201"/>
        <v>76000</v>
      </c>
      <c r="AY314" s="424">
        <f t="shared" si="209"/>
        <v>100</v>
      </c>
      <c r="AZ314" s="50"/>
      <c r="BA314" s="135">
        <f t="shared" si="235"/>
        <v>0</v>
      </c>
      <c r="BB314" s="129">
        <f t="shared" si="229"/>
        <v>0</v>
      </c>
      <c r="BC314" s="129">
        <f t="shared" si="236"/>
        <v>76000</v>
      </c>
      <c r="BD314" s="51"/>
    </row>
    <row r="315" spans="1:56" ht="30" customHeight="1" x14ac:dyDescent="0.2">
      <c r="A315" s="82"/>
      <c r="B315" s="83"/>
      <c r="C315" s="83"/>
      <c r="D315" s="63"/>
      <c r="E315" s="60"/>
      <c r="F315" s="83"/>
      <c r="G315" s="104"/>
      <c r="H315" s="105"/>
      <c r="I315" s="59"/>
      <c r="J315" s="60"/>
      <c r="K315" s="133">
        <v>5</v>
      </c>
      <c r="L315" s="62"/>
      <c r="M315" s="63"/>
      <c r="N315" s="134" t="s">
        <v>58</v>
      </c>
      <c r="O315" s="129">
        <v>4000</v>
      </c>
      <c r="P315" s="136">
        <v>4000</v>
      </c>
      <c r="Q315" s="137">
        <v>4000</v>
      </c>
      <c r="R315" s="129">
        <v>4000</v>
      </c>
      <c r="S315" s="375"/>
      <c r="T315" s="129">
        <v>300</v>
      </c>
      <c r="U315" s="129">
        <v>300</v>
      </c>
      <c r="V315" s="129">
        <v>400</v>
      </c>
      <c r="W315" s="129">
        <f t="shared" si="222"/>
        <v>1000</v>
      </c>
      <c r="X315" s="135">
        <f t="shared" si="205"/>
        <v>25</v>
      </c>
      <c r="Z315" s="135">
        <v>300</v>
      </c>
      <c r="AA315" s="129">
        <v>300</v>
      </c>
      <c r="AB315" s="129">
        <v>400</v>
      </c>
      <c r="AC315" s="129">
        <f t="shared" si="224"/>
        <v>1000</v>
      </c>
      <c r="AD315" s="424">
        <f>AC315/(R315/100)</f>
        <v>25</v>
      </c>
      <c r="AF315" s="424">
        <f t="shared" si="206"/>
        <v>2000</v>
      </c>
      <c r="AG315" s="424">
        <f t="shared" si="207"/>
        <v>50</v>
      </c>
      <c r="AI315" s="424">
        <v>300</v>
      </c>
      <c r="AJ315" s="129">
        <v>400</v>
      </c>
      <c r="AK315" s="129">
        <v>500</v>
      </c>
      <c r="AL315" s="129">
        <f t="shared" si="226"/>
        <v>1200</v>
      </c>
      <c r="AM315" s="424">
        <f>AL315/(R315/100)</f>
        <v>30</v>
      </c>
      <c r="AO315" s="424">
        <v>200</v>
      </c>
      <c r="AP315" s="129">
        <v>300</v>
      </c>
      <c r="AQ315" s="129">
        <v>300</v>
      </c>
      <c r="AR315" s="129">
        <f t="shared" si="228"/>
        <v>800</v>
      </c>
      <c r="AS315" s="424">
        <f>AR315/(R315/100)</f>
        <v>20</v>
      </c>
      <c r="AU315" s="424">
        <f t="shared" si="213"/>
        <v>2000</v>
      </c>
      <c r="AV315" s="424">
        <f t="shared" si="208"/>
        <v>50</v>
      </c>
      <c r="AX315" s="424">
        <f t="shared" si="201"/>
        <v>4000</v>
      </c>
      <c r="AY315" s="424">
        <f t="shared" si="209"/>
        <v>100</v>
      </c>
      <c r="AZ315" s="50"/>
      <c r="BA315" s="135">
        <f t="shared" si="235"/>
        <v>0</v>
      </c>
      <c r="BB315" s="129">
        <f t="shared" si="229"/>
        <v>0</v>
      </c>
      <c r="BC315" s="129">
        <f t="shared" si="236"/>
        <v>4000</v>
      </c>
      <c r="BD315" s="51"/>
    </row>
    <row r="316" spans="1:56" ht="30" customHeight="1" x14ac:dyDescent="0.2">
      <c r="A316" s="82"/>
      <c r="B316" s="83"/>
      <c r="C316" s="83"/>
      <c r="D316" s="63"/>
      <c r="E316" s="60"/>
      <c r="F316" s="83"/>
      <c r="G316" s="104"/>
      <c r="H316" s="105"/>
      <c r="I316" s="59"/>
      <c r="J316" s="60"/>
      <c r="K316" s="133">
        <v>7</v>
      </c>
      <c r="L316" s="62"/>
      <c r="M316" s="63"/>
      <c r="N316" s="134" t="s">
        <v>59</v>
      </c>
      <c r="O316" s="129">
        <v>6000</v>
      </c>
      <c r="P316" s="136">
        <v>6000</v>
      </c>
      <c r="Q316" s="137">
        <v>6000</v>
      </c>
      <c r="R316" s="129">
        <v>6000</v>
      </c>
      <c r="S316" s="375"/>
      <c r="T316" s="129">
        <v>400</v>
      </c>
      <c r="U316" s="129">
        <v>400</v>
      </c>
      <c r="V316" s="129">
        <v>400</v>
      </c>
      <c r="W316" s="129">
        <f t="shared" si="222"/>
        <v>1200</v>
      </c>
      <c r="X316" s="135">
        <f t="shared" si="205"/>
        <v>20</v>
      </c>
      <c r="Z316" s="135">
        <v>600</v>
      </c>
      <c r="AA316" s="129">
        <v>600</v>
      </c>
      <c r="AB316" s="129">
        <v>600</v>
      </c>
      <c r="AC316" s="129">
        <f t="shared" si="224"/>
        <v>1800</v>
      </c>
      <c r="AD316" s="424">
        <f>AC316/(R316/100)</f>
        <v>30</v>
      </c>
      <c r="AF316" s="424">
        <f t="shared" si="206"/>
        <v>3000</v>
      </c>
      <c r="AG316" s="424">
        <f t="shared" si="207"/>
        <v>50</v>
      </c>
      <c r="AI316" s="424">
        <v>500</v>
      </c>
      <c r="AJ316" s="129">
        <v>500</v>
      </c>
      <c r="AK316" s="129">
        <v>500</v>
      </c>
      <c r="AL316" s="129">
        <f t="shared" si="226"/>
        <v>1500</v>
      </c>
      <c r="AM316" s="424">
        <f>AL316/(R316/100)</f>
        <v>25</v>
      </c>
      <c r="AO316" s="424">
        <v>500</v>
      </c>
      <c r="AP316" s="129">
        <v>500</v>
      </c>
      <c r="AQ316" s="129">
        <v>500</v>
      </c>
      <c r="AR316" s="129">
        <f t="shared" si="228"/>
        <v>1500</v>
      </c>
      <c r="AS316" s="424">
        <f>AR316/(R316/100)</f>
        <v>25</v>
      </c>
      <c r="AU316" s="424">
        <f t="shared" si="213"/>
        <v>3000</v>
      </c>
      <c r="AV316" s="424">
        <f t="shared" si="208"/>
        <v>50</v>
      </c>
      <c r="AX316" s="424">
        <f t="shared" si="201"/>
        <v>6000</v>
      </c>
      <c r="AY316" s="424">
        <f t="shared" si="209"/>
        <v>100</v>
      </c>
      <c r="AZ316" s="50"/>
      <c r="BA316" s="135">
        <f t="shared" si="235"/>
        <v>0</v>
      </c>
      <c r="BB316" s="129">
        <f t="shared" si="229"/>
        <v>0</v>
      </c>
      <c r="BC316" s="129">
        <f t="shared" si="236"/>
        <v>6000</v>
      </c>
      <c r="BD316" s="51"/>
    </row>
    <row r="317" spans="1:56" ht="30" customHeight="1" x14ac:dyDescent="0.2">
      <c r="A317" s="82"/>
      <c r="B317" s="83"/>
      <c r="C317" s="83"/>
      <c r="D317" s="63"/>
      <c r="E317" s="60"/>
      <c r="F317" s="83"/>
      <c r="G317" s="109"/>
      <c r="H317" s="110" t="s">
        <v>52</v>
      </c>
      <c r="I317" s="111"/>
      <c r="J317" s="112"/>
      <c r="K317" s="113"/>
      <c r="L317" s="114"/>
      <c r="M317" s="115"/>
      <c r="N317" s="116" t="s">
        <v>53</v>
      </c>
      <c r="O317" s="118">
        <f t="shared" ref="O317:R318" si="240">O318</f>
        <v>22000</v>
      </c>
      <c r="P317" s="119">
        <f t="shared" si="240"/>
        <v>21000</v>
      </c>
      <c r="Q317" s="120">
        <f t="shared" si="240"/>
        <v>20000</v>
      </c>
      <c r="R317" s="118">
        <f t="shared" si="240"/>
        <v>22000</v>
      </c>
      <c r="S317" s="379"/>
      <c r="T317" s="118">
        <f>T318</f>
        <v>1600</v>
      </c>
      <c r="U317" s="118">
        <f>U318</f>
        <v>1700</v>
      </c>
      <c r="V317" s="118">
        <f>V318</f>
        <v>1800</v>
      </c>
      <c r="W317" s="118">
        <f>W318</f>
        <v>5100</v>
      </c>
      <c r="X317" s="117">
        <f t="shared" si="205"/>
        <v>23.181818181818183</v>
      </c>
      <c r="Z317" s="117">
        <f>Z318</f>
        <v>1900</v>
      </c>
      <c r="AA317" s="118">
        <f>AA318</f>
        <v>1900</v>
      </c>
      <c r="AB317" s="118">
        <f>AB318</f>
        <v>1900</v>
      </c>
      <c r="AC317" s="118">
        <f>AC318</f>
        <v>5700</v>
      </c>
      <c r="AD317" s="422">
        <f t="shared" si="210"/>
        <v>25.90909090909091</v>
      </c>
      <c r="AF317" s="422">
        <f t="shared" si="206"/>
        <v>10800</v>
      </c>
      <c r="AG317" s="422">
        <f t="shared" si="207"/>
        <v>49.090909090909093</v>
      </c>
      <c r="AI317" s="422">
        <f t="shared" ref="AI317:AL318" si="241">AI318</f>
        <v>1900</v>
      </c>
      <c r="AJ317" s="118">
        <f t="shared" si="241"/>
        <v>1900</v>
      </c>
      <c r="AK317" s="118">
        <f t="shared" si="241"/>
        <v>1900</v>
      </c>
      <c r="AL317" s="118">
        <f t="shared" si="241"/>
        <v>5700</v>
      </c>
      <c r="AM317" s="422">
        <f t="shared" si="211"/>
        <v>25.90909090909091</v>
      </c>
      <c r="AO317" s="422">
        <f>AO318</f>
        <v>2500</v>
      </c>
      <c r="AP317" s="118">
        <f>AP318</f>
        <v>2000</v>
      </c>
      <c r="AQ317" s="118">
        <f>AQ318</f>
        <v>1000</v>
      </c>
      <c r="AR317" s="118">
        <f>AR318</f>
        <v>5500</v>
      </c>
      <c r="AS317" s="422">
        <f t="shared" si="212"/>
        <v>25</v>
      </c>
      <c r="AU317" s="422">
        <f>AU318</f>
        <v>11200</v>
      </c>
      <c r="AV317" s="422">
        <f t="shared" si="208"/>
        <v>50.909090909090907</v>
      </c>
      <c r="AX317" s="422">
        <f t="shared" si="201"/>
        <v>22000</v>
      </c>
      <c r="AY317" s="422">
        <f t="shared" si="209"/>
        <v>100</v>
      </c>
      <c r="AZ317" s="121"/>
      <c r="BA317" s="117">
        <f t="shared" si="235"/>
        <v>0</v>
      </c>
      <c r="BB317" s="122">
        <f t="shared" si="229"/>
        <v>0</v>
      </c>
      <c r="BC317" s="118">
        <f t="shared" si="236"/>
        <v>22000</v>
      </c>
      <c r="BD317" s="51"/>
    </row>
    <row r="318" spans="1:56" ht="30" customHeight="1" x14ac:dyDescent="0.2">
      <c r="A318" s="82"/>
      <c r="B318" s="83"/>
      <c r="C318" s="83"/>
      <c r="D318" s="63"/>
      <c r="E318" s="60"/>
      <c r="F318" s="83"/>
      <c r="G318" s="104"/>
      <c r="H318" s="105"/>
      <c r="I318" s="123">
        <v>2</v>
      </c>
      <c r="J318" s="60"/>
      <c r="K318" s="61"/>
      <c r="L318" s="62"/>
      <c r="M318" s="63"/>
      <c r="N318" s="124" t="s">
        <v>54</v>
      </c>
      <c r="O318" s="126">
        <f t="shared" si="240"/>
        <v>22000</v>
      </c>
      <c r="P318" s="127">
        <f t="shared" si="240"/>
        <v>21000</v>
      </c>
      <c r="Q318" s="128">
        <f t="shared" si="240"/>
        <v>20000</v>
      </c>
      <c r="R318" s="126">
        <f t="shared" si="240"/>
        <v>22000</v>
      </c>
      <c r="S318" s="388"/>
      <c r="T318" s="126">
        <f>T319</f>
        <v>1600</v>
      </c>
      <c r="U318" s="126">
        <f>U319</f>
        <v>1700</v>
      </c>
      <c r="V318" s="126">
        <f>V319</f>
        <v>1800</v>
      </c>
      <c r="W318" s="126">
        <f>SUM(T318:V318)</f>
        <v>5100</v>
      </c>
      <c r="X318" s="125">
        <f t="shared" si="205"/>
        <v>23.181818181818183</v>
      </c>
      <c r="Z318" s="125">
        <f>Z319</f>
        <v>1900</v>
      </c>
      <c r="AA318" s="126">
        <f>AA319</f>
        <v>1900</v>
      </c>
      <c r="AB318" s="126">
        <f>AB319</f>
        <v>1900</v>
      </c>
      <c r="AC318" s="126">
        <f>SUM(Z318:AB318)</f>
        <v>5700</v>
      </c>
      <c r="AD318" s="423">
        <f t="shared" si="210"/>
        <v>25.90909090909091</v>
      </c>
      <c r="AF318" s="423">
        <f t="shared" si="206"/>
        <v>10800</v>
      </c>
      <c r="AG318" s="423">
        <f t="shared" si="207"/>
        <v>49.090909090909093</v>
      </c>
      <c r="AI318" s="423">
        <f t="shared" si="241"/>
        <v>1900</v>
      </c>
      <c r="AJ318" s="126">
        <f t="shared" si="241"/>
        <v>1900</v>
      </c>
      <c r="AK318" s="126">
        <f t="shared" si="241"/>
        <v>1900</v>
      </c>
      <c r="AL318" s="126">
        <f t="shared" si="241"/>
        <v>5700</v>
      </c>
      <c r="AM318" s="423">
        <f t="shared" si="211"/>
        <v>25.90909090909091</v>
      </c>
      <c r="AO318" s="423">
        <f>AO319</f>
        <v>2500</v>
      </c>
      <c r="AP318" s="126">
        <f>AP319</f>
        <v>2000</v>
      </c>
      <c r="AQ318" s="126">
        <f>AQ319</f>
        <v>1000</v>
      </c>
      <c r="AR318" s="126">
        <f>SUM(AO318:AQ318)</f>
        <v>5500</v>
      </c>
      <c r="AS318" s="423">
        <f t="shared" si="212"/>
        <v>25</v>
      </c>
      <c r="AU318" s="423">
        <f>AU319</f>
        <v>11200</v>
      </c>
      <c r="AV318" s="423">
        <f t="shared" si="208"/>
        <v>50.909090909090907</v>
      </c>
      <c r="AX318" s="423">
        <f t="shared" si="201"/>
        <v>22000</v>
      </c>
      <c r="AY318" s="423">
        <f t="shared" si="209"/>
        <v>100</v>
      </c>
      <c r="AZ318" s="50"/>
      <c r="BA318" s="125">
        <f t="shared" si="235"/>
        <v>0</v>
      </c>
      <c r="BB318" s="129">
        <f t="shared" si="229"/>
        <v>0</v>
      </c>
      <c r="BC318" s="126">
        <f t="shared" si="236"/>
        <v>22000</v>
      </c>
      <c r="BD318" s="51"/>
    </row>
    <row r="319" spans="1:56" ht="30" customHeight="1" x14ac:dyDescent="0.2">
      <c r="A319" s="82"/>
      <c r="B319" s="83"/>
      <c r="C319" s="83"/>
      <c r="D319" s="63"/>
      <c r="E319" s="60"/>
      <c r="F319" s="83"/>
      <c r="G319" s="104"/>
      <c r="H319" s="105"/>
      <c r="I319" s="59"/>
      <c r="J319" s="130" t="s">
        <v>55</v>
      </c>
      <c r="K319" s="61"/>
      <c r="L319" s="62"/>
      <c r="M319" s="63"/>
      <c r="N319" s="101" t="s">
        <v>56</v>
      </c>
      <c r="O319" s="103">
        <f>O320+O321+O322</f>
        <v>22000</v>
      </c>
      <c r="P319" s="131">
        <f>P320+P321+P322</f>
        <v>21000</v>
      </c>
      <c r="Q319" s="132">
        <f>Q320+Q321+Q322</f>
        <v>20000</v>
      </c>
      <c r="R319" s="103">
        <f>R320+R321+R322</f>
        <v>22000</v>
      </c>
      <c r="S319" s="379"/>
      <c r="T319" s="103">
        <f>T320+T321+T322</f>
        <v>1600</v>
      </c>
      <c r="U319" s="103">
        <f>U320+U321+U322</f>
        <v>1700</v>
      </c>
      <c r="V319" s="103">
        <f>V320+V321+V322</f>
        <v>1800</v>
      </c>
      <c r="W319" s="103">
        <f>SUM(T319:V319)</f>
        <v>5100</v>
      </c>
      <c r="X319" s="102">
        <f t="shared" si="205"/>
        <v>23.181818181818183</v>
      </c>
      <c r="Z319" s="102">
        <f>Z320+Z321+Z322</f>
        <v>1900</v>
      </c>
      <c r="AA319" s="103">
        <f>AA320+AA321+AA322</f>
        <v>1900</v>
      </c>
      <c r="AB319" s="103">
        <f>AB320+AB321+AB322</f>
        <v>1900</v>
      </c>
      <c r="AC319" s="103">
        <f>SUM(Z319:AB319)</f>
        <v>5700</v>
      </c>
      <c r="AD319" s="420">
        <f t="shared" si="210"/>
        <v>25.90909090909091</v>
      </c>
      <c r="AF319" s="420">
        <f t="shared" si="206"/>
        <v>10800</v>
      </c>
      <c r="AG319" s="420">
        <f t="shared" si="207"/>
        <v>49.090909090909093</v>
      </c>
      <c r="AI319" s="420">
        <f>AI320+AI321+AI322</f>
        <v>1900</v>
      </c>
      <c r="AJ319" s="103">
        <f>AJ320+AJ321+AJ322</f>
        <v>1900</v>
      </c>
      <c r="AK319" s="103">
        <f>AK320+AK321+AK322</f>
        <v>1900</v>
      </c>
      <c r="AL319" s="103">
        <f>AL320+AL321+AL322</f>
        <v>5700</v>
      </c>
      <c r="AM319" s="420">
        <f t="shared" si="211"/>
        <v>25.90909090909091</v>
      </c>
      <c r="AO319" s="420">
        <f>AO320+AO321+AO322</f>
        <v>2500</v>
      </c>
      <c r="AP319" s="103">
        <f>AP320+AP321+AP322</f>
        <v>2000</v>
      </c>
      <c r="AQ319" s="103">
        <f>AQ320+AQ321+AQ322</f>
        <v>1000</v>
      </c>
      <c r="AR319" s="103">
        <f>AR320+AR321+AR322</f>
        <v>5500</v>
      </c>
      <c r="AS319" s="420">
        <f t="shared" si="212"/>
        <v>25</v>
      </c>
      <c r="AU319" s="420">
        <f t="shared" ref="AU319:AU381" si="242">AL319+AR319</f>
        <v>11200</v>
      </c>
      <c r="AV319" s="420">
        <f t="shared" si="208"/>
        <v>50.909090909090907</v>
      </c>
      <c r="AX319" s="420">
        <f t="shared" si="201"/>
        <v>22000</v>
      </c>
      <c r="AY319" s="420">
        <f t="shared" si="209"/>
        <v>100</v>
      </c>
      <c r="AZ319" s="50"/>
      <c r="BA319" s="102">
        <f t="shared" si="235"/>
        <v>0</v>
      </c>
      <c r="BB319" s="129">
        <f t="shared" si="229"/>
        <v>0</v>
      </c>
      <c r="BC319" s="103">
        <f t="shared" si="236"/>
        <v>22000</v>
      </c>
      <c r="BD319" s="51"/>
    </row>
    <row r="320" spans="1:56" ht="30" customHeight="1" x14ac:dyDescent="0.2">
      <c r="A320" s="82"/>
      <c r="B320" s="83"/>
      <c r="C320" s="83"/>
      <c r="D320" s="63"/>
      <c r="E320" s="60"/>
      <c r="F320" s="83"/>
      <c r="G320" s="104"/>
      <c r="H320" s="105"/>
      <c r="I320" s="59"/>
      <c r="J320" s="60"/>
      <c r="K320" s="133">
        <v>2</v>
      </c>
      <c r="L320" s="62"/>
      <c r="M320" s="63"/>
      <c r="N320" s="134" t="s">
        <v>57</v>
      </c>
      <c r="O320" s="129">
        <v>11000</v>
      </c>
      <c r="P320" s="136">
        <v>11000</v>
      </c>
      <c r="Q320" s="137">
        <v>11000</v>
      </c>
      <c r="R320" s="129">
        <v>11000</v>
      </c>
      <c r="S320" s="375"/>
      <c r="T320" s="129">
        <v>800</v>
      </c>
      <c r="U320" s="129">
        <v>800</v>
      </c>
      <c r="V320" s="129">
        <v>800</v>
      </c>
      <c r="W320" s="129">
        <f>SUM(T320:V320)</f>
        <v>2400</v>
      </c>
      <c r="X320" s="135">
        <f t="shared" si="205"/>
        <v>21.818181818181817</v>
      </c>
      <c r="Z320" s="135">
        <v>1000</v>
      </c>
      <c r="AA320" s="129">
        <v>1000</v>
      </c>
      <c r="AB320" s="129">
        <v>1000</v>
      </c>
      <c r="AC320" s="129">
        <f>SUM(Z320:AB320)</f>
        <v>3000</v>
      </c>
      <c r="AD320" s="424">
        <f t="shared" si="210"/>
        <v>27.272727272727273</v>
      </c>
      <c r="AF320" s="424">
        <f t="shared" si="206"/>
        <v>5400</v>
      </c>
      <c r="AG320" s="424">
        <f t="shared" si="207"/>
        <v>49.090909090909093</v>
      </c>
      <c r="AI320" s="424">
        <v>1000</v>
      </c>
      <c r="AJ320" s="129">
        <v>1000</v>
      </c>
      <c r="AK320" s="129">
        <v>1000</v>
      </c>
      <c r="AL320" s="129">
        <f>AI320+AJ320+AK320</f>
        <v>3000</v>
      </c>
      <c r="AM320" s="424">
        <f t="shared" si="211"/>
        <v>27.272727272727273</v>
      </c>
      <c r="AO320" s="424">
        <v>1000</v>
      </c>
      <c r="AP320" s="129">
        <v>1000</v>
      </c>
      <c r="AQ320" s="129">
        <v>600</v>
      </c>
      <c r="AR320" s="129">
        <f>AO320+AP320+AQ320</f>
        <v>2600</v>
      </c>
      <c r="AS320" s="424">
        <f t="shared" si="212"/>
        <v>23.636363636363637</v>
      </c>
      <c r="AU320" s="424">
        <f t="shared" si="242"/>
        <v>5600</v>
      </c>
      <c r="AV320" s="424">
        <f t="shared" si="208"/>
        <v>50.909090909090907</v>
      </c>
      <c r="AX320" s="424">
        <f t="shared" si="201"/>
        <v>11000</v>
      </c>
      <c r="AY320" s="424">
        <f t="shared" si="209"/>
        <v>100</v>
      </c>
      <c r="AZ320" s="50"/>
      <c r="BA320" s="135">
        <f t="shared" si="235"/>
        <v>0</v>
      </c>
      <c r="BB320" s="129">
        <f t="shared" si="229"/>
        <v>0</v>
      </c>
      <c r="BC320" s="129">
        <f t="shared" si="236"/>
        <v>11000</v>
      </c>
      <c r="BD320" s="51"/>
    </row>
    <row r="321" spans="1:56" ht="30" customHeight="1" x14ac:dyDescent="0.2">
      <c r="A321" s="82"/>
      <c r="B321" s="83"/>
      <c r="C321" s="83"/>
      <c r="D321" s="63"/>
      <c r="E321" s="60"/>
      <c r="F321" s="83"/>
      <c r="G321" s="104"/>
      <c r="H321" s="105"/>
      <c r="I321" s="59"/>
      <c r="J321" s="60"/>
      <c r="K321" s="133">
        <v>5</v>
      </c>
      <c r="L321" s="62"/>
      <c r="M321" s="63"/>
      <c r="N321" s="134" t="s">
        <v>58</v>
      </c>
      <c r="O321" s="129">
        <v>5000</v>
      </c>
      <c r="P321" s="136">
        <v>5000</v>
      </c>
      <c r="Q321" s="137">
        <v>4000</v>
      </c>
      <c r="R321" s="129">
        <v>5000</v>
      </c>
      <c r="S321" s="375"/>
      <c r="T321" s="129">
        <v>400</v>
      </c>
      <c r="U321" s="129">
        <v>400</v>
      </c>
      <c r="V321" s="129">
        <v>400</v>
      </c>
      <c r="W321" s="129">
        <f>SUM(T321:V321)</f>
        <v>1200</v>
      </c>
      <c r="X321" s="135">
        <f t="shared" si="205"/>
        <v>24</v>
      </c>
      <c r="Z321" s="135">
        <v>400</v>
      </c>
      <c r="AA321" s="129">
        <v>400</v>
      </c>
      <c r="AB321" s="129">
        <v>400</v>
      </c>
      <c r="AC321" s="129">
        <f>SUM(Z321:AB321)</f>
        <v>1200</v>
      </c>
      <c r="AD321" s="424">
        <f t="shared" si="210"/>
        <v>24</v>
      </c>
      <c r="AF321" s="424">
        <f t="shared" si="206"/>
        <v>2400</v>
      </c>
      <c r="AG321" s="424">
        <f t="shared" si="207"/>
        <v>48</v>
      </c>
      <c r="AI321" s="424">
        <v>400</v>
      </c>
      <c r="AJ321" s="129">
        <v>400</v>
      </c>
      <c r="AK321" s="129">
        <v>400</v>
      </c>
      <c r="AL321" s="129">
        <f>SUM(AI321:AK321)</f>
        <v>1200</v>
      </c>
      <c r="AM321" s="424">
        <f t="shared" si="211"/>
        <v>24</v>
      </c>
      <c r="AO321" s="424">
        <v>500</v>
      </c>
      <c r="AP321" s="129">
        <v>500</v>
      </c>
      <c r="AQ321" s="129">
        <v>400</v>
      </c>
      <c r="AR321" s="129">
        <f>AO321+AP321+AQ321</f>
        <v>1400</v>
      </c>
      <c r="AS321" s="424">
        <f t="shared" si="212"/>
        <v>28</v>
      </c>
      <c r="AU321" s="424">
        <f t="shared" si="242"/>
        <v>2600</v>
      </c>
      <c r="AV321" s="424">
        <f t="shared" si="208"/>
        <v>52</v>
      </c>
      <c r="AX321" s="424">
        <f t="shared" si="201"/>
        <v>5000</v>
      </c>
      <c r="AY321" s="424">
        <f t="shared" si="209"/>
        <v>100</v>
      </c>
      <c r="AZ321" s="50"/>
      <c r="BA321" s="135">
        <f t="shared" si="235"/>
        <v>0</v>
      </c>
      <c r="BB321" s="129">
        <f t="shared" si="229"/>
        <v>0</v>
      </c>
      <c r="BC321" s="129">
        <f t="shared" si="236"/>
        <v>5000</v>
      </c>
      <c r="BD321" s="51"/>
    </row>
    <row r="322" spans="1:56" ht="30" customHeight="1" x14ac:dyDescent="0.2">
      <c r="A322" s="82"/>
      <c r="B322" s="83"/>
      <c r="C322" s="83"/>
      <c r="D322" s="63"/>
      <c r="E322" s="60"/>
      <c r="F322" s="83"/>
      <c r="G322" s="104"/>
      <c r="H322" s="105"/>
      <c r="I322" s="59"/>
      <c r="J322" s="60"/>
      <c r="K322" s="133">
        <v>7</v>
      </c>
      <c r="L322" s="62"/>
      <c r="M322" s="63"/>
      <c r="N322" s="134" t="s">
        <v>59</v>
      </c>
      <c r="O322" s="129">
        <v>6000</v>
      </c>
      <c r="P322" s="136">
        <v>5000</v>
      </c>
      <c r="Q322" s="137">
        <v>5000</v>
      </c>
      <c r="R322" s="129">
        <v>6000</v>
      </c>
      <c r="S322" s="375"/>
      <c r="T322" s="129">
        <v>400</v>
      </c>
      <c r="U322" s="129">
        <v>500</v>
      </c>
      <c r="V322" s="129">
        <v>600</v>
      </c>
      <c r="W322" s="129">
        <f>SUM(T322:V322)</f>
        <v>1500</v>
      </c>
      <c r="X322" s="135">
        <f t="shared" si="205"/>
        <v>25</v>
      </c>
      <c r="Z322" s="135">
        <v>500</v>
      </c>
      <c r="AA322" s="129">
        <v>500</v>
      </c>
      <c r="AB322" s="129">
        <v>500</v>
      </c>
      <c r="AC322" s="129">
        <f>SUM(Z322:AB322)</f>
        <v>1500</v>
      </c>
      <c r="AD322" s="424">
        <f t="shared" si="210"/>
        <v>25</v>
      </c>
      <c r="AF322" s="424">
        <f t="shared" si="206"/>
        <v>3000</v>
      </c>
      <c r="AG322" s="424">
        <f t="shared" si="207"/>
        <v>50</v>
      </c>
      <c r="AI322" s="424">
        <v>500</v>
      </c>
      <c r="AJ322" s="129">
        <v>500</v>
      </c>
      <c r="AK322" s="129">
        <v>500</v>
      </c>
      <c r="AL322" s="129">
        <f>SUM(AI322:AK322)</f>
        <v>1500</v>
      </c>
      <c r="AM322" s="424">
        <f t="shared" si="211"/>
        <v>25</v>
      </c>
      <c r="AO322" s="424">
        <v>1000</v>
      </c>
      <c r="AP322" s="129">
        <v>500</v>
      </c>
      <c r="AQ322" s="129"/>
      <c r="AR322" s="129">
        <f>AO322+AP322+AQ322</f>
        <v>1500</v>
      </c>
      <c r="AS322" s="424">
        <f t="shared" si="212"/>
        <v>25</v>
      </c>
      <c r="AU322" s="424">
        <f t="shared" si="242"/>
        <v>3000</v>
      </c>
      <c r="AV322" s="424">
        <f t="shared" si="208"/>
        <v>50</v>
      </c>
      <c r="AX322" s="424">
        <f t="shared" ref="AX322:AX332" si="243">AF322+AU322</f>
        <v>6000</v>
      </c>
      <c r="AY322" s="424">
        <f t="shared" si="209"/>
        <v>100</v>
      </c>
      <c r="AZ322" s="50"/>
      <c r="BA322" s="135">
        <f t="shared" si="235"/>
        <v>0</v>
      </c>
      <c r="BB322" s="129">
        <f t="shared" si="229"/>
        <v>0</v>
      </c>
      <c r="BC322" s="129">
        <f t="shared" si="236"/>
        <v>6000</v>
      </c>
      <c r="BD322" s="51"/>
    </row>
    <row r="323" spans="1:56" ht="30" customHeight="1" x14ac:dyDescent="0.2">
      <c r="A323" s="82"/>
      <c r="B323" s="83"/>
      <c r="C323" s="83"/>
      <c r="D323" s="63"/>
      <c r="E323" s="60"/>
      <c r="F323" s="83"/>
      <c r="G323" s="109"/>
      <c r="H323" s="138" t="s">
        <v>60</v>
      </c>
      <c r="I323" s="139"/>
      <c r="J323" s="140"/>
      <c r="K323" s="141"/>
      <c r="L323" s="142"/>
      <c r="M323" s="143"/>
      <c r="N323" s="144" t="s">
        <v>61</v>
      </c>
      <c r="O323" s="147">
        <f>O324</f>
        <v>61000</v>
      </c>
      <c r="P323" s="146">
        <f>P324</f>
        <v>71000</v>
      </c>
      <c r="Q323" s="174">
        <f>Q324</f>
        <v>80000</v>
      </c>
      <c r="R323" s="147">
        <f>R324</f>
        <v>61000</v>
      </c>
      <c r="S323" s="379"/>
      <c r="T323" s="147">
        <f>T324</f>
        <v>0</v>
      </c>
      <c r="U323" s="147">
        <f>U324</f>
        <v>0</v>
      </c>
      <c r="V323" s="147">
        <f>V324</f>
        <v>0</v>
      </c>
      <c r="W323" s="147">
        <f>W324</f>
        <v>0</v>
      </c>
      <c r="X323" s="145">
        <f t="shared" si="205"/>
        <v>0</v>
      </c>
      <c r="Z323" s="145">
        <f>Z324</f>
        <v>0</v>
      </c>
      <c r="AA323" s="147">
        <f>AA324</f>
        <v>0</v>
      </c>
      <c r="AB323" s="147">
        <f>AB324</f>
        <v>0</v>
      </c>
      <c r="AC323" s="147">
        <f>AC324</f>
        <v>0</v>
      </c>
      <c r="AD323" s="149">
        <f t="shared" si="210"/>
        <v>0</v>
      </c>
      <c r="AF323" s="149">
        <f t="shared" si="206"/>
        <v>0</v>
      </c>
      <c r="AG323" s="149">
        <f t="shared" si="207"/>
        <v>0</v>
      </c>
      <c r="AI323" s="149">
        <f>AI324</f>
        <v>61000</v>
      </c>
      <c r="AJ323" s="147">
        <f>AJ324</f>
        <v>0</v>
      </c>
      <c r="AK323" s="147">
        <f>AK324</f>
        <v>0</v>
      </c>
      <c r="AL323" s="147">
        <f>AL324</f>
        <v>61000</v>
      </c>
      <c r="AM323" s="149">
        <f t="shared" si="211"/>
        <v>100</v>
      </c>
      <c r="AO323" s="149">
        <f>AO324</f>
        <v>0</v>
      </c>
      <c r="AP323" s="147">
        <f>AP324</f>
        <v>0</v>
      </c>
      <c r="AQ323" s="147">
        <f>AQ324</f>
        <v>0</v>
      </c>
      <c r="AR323" s="147">
        <f>AR324</f>
        <v>0</v>
      </c>
      <c r="AS323" s="149">
        <f t="shared" si="212"/>
        <v>0</v>
      </c>
      <c r="AU323" s="149">
        <f t="shared" si="242"/>
        <v>61000</v>
      </c>
      <c r="AV323" s="149">
        <f t="shared" si="208"/>
        <v>100</v>
      </c>
      <c r="AX323" s="149">
        <f>AF323+AU323</f>
        <v>61000</v>
      </c>
      <c r="AY323" s="446">
        <f t="shared" si="209"/>
        <v>100</v>
      </c>
      <c r="AZ323" s="148"/>
      <c r="BA323" s="145">
        <f t="shared" si="235"/>
        <v>0</v>
      </c>
      <c r="BB323" s="147">
        <f t="shared" ref="BB323:BB330" si="244">BA323/(O323/100)</f>
        <v>0</v>
      </c>
      <c r="BC323" s="147">
        <f t="shared" si="236"/>
        <v>61000</v>
      </c>
      <c r="BD323" s="51"/>
    </row>
    <row r="324" spans="1:56" ht="30" customHeight="1" x14ac:dyDescent="0.2">
      <c r="A324" s="82"/>
      <c r="B324" s="83"/>
      <c r="C324" s="83"/>
      <c r="D324" s="63"/>
      <c r="E324" s="60"/>
      <c r="F324" s="83"/>
      <c r="G324" s="104"/>
      <c r="H324" s="105"/>
      <c r="I324" s="123">
        <v>2</v>
      </c>
      <c r="J324" s="60"/>
      <c r="K324" s="61"/>
      <c r="L324" s="62"/>
      <c r="M324" s="63"/>
      <c r="N324" s="124" t="s">
        <v>54</v>
      </c>
      <c r="O324" s="126">
        <f>O325+O327</f>
        <v>61000</v>
      </c>
      <c r="P324" s="126">
        <f>P325+P327</f>
        <v>71000</v>
      </c>
      <c r="Q324" s="126">
        <f>Q325+Q327</f>
        <v>80000</v>
      </c>
      <c r="R324" s="126">
        <f>R325+R327</f>
        <v>61000</v>
      </c>
      <c r="S324" s="388"/>
      <c r="T324" s="126">
        <f>T325+T327</f>
        <v>0</v>
      </c>
      <c r="U324" s="126">
        <f>U325+U327</f>
        <v>0</v>
      </c>
      <c r="V324" s="126">
        <f>V325+V327</f>
        <v>0</v>
      </c>
      <c r="W324" s="126">
        <f>SUM(T324:V324)</f>
        <v>0</v>
      </c>
      <c r="X324" s="125">
        <f t="shared" si="205"/>
        <v>0</v>
      </c>
      <c r="Z324" s="125">
        <f>Z325+Z327</f>
        <v>0</v>
      </c>
      <c r="AA324" s="126">
        <f>AA325+AA327</f>
        <v>0</v>
      </c>
      <c r="AB324" s="126">
        <f>AB325+AB327</f>
        <v>0</v>
      </c>
      <c r="AC324" s="126">
        <f>SUM(Z324:AB324)</f>
        <v>0</v>
      </c>
      <c r="AD324" s="423">
        <f t="shared" si="210"/>
        <v>0</v>
      </c>
      <c r="AF324" s="423">
        <f t="shared" si="206"/>
        <v>0</v>
      </c>
      <c r="AG324" s="423">
        <f t="shared" si="207"/>
        <v>0</v>
      </c>
      <c r="AI324" s="423">
        <f>AI325+AI327</f>
        <v>61000</v>
      </c>
      <c r="AJ324" s="126">
        <f>AJ325+AJ327</f>
        <v>0</v>
      </c>
      <c r="AK324" s="126">
        <f>AK325+AK327</f>
        <v>0</v>
      </c>
      <c r="AL324" s="126">
        <f>SUM(AI324:AK324)</f>
        <v>61000</v>
      </c>
      <c r="AM324" s="423">
        <f t="shared" si="211"/>
        <v>100</v>
      </c>
      <c r="AO324" s="423">
        <f>AO325+AO327</f>
        <v>0</v>
      </c>
      <c r="AP324" s="126">
        <f>AP325+AP327</f>
        <v>0</v>
      </c>
      <c r="AQ324" s="126">
        <f>AQ325+AQ327</f>
        <v>0</v>
      </c>
      <c r="AR324" s="126">
        <f t="shared" ref="AR324:AR330" si="245">SUM(AO324:AQ324)</f>
        <v>0</v>
      </c>
      <c r="AS324" s="423">
        <f t="shared" si="212"/>
        <v>0</v>
      </c>
      <c r="AU324" s="423">
        <f t="shared" si="242"/>
        <v>61000</v>
      </c>
      <c r="AV324" s="423">
        <f t="shared" si="208"/>
        <v>100</v>
      </c>
      <c r="AX324" s="423">
        <f>AF324+AU324</f>
        <v>61000</v>
      </c>
      <c r="AY324" s="447">
        <f t="shared" si="209"/>
        <v>100</v>
      </c>
      <c r="AZ324" s="50"/>
      <c r="BA324" s="125">
        <f t="shared" si="235"/>
        <v>0</v>
      </c>
      <c r="BB324" s="126">
        <f t="shared" si="244"/>
        <v>0</v>
      </c>
      <c r="BC324" s="126">
        <f t="shared" si="236"/>
        <v>61000</v>
      </c>
      <c r="BD324" s="51"/>
    </row>
    <row r="325" spans="1:56" ht="30" customHeight="1" x14ac:dyDescent="0.2">
      <c r="A325" s="82"/>
      <c r="B325" s="83"/>
      <c r="C325" s="83"/>
      <c r="D325" s="63"/>
      <c r="E325" s="60"/>
      <c r="F325" s="83"/>
      <c r="G325" s="104"/>
      <c r="H325" s="105"/>
      <c r="I325" s="59"/>
      <c r="J325" s="130" t="s">
        <v>63</v>
      </c>
      <c r="K325" s="61"/>
      <c r="L325" s="62"/>
      <c r="M325" s="63"/>
      <c r="N325" s="101" t="s">
        <v>64</v>
      </c>
      <c r="O325" s="103">
        <f>O326</f>
        <v>50000</v>
      </c>
      <c r="P325" s="103">
        <f>P326</f>
        <v>60000</v>
      </c>
      <c r="Q325" s="103">
        <f>Q326</f>
        <v>70000</v>
      </c>
      <c r="R325" s="103">
        <f>R326</f>
        <v>50000</v>
      </c>
      <c r="S325" s="379"/>
      <c r="T325" s="103">
        <f>T326</f>
        <v>0</v>
      </c>
      <c r="U325" s="103">
        <f>U326</f>
        <v>0</v>
      </c>
      <c r="V325" s="103">
        <f>V326</f>
        <v>0</v>
      </c>
      <c r="W325" s="103">
        <f>W326+W327</f>
        <v>0</v>
      </c>
      <c r="X325" s="102">
        <f t="shared" si="205"/>
        <v>0</v>
      </c>
      <c r="Z325" s="102">
        <f>Z326</f>
        <v>0</v>
      </c>
      <c r="AA325" s="103">
        <f>AA326</f>
        <v>0</v>
      </c>
      <c r="AB325" s="103">
        <f>AB326</f>
        <v>0</v>
      </c>
      <c r="AC325" s="103">
        <f>AC326</f>
        <v>0</v>
      </c>
      <c r="AD325" s="420">
        <f t="shared" si="210"/>
        <v>0</v>
      </c>
      <c r="AF325" s="420">
        <f t="shared" si="206"/>
        <v>0</v>
      </c>
      <c r="AG325" s="420">
        <f t="shared" si="207"/>
        <v>0</v>
      </c>
      <c r="AI325" s="420">
        <f>AI326</f>
        <v>50000</v>
      </c>
      <c r="AJ325" s="103">
        <f>AJ326</f>
        <v>0</v>
      </c>
      <c r="AK325" s="103">
        <f>AK326</f>
        <v>0</v>
      </c>
      <c r="AL325" s="103">
        <f>AI325+AJ325+AK325</f>
        <v>50000</v>
      </c>
      <c r="AM325" s="420">
        <f t="shared" si="211"/>
        <v>100</v>
      </c>
      <c r="AO325" s="420">
        <f>AO326</f>
        <v>0</v>
      </c>
      <c r="AP325" s="103">
        <f>AP326</f>
        <v>0</v>
      </c>
      <c r="AQ325" s="103">
        <f>AQ326</f>
        <v>0</v>
      </c>
      <c r="AR325" s="103">
        <f t="shared" si="245"/>
        <v>0</v>
      </c>
      <c r="AS325" s="420">
        <f t="shared" si="212"/>
        <v>0</v>
      </c>
      <c r="AU325" s="420">
        <f t="shared" si="242"/>
        <v>50000</v>
      </c>
      <c r="AV325" s="420">
        <f t="shared" si="208"/>
        <v>100</v>
      </c>
      <c r="AX325" s="420">
        <f>AX326</f>
        <v>50000</v>
      </c>
      <c r="AY325" s="448">
        <f t="shared" si="209"/>
        <v>100</v>
      </c>
      <c r="AZ325" s="50"/>
      <c r="BA325" s="102">
        <f t="shared" si="235"/>
        <v>0</v>
      </c>
      <c r="BB325" s="103">
        <f t="shared" si="244"/>
        <v>0</v>
      </c>
      <c r="BC325" s="103">
        <f t="shared" si="236"/>
        <v>50000</v>
      </c>
      <c r="BD325" s="51"/>
    </row>
    <row r="326" spans="1:56" ht="30" customHeight="1" x14ac:dyDescent="0.2">
      <c r="A326" s="82"/>
      <c r="B326" s="83"/>
      <c r="C326" s="83"/>
      <c r="D326" s="63"/>
      <c r="E326" s="60"/>
      <c r="F326" s="83"/>
      <c r="G326" s="104"/>
      <c r="H326" s="105"/>
      <c r="I326" s="59"/>
      <c r="J326" s="60"/>
      <c r="K326" s="133">
        <v>1</v>
      </c>
      <c r="L326" s="62"/>
      <c r="M326" s="63"/>
      <c r="N326" s="134" t="s">
        <v>65</v>
      </c>
      <c r="O326" s="129">
        <v>50000</v>
      </c>
      <c r="P326" s="136">
        <v>60000</v>
      </c>
      <c r="Q326" s="137">
        <v>70000</v>
      </c>
      <c r="R326" s="129">
        <v>50000</v>
      </c>
      <c r="S326" s="375"/>
      <c r="T326" s="129"/>
      <c r="U326" s="129"/>
      <c r="V326" s="129"/>
      <c r="W326" s="129">
        <f>SUM(T326:V326)</f>
        <v>0</v>
      </c>
      <c r="X326" s="135">
        <f t="shared" si="205"/>
        <v>0</v>
      </c>
      <c r="Z326" s="135"/>
      <c r="AA326" s="129"/>
      <c r="AB326" s="129"/>
      <c r="AC326" s="129">
        <f>SUM(Z326:AB326)</f>
        <v>0</v>
      </c>
      <c r="AD326" s="424">
        <f t="shared" si="210"/>
        <v>0</v>
      </c>
      <c r="AF326" s="424">
        <f t="shared" si="206"/>
        <v>0</v>
      </c>
      <c r="AG326" s="424">
        <f t="shared" si="207"/>
        <v>0</v>
      </c>
      <c r="AI326" s="424">
        <v>50000</v>
      </c>
      <c r="AJ326" s="129"/>
      <c r="AK326" s="129"/>
      <c r="AL326" s="129">
        <f>SUM(AI326:AK326)</f>
        <v>50000</v>
      </c>
      <c r="AM326" s="424">
        <f t="shared" si="211"/>
        <v>100</v>
      </c>
      <c r="AO326" s="424"/>
      <c r="AP326" s="129"/>
      <c r="AQ326" s="129"/>
      <c r="AR326" s="129">
        <f t="shared" si="245"/>
        <v>0</v>
      </c>
      <c r="AS326" s="424">
        <f t="shared" si="212"/>
        <v>0</v>
      </c>
      <c r="AU326" s="424">
        <f t="shared" si="242"/>
        <v>50000</v>
      </c>
      <c r="AV326" s="424">
        <f t="shared" si="208"/>
        <v>100</v>
      </c>
      <c r="AX326" s="424">
        <f>AF326+AU326</f>
        <v>50000</v>
      </c>
      <c r="AY326" s="449">
        <f t="shared" si="209"/>
        <v>100</v>
      </c>
      <c r="AZ326" s="50"/>
      <c r="BA326" s="135">
        <f t="shared" si="235"/>
        <v>0</v>
      </c>
      <c r="BB326" s="129">
        <f t="shared" si="244"/>
        <v>0</v>
      </c>
      <c r="BC326" s="129">
        <f t="shared" si="236"/>
        <v>50000</v>
      </c>
      <c r="BD326" s="51"/>
    </row>
    <row r="327" spans="1:56" ht="30" customHeight="1" x14ac:dyDescent="0.2">
      <c r="A327" s="82"/>
      <c r="B327" s="83"/>
      <c r="C327" s="83"/>
      <c r="D327" s="63"/>
      <c r="E327" s="60"/>
      <c r="F327" s="83"/>
      <c r="G327" s="104"/>
      <c r="H327" s="105"/>
      <c r="I327" s="59"/>
      <c r="J327" s="130" t="s">
        <v>55</v>
      </c>
      <c r="K327" s="61"/>
      <c r="L327" s="62"/>
      <c r="M327" s="63"/>
      <c r="N327" s="101" t="s">
        <v>56</v>
      </c>
      <c r="O327" s="103">
        <f>O328+O329+O330</f>
        <v>11000</v>
      </c>
      <c r="P327" s="131">
        <f>P328+P329+P330</f>
        <v>11000</v>
      </c>
      <c r="Q327" s="132">
        <f>Q328+Q329+Q330</f>
        <v>10000</v>
      </c>
      <c r="R327" s="103">
        <f>R328+R329+R330</f>
        <v>11000</v>
      </c>
      <c r="S327" s="379"/>
      <c r="T327" s="103">
        <f>T328+T329+T330</f>
        <v>0</v>
      </c>
      <c r="U327" s="103">
        <f>U328+U329+U330</f>
        <v>0</v>
      </c>
      <c r="V327" s="103">
        <f>V328+V329+V330</f>
        <v>0</v>
      </c>
      <c r="W327" s="103">
        <f>SUM(T327:V327)</f>
        <v>0</v>
      </c>
      <c r="X327" s="102">
        <f t="shared" si="205"/>
        <v>0</v>
      </c>
      <c r="Z327" s="102">
        <f>Z328+Z329+Z330</f>
        <v>0</v>
      </c>
      <c r="AA327" s="103">
        <f>AA328+AA329+AA330</f>
        <v>0</v>
      </c>
      <c r="AB327" s="103">
        <f>AB328+AB329+AB330</f>
        <v>0</v>
      </c>
      <c r="AC327" s="103">
        <f>SUM(Z327:AB327)</f>
        <v>0</v>
      </c>
      <c r="AD327" s="420">
        <f t="shared" si="210"/>
        <v>0</v>
      </c>
      <c r="AF327" s="420">
        <f t="shared" si="206"/>
        <v>0</v>
      </c>
      <c r="AG327" s="420">
        <f t="shared" si="207"/>
        <v>0</v>
      </c>
      <c r="AI327" s="420">
        <f>AI328+AI329+AI330</f>
        <v>11000</v>
      </c>
      <c r="AJ327" s="103">
        <f>AJ328+AJ329+AJ330</f>
        <v>0</v>
      </c>
      <c r="AK327" s="103">
        <f>AK328+AK329+AK330</f>
        <v>0</v>
      </c>
      <c r="AL327" s="103">
        <f>SUM(AI327:AK327)</f>
        <v>11000</v>
      </c>
      <c r="AM327" s="420">
        <f t="shared" si="211"/>
        <v>100</v>
      </c>
      <c r="AO327" s="420">
        <f>AO328+AO329+AO330</f>
        <v>0</v>
      </c>
      <c r="AP327" s="103">
        <f>AP328+AP329+AP330</f>
        <v>0</v>
      </c>
      <c r="AQ327" s="103">
        <f>AQ328+AQ329+AQ330</f>
        <v>0</v>
      </c>
      <c r="AR327" s="103">
        <f t="shared" si="245"/>
        <v>0</v>
      </c>
      <c r="AS327" s="420">
        <f t="shared" si="212"/>
        <v>0</v>
      </c>
      <c r="AU327" s="420">
        <f t="shared" si="242"/>
        <v>11000</v>
      </c>
      <c r="AV327" s="420">
        <f t="shared" si="208"/>
        <v>100</v>
      </c>
      <c r="AX327" s="420">
        <f>AF327+AU327</f>
        <v>11000</v>
      </c>
      <c r="AY327" s="448">
        <f t="shared" si="209"/>
        <v>100</v>
      </c>
      <c r="AZ327" s="50"/>
      <c r="BA327" s="102">
        <f t="shared" si="235"/>
        <v>0</v>
      </c>
      <c r="BB327" s="103">
        <f t="shared" si="244"/>
        <v>0</v>
      </c>
      <c r="BC327" s="103">
        <f t="shared" si="236"/>
        <v>11000</v>
      </c>
      <c r="BD327" s="51"/>
    </row>
    <row r="328" spans="1:56" ht="30" customHeight="1" x14ac:dyDescent="0.2">
      <c r="A328" s="82"/>
      <c r="B328" s="83"/>
      <c r="C328" s="83"/>
      <c r="D328" s="63"/>
      <c r="E328" s="60"/>
      <c r="F328" s="83"/>
      <c r="G328" s="104"/>
      <c r="H328" s="105"/>
      <c r="I328" s="59"/>
      <c r="J328" s="60"/>
      <c r="K328" s="133">
        <v>2</v>
      </c>
      <c r="L328" s="62"/>
      <c r="M328" s="63"/>
      <c r="N328" s="134" t="s">
        <v>57</v>
      </c>
      <c r="O328" s="129">
        <v>7000</v>
      </c>
      <c r="P328" s="136">
        <v>7000</v>
      </c>
      <c r="Q328" s="137">
        <v>7000</v>
      </c>
      <c r="R328" s="129">
        <v>7000</v>
      </c>
      <c r="S328" s="375"/>
      <c r="T328" s="129"/>
      <c r="U328" s="129"/>
      <c r="V328" s="129"/>
      <c r="W328" s="129">
        <f>SUM(T328:V328)</f>
        <v>0</v>
      </c>
      <c r="X328" s="135">
        <f t="shared" si="205"/>
        <v>0</v>
      </c>
      <c r="Z328" s="135"/>
      <c r="AA328" s="129"/>
      <c r="AB328" s="129"/>
      <c r="AC328" s="129">
        <f>SUM(Z328:AB328)</f>
        <v>0</v>
      </c>
      <c r="AD328" s="424">
        <f t="shared" si="210"/>
        <v>0</v>
      </c>
      <c r="AF328" s="424">
        <f t="shared" si="206"/>
        <v>0</v>
      </c>
      <c r="AG328" s="424">
        <f t="shared" si="207"/>
        <v>0</v>
      </c>
      <c r="AI328" s="424">
        <v>7000</v>
      </c>
      <c r="AJ328" s="129"/>
      <c r="AK328" s="129"/>
      <c r="AL328" s="129">
        <f>SUM(AI328:AK328)</f>
        <v>7000</v>
      </c>
      <c r="AM328" s="424">
        <f t="shared" si="211"/>
        <v>100</v>
      </c>
      <c r="AO328" s="424"/>
      <c r="AP328" s="129"/>
      <c r="AQ328" s="129"/>
      <c r="AR328" s="129">
        <f t="shared" si="245"/>
        <v>0</v>
      </c>
      <c r="AS328" s="424">
        <f t="shared" si="212"/>
        <v>0</v>
      </c>
      <c r="AU328" s="424">
        <f t="shared" si="242"/>
        <v>7000</v>
      </c>
      <c r="AV328" s="424">
        <f t="shared" si="208"/>
        <v>100</v>
      </c>
      <c r="AX328" s="424">
        <f>AF328+AU328</f>
        <v>7000</v>
      </c>
      <c r="AY328" s="449">
        <f t="shared" si="209"/>
        <v>100</v>
      </c>
      <c r="AZ328" s="50"/>
      <c r="BA328" s="135">
        <f t="shared" si="235"/>
        <v>0</v>
      </c>
      <c r="BB328" s="129">
        <f t="shared" si="244"/>
        <v>0</v>
      </c>
      <c r="BC328" s="129">
        <f t="shared" si="236"/>
        <v>7000</v>
      </c>
      <c r="BD328" s="51"/>
    </row>
    <row r="329" spans="1:56" ht="30" customHeight="1" x14ac:dyDescent="0.2">
      <c r="A329" s="82"/>
      <c r="B329" s="83"/>
      <c r="C329" s="83"/>
      <c r="D329" s="63"/>
      <c r="E329" s="60"/>
      <c r="F329" s="83"/>
      <c r="G329" s="104"/>
      <c r="H329" s="105"/>
      <c r="I329" s="59"/>
      <c r="J329" s="60"/>
      <c r="K329" s="133">
        <v>5</v>
      </c>
      <c r="L329" s="62"/>
      <c r="M329" s="63"/>
      <c r="N329" s="134" t="s">
        <v>58</v>
      </c>
      <c r="O329" s="129">
        <v>1000</v>
      </c>
      <c r="P329" s="136">
        <v>1000</v>
      </c>
      <c r="Q329" s="137">
        <v>1000</v>
      </c>
      <c r="R329" s="129">
        <v>1000</v>
      </c>
      <c r="S329" s="375"/>
      <c r="T329" s="129"/>
      <c r="U329" s="129"/>
      <c r="V329" s="129"/>
      <c r="W329" s="129">
        <f>SUM(T329:V329)</f>
        <v>0</v>
      </c>
      <c r="X329" s="135">
        <f t="shared" si="205"/>
        <v>0</v>
      </c>
      <c r="Z329" s="135"/>
      <c r="AA329" s="129"/>
      <c r="AB329" s="129"/>
      <c r="AC329" s="129">
        <f>SUM(Z329:AB329)</f>
        <v>0</v>
      </c>
      <c r="AD329" s="424">
        <f t="shared" si="210"/>
        <v>0</v>
      </c>
      <c r="AF329" s="424">
        <f t="shared" si="206"/>
        <v>0</v>
      </c>
      <c r="AG329" s="424">
        <f t="shared" si="207"/>
        <v>0</v>
      </c>
      <c r="AI329" s="424">
        <v>1000</v>
      </c>
      <c r="AJ329" s="129"/>
      <c r="AK329" s="129"/>
      <c r="AL329" s="129">
        <f>SUM(AI329:AK329)</f>
        <v>1000</v>
      </c>
      <c r="AM329" s="424">
        <f t="shared" si="211"/>
        <v>100</v>
      </c>
      <c r="AO329" s="424"/>
      <c r="AP329" s="129"/>
      <c r="AQ329" s="129"/>
      <c r="AR329" s="129">
        <f t="shared" si="245"/>
        <v>0</v>
      </c>
      <c r="AS329" s="424">
        <f t="shared" si="212"/>
        <v>0</v>
      </c>
      <c r="AU329" s="424">
        <f t="shared" si="242"/>
        <v>1000</v>
      </c>
      <c r="AV329" s="424">
        <f t="shared" si="208"/>
        <v>100</v>
      </c>
      <c r="AX329" s="424">
        <f>AF329+AU329</f>
        <v>1000</v>
      </c>
      <c r="AY329" s="449">
        <f t="shared" si="209"/>
        <v>100</v>
      </c>
      <c r="AZ329" s="50"/>
      <c r="BA329" s="135">
        <f t="shared" si="235"/>
        <v>0</v>
      </c>
      <c r="BB329" s="129">
        <f t="shared" si="244"/>
        <v>0</v>
      </c>
      <c r="BC329" s="129">
        <f t="shared" si="236"/>
        <v>1000</v>
      </c>
      <c r="BD329" s="51"/>
    </row>
    <row r="330" spans="1:56" ht="30" customHeight="1" x14ac:dyDescent="0.2">
      <c r="A330" s="82"/>
      <c r="B330" s="83"/>
      <c r="C330" s="83"/>
      <c r="D330" s="63"/>
      <c r="E330" s="60"/>
      <c r="F330" s="83"/>
      <c r="G330" s="104"/>
      <c r="H330" s="105"/>
      <c r="I330" s="59"/>
      <c r="J330" s="60"/>
      <c r="K330" s="133">
        <v>7</v>
      </c>
      <c r="L330" s="62"/>
      <c r="M330" s="63"/>
      <c r="N330" s="134" t="s">
        <v>59</v>
      </c>
      <c r="O330" s="129">
        <v>3000</v>
      </c>
      <c r="P330" s="136">
        <v>3000</v>
      </c>
      <c r="Q330" s="137">
        <v>2000</v>
      </c>
      <c r="R330" s="129">
        <v>3000</v>
      </c>
      <c r="S330" s="375"/>
      <c r="T330" s="129"/>
      <c r="U330" s="129"/>
      <c r="V330" s="129"/>
      <c r="W330" s="129">
        <f>SUM(T330:V330)</f>
        <v>0</v>
      </c>
      <c r="X330" s="135">
        <f t="shared" si="205"/>
        <v>0</v>
      </c>
      <c r="Z330" s="135"/>
      <c r="AA330" s="129"/>
      <c r="AB330" s="129"/>
      <c r="AC330" s="129">
        <f>SUM(Z330:AB330)</f>
        <v>0</v>
      </c>
      <c r="AD330" s="424">
        <f t="shared" si="210"/>
        <v>0</v>
      </c>
      <c r="AF330" s="424">
        <f t="shared" si="206"/>
        <v>0</v>
      </c>
      <c r="AG330" s="424">
        <f t="shared" si="207"/>
        <v>0</v>
      </c>
      <c r="AI330" s="424">
        <v>3000</v>
      </c>
      <c r="AJ330" s="129"/>
      <c r="AK330" s="129"/>
      <c r="AL330" s="129">
        <f>SUM(AI330:AK330)</f>
        <v>3000</v>
      </c>
      <c r="AM330" s="424">
        <f t="shared" si="211"/>
        <v>100</v>
      </c>
      <c r="AO330" s="424"/>
      <c r="AP330" s="129"/>
      <c r="AQ330" s="129"/>
      <c r="AR330" s="129">
        <f t="shared" si="245"/>
        <v>0</v>
      </c>
      <c r="AS330" s="424">
        <f t="shared" si="212"/>
        <v>0</v>
      </c>
      <c r="AU330" s="424">
        <f t="shared" si="242"/>
        <v>3000</v>
      </c>
      <c r="AV330" s="424">
        <f t="shared" si="208"/>
        <v>100</v>
      </c>
      <c r="AX330" s="424">
        <f>AF330+AU330</f>
        <v>3000</v>
      </c>
      <c r="AY330" s="449">
        <f t="shared" si="209"/>
        <v>100</v>
      </c>
      <c r="AZ330" s="50"/>
      <c r="BA330" s="135">
        <f t="shared" si="235"/>
        <v>0</v>
      </c>
      <c r="BB330" s="129">
        <f t="shared" si="244"/>
        <v>0</v>
      </c>
      <c r="BC330" s="129">
        <f t="shared" si="236"/>
        <v>3000</v>
      </c>
      <c r="BD330" s="51"/>
    </row>
    <row r="331" spans="1:56" ht="30" customHeight="1" x14ac:dyDescent="0.2">
      <c r="A331" s="82"/>
      <c r="B331" s="83"/>
      <c r="C331" s="83"/>
      <c r="D331" s="63"/>
      <c r="E331" s="60"/>
      <c r="F331" s="83"/>
      <c r="G331" s="104"/>
      <c r="H331" s="199" t="s">
        <v>74</v>
      </c>
      <c r="I331" s="200"/>
      <c r="J331" s="201"/>
      <c r="K331" s="202"/>
      <c r="L331" s="202"/>
      <c r="M331" s="203"/>
      <c r="N331" s="204" t="s">
        <v>75</v>
      </c>
      <c r="O331" s="206">
        <f>O332</f>
        <v>2000</v>
      </c>
      <c r="P331" s="206">
        <f t="shared" ref="P331:Q333" si="246">P332</f>
        <v>2000</v>
      </c>
      <c r="Q331" s="206">
        <f t="shared" si="246"/>
        <v>2000</v>
      </c>
      <c r="R331" s="206">
        <f>R332</f>
        <v>2000</v>
      </c>
      <c r="S331" s="399"/>
      <c r="T331" s="206">
        <f t="shared" ref="T331:V333" si="247">T332</f>
        <v>0</v>
      </c>
      <c r="U331" s="206">
        <f t="shared" si="247"/>
        <v>0</v>
      </c>
      <c r="V331" s="206">
        <f t="shared" si="247"/>
        <v>0</v>
      </c>
      <c r="W331" s="206">
        <f>T331+U331+V331</f>
        <v>0</v>
      </c>
      <c r="X331" s="205">
        <f t="shared" si="205"/>
        <v>0</v>
      </c>
      <c r="Z331" s="205">
        <f t="shared" ref="Z331:AB333" si="248">Z332</f>
        <v>0</v>
      </c>
      <c r="AA331" s="206">
        <f t="shared" si="248"/>
        <v>0</v>
      </c>
      <c r="AB331" s="206">
        <f t="shared" si="248"/>
        <v>0</v>
      </c>
      <c r="AC331" s="206">
        <f>Z331+AA331+AB331</f>
        <v>0</v>
      </c>
      <c r="AD331" s="428">
        <f t="shared" si="210"/>
        <v>0</v>
      </c>
      <c r="AF331" s="428">
        <f t="shared" si="206"/>
        <v>0</v>
      </c>
      <c r="AG331" s="428">
        <f t="shared" si="207"/>
        <v>0</v>
      </c>
      <c r="AI331" s="428">
        <f t="shared" ref="AI331:AK333" si="249">AI332</f>
        <v>2000</v>
      </c>
      <c r="AJ331" s="206">
        <f t="shared" si="249"/>
        <v>0</v>
      </c>
      <c r="AK331" s="206">
        <f t="shared" si="249"/>
        <v>0</v>
      </c>
      <c r="AL331" s="206">
        <f>AI331+AJ331+AK331</f>
        <v>2000</v>
      </c>
      <c r="AM331" s="428">
        <f t="shared" si="211"/>
        <v>100</v>
      </c>
      <c r="AO331" s="428">
        <f t="shared" ref="AO331:AR333" si="250">AO332</f>
        <v>0</v>
      </c>
      <c r="AP331" s="206">
        <f t="shared" si="250"/>
        <v>0</v>
      </c>
      <c r="AQ331" s="206">
        <f t="shared" si="250"/>
        <v>0</v>
      </c>
      <c r="AR331" s="206">
        <f>AO331+AP331+AQ331</f>
        <v>0</v>
      </c>
      <c r="AS331" s="428">
        <f t="shared" si="212"/>
        <v>0</v>
      </c>
      <c r="AU331" s="428">
        <f t="shared" si="242"/>
        <v>2000</v>
      </c>
      <c r="AV331" s="428">
        <f t="shared" si="208"/>
        <v>100</v>
      </c>
      <c r="AX331" s="428">
        <f t="shared" si="243"/>
        <v>2000</v>
      </c>
      <c r="AY331" s="428">
        <f t="shared" si="209"/>
        <v>100</v>
      </c>
      <c r="AZ331" s="186"/>
      <c r="BA331" s="205">
        <f t="shared" si="235"/>
        <v>0</v>
      </c>
      <c r="BB331" s="206">
        <f t="shared" ref="BB331:BB362" si="251">BA331/(R331/100)</f>
        <v>0</v>
      </c>
      <c r="BC331" s="206">
        <f t="shared" si="236"/>
        <v>2000</v>
      </c>
      <c r="BD331" s="51"/>
    </row>
    <row r="332" spans="1:56" ht="30" customHeight="1" x14ac:dyDescent="0.2">
      <c r="A332" s="82"/>
      <c r="B332" s="83"/>
      <c r="C332" s="83"/>
      <c r="D332" s="63"/>
      <c r="E332" s="60"/>
      <c r="F332" s="83"/>
      <c r="G332" s="104"/>
      <c r="H332" s="105"/>
      <c r="I332" s="123">
        <v>2</v>
      </c>
      <c r="J332" s="60"/>
      <c r="K332" s="83"/>
      <c r="L332" s="83"/>
      <c r="M332" s="63"/>
      <c r="N332" s="124" t="s">
        <v>54</v>
      </c>
      <c r="O332" s="188">
        <f>O333</f>
        <v>2000</v>
      </c>
      <c r="P332" s="188">
        <f t="shared" si="246"/>
        <v>2000</v>
      </c>
      <c r="Q332" s="188">
        <f t="shared" si="246"/>
        <v>2000</v>
      </c>
      <c r="R332" s="188">
        <f>R333</f>
        <v>2000</v>
      </c>
      <c r="S332" s="387"/>
      <c r="T332" s="188">
        <f t="shared" si="247"/>
        <v>0</v>
      </c>
      <c r="U332" s="188">
        <f t="shared" si="247"/>
        <v>0</v>
      </c>
      <c r="V332" s="188">
        <f t="shared" si="247"/>
        <v>0</v>
      </c>
      <c r="W332" s="188">
        <f>T332+U332+V332</f>
        <v>0</v>
      </c>
      <c r="X332" s="125">
        <f t="shared" si="205"/>
        <v>0</v>
      </c>
      <c r="Z332" s="125">
        <f t="shared" si="248"/>
        <v>0</v>
      </c>
      <c r="AA332" s="188">
        <f t="shared" si="248"/>
        <v>0</v>
      </c>
      <c r="AB332" s="188">
        <f t="shared" si="248"/>
        <v>0</v>
      </c>
      <c r="AC332" s="188">
        <f>Z332+AA332+AB332</f>
        <v>0</v>
      </c>
      <c r="AD332" s="423">
        <f t="shared" si="210"/>
        <v>0</v>
      </c>
      <c r="AF332" s="423">
        <f t="shared" si="206"/>
        <v>0</v>
      </c>
      <c r="AG332" s="423">
        <f t="shared" si="207"/>
        <v>0</v>
      </c>
      <c r="AI332" s="423">
        <f t="shared" si="249"/>
        <v>2000</v>
      </c>
      <c r="AJ332" s="188">
        <f t="shared" si="249"/>
        <v>0</v>
      </c>
      <c r="AK332" s="188">
        <f t="shared" si="249"/>
        <v>0</v>
      </c>
      <c r="AL332" s="188">
        <f>AI332+AJ332+AK332</f>
        <v>2000</v>
      </c>
      <c r="AM332" s="423">
        <f t="shared" si="211"/>
        <v>100</v>
      </c>
      <c r="AO332" s="423">
        <f t="shared" si="250"/>
        <v>0</v>
      </c>
      <c r="AP332" s="188">
        <f t="shared" si="250"/>
        <v>0</v>
      </c>
      <c r="AQ332" s="188">
        <f t="shared" si="250"/>
        <v>0</v>
      </c>
      <c r="AR332" s="188">
        <f t="shared" si="250"/>
        <v>0</v>
      </c>
      <c r="AS332" s="423">
        <f t="shared" si="212"/>
        <v>0</v>
      </c>
      <c r="AU332" s="423">
        <f t="shared" si="242"/>
        <v>2000</v>
      </c>
      <c r="AV332" s="423">
        <f t="shared" si="208"/>
        <v>100</v>
      </c>
      <c r="AX332" s="423">
        <f t="shared" si="243"/>
        <v>2000</v>
      </c>
      <c r="AY332" s="423">
        <f t="shared" si="209"/>
        <v>100</v>
      </c>
      <c r="AZ332" s="50"/>
      <c r="BA332" s="125">
        <f t="shared" si="235"/>
        <v>0</v>
      </c>
      <c r="BB332" s="188">
        <f t="shared" si="251"/>
        <v>0</v>
      </c>
      <c r="BC332" s="188">
        <f t="shared" si="236"/>
        <v>2000</v>
      </c>
      <c r="BD332" s="51"/>
    </row>
    <row r="333" spans="1:56" ht="30" customHeight="1" x14ac:dyDescent="0.2">
      <c r="A333" s="82"/>
      <c r="B333" s="83"/>
      <c r="C333" s="83"/>
      <c r="D333" s="63"/>
      <c r="E333" s="60"/>
      <c r="F333" s="83"/>
      <c r="G333" s="104"/>
      <c r="H333" s="190"/>
      <c r="I333" s="191"/>
      <c r="J333" s="130" t="s">
        <v>63</v>
      </c>
      <c r="K333" s="176"/>
      <c r="L333" s="176"/>
      <c r="M333" s="177"/>
      <c r="N333" s="101" t="s">
        <v>64</v>
      </c>
      <c r="O333" s="192">
        <f>O334</f>
        <v>2000</v>
      </c>
      <c r="P333" s="192">
        <f t="shared" si="246"/>
        <v>2000</v>
      </c>
      <c r="Q333" s="192">
        <f t="shared" si="246"/>
        <v>2000</v>
      </c>
      <c r="R333" s="192">
        <f>R334</f>
        <v>2000</v>
      </c>
      <c r="S333" s="380"/>
      <c r="T333" s="192">
        <f>T334</f>
        <v>0</v>
      </c>
      <c r="U333" s="192">
        <f t="shared" si="247"/>
        <v>0</v>
      </c>
      <c r="V333" s="192">
        <f t="shared" si="247"/>
        <v>0</v>
      </c>
      <c r="W333" s="192">
        <f>T333+U333+V333</f>
        <v>0</v>
      </c>
      <c r="X333" s="65">
        <f>W333/(R333/100)</f>
        <v>0</v>
      </c>
      <c r="Z333" s="102">
        <f>Z334</f>
        <v>0</v>
      </c>
      <c r="AA333" s="192">
        <f t="shared" si="248"/>
        <v>0</v>
      </c>
      <c r="AB333" s="192">
        <f t="shared" si="248"/>
        <v>0</v>
      </c>
      <c r="AC333" s="192">
        <f>Z333+AA333+AB333</f>
        <v>0</v>
      </c>
      <c r="AD333" s="424">
        <f>AC333/(R333/100)</f>
        <v>0</v>
      </c>
      <c r="AF333" s="420">
        <f>W333+AC333</f>
        <v>0</v>
      </c>
      <c r="AG333" s="420">
        <f>AF333/(R333/100)</f>
        <v>0</v>
      </c>
      <c r="AI333" s="420">
        <f>AI334</f>
        <v>2000</v>
      </c>
      <c r="AJ333" s="192">
        <f t="shared" si="249"/>
        <v>0</v>
      </c>
      <c r="AK333" s="192">
        <f t="shared" si="249"/>
        <v>0</v>
      </c>
      <c r="AL333" s="192">
        <f>AI333+AJ333+AK333</f>
        <v>2000</v>
      </c>
      <c r="AM333" s="424">
        <f>AL333/(R333/100)</f>
        <v>100</v>
      </c>
      <c r="AO333" s="420">
        <f>AO334</f>
        <v>0</v>
      </c>
      <c r="AP333" s="192">
        <f t="shared" si="250"/>
        <v>0</v>
      </c>
      <c r="AQ333" s="192">
        <f t="shared" si="250"/>
        <v>0</v>
      </c>
      <c r="AR333" s="192">
        <f>AO333+AP333+AQ333</f>
        <v>0</v>
      </c>
      <c r="AS333" s="424">
        <f>AR333/(R333/100)</f>
        <v>0</v>
      </c>
      <c r="AU333" s="420">
        <f t="shared" si="242"/>
        <v>2000</v>
      </c>
      <c r="AV333" s="65">
        <f>AU333/(R333/100)</f>
        <v>100</v>
      </c>
      <c r="AX333" s="420">
        <f>AF333+AU333</f>
        <v>2000</v>
      </c>
      <c r="AY333" s="420">
        <f>AX333/(R333/100)</f>
        <v>100</v>
      </c>
      <c r="AZ333" s="50"/>
      <c r="BA333" s="102">
        <f t="shared" si="235"/>
        <v>0</v>
      </c>
      <c r="BB333" s="192">
        <f t="shared" si="251"/>
        <v>0</v>
      </c>
      <c r="BC333" s="192">
        <f t="shared" si="236"/>
        <v>2000</v>
      </c>
      <c r="BD333" s="51"/>
    </row>
    <row r="334" spans="1:56" ht="30" customHeight="1" x14ac:dyDescent="0.2">
      <c r="A334" s="82"/>
      <c r="B334" s="83"/>
      <c r="C334" s="83"/>
      <c r="D334" s="63"/>
      <c r="E334" s="60"/>
      <c r="F334" s="83"/>
      <c r="G334" s="104"/>
      <c r="H334" s="105"/>
      <c r="I334" s="59"/>
      <c r="J334" s="60"/>
      <c r="K334" s="133">
        <v>1</v>
      </c>
      <c r="L334" s="62"/>
      <c r="M334" s="63"/>
      <c r="N334" s="134" t="s">
        <v>65</v>
      </c>
      <c r="O334" s="129">
        <v>2000</v>
      </c>
      <c r="P334" s="136">
        <v>2000</v>
      </c>
      <c r="Q334" s="137">
        <v>2000</v>
      </c>
      <c r="R334" s="129">
        <v>2000</v>
      </c>
      <c r="S334" s="375"/>
      <c r="T334" s="129"/>
      <c r="U334" s="129"/>
      <c r="V334" s="129"/>
      <c r="W334" s="129">
        <f>T334+U334+V334</f>
        <v>0</v>
      </c>
      <c r="X334" s="65">
        <f>W334/(R334/100)</f>
        <v>0</v>
      </c>
      <c r="Z334" s="135"/>
      <c r="AA334" s="129"/>
      <c r="AB334" s="129"/>
      <c r="AC334" s="129">
        <f>Z334+AA334+AB334</f>
        <v>0</v>
      </c>
      <c r="AD334" s="424">
        <f>AC334/(R334/100)</f>
        <v>0</v>
      </c>
      <c r="AF334" s="424">
        <f>W334+AC334</f>
        <v>0</v>
      </c>
      <c r="AG334" s="424">
        <f>AF334/(R334/100)</f>
        <v>0</v>
      </c>
      <c r="AI334" s="424">
        <v>2000</v>
      </c>
      <c r="AJ334" s="129"/>
      <c r="AK334" s="129"/>
      <c r="AL334" s="129">
        <f>AI334+AJ334+AK334</f>
        <v>2000</v>
      </c>
      <c r="AM334" s="424">
        <f>AL334/(R334/100)</f>
        <v>100</v>
      </c>
      <c r="AO334" s="424"/>
      <c r="AP334" s="129"/>
      <c r="AQ334" s="129"/>
      <c r="AR334" s="129">
        <f>AO334+AP334+AQ334</f>
        <v>0</v>
      </c>
      <c r="AS334" s="424">
        <f>AR334/(R334/100)</f>
        <v>0</v>
      </c>
      <c r="AU334" s="424">
        <f t="shared" si="242"/>
        <v>2000</v>
      </c>
      <c r="AV334" s="65">
        <f>AU334/(R334/100)</f>
        <v>100</v>
      </c>
      <c r="AX334" s="424">
        <f>AF334+AU334</f>
        <v>2000</v>
      </c>
      <c r="AY334" s="424">
        <f>AX334/(R334/100)</f>
        <v>100</v>
      </c>
      <c r="AZ334" s="50"/>
      <c r="BA334" s="135">
        <f t="shared" si="235"/>
        <v>0</v>
      </c>
      <c r="BB334" s="129">
        <f t="shared" si="251"/>
        <v>0</v>
      </c>
      <c r="BC334" s="129">
        <f t="shared" si="236"/>
        <v>2000</v>
      </c>
      <c r="BD334" s="51"/>
    </row>
    <row r="335" spans="1:56" ht="30" customHeight="1" x14ac:dyDescent="0.2">
      <c r="A335" s="68"/>
      <c r="B335" s="69"/>
      <c r="C335" s="70" t="s">
        <v>87</v>
      </c>
      <c r="D335" s="71"/>
      <c r="E335" s="72"/>
      <c r="F335" s="69"/>
      <c r="G335" s="73"/>
      <c r="H335" s="74"/>
      <c r="I335" s="75"/>
      <c r="J335" s="72"/>
      <c r="K335" s="76"/>
      <c r="L335" s="77"/>
      <c r="M335" s="71"/>
      <c r="N335" s="78" t="s">
        <v>88</v>
      </c>
      <c r="O335" s="80">
        <f>O336+O375</f>
        <v>5289000</v>
      </c>
      <c r="P335" s="222">
        <f>P336+P375</f>
        <v>5740000</v>
      </c>
      <c r="Q335" s="223">
        <f>Q336+Q375</f>
        <v>6198000</v>
      </c>
      <c r="R335" s="80">
        <f>R336+R375</f>
        <v>5289000</v>
      </c>
      <c r="S335" s="379"/>
      <c r="T335" s="80">
        <f>T336+T375</f>
        <v>770000</v>
      </c>
      <c r="U335" s="80">
        <f>U336+U375</f>
        <v>333200</v>
      </c>
      <c r="V335" s="80">
        <f>V336+V375</f>
        <v>342600</v>
      </c>
      <c r="W335" s="80">
        <f t="shared" ref="W335:W396" si="252">T335+U335+V335</f>
        <v>1445800</v>
      </c>
      <c r="X335" s="79">
        <f t="shared" ref="X335:X397" si="253">W335/(R335/100)</f>
        <v>27.33598033654755</v>
      </c>
      <c r="Z335" s="79">
        <f>Z336+Z375</f>
        <v>581300</v>
      </c>
      <c r="AA335" s="80">
        <f>AA336+AA375</f>
        <v>419500</v>
      </c>
      <c r="AB335" s="80">
        <f>AB336+AB375</f>
        <v>381700</v>
      </c>
      <c r="AC335" s="80">
        <f t="shared" ref="AC335:AC396" si="254">Z335+AA335+AB335</f>
        <v>1382500</v>
      </c>
      <c r="AD335" s="419">
        <f t="shared" ref="AD335:AD397" si="255">AC335/(R335/100)</f>
        <v>26.139156740404612</v>
      </c>
      <c r="AF335" s="419">
        <f t="shared" ref="AF335:AF397" si="256">W335+AC335</f>
        <v>2828300</v>
      </c>
      <c r="AG335" s="419">
        <f t="shared" ref="AG335:AG397" si="257">AF335/(R335/100)</f>
        <v>53.475137076952166</v>
      </c>
      <c r="AI335" s="419">
        <f>AI336+AI375</f>
        <v>459900</v>
      </c>
      <c r="AJ335" s="80">
        <f>AJ336+AJ375</f>
        <v>415000</v>
      </c>
      <c r="AK335" s="80">
        <f>AK336+AK375</f>
        <v>428700</v>
      </c>
      <c r="AL335" s="80">
        <f t="shared" ref="AL335:AL396" si="258">AI335+AJ335+AK335</f>
        <v>1303600</v>
      </c>
      <c r="AM335" s="419">
        <f t="shared" ref="AM335:AM397" si="259">AL335/(R335/100)</f>
        <v>24.647381357534506</v>
      </c>
      <c r="AO335" s="419">
        <f>AO336+AO375</f>
        <v>394800</v>
      </c>
      <c r="AP335" s="80">
        <f>AP336+AP375</f>
        <v>398300</v>
      </c>
      <c r="AQ335" s="80">
        <f>AQ336+AQ375</f>
        <v>364000</v>
      </c>
      <c r="AR335" s="80">
        <f t="shared" ref="AR335:AR396" si="260">AO335+AP335+AQ335</f>
        <v>1157100</v>
      </c>
      <c r="AS335" s="419">
        <f t="shared" ref="AS335:AS397" si="261">AR335/(R335/100)</f>
        <v>21.877481565513328</v>
      </c>
      <c r="AU335" s="419">
        <f t="shared" si="242"/>
        <v>2460700</v>
      </c>
      <c r="AV335" s="419">
        <f t="shared" ref="AV335:AV398" si="262">AU335/(R335/100)</f>
        <v>46.524862923047834</v>
      </c>
      <c r="AX335" s="419">
        <f t="shared" ref="AX335:AX398" si="263">AF335+AU335</f>
        <v>5289000</v>
      </c>
      <c r="AY335" s="419">
        <f t="shared" ref="AY335:AY398" si="264">AX335/(R335/100)</f>
        <v>100</v>
      </c>
      <c r="AZ335" s="81"/>
      <c r="BA335" s="79">
        <f t="shared" si="235"/>
        <v>0</v>
      </c>
      <c r="BB335" s="80">
        <f t="shared" si="251"/>
        <v>0</v>
      </c>
      <c r="BC335" s="80">
        <f t="shared" si="236"/>
        <v>5289000</v>
      </c>
      <c r="BD335" s="51"/>
    </row>
    <row r="336" spans="1:56" ht="30" customHeight="1" x14ac:dyDescent="0.2">
      <c r="A336" s="82"/>
      <c r="B336" s="83"/>
      <c r="C336" s="83"/>
      <c r="D336" s="168" t="s">
        <v>46</v>
      </c>
      <c r="E336" s="85"/>
      <c r="F336" s="86"/>
      <c r="G336" s="87"/>
      <c r="H336" s="88"/>
      <c r="I336" s="89"/>
      <c r="J336" s="85"/>
      <c r="K336" s="90"/>
      <c r="L336" s="91"/>
      <c r="M336" s="92"/>
      <c r="N336" s="93" t="s">
        <v>89</v>
      </c>
      <c r="O336" s="95">
        <f>O337</f>
        <v>4788000</v>
      </c>
      <c r="P336" s="95">
        <f>P337</f>
        <v>5189000</v>
      </c>
      <c r="Q336" s="95">
        <f>Q337</f>
        <v>5584000</v>
      </c>
      <c r="R336" s="95">
        <f>R337</f>
        <v>4788000</v>
      </c>
      <c r="S336" s="375"/>
      <c r="T336" s="95">
        <f>T337</f>
        <v>694200</v>
      </c>
      <c r="U336" s="95">
        <f>U337</f>
        <v>300600</v>
      </c>
      <c r="V336" s="95">
        <f>V337</f>
        <v>309000</v>
      </c>
      <c r="W336" s="95">
        <f t="shared" si="252"/>
        <v>1303800</v>
      </c>
      <c r="X336" s="94">
        <f t="shared" si="253"/>
        <v>27.230576441102755</v>
      </c>
      <c r="Z336" s="94">
        <f>Z337</f>
        <v>541300</v>
      </c>
      <c r="AA336" s="95">
        <f>AA337</f>
        <v>373100</v>
      </c>
      <c r="AB336" s="95">
        <f>AB337</f>
        <v>327100</v>
      </c>
      <c r="AC336" s="95">
        <f t="shared" si="254"/>
        <v>1241500</v>
      </c>
      <c r="AD336" s="195">
        <f t="shared" si="255"/>
        <v>25.929406850459483</v>
      </c>
      <c r="AF336" s="195">
        <f t="shared" si="256"/>
        <v>2545300</v>
      </c>
      <c r="AG336" s="195">
        <f t="shared" si="257"/>
        <v>53.159983291562241</v>
      </c>
      <c r="AI336" s="195">
        <f>AI337</f>
        <v>420900</v>
      </c>
      <c r="AJ336" s="95">
        <f>AJ337</f>
        <v>377700</v>
      </c>
      <c r="AK336" s="95">
        <f>AK337</f>
        <v>376500</v>
      </c>
      <c r="AL336" s="95">
        <f t="shared" si="258"/>
        <v>1175100</v>
      </c>
      <c r="AM336" s="195">
        <f t="shared" si="259"/>
        <v>24.542606516290729</v>
      </c>
      <c r="AO336" s="195">
        <f>AO337</f>
        <v>368100</v>
      </c>
      <c r="AP336" s="95">
        <f>AP337</f>
        <v>366400</v>
      </c>
      <c r="AQ336" s="95">
        <f>AQ337</f>
        <v>333100</v>
      </c>
      <c r="AR336" s="95">
        <f t="shared" si="260"/>
        <v>1067600</v>
      </c>
      <c r="AS336" s="195">
        <f t="shared" si="261"/>
        <v>22.297410192147034</v>
      </c>
      <c r="AU336" s="195">
        <f t="shared" si="242"/>
        <v>2242700</v>
      </c>
      <c r="AV336" s="195">
        <f t="shared" si="262"/>
        <v>46.840016708437759</v>
      </c>
      <c r="AX336" s="195">
        <f t="shared" si="263"/>
        <v>4788000</v>
      </c>
      <c r="AY336" s="195">
        <f t="shared" si="264"/>
        <v>100</v>
      </c>
      <c r="AZ336" s="96"/>
      <c r="BA336" s="94">
        <f t="shared" si="235"/>
        <v>0</v>
      </c>
      <c r="BB336" s="95">
        <f t="shared" si="251"/>
        <v>0</v>
      </c>
      <c r="BC336" s="95">
        <f t="shared" si="236"/>
        <v>4788000</v>
      </c>
      <c r="BD336" s="51"/>
    </row>
    <row r="337" spans="1:56" ht="30" customHeight="1" x14ac:dyDescent="0.2">
      <c r="A337" s="82"/>
      <c r="B337" s="83"/>
      <c r="C337" s="83"/>
      <c r="D337" s="63"/>
      <c r="E337" s="193" t="s">
        <v>48</v>
      </c>
      <c r="F337" s="83"/>
      <c r="G337" s="104"/>
      <c r="H337" s="105"/>
      <c r="I337" s="59"/>
      <c r="J337" s="60"/>
      <c r="K337" s="61"/>
      <c r="L337" s="62"/>
      <c r="M337" s="63"/>
      <c r="N337" s="64" t="s">
        <v>49</v>
      </c>
      <c r="O337" s="99">
        <f t="shared" ref="O337:R338" si="265">O338</f>
        <v>4788000</v>
      </c>
      <c r="P337" s="66">
        <f t="shared" si="265"/>
        <v>5189000</v>
      </c>
      <c r="Q337" s="67">
        <f t="shared" si="265"/>
        <v>5584000</v>
      </c>
      <c r="R337" s="99">
        <f t="shared" si="265"/>
        <v>4788000</v>
      </c>
      <c r="S337" s="383"/>
      <c r="T337" s="99">
        <f t="shared" ref="T337:V338" si="266">T338</f>
        <v>694200</v>
      </c>
      <c r="U337" s="99">
        <f t="shared" si="266"/>
        <v>300600</v>
      </c>
      <c r="V337" s="99">
        <f t="shared" si="266"/>
        <v>309000</v>
      </c>
      <c r="W337" s="99">
        <f t="shared" si="252"/>
        <v>1303800</v>
      </c>
      <c r="X337" s="98">
        <f t="shared" si="253"/>
        <v>27.230576441102755</v>
      </c>
      <c r="Z337" s="98">
        <f t="shared" ref="Z337:AB338" si="267">Z338</f>
        <v>541300</v>
      </c>
      <c r="AA337" s="99">
        <f t="shared" si="267"/>
        <v>373100</v>
      </c>
      <c r="AB337" s="99">
        <f t="shared" si="267"/>
        <v>327100</v>
      </c>
      <c r="AC337" s="99">
        <f t="shared" si="254"/>
        <v>1241500</v>
      </c>
      <c r="AD337" s="65">
        <f t="shared" si="255"/>
        <v>25.929406850459483</v>
      </c>
      <c r="AF337" s="65">
        <f t="shared" si="256"/>
        <v>2545300</v>
      </c>
      <c r="AG337" s="65">
        <f t="shared" si="257"/>
        <v>53.159983291562241</v>
      </c>
      <c r="AI337" s="65">
        <f t="shared" ref="AI337:AK338" si="268">AI338</f>
        <v>420900</v>
      </c>
      <c r="AJ337" s="99">
        <f t="shared" si="268"/>
        <v>377700</v>
      </c>
      <c r="AK337" s="99">
        <f t="shared" si="268"/>
        <v>376500</v>
      </c>
      <c r="AL337" s="99">
        <f t="shared" si="258"/>
        <v>1175100</v>
      </c>
      <c r="AM337" s="65">
        <f t="shared" si="259"/>
        <v>24.542606516290729</v>
      </c>
      <c r="AO337" s="65">
        <f t="shared" ref="AO337:AQ338" si="269">AO338</f>
        <v>368100</v>
      </c>
      <c r="AP337" s="99">
        <f t="shared" si="269"/>
        <v>366400</v>
      </c>
      <c r="AQ337" s="99">
        <f t="shared" si="269"/>
        <v>333100</v>
      </c>
      <c r="AR337" s="99">
        <f t="shared" si="260"/>
        <v>1067600</v>
      </c>
      <c r="AS337" s="65">
        <f t="shared" si="261"/>
        <v>22.297410192147034</v>
      </c>
      <c r="AU337" s="65">
        <f t="shared" si="242"/>
        <v>2242700</v>
      </c>
      <c r="AV337" s="65">
        <f t="shared" si="262"/>
        <v>46.840016708437759</v>
      </c>
      <c r="AX337" s="65">
        <f t="shared" si="263"/>
        <v>4788000</v>
      </c>
      <c r="AY337" s="65">
        <f t="shared" si="264"/>
        <v>100</v>
      </c>
      <c r="AZ337" s="50"/>
      <c r="BA337" s="98">
        <f t="shared" si="235"/>
        <v>0</v>
      </c>
      <c r="BB337" s="99">
        <f t="shared" si="251"/>
        <v>0</v>
      </c>
      <c r="BC337" s="99">
        <f t="shared" si="236"/>
        <v>4788000</v>
      </c>
      <c r="BD337" s="51"/>
    </row>
    <row r="338" spans="1:56" ht="30" customHeight="1" x14ac:dyDescent="0.2">
      <c r="A338" s="82"/>
      <c r="B338" s="83"/>
      <c r="C338" s="83"/>
      <c r="D338" s="63"/>
      <c r="E338" s="60"/>
      <c r="F338" s="171">
        <v>4</v>
      </c>
      <c r="G338" s="104"/>
      <c r="H338" s="105"/>
      <c r="I338" s="59"/>
      <c r="J338" s="60"/>
      <c r="K338" s="61"/>
      <c r="L338" s="62"/>
      <c r="M338" s="63"/>
      <c r="N338" s="101" t="s">
        <v>50</v>
      </c>
      <c r="O338" s="103">
        <f t="shared" si="265"/>
        <v>4788000</v>
      </c>
      <c r="P338" s="131">
        <f t="shared" si="265"/>
        <v>5189000</v>
      </c>
      <c r="Q338" s="132">
        <f t="shared" si="265"/>
        <v>5584000</v>
      </c>
      <c r="R338" s="103">
        <f t="shared" si="265"/>
        <v>4788000</v>
      </c>
      <c r="S338" s="379"/>
      <c r="T338" s="103">
        <f t="shared" si="266"/>
        <v>694200</v>
      </c>
      <c r="U338" s="103">
        <f t="shared" si="266"/>
        <v>300600</v>
      </c>
      <c r="V338" s="103">
        <f t="shared" si="266"/>
        <v>309000</v>
      </c>
      <c r="W338" s="103">
        <f t="shared" si="252"/>
        <v>1303800</v>
      </c>
      <c r="X338" s="102">
        <f t="shared" si="253"/>
        <v>27.230576441102755</v>
      </c>
      <c r="Z338" s="102">
        <f t="shared" si="267"/>
        <v>541300</v>
      </c>
      <c r="AA338" s="103">
        <f t="shared" si="267"/>
        <v>373100</v>
      </c>
      <c r="AB338" s="103">
        <f t="shared" si="267"/>
        <v>327100</v>
      </c>
      <c r="AC338" s="103">
        <f t="shared" si="254"/>
        <v>1241500</v>
      </c>
      <c r="AD338" s="420">
        <f t="shared" si="255"/>
        <v>25.929406850459483</v>
      </c>
      <c r="AF338" s="420">
        <f t="shared" si="256"/>
        <v>2545300</v>
      </c>
      <c r="AG338" s="420">
        <f t="shared" si="257"/>
        <v>53.159983291562241</v>
      </c>
      <c r="AI338" s="420">
        <f t="shared" si="268"/>
        <v>420900</v>
      </c>
      <c r="AJ338" s="103">
        <f t="shared" si="268"/>
        <v>377700</v>
      </c>
      <c r="AK338" s="103">
        <f t="shared" si="268"/>
        <v>376500</v>
      </c>
      <c r="AL338" s="103">
        <f t="shared" si="258"/>
        <v>1175100</v>
      </c>
      <c r="AM338" s="420">
        <f t="shared" si="259"/>
        <v>24.542606516290729</v>
      </c>
      <c r="AO338" s="420">
        <f t="shared" si="269"/>
        <v>368100</v>
      </c>
      <c r="AP338" s="103">
        <f t="shared" si="269"/>
        <v>366400</v>
      </c>
      <c r="AQ338" s="103">
        <f t="shared" si="269"/>
        <v>333100</v>
      </c>
      <c r="AR338" s="103">
        <f t="shared" si="260"/>
        <v>1067600</v>
      </c>
      <c r="AS338" s="420">
        <f t="shared" si="261"/>
        <v>22.297410192147034</v>
      </c>
      <c r="AU338" s="420">
        <f t="shared" si="242"/>
        <v>2242700</v>
      </c>
      <c r="AV338" s="420">
        <f t="shared" si="262"/>
        <v>46.840016708437759</v>
      </c>
      <c r="AX338" s="420">
        <f t="shared" si="263"/>
        <v>4788000</v>
      </c>
      <c r="AY338" s="420">
        <f t="shared" si="264"/>
        <v>100</v>
      </c>
      <c r="AZ338" s="50"/>
      <c r="BA338" s="102">
        <f t="shared" si="235"/>
        <v>0</v>
      </c>
      <c r="BB338" s="103">
        <f t="shared" si="251"/>
        <v>0</v>
      </c>
      <c r="BC338" s="103">
        <f t="shared" si="236"/>
        <v>4788000</v>
      </c>
      <c r="BD338" s="51"/>
    </row>
    <row r="339" spans="1:56" ht="30" customHeight="1" x14ac:dyDescent="0.2">
      <c r="A339" s="82"/>
      <c r="B339" s="83"/>
      <c r="C339" s="83"/>
      <c r="D339" s="63"/>
      <c r="E339" s="60"/>
      <c r="F339" s="83"/>
      <c r="G339" s="109">
        <v>1</v>
      </c>
      <c r="H339" s="172"/>
      <c r="I339" s="59"/>
      <c r="J339" s="60"/>
      <c r="K339" s="61"/>
      <c r="L339" s="62"/>
      <c r="M339" s="63"/>
      <c r="N339" s="101" t="s">
        <v>51</v>
      </c>
      <c r="O339" s="103">
        <f>O340+O353+O363+O374</f>
        <v>4788000</v>
      </c>
      <c r="P339" s="131">
        <f>P340+P353+P363+P374</f>
        <v>5189000</v>
      </c>
      <c r="Q339" s="132">
        <f>Q340+Q353+Q363+Q374</f>
        <v>5584000</v>
      </c>
      <c r="R339" s="103">
        <f>R340+R353+R363+R374</f>
        <v>4788000</v>
      </c>
      <c r="S339" s="379"/>
      <c r="T339" s="103">
        <f>T340+T353+T363+T374</f>
        <v>694200</v>
      </c>
      <c r="U339" s="103">
        <f>U340+U353+U363+U374</f>
        <v>300600</v>
      </c>
      <c r="V339" s="103">
        <f>V340+V353+V363+V374</f>
        <v>309000</v>
      </c>
      <c r="W339" s="103">
        <f t="shared" si="252"/>
        <v>1303800</v>
      </c>
      <c r="X339" s="102">
        <f t="shared" si="253"/>
        <v>27.230576441102755</v>
      </c>
      <c r="Z339" s="102">
        <f>Z340+Z353+Z363+Z374</f>
        <v>541300</v>
      </c>
      <c r="AA339" s="103">
        <f>AA340+AA353+AA363+AA374</f>
        <v>373100</v>
      </c>
      <c r="AB339" s="103">
        <f>AB340+AB353+AB363+AB374</f>
        <v>327100</v>
      </c>
      <c r="AC339" s="103">
        <f t="shared" si="254"/>
        <v>1241500</v>
      </c>
      <c r="AD339" s="420">
        <f t="shared" si="255"/>
        <v>25.929406850459483</v>
      </c>
      <c r="AF339" s="420">
        <f t="shared" si="256"/>
        <v>2545300</v>
      </c>
      <c r="AG339" s="420">
        <f t="shared" si="257"/>
        <v>53.159983291562241</v>
      </c>
      <c r="AI339" s="420">
        <f>AI340+AI353+AI363+AI374</f>
        <v>420900</v>
      </c>
      <c r="AJ339" s="103">
        <f>AJ340+AJ353+AJ363+AJ374</f>
        <v>377700</v>
      </c>
      <c r="AK339" s="103">
        <f>AK340+AK353+AK363+AK374</f>
        <v>376500</v>
      </c>
      <c r="AL339" s="103">
        <f t="shared" si="258"/>
        <v>1175100</v>
      </c>
      <c r="AM339" s="420">
        <f t="shared" si="259"/>
        <v>24.542606516290729</v>
      </c>
      <c r="AO339" s="420">
        <f>AO340+AO353+AO363+AO374</f>
        <v>368100</v>
      </c>
      <c r="AP339" s="103">
        <f>AP340+AP353+AP363+AP374</f>
        <v>366400</v>
      </c>
      <c r="AQ339" s="103">
        <f>AQ340+AQ353+AQ363+AQ374</f>
        <v>333100</v>
      </c>
      <c r="AR339" s="103">
        <f t="shared" si="260"/>
        <v>1067600</v>
      </c>
      <c r="AS339" s="420">
        <f t="shared" si="261"/>
        <v>22.297410192147034</v>
      </c>
      <c r="AU339" s="420">
        <f t="shared" si="242"/>
        <v>2242700</v>
      </c>
      <c r="AV339" s="420">
        <f t="shared" si="262"/>
        <v>46.840016708437759</v>
      </c>
      <c r="AX339" s="420">
        <f t="shared" si="263"/>
        <v>4788000</v>
      </c>
      <c r="AY339" s="420">
        <f t="shared" si="264"/>
        <v>100</v>
      </c>
      <c r="AZ339" s="50"/>
      <c r="BA339" s="102">
        <f t="shared" si="235"/>
        <v>0</v>
      </c>
      <c r="BB339" s="103">
        <f t="shared" si="251"/>
        <v>0</v>
      </c>
      <c r="BC339" s="103">
        <f t="shared" si="236"/>
        <v>4788000</v>
      </c>
      <c r="BD339" s="51"/>
    </row>
    <row r="340" spans="1:56" ht="30" customHeight="1" x14ac:dyDescent="0.2">
      <c r="A340" s="82"/>
      <c r="B340" s="83"/>
      <c r="C340" s="83"/>
      <c r="D340" s="63"/>
      <c r="E340" s="60"/>
      <c r="F340" s="83"/>
      <c r="G340" s="109"/>
      <c r="H340" s="173" t="s">
        <v>46</v>
      </c>
      <c r="I340" s="59"/>
      <c r="J340" s="60"/>
      <c r="K340" s="61"/>
      <c r="L340" s="62"/>
      <c r="M340" s="63"/>
      <c r="N340" s="101" t="s">
        <v>51</v>
      </c>
      <c r="O340" s="103">
        <f>O341</f>
        <v>4499000</v>
      </c>
      <c r="P340" s="131">
        <f>P341</f>
        <v>4877000</v>
      </c>
      <c r="Q340" s="132">
        <f>Q341</f>
        <v>5250000</v>
      </c>
      <c r="R340" s="103">
        <f>R341</f>
        <v>4499000</v>
      </c>
      <c r="S340" s="379"/>
      <c r="T340" s="103">
        <f>T341</f>
        <v>672300</v>
      </c>
      <c r="U340" s="103">
        <f>U341</f>
        <v>279100</v>
      </c>
      <c r="V340" s="103">
        <f>V341</f>
        <v>288400</v>
      </c>
      <c r="W340" s="103">
        <f t="shared" si="252"/>
        <v>1239800</v>
      </c>
      <c r="X340" s="102">
        <f t="shared" si="253"/>
        <v>27.55723494109802</v>
      </c>
      <c r="Z340" s="102">
        <f>Z341</f>
        <v>520700</v>
      </c>
      <c r="AA340" s="103">
        <f>AA341</f>
        <v>352000</v>
      </c>
      <c r="AB340" s="103">
        <f>AB341</f>
        <v>306400</v>
      </c>
      <c r="AC340" s="103">
        <f t="shared" si="254"/>
        <v>1179100</v>
      </c>
      <c r="AD340" s="420">
        <f t="shared" si="255"/>
        <v>26.208046232496109</v>
      </c>
      <c r="AF340" s="420">
        <f t="shared" si="256"/>
        <v>2418900</v>
      </c>
      <c r="AG340" s="420">
        <f t="shared" si="257"/>
        <v>53.765281173594133</v>
      </c>
      <c r="AI340" s="420">
        <f>AI341</f>
        <v>356700</v>
      </c>
      <c r="AJ340" s="103">
        <f>AJ341</f>
        <v>356900</v>
      </c>
      <c r="AK340" s="103">
        <f>AK341</f>
        <v>356200</v>
      </c>
      <c r="AL340" s="103">
        <f t="shared" si="258"/>
        <v>1069800</v>
      </c>
      <c r="AM340" s="420">
        <f t="shared" si="259"/>
        <v>23.778617470549012</v>
      </c>
      <c r="AO340" s="420">
        <f>AO341</f>
        <v>347000</v>
      </c>
      <c r="AP340" s="103">
        <f>AP341</f>
        <v>347500</v>
      </c>
      <c r="AQ340" s="103">
        <f>AQ341</f>
        <v>315800</v>
      </c>
      <c r="AR340" s="103">
        <f t="shared" si="260"/>
        <v>1010300</v>
      </c>
      <c r="AS340" s="420">
        <f t="shared" si="261"/>
        <v>22.456101355856855</v>
      </c>
      <c r="AU340" s="420">
        <f t="shared" si="242"/>
        <v>2080100</v>
      </c>
      <c r="AV340" s="420">
        <f t="shared" si="262"/>
        <v>46.234718826405867</v>
      </c>
      <c r="AX340" s="420">
        <f t="shared" si="263"/>
        <v>4499000</v>
      </c>
      <c r="AY340" s="420">
        <f t="shared" si="264"/>
        <v>100</v>
      </c>
      <c r="AZ340" s="50"/>
      <c r="BA340" s="102">
        <f t="shared" si="235"/>
        <v>0</v>
      </c>
      <c r="BB340" s="103">
        <f t="shared" si="251"/>
        <v>0</v>
      </c>
      <c r="BC340" s="103">
        <f t="shared" si="236"/>
        <v>4499000</v>
      </c>
      <c r="BD340" s="51"/>
    </row>
    <row r="341" spans="1:56" ht="30" customHeight="1" x14ac:dyDescent="0.2">
      <c r="A341" s="82"/>
      <c r="B341" s="83"/>
      <c r="C341" s="83"/>
      <c r="D341" s="63"/>
      <c r="E341" s="60"/>
      <c r="F341" s="83"/>
      <c r="G341" s="104"/>
      <c r="H341" s="105"/>
      <c r="I341" s="123">
        <v>2</v>
      </c>
      <c r="J341" s="60"/>
      <c r="K341" s="61"/>
      <c r="L341" s="62"/>
      <c r="M341" s="63"/>
      <c r="N341" s="124" t="s">
        <v>54</v>
      </c>
      <c r="O341" s="126">
        <f>O342+O345+O348</f>
        <v>4499000</v>
      </c>
      <c r="P341" s="127">
        <f>P342+P345+P348</f>
        <v>4877000</v>
      </c>
      <c r="Q341" s="128">
        <f>Q342+Q345+Q348</f>
        <v>5250000</v>
      </c>
      <c r="R341" s="126">
        <f>R342+R345+R348</f>
        <v>4499000</v>
      </c>
      <c r="S341" s="388"/>
      <c r="T341" s="126">
        <f>T342+T345+T348</f>
        <v>672300</v>
      </c>
      <c r="U341" s="126">
        <f>U342+U345+U348</f>
        <v>279100</v>
      </c>
      <c r="V341" s="126">
        <f>V342+V345+V348</f>
        <v>288400</v>
      </c>
      <c r="W341" s="126">
        <f t="shared" si="252"/>
        <v>1239800</v>
      </c>
      <c r="X341" s="125">
        <f t="shared" si="253"/>
        <v>27.55723494109802</v>
      </c>
      <c r="Z341" s="125">
        <f>Z342+Z345+Z348</f>
        <v>520700</v>
      </c>
      <c r="AA341" s="126">
        <f>AA342+AA345+AA348</f>
        <v>352000</v>
      </c>
      <c r="AB341" s="126">
        <f>AB342+AB345+AB348</f>
        <v>306400</v>
      </c>
      <c r="AC341" s="126">
        <f t="shared" si="254"/>
        <v>1179100</v>
      </c>
      <c r="AD341" s="423">
        <f t="shared" si="255"/>
        <v>26.208046232496109</v>
      </c>
      <c r="AF341" s="423">
        <f t="shared" si="256"/>
        <v>2418900</v>
      </c>
      <c r="AG341" s="423">
        <f t="shared" si="257"/>
        <v>53.765281173594133</v>
      </c>
      <c r="AI341" s="423">
        <f>AI342+AI345+AI348</f>
        <v>356700</v>
      </c>
      <c r="AJ341" s="126">
        <f>AJ342+AJ345+AJ348</f>
        <v>356900</v>
      </c>
      <c r="AK341" s="126">
        <f>AK342+AK345+AK348</f>
        <v>356200</v>
      </c>
      <c r="AL341" s="126">
        <f t="shared" si="258"/>
        <v>1069800</v>
      </c>
      <c r="AM341" s="423">
        <f t="shared" si="259"/>
        <v>23.778617470549012</v>
      </c>
      <c r="AO341" s="423">
        <f>AO342+AO345+AO348</f>
        <v>347000</v>
      </c>
      <c r="AP341" s="126">
        <f>AP342+AP345+AP348</f>
        <v>347500</v>
      </c>
      <c r="AQ341" s="126">
        <f>AQ342+AQ345+AQ348</f>
        <v>315800</v>
      </c>
      <c r="AR341" s="126">
        <f t="shared" si="260"/>
        <v>1010300</v>
      </c>
      <c r="AS341" s="423">
        <f t="shared" si="261"/>
        <v>22.456101355856855</v>
      </c>
      <c r="AU341" s="423">
        <f t="shared" si="242"/>
        <v>2080100</v>
      </c>
      <c r="AV341" s="423">
        <f t="shared" si="262"/>
        <v>46.234718826405867</v>
      </c>
      <c r="AX341" s="423">
        <f t="shared" si="263"/>
        <v>4499000</v>
      </c>
      <c r="AY341" s="423">
        <f t="shared" si="264"/>
        <v>100</v>
      </c>
      <c r="AZ341" s="50"/>
      <c r="BA341" s="125">
        <f t="shared" si="235"/>
        <v>0</v>
      </c>
      <c r="BB341" s="126">
        <f t="shared" si="251"/>
        <v>0</v>
      </c>
      <c r="BC341" s="126">
        <f t="shared" si="236"/>
        <v>4499000</v>
      </c>
      <c r="BD341" s="51"/>
    </row>
    <row r="342" spans="1:56" ht="30" customHeight="1" x14ac:dyDescent="0.2">
      <c r="A342" s="82"/>
      <c r="B342" s="83"/>
      <c r="C342" s="83"/>
      <c r="D342" s="63"/>
      <c r="E342" s="60"/>
      <c r="F342" s="83"/>
      <c r="G342" s="104"/>
      <c r="H342" s="105"/>
      <c r="I342" s="59"/>
      <c r="J342" s="130" t="s">
        <v>63</v>
      </c>
      <c r="K342" s="61"/>
      <c r="L342" s="62"/>
      <c r="M342" s="63"/>
      <c r="N342" s="101" t="s">
        <v>64</v>
      </c>
      <c r="O342" s="103">
        <f>O343+O344</f>
        <v>3714000</v>
      </c>
      <c r="P342" s="131">
        <f>P343+P344</f>
        <v>4029000</v>
      </c>
      <c r="Q342" s="132">
        <f>Q343+Q344</f>
        <v>4359000</v>
      </c>
      <c r="R342" s="103">
        <f>R343+R344</f>
        <v>3714000</v>
      </c>
      <c r="S342" s="379"/>
      <c r="T342" s="103">
        <f>T343+T344</f>
        <v>556000</v>
      </c>
      <c r="U342" s="103">
        <f>U343+U344</f>
        <v>203000</v>
      </c>
      <c r="V342" s="103">
        <f>V343+V344</f>
        <v>252000</v>
      </c>
      <c r="W342" s="103">
        <f t="shared" si="252"/>
        <v>1011000</v>
      </c>
      <c r="X342" s="102">
        <f t="shared" si="253"/>
        <v>27.221324717285945</v>
      </c>
      <c r="Z342" s="102">
        <f>Z343+Z344</f>
        <v>403000</v>
      </c>
      <c r="AA342" s="103">
        <f>AA343+AA344</f>
        <v>254000</v>
      </c>
      <c r="AB342" s="103">
        <f>AB343+AB344</f>
        <v>253000</v>
      </c>
      <c r="AC342" s="103">
        <f t="shared" si="254"/>
        <v>910000</v>
      </c>
      <c r="AD342" s="424">
        <f t="shared" ref="AD342:AD347" si="270">AC342/(O342/100)</f>
        <v>24.501884760366181</v>
      </c>
      <c r="AF342" s="420">
        <f t="shared" si="256"/>
        <v>1921000</v>
      </c>
      <c r="AG342" s="420">
        <f t="shared" si="257"/>
        <v>51.723209477652127</v>
      </c>
      <c r="AI342" s="420">
        <f>AI343+AI344</f>
        <v>303000</v>
      </c>
      <c r="AJ342" s="103">
        <f>AJ343+AJ344</f>
        <v>303000</v>
      </c>
      <c r="AK342" s="103">
        <f>AK343+AK344</f>
        <v>303000</v>
      </c>
      <c r="AL342" s="103">
        <f t="shared" si="258"/>
        <v>909000</v>
      </c>
      <c r="AM342" s="424">
        <f t="shared" ref="AM342:AM347" si="271">AL342/(O342/100)</f>
        <v>24.474959612277868</v>
      </c>
      <c r="AO342" s="420">
        <f>AO343+AO344</f>
        <v>305000</v>
      </c>
      <c r="AP342" s="103">
        <f>AP343+AP344</f>
        <v>305000</v>
      </c>
      <c r="AQ342" s="103">
        <f>AQ343+AQ344</f>
        <v>274000</v>
      </c>
      <c r="AR342" s="103">
        <f t="shared" si="260"/>
        <v>884000</v>
      </c>
      <c r="AS342" s="424">
        <f t="shared" ref="AS342:AS347" si="272">AR342/(O342/100)</f>
        <v>23.801830910070006</v>
      </c>
      <c r="AU342" s="420">
        <f t="shared" si="242"/>
        <v>1793000</v>
      </c>
      <c r="AV342" s="420">
        <f t="shared" si="262"/>
        <v>48.276790522347873</v>
      </c>
      <c r="AX342" s="420">
        <f t="shared" si="263"/>
        <v>3714000</v>
      </c>
      <c r="AY342" s="420">
        <f t="shared" si="264"/>
        <v>100</v>
      </c>
      <c r="AZ342" s="50"/>
      <c r="BA342" s="102">
        <f t="shared" si="235"/>
        <v>0</v>
      </c>
      <c r="BB342" s="103">
        <f t="shared" si="251"/>
        <v>0</v>
      </c>
      <c r="BC342" s="103">
        <f t="shared" si="236"/>
        <v>3714000</v>
      </c>
      <c r="BD342" s="51"/>
    </row>
    <row r="343" spans="1:56" ht="30" customHeight="1" x14ac:dyDescent="0.2">
      <c r="A343" s="82"/>
      <c r="B343" s="83"/>
      <c r="C343" s="83"/>
      <c r="D343" s="63"/>
      <c r="E343" s="60"/>
      <c r="F343" s="83"/>
      <c r="G343" s="104"/>
      <c r="H343" s="105"/>
      <c r="I343" s="59"/>
      <c r="J343" s="60"/>
      <c r="K343" s="133">
        <v>1</v>
      </c>
      <c r="L343" s="62"/>
      <c r="M343" s="63"/>
      <c r="N343" s="134" t="s">
        <v>65</v>
      </c>
      <c r="O343" s="129">
        <v>3670000</v>
      </c>
      <c r="P343" s="136">
        <v>3989000</v>
      </c>
      <c r="Q343" s="137">
        <v>4315000</v>
      </c>
      <c r="R343" s="129">
        <v>3670000</v>
      </c>
      <c r="S343" s="375"/>
      <c r="T343" s="129">
        <v>550000</v>
      </c>
      <c r="U343" s="129">
        <v>200000</v>
      </c>
      <c r="V343" s="129">
        <v>250000</v>
      </c>
      <c r="W343" s="129">
        <f t="shared" si="252"/>
        <v>1000000</v>
      </c>
      <c r="X343" s="135">
        <f t="shared" si="253"/>
        <v>27.247956403269754</v>
      </c>
      <c r="Z343" s="135">
        <v>400000</v>
      </c>
      <c r="AA343" s="129">
        <v>250000</v>
      </c>
      <c r="AB343" s="129">
        <v>250000</v>
      </c>
      <c r="AC343" s="129">
        <f>Z343+AA343+AB343</f>
        <v>900000</v>
      </c>
      <c r="AD343" s="424">
        <f>AC343/(O343/100)</f>
        <v>24.52316076294278</v>
      </c>
      <c r="AF343" s="424">
        <f t="shared" si="256"/>
        <v>1900000</v>
      </c>
      <c r="AG343" s="424">
        <f t="shared" si="257"/>
        <v>51.771117166212534</v>
      </c>
      <c r="AI343" s="424">
        <v>300000</v>
      </c>
      <c r="AJ343" s="129">
        <v>300000</v>
      </c>
      <c r="AK343" s="129">
        <v>300000</v>
      </c>
      <c r="AL343" s="129">
        <f>AI343+AJ343+AK343</f>
        <v>900000</v>
      </c>
      <c r="AM343" s="424">
        <f>AL343/(O343/100)</f>
        <v>24.52316076294278</v>
      </c>
      <c r="AO343" s="424">
        <v>300000</v>
      </c>
      <c r="AP343" s="129">
        <v>300000</v>
      </c>
      <c r="AQ343" s="129">
        <v>270000</v>
      </c>
      <c r="AR343" s="129">
        <f>AO343+AP343+AQ343</f>
        <v>870000</v>
      </c>
      <c r="AS343" s="424">
        <f>AR343/(O343/100)</f>
        <v>23.705722070844686</v>
      </c>
      <c r="AU343" s="424">
        <f t="shared" si="242"/>
        <v>1770000</v>
      </c>
      <c r="AV343" s="424">
        <f t="shared" si="262"/>
        <v>48.228882833787466</v>
      </c>
      <c r="AX343" s="424">
        <f t="shared" si="263"/>
        <v>3670000</v>
      </c>
      <c r="AY343" s="424">
        <f t="shared" si="264"/>
        <v>100</v>
      </c>
      <c r="AZ343" s="50"/>
      <c r="BA343" s="135">
        <f t="shared" si="235"/>
        <v>0</v>
      </c>
      <c r="BB343" s="129">
        <f t="shared" si="251"/>
        <v>0</v>
      </c>
      <c r="BC343" s="129">
        <f t="shared" si="236"/>
        <v>3670000</v>
      </c>
      <c r="BD343" s="51"/>
    </row>
    <row r="344" spans="1:56" ht="30" customHeight="1" x14ac:dyDescent="0.2">
      <c r="A344" s="82"/>
      <c r="B344" s="83"/>
      <c r="C344" s="83"/>
      <c r="D344" s="63"/>
      <c r="E344" s="60"/>
      <c r="F344" s="83"/>
      <c r="G344" s="104"/>
      <c r="H344" s="105"/>
      <c r="I344" s="59"/>
      <c r="J344" s="60"/>
      <c r="K344" s="133">
        <v>4</v>
      </c>
      <c r="L344" s="62"/>
      <c r="M344" s="63"/>
      <c r="N344" s="134" t="s">
        <v>66</v>
      </c>
      <c r="O344" s="129">
        <v>44000</v>
      </c>
      <c r="P344" s="136">
        <v>40000</v>
      </c>
      <c r="Q344" s="137">
        <v>44000</v>
      </c>
      <c r="R344" s="129">
        <v>44000</v>
      </c>
      <c r="S344" s="375"/>
      <c r="T344" s="129">
        <v>6000</v>
      </c>
      <c r="U344" s="129">
        <v>3000</v>
      </c>
      <c r="V344" s="129">
        <v>2000</v>
      </c>
      <c r="W344" s="129">
        <f t="shared" si="252"/>
        <v>11000</v>
      </c>
      <c r="X344" s="135">
        <f t="shared" si="253"/>
        <v>25</v>
      </c>
      <c r="Z344" s="135">
        <v>3000</v>
      </c>
      <c r="AA344" s="129">
        <v>4000</v>
      </c>
      <c r="AB344" s="129">
        <v>3000</v>
      </c>
      <c r="AC344" s="129">
        <f>Z344+AA344+AB344</f>
        <v>10000</v>
      </c>
      <c r="AD344" s="424">
        <f>AC344/(O344/100)</f>
        <v>22.727272727272727</v>
      </c>
      <c r="AF344" s="424">
        <f t="shared" si="256"/>
        <v>21000</v>
      </c>
      <c r="AG344" s="424">
        <f t="shared" si="257"/>
        <v>47.727272727272727</v>
      </c>
      <c r="AI344" s="424">
        <v>3000</v>
      </c>
      <c r="AJ344" s="129">
        <v>3000</v>
      </c>
      <c r="AK344" s="129">
        <v>3000</v>
      </c>
      <c r="AL344" s="129">
        <f>AI344+AJ344+AK344</f>
        <v>9000</v>
      </c>
      <c r="AM344" s="424">
        <f>AL344/(O344/100)</f>
        <v>20.454545454545453</v>
      </c>
      <c r="AO344" s="424">
        <v>5000</v>
      </c>
      <c r="AP344" s="129">
        <v>5000</v>
      </c>
      <c r="AQ344" s="129">
        <v>4000</v>
      </c>
      <c r="AR344" s="129">
        <f>AO344+AP344+AQ344</f>
        <v>14000</v>
      </c>
      <c r="AS344" s="424">
        <f>AR344/(O344/100)</f>
        <v>31.818181818181817</v>
      </c>
      <c r="AU344" s="424">
        <f t="shared" si="242"/>
        <v>23000</v>
      </c>
      <c r="AV344" s="424">
        <f t="shared" si="262"/>
        <v>52.272727272727273</v>
      </c>
      <c r="AX344" s="424">
        <f t="shared" si="263"/>
        <v>44000</v>
      </c>
      <c r="AY344" s="424">
        <f t="shared" si="264"/>
        <v>100</v>
      </c>
      <c r="AZ344" s="50"/>
      <c r="BA344" s="135">
        <f t="shared" si="235"/>
        <v>0</v>
      </c>
      <c r="BB344" s="129">
        <f t="shared" si="251"/>
        <v>0</v>
      </c>
      <c r="BC344" s="129">
        <f t="shared" si="236"/>
        <v>44000</v>
      </c>
      <c r="BD344" s="51"/>
    </row>
    <row r="345" spans="1:56" ht="30" customHeight="1" x14ac:dyDescent="0.2">
      <c r="A345" s="82"/>
      <c r="B345" s="83"/>
      <c r="C345" s="83"/>
      <c r="D345" s="63"/>
      <c r="E345" s="60"/>
      <c r="F345" s="83"/>
      <c r="G345" s="104"/>
      <c r="H345" s="105"/>
      <c r="I345" s="59"/>
      <c r="J345" s="130" t="s">
        <v>67</v>
      </c>
      <c r="K345" s="61"/>
      <c r="L345" s="62"/>
      <c r="M345" s="63"/>
      <c r="N345" s="101" t="s">
        <v>68</v>
      </c>
      <c r="O345" s="103">
        <f>O346+O347</f>
        <v>754000</v>
      </c>
      <c r="P345" s="131">
        <f>P346+P347</f>
        <v>816000</v>
      </c>
      <c r="Q345" s="132">
        <f>Q346+Q347</f>
        <v>857000</v>
      </c>
      <c r="R345" s="103">
        <f>R346+R347</f>
        <v>754000</v>
      </c>
      <c r="S345" s="379"/>
      <c r="T345" s="103">
        <f>T346+T347</f>
        <v>114000</v>
      </c>
      <c r="U345" s="103">
        <f>U346+U347</f>
        <v>74000</v>
      </c>
      <c r="V345" s="103">
        <f>V346+V347</f>
        <v>34000</v>
      </c>
      <c r="W345" s="103">
        <f t="shared" si="252"/>
        <v>222000</v>
      </c>
      <c r="X345" s="102">
        <f t="shared" si="253"/>
        <v>29.442970822281168</v>
      </c>
      <c r="Z345" s="102">
        <f>Z346+Z347</f>
        <v>115000</v>
      </c>
      <c r="AA345" s="103">
        <f>AA346+AA347</f>
        <v>95000</v>
      </c>
      <c r="AB345" s="103">
        <f>AB346+AB347</f>
        <v>50000</v>
      </c>
      <c r="AC345" s="103">
        <f t="shared" si="254"/>
        <v>260000</v>
      </c>
      <c r="AD345" s="424">
        <f t="shared" si="270"/>
        <v>34.482758620689658</v>
      </c>
      <c r="AF345" s="420">
        <f t="shared" si="256"/>
        <v>482000</v>
      </c>
      <c r="AG345" s="420">
        <f t="shared" si="257"/>
        <v>63.92572944297082</v>
      </c>
      <c r="AI345" s="420">
        <f>AI346+AI347</f>
        <v>51000</v>
      </c>
      <c r="AJ345" s="103">
        <f>AJ346+AJ347</f>
        <v>51000</v>
      </c>
      <c r="AK345" s="103">
        <f>AK346+AK347</f>
        <v>50000</v>
      </c>
      <c r="AL345" s="103">
        <f t="shared" si="258"/>
        <v>152000</v>
      </c>
      <c r="AM345" s="424">
        <f t="shared" si="271"/>
        <v>20.159151193633953</v>
      </c>
      <c r="AO345" s="420">
        <f>AO346+AO347</f>
        <v>40000</v>
      </c>
      <c r="AP345" s="103">
        <f>AP346+AP347</f>
        <v>40000</v>
      </c>
      <c r="AQ345" s="103">
        <f>AQ346+AQ347</f>
        <v>40000</v>
      </c>
      <c r="AR345" s="103">
        <f t="shared" si="260"/>
        <v>120000</v>
      </c>
      <c r="AS345" s="424">
        <f t="shared" si="272"/>
        <v>15.915119363395226</v>
      </c>
      <c r="AU345" s="420">
        <f t="shared" si="242"/>
        <v>272000</v>
      </c>
      <c r="AV345" s="420">
        <f t="shared" si="262"/>
        <v>36.07427055702918</v>
      </c>
      <c r="AX345" s="420">
        <f t="shared" si="263"/>
        <v>754000</v>
      </c>
      <c r="AY345" s="420">
        <f t="shared" si="264"/>
        <v>100</v>
      </c>
      <c r="AZ345" s="50"/>
      <c r="BA345" s="102">
        <f t="shared" si="235"/>
        <v>0</v>
      </c>
      <c r="BB345" s="103">
        <f t="shared" si="251"/>
        <v>0</v>
      </c>
      <c r="BC345" s="103">
        <f t="shared" si="236"/>
        <v>754000</v>
      </c>
      <c r="BD345" s="51"/>
    </row>
    <row r="346" spans="1:56" ht="30" customHeight="1" x14ac:dyDescent="0.2">
      <c r="A346" s="82"/>
      <c r="B346" s="83"/>
      <c r="C346" s="83"/>
      <c r="D346" s="63"/>
      <c r="E346" s="60"/>
      <c r="F346" s="83"/>
      <c r="G346" s="104"/>
      <c r="H346" s="105"/>
      <c r="I346" s="59"/>
      <c r="J346" s="60"/>
      <c r="K346" s="133">
        <v>1</v>
      </c>
      <c r="L346" s="62"/>
      <c r="M346" s="63"/>
      <c r="N346" s="134" t="s">
        <v>65</v>
      </c>
      <c r="O346" s="129">
        <v>750000</v>
      </c>
      <c r="P346" s="136">
        <v>810000</v>
      </c>
      <c r="Q346" s="137">
        <v>850000</v>
      </c>
      <c r="R346" s="129">
        <v>750000</v>
      </c>
      <c r="S346" s="375"/>
      <c r="T346" s="129">
        <v>113000</v>
      </c>
      <c r="U346" s="129">
        <v>74000</v>
      </c>
      <c r="V346" s="129">
        <v>34000</v>
      </c>
      <c r="W346" s="129">
        <f t="shared" si="252"/>
        <v>221000</v>
      </c>
      <c r="X346" s="135">
        <f t="shared" si="253"/>
        <v>29.466666666666665</v>
      </c>
      <c r="Z346" s="135">
        <v>114000</v>
      </c>
      <c r="AA346" s="129">
        <v>95000</v>
      </c>
      <c r="AB346" s="129">
        <v>50000</v>
      </c>
      <c r="AC346" s="129">
        <f t="shared" si="254"/>
        <v>259000</v>
      </c>
      <c r="AD346" s="424">
        <f t="shared" si="270"/>
        <v>34.533333333333331</v>
      </c>
      <c r="AF346" s="424">
        <f t="shared" si="256"/>
        <v>480000</v>
      </c>
      <c r="AG346" s="424">
        <f t="shared" si="257"/>
        <v>64</v>
      </c>
      <c r="AI346" s="424">
        <v>50000</v>
      </c>
      <c r="AJ346" s="129">
        <v>50000</v>
      </c>
      <c r="AK346" s="129">
        <v>50000</v>
      </c>
      <c r="AL346" s="129">
        <f t="shared" si="258"/>
        <v>150000</v>
      </c>
      <c r="AM346" s="424">
        <f t="shared" si="271"/>
        <v>20</v>
      </c>
      <c r="AO346" s="424">
        <v>40000</v>
      </c>
      <c r="AP346" s="129">
        <v>40000</v>
      </c>
      <c r="AQ346" s="129">
        <v>40000</v>
      </c>
      <c r="AR346" s="129">
        <f t="shared" si="260"/>
        <v>120000</v>
      </c>
      <c r="AS346" s="424">
        <f t="shared" si="272"/>
        <v>16</v>
      </c>
      <c r="AU346" s="424">
        <f t="shared" si="242"/>
        <v>270000</v>
      </c>
      <c r="AV346" s="424">
        <f t="shared" si="262"/>
        <v>36</v>
      </c>
      <c r="AX346" s="424">
        <f t="shared" si="263"/>
        <v>750000</v>
      </c>
      <c r="AY346" s="424">
        <f t="shared" si="264"/>
        <v>100</v>
      </c>
      <c r="AZ346" s="50"/>
      <c r="BA346" s="135">
        <f t="shared" si="235"/>
        <v>0</v>
      </c>
      <c r="BB346" s="129">
        <f t="shared" si="251"/>
        <v>0</v>
      </c>
      <c r="BC346" s="129">
        <f t="shared" si="236"/>
        <v>750000</v>
      </c>
      <c r="BD346" s="51"/>
    </row>
    <row r="347" spans="1:56" ht="30" customHeight="1" x14ac:dyDescent="0.2">
      <c r="A347" s="82"/>
      <c r="B347" s="83"/>
      <c r="C347" s="83"/>
      <c r="D347" s="63"/>
      <c r="E347" s="60"/>
      <c r="F347" s="83"/>
      <c r="G347" s="104"/>
      <c r="H347" s="105"/>
      <c r="I347" s="59"/>
      <c r="J347" s="60"/>
      <c r="K347" s="133">
        <v>4</v>
      </c>
      <c r="L347" s="62"/>
      <c r="M347" s="63"/>
      <c r="N347" s="134" t="s">
        <v>66</v>
      </c>
      <c r="O347" s="129">
        <v>4000</v>
      </c>
      <c r="P347" s="136">
        <v>6000</v>
      </c>
      <c r="Q347" s="137">
        <v>7000</v>
      </c>
      <c r="R347" s="129">
        <v>4000</v>
      </c>
      <c r="S347" s="375"/>
      <c r="T347" s="129">
        <v>1000</v>
      </c>
      <c r="U347" s="129"/>
      <c r="V347" s="129"/>
      <c r="W347" s="129">
        <f t="shared" si="252"/>
        <v>1000</v>
      </c>
      <c r="X347" s="135">
        <f t="shared" si="253"/>
        <v>25</v>
      </c>
      <c r="Z347" s="135">
        <v>1000</v>
      </c>
      <c r="AA347" s="129"/>
      <c r="AB347" s="129"/>
      <c r="AC347" s="129">
        <f t="shared" si="254"/>
        <v>1000</v>
      </c>
      <c r="AD347" s="424">
        <f t="shared" si="270"/>
        <v>25</v>
      </c>
      <c r="AF347" s="424">
        <f t="shared" si="256"/>
        <v>2000</v>
      </c>
      <c r="AG347" s="424">
        <f t="shared" si="257"/>
        <v>50</v>
      </c>
      <c r="AI347" s="424">
        <v>1000</v>
      </c>
      <c r="AJ347" s="129">
        <v>1000</v>
      </c>
      <c r="AK347" s="129"/>
      <c r="AL347" s="129">
        <f t="shared" si="258"/>
        <v>2000</v>
      </c>
      <c r="AM347" s="424">
        <f t="shared" si="271"/>
        <v>50</v>
      </c>
      <c r="AO347" s="424"/>
      <c r="AP347" s="129"/>
      <c r="AQ347" s="129"/>
      <c r="AR347" s="129">
        <f t="shared" si="260"/>
        <v>0</v>
      </c>
      <c r="AS347" s="424">
        <f t="shared" si="272"/>
        <v>0</v>
      </c>
      <c r="AU347" s="424">
        <f t="shared" si="242"/>
        <v>2000</v>
      </c>
      <c r="AV347" s="424">
        <f t="shared" si="262"/>
        <v>50</v>
      </c>
      <c r="AX347" s="424">
        <f t="shared" si="263"/>
        <v>4000</v>
      </c>
      <c r="AY347" s="424">
        <f t="shared" si="264"/>
        <v>100</v>
      </c>
      <c r="AZ347" s="50"/>
      <c r="BA347" s="135">
        <f t="shared" si="235"/>
        <v>0</v>
      </c>
      <c r="BB347" s="129">
        <f t="shared" si="251"/>
        <v>0</v>
      </c>
      <c r="BC347" s="129">
        <f t="shared" si="236"/>
        <v>4000</v>
      </c>
      <c r="BD347" s="51"/>
    </row>
    <row r="348" spans="1:56" ht="30" customHeight="1" x14ac:dyDescent="0.2">
      <c r="A348" s="82"/>
      <c r="B348" s="83"/>
      <c r="C348" s="83"/>
      <c r="D348" s="63"/>
      <c r="E348" s="60"/>
      <c r="F348" s="83"/>
      <c r="G348" s="104"/>
      <c r="H348" s="105"/>
      <c r="I348" s="59"/>
      <c r="J348" s="130" t="s">
        <v>55</v>
      </c>
      <c r="K348" s="61"/>
      <c r="L348" s="62"/>
      <c r="M348" s="63"/>
      <c r="N348" s="101" t="s">
        <v>56</v>
      </c>
      <c r="O348" s="103">
        <f>O349+O350+O351+O352</f>
        <v>31000</v>
      </c>
      <c r="P348" s="131">
        <f>P349+P350+P351+P352</f>
        <v>32000</v>
      </c>
      <c r="Q348" s="132">
        <f>Q349+Q350+Q351+Q352</f>
        <v>34000</v>
      </c>
      <c r="R348" s="103">
        <f>R349+R350+R351+R352</f>
        <v>31000</v>
      </c>
      <c r="S348" s="379"/>
      <c r="T348" s="103">
        <f>T349+T350+T351+T352</f>
        <v>2300</v>
      </c>
      <c r="U348" s="103">
        <f>U349+U350+U351+U352</f>
        <v>2100</v>
      </c>
      <c r="V348" s="103">
        <f>V349+V350+V351+V352</f>
        <v>2400</v>
      </c>
      <c r="W348" s="103">
        <f t="shared" si="252"/>
        <v>6800</v>
      </c>
      <c r="X348" s="102">
        <f t="shared" si="253"/>
        <v>21.93548387096774</v>
      </c>
      <c r="Z348" s="102">
        <f>Z349+Z350+Z351+Z352</f>
        <v>2700</v>
      </c>
      <c r="AA348" s="103">
        <f>AA349+AA350+AA351+AA352</f>
        <v>3000</v>
      </c>
      <c r="AB348" s="103">
        <f>AB349+AB350+AB351+AB352</f>
        <v>3400</v>
      </c>
      <c r="AC348" s="103">
        <f t="shared" si="254"/>
        <v>9100</v>
      </c>
      <c r="AD348" s="420">
        <f>AC348/(R348/100)</f>
        <v>29.35483870967742</v>
      </c>
      <c r="AF348" s="420">
        <f t="shared" si="256"/>
        <v>15900</v>
      </c>
      <c r="AG348" s="420">
        <f t="shared" si="257"/>
        <v>51.29032258064516</v>
      </c>
      <c r="AI348" s="420">
        <f>AI349+AI350+AI351+AI352</f>
        <v>2700</v>
      </c>
      <c r="AJ348" s="103">
        <f>AJ349+AJ350+AJ351+AJ352</f>
        <v>2900</v>
      </c>
      <c r="AK348" s="103">
        <f>AK349+AK350+AK351+AK352</f>
        <v>3200</v>
      </c>
      <c r="AL348" s="103">
        <f t="shared" si="258"/>
        <v>8800</v>
      </c>
      <c r="AM348" s="420">
        <f>AL348/(R348/100)</f>
        <v>28.387096774193548</v>
      </c>
      <c r="AO348" s="420">
        <f>AO349+AO350+AO351+AO352</f>
        <v>2000</v>
      </c>
      <c r="AP348" s="103">
        <f>AP349+AP350+AP351+AP352</f>
        <v>2500</v>
      </c>
      <c r="AQ348" s="103">
        <f>AQ349+AQ350+AQ351+AQ352</f>
        <v>1800</v>
      </c>
      <c r="AR348" s="103">
        <f t="shared" si="260"/>
        <v>6300</v>
      </c>
      <c r="AS348" s="420">
        <f>AR348/(R348/100)</f>
        <v>20.322580645161292</v>
      </c>
      <c r="AU348" s="420">
        <f t="shared" si="242"/>
        <v>15100</v>
      </c>
      <c r="AV348" s="420">
        <f t="shared" si="262"/>
        <v>48.70967741935484</v>
      </c>
      <c r="AX348" s="420">
        <f t="shared" si="263"/>
        <v>31000</v>
      </c>
      <c r="AY348" s="420">
        <f t="shared" si="264"/>
        <v>100</v>
      </c>
      <c r="AZ348" s="50"/>
      <c r="BA348" s="102">
        <f t="shared" si="235"/>
        <v>0</v>
      </c>
      <c r="BB348" s="103">
        <f t="shared" si="251"/>
        <v>0</v>
      </c>
      <c r="BC348" s="103">
        <f t="shared" si="236"/>
        <v>31000</v>
      </c>
      <c r="BD348" s="51"/>
    </row>
    <row r="349" spans="1:56" ht="30" customHeight="1" x14ac:dyDescent="0.2">
      <c r="A349" s="82"/>
      <c r="B349" s="83"/>
      <c r="C349" s="83"/>
      <c r="D349" s="63"/>
      <c r="E349" s="60"/>
      <c r="F349" s="83"/>
      <c r="G349" s="104"/>
      <c r="H349" s="105"/>
      <c r="I349" s="59"/>
      <c r="J349" s="60"/>
      <c r="K349" s="133">
        <v>2</v>
      </c>
      <c r="L349" s="62"/>
      <c r="M349" s="63"/>
      <c r="N349" s="134" t="s">
        <v>57</v>
      </c>
      <c r="O349" s="129">
        <v>6000</v>
      </c>
      <c r="P349" s="136">
        <v>6000</v>
      </c>
      <c r="Q349" s="137">
        <v>7000</v>
      </c>
      <c r="R349" s="129">
        <v>6000</v>
      </c>
      <c r="S349" s="375"/>
      <c r="T349" s="129">
        <v>400</v>
      </c>
      <c r="U349" s="129">
        <v>500</v>
      </c>
      <c r="V349" s="129">
        <v>600</v>
      </c>
      <c r="W349" s="129">
        <f t="shared" si="252"/>
        <v>1500</v>
      </c>
      <c r="X349" s="135">
        <f t="shared" si="253"/>
        <v>25</v>
      </c>
      <c r="Z349" s="135">
        <v>400</v>
      </c>
      <c r="AA349" s="129">
        <v>600</v>
      </c>
      <c r="AB349" s="129">
        <v>800</v>
      </c>
      <c r="AC349" s="129">
        <f t="shared" si="254"/>
        <v>1800</v>
      </c>
      <c r="AD349" s="424">
        <f>AC349/(R349/100)</f>
        <v>30</v>
      </c>
      <c r="AF349" s="424">
        <f t="shared" si="256"/>
        <v>3300</v>
      </c>
      <c r="AG349" s="424">
        <f t="shared" si="257"/>
        <v>55</v>
      </c>
      <c r="AI349" s="424">
        <v>400</v>
      </c>
      <c r="AJ349" s="129">
        <v>500</v>
      </c>
      <c r="AK349" s="129">
        <v>600</v>
      </c>
      <c r="AL349" s="129">
        <f t="shared" si="258"/>
        <v>1500</v>
      </c>
      <c r="AM349" s="424">
        <f>AL349/(R349/100)</f>
        <v>25</v>
      </c>
      <c r="AO349" s="424">
        <v>400</v>
      </c>
      <c r="AP349" s="129">
        <v>500</v>
      </c>
      <c r="AQ349" s="129">
        <v>300</v>
      </c>
      <c r="AR349" s="129">
        <f t="shared" si="260"/>
        <v>1200</v>
      </c>
      <c r="AS349" s="424">
        <f>AR349/(R349/100)</f>
        <v>20</v>
      </c>
      <c r="AU349" s="424">
        <f t="shared" si="242"/>
        <v>2700</v>
      </c>
      <c r="AV349" s="424">
        <f t="shared" si="262"/>
        <v>45</v>
      </c>
      <c r="AX349" s="424">
        <f t="shared" si="263"/>
        <v>6000</v>
      </c>
      <c r="AY349" s="424">
        <f t="shared" si="264"/>
        <v>100</v>
      </c>
      <c r="AZ349" s="50"/>
      <c r="BA349" s="135">
        <f t="shared" si="235"/>
        <v>0</v>
      </c>
      <c r="BB349" s="129">
        <f t="shared" si="251"/>
        <v>0</v>
      </c>
      <c r="BC349" s="129">
        <f t="shared" si="236"/>
        <v>6000</v>
      </c>
      <c r="BD349" s="51"/>
    </row>
    <row r="350" spans="1:56" ht="30" customHeight="1" x14ac:dyDescent="0.2">
      <c r="A350" s="82"/>
      <c r="B350" s="83"/>
      <c r="C350" s="83"/>
      <c r="D350" s="63"/>
      <c r="E350" s="60"/>
      <c r="F350" s="83"/>
      <c r="G350" s="104"/>
      <c r="H350" s="105"/>
      <c r="I350" s="59"/>
      <c r="J350" s="60"/>
      <c r="K350" s="133">
        <v>3</v>
      </c>
      <c r="L350" s="62"/>
      <c r="M350" s="63"/>
      <c r="N350" s="134" t="s">
        <v>69</v>
      </c>
      <c r="O350" s="129">
        <v>17000</v>
      </c>
      <c r="P350" s="136">
        <v>18000</v>
      </c>
      <c r="Q350" s="137">
        <v>19000</v>
      </c>
      <c r="R350" s="129">
        <v>17000</v>
      </c>
      <c r="S350" s="375"/>
      <c r="T350" s="129">
        <v>1300</v>
      </c>
      <c r="U350" s="129">
        <v>1000</v>
      </c>
      <c r="V350" s="129">
        <v>1100</v>
      </c>
      <c r="W350" s="129">
        <f t="shared" si="252"/>
        <v>3400</v>
      </c>
      <c r="X350" s="135">
        <f t="shared" si="253"/>
        <v>20</v>
      </c>
      <c r="Z350" s="135">
        <v>1600</v>
      </c>
      <c r="AA350" s="129">
        <v>1700</v>
      </c>
      <c r="AB350" s="129">
        <v>1800</v>
      </c>
      <c r="AC350" s="129">
        <f t="shared" si="254"/>
        <v>5100</v>
      </c>
      <c r="AD350" s="424">
        <f>AC350/(R350/100)</f>
        <v>30</v>
      </c>
      <c r="AF350" s="424">
        <f t="shared" si="256"/>
        <v>8500</v>
      </c>
      <c r="AG350" s="424">
        <f t="shared" si="257"/>
        <v>50</v>
      </c>
      <c r="AI350" s="424">
        <v>1600</v>
      </c>
      <c r="AJ350" s="129">
        <v>1700</v>
      </c>
      <c r="AK350" s="129">
        <v>1800</v>
      </c>
      <c r="AL350" s="129">
        <f t="shared" si="258"/>
        <v>5100</v>
      </c>
      <c r="AM350" s="424">
        <f>AL350/(R350/100)</f>
        <v>30</v>
      </c>
      <c r="AO350" s="424">
        <v>1000</v>
      </c>
      <c r="AP350" s="129">
        <v>1200</v>
      </c>
      <c r="AQ350" s="129">
        <v>1200</v>
      </c>
      <c r="AR350" s="129">
        <f t="shared" si="260"/>
        <v>3400</v>
      </c>
      <c r="AS350" s="424">
        <f>AR350/(R350/100)</f>
        <v>20</v>
      </c>
      <c r="AU350" s="424">
        <f t="shared" si="242"/>
        <v>8500</v>
      </c>
      <c r="AV350" s="424">
        <f t="shared" si="262"/>
        <v>50</v>
      </c>
      <c r="AX350" s="424">
        <f t="shared" si="263"/>
        <v>17000</v>
      </c>
      <c r="AY350" s="424">
        <f t="shared" si="264"/>
        <v>100</v>
      </c>
      <c r="AZ350" s="50"/>
      <c r="BA350" s="135">
        <f t="shared" si="235"/>
        <v>0</v>
      </c>
      <c r="BB350" s="129">
        <f t="shared" si="251"/>
        <v>0</v>
      </c>
      <c r="BC350" s="129">
        <f t="shared" si="236"/>
        <v>17000</v>
      </c>
      <c r="BD350" s="51"/>
    </row>
    <row r="351" spans="1:56" ht="30" customHeight="1" x14ac:dyDescent="0.2">
      <c r="A351" s="82"/>
      <c r="B351" s="83"/>
      <c r="C351" s="83"/>
      <c r="D351" s="63"/>
      <c r="E351" s="60"/>
      <c r="F351" s="83"/>
      <c r="G351" s="104"/>
      <c r="H351" s="105"/>
      <c r="I351" s="59"/>
      <c r="J351" s="60"/>
      <c r="K351" s="133">
        <v>5</v>
      </c>
      <c r="L351" s="62"/>
      <c r="M351" s="63"/>
      <c r="N351" s="134" t="s">
        <v>58</v>
      </c>
      <c r="O351" s="129">
        <v>5000</v>
      </c>
      <c r="P351" s="136">
        <v>5000</v>
      </c>
      <c r="Q351" s="137">
        <v>5000</v>
      </c>
      <c r="R351" s="129">
        <v>5000</v>
      </c>
      <c r="S351" s="375"/>
      <c r="T351" s="129">
        <v>400</v>
      </c>
      <c r="U351" s="129">
        <v>400</v>
      </c>
      <c r="V351" s="129">
        <v>500</v>
      </c>
      <c r="W351" s="129">
        <f t="shared" si="252"/>
        <v>1300</v>
      </c>
      <c r="X351" s="135">
        <f t="shared" si="253"/>
        <v>26</v>
      </c>
      <c r="Z351" s="135">
        <v>400</v>
      </c>
      <c r="AA351" s="129">
        <v>400</v>
      </c>
      <c r="AB351" s="129">
        <v>500</v>
      </c>
      <c r="AC351" s="129">
        <f t="shared" si="254"/>
        <v>1300</v>
      </c>
      <c r="AD351" s="424">
        <f>AC351/(R351/100)</f>
        <v>26</v>
      </c>
      <c r="AF351" s="424">
        <f t="shared" si="256"/>
        <v>2600</v>
      </c>
      <c r="AG351" s="424">
        <f t="shared" si="257"/>
        <v>52</v>
      </c>
      <c r="AI351" s="424">
        <v>500</v>
      </c>
      <c r="AJ351" s="129">
        <v>500</v>
      </c>
      <c r="AK351" s="129">
        <v>500</v>
      </c>
      <c r="AL351" s="129">
        <f t="shared" si="258"/>
        <v>1500</v>
      </c>
      <c r="AM351" s="424">
        <f>AL351/(R351/100)</f>
        <v>30</v>
      </c>
      <c r="AO351" s="424">
        <v>300</v>
      </c>
      <c r="AP351" s="129">
        <v>300</v>
      </c>
      <c r="AQ351" s="129">
        <v>300</v>
      </c>
      <c r="AR351" s="129">
        <f t="shared" si="260"/>
        <v>900</v>
      </c>
      <c r="AS351" s="424">
        <f>AR351/(R351/100)</f>
        <v>18</v>
      </c>
      <c r="AU351" s="424">
        <f t="shared" si="242"/>
        <v>2400</v>
      </c>
      <c r="AV351" s="424">
        <f t="shared" si="262"/>
        <v>48</v>
      </c>
      <c r="AX351" s="424">
        <f t="shared" si="263"/>
        <v>5000</v>
      </c>
      <c r="AY351" s="424">
        <f t="shared" si="264"/>
        <v>100</v>
      </c>
      <c r="AZ351" s="50"/>
      <c r="BA351" s="135">
        <f t="shared" si="235"/>
        <v>0</v>
      </c>
      <c r="BB351" s="129">
        <f t="shared" si="251"/>
        <v>0</v>
      </c>
      <c r="BC351" s="129">
        <f t="shared" si="236"/>
        <v>5000</v>
      </c>
      <c r="BD351" s="51"/>
    </row>
    <row r="352" spans="1:56" ht="30" customHeight="1" x14ac:dyDescent="0.2">
      <c r="A352" s="82"/>
      <c r="B352" s="83"/>
      <c r="C352" s="83"/>
      <c r="D352" s="63"/>
      <c r="E352" s="60"/>
      <c r="F352" s="83"/>
      <c r="G352" s="104"/>
      <c r="H352" s="105"/>
      <c r="I352" s="59"/>
      <c r="J352" s="60"/>
      <c r="K352" s="133">
        <v>7</v>
      </c>
      <c r="L352" s="62"/>
      <c r="M352" s="63"/>
      <c r="N352" s="134" t="s">
        <v>59</v>
      </c>
      <c r="O352" s="129">
        <v>3000</v>
      </c>
      <c r="P352" s="136">
        <v>3000</v>
      </c>
      <c r="Q352" s="137">
        <v>3000</v>
      </c>
      <c r="R352" s="129">
        <v>3000</v>
      </c>
      <c r="S352" s="375"/>
      <c r="T352" s="129">
        <v>200</v>
      </c>
      <c r="U352" s="129">
        <v>200</v>
      </c>
      <c r="V352" s="129">
        <v>200</v>
      </c>
      <c r="W352" s="129">
        <f t="shared" si="252"/>
        <v>600</v>
      </c>
      <c r="X352" s="135">
        <f t="shared" si="253"/>
        <v>20</v>
      </c>
      <c r="Z352" s="135">
        <v>300</v>
      </c>
      <c r="AA352" s="129">
        <v>300</v>
      </c>
      <c r="AB352" s="129">
        <v>300</v>
      </c>
      <c r="AC352" s="129">
        <f t="shared" si="254"/>
        <v>900</v>
      </c>
      <c r="AD352" s="424">
        <f>AC352/(R352/100)</f>
        <v>30</v>
      </c>
      <c r="AF352" s="424">
        <f t="shared" si="256"/>
        <v>1500</v>
      </c>
      <c r="AG352" s="424">
        <f t="shared" si="257"/>
        <v>50</v>
      </c>
      <c r="AI352" s="424">
        <v>200</v>
      </c>
      <c r="AJ352" s="129">
        <v>200</v>
      </c>
      <c r="AK352" s="129">
        <v>300</v>
      </c>
      <c r="AL352" s="129">
        <f t="shared" si="258"/>
        <v>700</v>
      </c>
      <c r="AM352" s="424">
        <f>AL352/(R352/100)</f>
        <v>23.333333333333332</v>
      </c>
      <c r="AO352" s="424">
        <v>300</v>
      </c>
      <c r="AP352" s="129">
        <v>500</v>
      </c>
      <c r="AQ352" s="129"/>
      <c r="AR352" s="129">
        <f t="shared" si="260"/>
        <v>800</v>
      </c>
      <c r="AS352" s="424">
        <f>AR352/(R352/100)</f>
        <v>26.666666666666668</v>
      </c>
      <c r="AU352" s="424">
        <f t="shared" si="242"/>
        <v>1500</v>
      </c>
      <c r="AV352" s="424">
        <f t="shared" si="262"/>
        <v>50</v>
      </c>
      <c r="AX352" s="424">
        <f t="shared" si="263"/>
        <v>3000</v>
      </c>
      <c r="AY352" s="424">
        <f t="shared" si="264"/>
        <v>100</v>
      </c>
      <c r="AZ352" s="50"/>
      <c r="BA352" s="135">
        <f t="shared" si="235"/>
        <v>0</v>
      </c>
      <c r="BB352" s="129">
        <f t="shared" si="251"/>
        <v>0</v>
      </c>
      <c r="BC352" s="129">
        <f t="shared" si="236"/>
        <v>3000</v>
      </c>
      <c r="BD352" s="51"/>
    </row>
    <row r="353" spans="1:56" ht="30" customHeight="1" x14ac:dyDescent="0.2">
      <c r="A353" s="82"/>
      <c r="B353" s="83"/>
      <c r="C353" s="83"/>
      <c r="D353" s="63"/>
      <c r="E353" s="60"/>
      <c r="F353" s="83"/>
      <c r="G353" s="109"/>
      <c r="H353" s="110" t="s">
        <v>52</v>
      </c>
      <c r="I353" s="111"/>
      <c r="J353" s="112"/>
      <c r="K353" s="113"/>
      <c r="L353" s="114"/>
      <c r="M353" s="115"/>
      <c r="N353" s="116" t="s">
        <v>53</v>
      </c>
      <c r="O353" s="118">
        <f>O354</f>
        <v>241000</v>
      </c>
      <c r="P353" s="119">
        <f>P354</f>
        <v>253000</v>
      </c>
      <c r="Q353" s="120">
        <f>Q354</f>
        <v>265000</v>
      </c>
      <c r="R353" s="118">
        <f>R354</f>
        <v>241000</v>
      </c>
      <c r="S353" s="379"/>
      <c r="T353" s="118">
        <f>T354</f>
        <v>21900</v>
      </c>
      <c r="U353" s="118">
        <f>U354</f>
        <v>21500</v>
      </c>
      <c r="V353" s="118">
        <f>V354</f>
        <v>20600</v>
      </c>
      <c r="W353" s="118">
        <f>W354</f>
        <v>64000</v>
      </c>
      <c r="X353" s="117">
        <f t="shared" si="253"/>
        <v>26.556016597510375</v>
      </c>
      <c r="Z353" s="117">
        <f>Z354</f>
        <v>20600</v>
      </c>
      <c r="AA353" s="118">
        <f>AA354</f>
        <v>21100</v>
      </c>
      <c r="AB353" s="118">
        <f>AB354</f>
        <v>20700</v>
      </c>
      <c r="AC353" s="118">
        <f>AC354</f>
        <v>62400</v>
      </c>
      <c r="AD353" s="422">
        <f t="shared" si="255"/>
        <v>25.892116182572614</v>
      </c>
      <c r="AF353" s="422">
        <f t="shared" si="256"/>
        <v>126400</v>
      </c>
      <c r="AG353" s="422">
        <f t="shared" si="257"/>
        <v>52.448132780082986</v>
      </c>
      <c r="AI353" s="422">
        <f>AI354</f>
        <v>19200</v>
      </c>
      <c r="AJ353" s="118">
        <f>AJ354</f>
        <v>17800</v>
      </c>
      <c r="AK353" s="118">
        <f>AK354</f>
        <v>20300</v>
      </c>
      <c r="AL353" s="118">
        <f>AL354</f>
        <v>57300</v>
      </c>
      <c r="AM353" s="422">
        <f t="shared" si="259"/>
        <v>23.775933609958507</v>
      </c>
      <c r="AO353" s="422">
        <f>AO354</f>
        <v>21100</v>
      </c>
      <c r="AP353" s="118">
        <f>AP354</f>
        <v>18900</v>
      </c>
      <c r="AQ353" s="118">
        <f>AQ354</f>
        <v>17300</v>
      </c>
      <c r="AR353" s="118">
        <f>AR354</f>
        <v>57300</v>
      </c>
      <c r="AS353" s="422">
        <f t="shared" si="261"/>
        <v>23.775933609958507</v>
      </c>
      <c r="AU353" s="422">
        <f>AU354</f>
        <v>114600</v>
      </c>
      <c r="AV353" s="422">
        <f t="shared" si="262"/>
        <v>47.551867219917014</v>
      </c>
      <c r="AX353" s="422">
        <f t="shared" si="263"/>
        <v>241000</v>
      </c>
      <c r="AY353" s="422">
        <f t="shared" si="264"/>
        <v>100</v>
      </c>
      <c r="AZ353" s="121"/>
      <c r="BA353" s="117">
        <f t="shared" si="235"/>
        <v>0</v>
      </c>
      <c r="BB353" s="122">
        <f t="shared" si="251"/>
        <v>0</v>
      </c>
      <c r="BC353" s="118">
        <f t="shared" si="236"/>
        <v>241000</v>
      </c>
      <c r="BD353" s="51"/>
    </row>
    <row r="354" spans="1:56" ht="30" customHeight="1" x14ac:dyDescent="0.2">
      <c r="A354" s="82"/>
      <c r="B354" s="83"/>
      <c r="C354" s="83"/>
      <c r="D354" s="63"/>
      <c r="E354" s="60"/>
      <c r="F354" s="83"/>
      <c r="G354" s="104"/>
      <c r="H354" s="105"/>
      <c r="I354" s="123">
        <v>2</v>
      </c>
      <c r="J354" s="60"/>
      <c r="K354" s="61"/>
      <c r="L354" s="62"/>
      <c r="M354" s="63"/>
      <c r="N354" s="124" t="s">
        <v>54</v>
      </c>
      <c r="O354" s="126">
        <f>O355+O358+O360</f>
        <v>241000</v>
      </c>
      <c r="P354" s="127">
        <f>P355+P358+P360</f>
        <v>253000</v>
      </c>
      <c r="Q354" s="128">
        <f>Q355+Q358+Q360</f>
        <v>265000</v>
      </c>
      <c r="R354" s="126">
        <f>R355+R358+R360</f>
        <v>241000</v>
      </c>
      <c r="S354" s="388"/>
      <c r="T354" s="126">
        <f>T355+T358+T360</f>
        <v>21900</v>
      </c>
      <c r="U354" s="126">
        <f>U355+U358+U360</f>
        <v>21500</v>
      </c>
      <c r="V354" s="126">
        <f>V355+V358+V360</f>
        <v>20600</v>
      </c>
      <c r="W354" s="126">
        <f>W355+W358+W360</f>
        <v>64000</v>
      </c>
      <c r="X354" s="125">
        <f t="shared" si="253"/>
        <v>26.556016597510375</v>
      </c>
      <c r="Z354" s="125">
        <f>Z355+Z358+Z360</f>
        <v>20600</v>
      </c>
      <c r="AA354" s="126">
        <f>AA355+AA358+AA360</f>
        <v>21100</v>
      </c>
      <c r="AB354" s="126">
        <f>AB355+AB358+AB360</f>
        <v>20700</v>
      </c>
      <c r="AC354" s="126">
        <f>AC355+AC358+AC360</f>
        <v>62400</v>
      </c>
      <c r="AD354" s="423">
        <f t="shared" si="255"/>
        <v>25.892116182572614</v>
      </c>
      <c r="AF354" s="423">
        <f t="shared" si="256"/>
        <v>126400</v>
      </c>
      <c r="AG354" s="423">
        <f t="shared" si="257"/>
        <v>52.448132780082986</v>
      </c>
      <c r="AI354" s="423">
        <f>AI355+AI358+AI360</f>
        <v>19200</v>
      </c>
      <c r="AJ354" s="126">
        <f>AJ355+AJ358+AJ360</f>
        <v>17800</v>
      </c>
      <c r="AK354" s="126">
        <f>AK355+AK358+AK360</f>
        <v>20300</v>
      </c>
      <c r="AL354" s="126">
        <f>AL355+AL358+AL360</f>
        <v>57300</v>
      </c>
      <c r="AM354" s="423">
        <f t="shared" si="259"/>
        <v>23.775933609958507</v>
      </c>
      <c r="AO354" s="423">
        <f>AO355+AO358+AO360</f>
        <v>21100</v>
      </c>
      <c r="AP354" s="126">
        <f>AP355+AP358+AP360</f>
        <v>18900</v>
      </c>
      <c r="AQ354" s="126">
        <f>AQ355+AQ358+AQ360</f>
        <v>17300</v>
      </c>
      <c r="AR354" s="126">
        <f>AR355+AR358+AR360</f>
        <v>57300</v>
      </c>
      <c r="AS354" s="423">
        <f t="shared" si="261"/>
        <v>23.775933609958507</v>
      </c>
      <c r="AU354" s="423">
        <f t="shared" ref="AU354:AU371" si="273">AL354+AR354</f>
        <v>114600</v>
      </c>
      <c r="AV354" s="423">
        <f t="shared" si="262"/>
        <v>47.551867219917014</v>
      </c>
      <c r="AX354" s="423">
        <f t="shared" si="263"/>
        <v>241000</v>
      </c>
      <c r="AY354" s="423">
        <f t="shared" si="264"/>
        <v>100</v>
      </c>
      <c r="AZ354" s="50"/>
      <c r="BA354" s="125">
        <f t="shared" si="235"/>
        <v>0</v>
      </c>
      <c r="BB354" s="129">
        <f t="shared" si="251"/>
        <v>0</v>
      </c>
      <c r="BC354" s="126">
        <f t="shared" si="236"/>
        <v>241000</v>
      </c>
      <c r="BD354" s="51"/>
    </row>
    <row r="355" spans="1:56" ht="30" customHeight="1" x14ac:dyDescent="0.2">
      <c r="A355" s="82"/>
      <c r="B355" s="83"/>
      <c r="C355" s="83"/>
      <c r="D355" s="63"/>
      <c r="E355" s="60"/>
      <c r="F355" s="83"/>
      <c r="G355" s="104"/>
      <c r="H355" s="105"/>
      <c r="I355" s="59"/>
      <c r="J355" s="130" t="s">
        <v>63</v>
      </c>
      <c r="K355" s="61"/>
      <c r="L355" s="62"/>
      <c r="M355" s="63"/>
      <c r="N355" s="101" t="s">
        <v>64</v>
      </c>
      <c r="O355" s="103">
        <f>O356+O357</f>
        <v>222000</v>
      </c>
      <c r="P355" s="131">
        <f>P356+P357</f>
        <v>233000</v>
      </c>
      <c r="Q355" s="132">
        <f>Q356+Q357</f>
        <v>244000</v>
      </c>
      <c r="R355" s="103">
        <f>R356+R357</f>
        <v>222000</v>
      </c>
      <c r="S355" s="379"/>
      <c r="T355" s="103">
        <f>T356+T357</f>
        <v>20000</v>
      </c>
      <c r="U355" s="103">
        <f>U356+U357</f>
        <v>20000</v>
      </c>
      <c r="V355" s="103">
        <f>V356+V357</f>
        <v>19000</v>
      </c>
      <c r="W355" s="103">
        <f>W356+W357</f>
        <v>59000</v>
      </c>
      <c r="X355" s="102">
        <f t="shared" si="253"/>
        <v>26.576576576576578</v>
      </c>
      <c r="Z355" s="102">
        <f>Z356+Z357</f>
        <v>19000</v>
      </c>
      <c r="AA355" s="103">
        <f>AA356+AA357</f>
        <v>19000</v>
      </c>
      <c r="AB355" s="103">
        <f>AB356+AB357</f>
        <v>19000</v>
      </c>
      <c r="AC355" s="103">
        <f>AC356+AC357</f>
        <v>57000</v>
      </c>
      <c r="AD355" s="420">
        <f t="shared" si="255"/>
        <v>25.675675675675677</v>
      </c>
      <c r="AF355" s="420">
        <f t="shared" si="256"/>
        <v>116000</v>
      </c>
      <c r="AG355" s="420">
        <f t="shared" si="257"/>
        <v>52.252252252252255</v>
      </c>
      <c r="AI355" s="420">
        <f>AI356+AI357</f>
        <v>17000</v>
      </c>
      <c r="AJ355" s="103">
        <f>AJ356+AJ357</f>
        <v>16000</v>
      </c>
      <c r="AK355" s="103">
        <f>AK356+AK357</f>
        <v>17600</v>
      </c>
      <c r="AL355" s="103">
        <f>AL356+AL357</f>
        <v>50600</v>
      </c>
      <c r="AM355" s="420">
        <f t="shared" si="259"/>
        <v>22.792792792792792</v>
      </c>
      <c r="AO355" s="420">
        <f>AO356+AO357</f>
        <v>19500</v>
      </c>
      <c r="AP355" s="103">
        <f>AP356+AP357</f>
        <v>18700</v>
      </c>
      <c r="AQ355" s="103">
        <f>AQ356+AQ357</f>
        <v>17200</v>
      </c>
      <c r="AR355" s="103">
        <f>AR356+AR357</f>
        <v>55400</v>
      </c>
      <c r="AS355" s="420">
        <f t="shared" si="261"/>
        <v>24.954954954954953</v>
      </c>
      <c r="AU355" s="420">
        <f t="shared" si="273"/>
        <v>106000</v>
      </c>
      <c r="AV355" s="420">
        <f t="shared" si="262"/>
        <v>47.747747747747745</v>
      </c>
      <c r="AX355" s="420">
        <f t="shared" si="263"/>
        <v>222000</v>
      </c>
      <c r="AY355" s="420">
        <f t="shared" si="264"/>
        <v>100</v>
      </c>
      <c r="AZ355" s="50"/>
      <c r="BA355" s="102">
        <f t="shared" si="235"/>
        <v>0</v>
      </c>
      <c r="BB355" s="129">
        <f t="shared" si="251"/>
        <v>0</v>
      </c>
      <c r="BC355" s="103">
        <f t="shared" si="236"/>
        <v>222000</v>
      </c>
      <c r="BD355" s="51"/>
    </row>
    <row r="356" spans="1:56" ht="30" customHeight="1" x14ac:dyDescent="0.2">
      <c r="A356" s="82"/>
      <c r="B356" s="83"/>
      <c r="C356" s="83"/>
      <c r="D356" s="63"/>
      <c r="E356" s="60"/>
      <c r="F356" s="83"/>
      <c r="G356" s="104"/>
      <c r="H356" s="105"/>
      <c r="I356" s="59"/>
      <c r="J356" s="60"/>
      <c r="K356" s="133">
        <v>1</v>
      </c>
      <c r="L356" s="62"/>
      <c r="M356" s="63"/>
      <c r="N356" s="134" t="s">
        <v>65</v>
      </c>
      <c r="O356" s="129">
        <v>200000</v>
      </c>
      <c r="P356" s="136">
        <v>210000</v>
      </c>
      <c r="Q356" s="137">
        <v>220000</v>
      </c>
      <c r="R356" s="129">
        <v>200000</v>
      </c>
      <c r="S356" s="375"/>
      <c r="T356" s="129">
        <v>16000</v>
      </c>
      <c r="U356" s="129">
        <v>18000</v>
      </c>
      <c r="V356" s="129">
        <v>18000</v>
      </c>
      <c r="W356" s="129">
        <f>SUM(T356:V356)</f>
        <v>52000</v>
      </c>
      <c r="X356" s="135">
        <f t="shared" si="253"/>
        <v>26</v>
      </c>
      <c r="Z356" s="135">
        <v>17000</v>
      </c>
      <c r="AA356" s="129">
        <v>17000</v>
      </c>
      <c r="AB356" s="129">
        <v>17000</v>
      </c>
      <c r="AC356" s="129">
        <f>SUM(Z356:AB356)</f>
        <v>51000</v>
      </c>
      <c r="AD356" s="424">
        <f t="shared" si="255"/>
        <v>25.5</v>
      </c>
      <c r="AF356" s="424">
        <f t="shared" si="256"/>
        <v>103000</v>
      </c>
      <c r="AG356" s="424">
        <f t="shared" si="257"/>
        <v>51.5</v>
      </c>
      <c r="AI356" s="424">
        <v>15000</v>
      </c>
      <c r="AJ356" s="129">
        <v>15000</v>
      </c>
      <c r="AK356" s="129">
        <v>15000</v>
      </c>
      <c r="AL356" s="129">
        <f>SUM(AI356:AK356)</f>
        <v>45000</v>
      </c>
      <c r="AM356" s="424">
        <f t="shared" si="259"/>
        <v>22.5</v>
      </c>
      <c r="AO356" s="424">
        <v>18000</v>
      </c>
      <c r="AP356" s="129">
        <v>18000</v>
      </c>
      <c r="AQ356" s="129">
        <v>16000</v>
      </c>
      <c r="AR356" s="129">
        <f>SUM(AO356:AQ356)</f>
        <v>52000</v>
      </c>
      <c r="AS356" s="424">
        <f t="shared" si="261"/>
        <v>26</v>
      </c>
      <c r="AU356" s="424">
        <f t="shared" si="273"/>
        <v>97000</v>
      </c>
      <c r="AV356" s="424">
        <f t="shared" si="262"/>
        <v>48.5</v>
      </c>
      <c r="AX356" s="424">
        <f t="shared" si="263"/>
        <v>200000</v>
      </c>
      <c r="AY356" s="424">
        <f t="shared" si="264"/>
        <v>100</v>
      </c>
      <c r="AZ356" s="50"/>
      <c r="BA356" s="135">
        <f t="shared" si="235"/>
        <v>0</v>
      </c>
      <c r="BB356" s="129">
        <f t="shared" si="251"/>
        <v>0</v>
      </c>
      <c r="BC356" s="129">
        <f t="shared" si="236"/>
        <v>200000</v>
      </c>
      <c r="BD356" s="51"/>
    </row>
    <row r="357" spans="1:56" ht="30" customHeight="1" x14ac:dyDescent="0.2">
      <c r="A357" s="82"/>
      <c r="B357" s="83"/>
      <c r="C357" s="83"/>
      <c r="D357" s="63"/>
      <c r="E357" s="60"/>
      <c r="F357" s="83"/>
      <c r="G357" s="104"/>
      <c r="H357" s="105"/>
      <c r="I357" s="59"/>
      <c r="J357" s="60"/>
      <c r="K357" s="133">
        <v>4</v>
      </c>
      <c r="L357" s="62"/>
      <c r="M357" s="63"/>
      <c r="N357" s="134" t="s">
        <v>66</v>
      </c>
      <c r="O357" s="129">
        <v>22000</v>
      </c>
      <c r="P357" s="136">
        <v>23000</v>
      </c>
      <c r="Q357" s="137">
        <v>24000</v>
      </c>
      <c r="R357" s="129">
        <v>22000</v>
      </c>
      <c r="S357" s="375"/>
      <c r="T357" s="129">
        <v>4000</v>
      </c>
      <c r="U357" s="129">
        <v>2000</v>
      </c>
      <c r="V357" s="129">
        <v>1000</v>
      </c>
      <c r="W357" s="129">
        <f>SUM(T357:V357)</f>
        <v>7000</v>
      </c>
      <c r="X357" s="135">
        <f t="shared" si="253"/>
        <v>31.818181818181817</v>
      </c>
      <c r="Z357" s="135">
        <v>2000</v>
      </c>
      <c r="AA357" s="129">
        <v>2000</v>
      </c>
      <c r="AB357" s="129">
        <v>2000</v>
      </c>
      <c r="AC357" s="129">
        <f>SUM(Z357:AB357)</f>
        <v>6000</v>
      </c>
      <c r="AD357" s="424">
        <f t="shared" si="255"/>
        <v>27.272727272727273</v>
      </c>
      <c r="AF357" s="424">
        <f t="shared" si="256"/>
        <v>13000</v>
      </c>
      <c r="AG357" s="424">
        <f t="shared" si="257"/>
        <v>59.090909090909093</v>
      </c>
      <c r="AI357" s="424">
        <v>2000</v>
      </c>
      <c r="AJ357" s="129">
        <v>1000</v>
      </c>
      <c r="AK357" s="129">
        <v>2600</v>
      </c>
      <c r="AL357" s="129">
        <f>SUM(AI357:AK357)</f>
        <v>5600</v>
      </c>
      <c r="AM357" s="424">
        <f t="shared" si="259"/>
        <v>25.454545454545453</v>
      </c>
      <c r="AO357" s="424">
        <v>1500</v>
      </c>
      <c r="AP357" s="129">
        <v>700</v>
      </c>
      <c r="AQ357" s="129">
        <v>1200</v>
      </c>
      <c r="AR357" s="129">
        <f>SUM(AO357:AQ357)</f>
        <v>3400</v>
      </c>
      <c r="AS357" s="424">
        <f t="shared" si="261"/>
        <v>15.454545454545455</v>
      </c>
      <c r="AU357" s="424">
        <f t="shared" si="273"/>
        <v>9000</v>
      </c>
      <c r="AV357" s="424">
        <f t="shared" si="262"/>
        <v>40.909090909090907</v>
      </c>
      <c r="AX357" s="424">
        <f t="shared" si="263"/>
        <v>22000</v>
      </c>
      <c r="AY357" s="424">
        <f t="shared" si="264"/>
        <v>100</v>
      </c>
      <c r="AZ357" s="50"/>
      <c r="BA357" s="135">
        <f t="shared" si="235"/>
        <v>0</v>
      </c>
      <c r="BB357" s="129">
        <f t="shared" si="251"/>
        <v>0</v>
      </c>
      <c r="BC357" s="129">
        <f t="shared" si="236"/>
        <v>22000</v>
      </c>
      <c r="BD357" s="51"/>
    </row>
    <row r="358" spans="1:56" ht="30" customHeight="1" x14ac:dyDescent="0.2">
      <c r="A358" s="82"/>
      <c r="B358" s="83"/>
      <c r="C358" s="83"/>
      <c r="D358" s="63"/>
      <c r="E358" s="60"/>
      <c r="F358" s="83"/>
      <c r="G358" s="104"/>
      <c r="H358" s="105"/>
      <c r="I358" s="59"/>
      <c r="J358" s="130" t="s">
        <v>67</v>
      </c>
      <c r="K358" s="61"/>
      <c r="L358" s="62"/>
      <c r="M358" s="63"/>
      <c r="N358" s="101" t="s">
        <v>68</v>
      </c>
      <c r="O358" s="103">
        <f>O359</f>
        <v>7000</v>
      </c>
      <c r="P358" s="131">
        <f>P359</f>
        <v>8000</v>
      </c>
      <c r="Q358" s="132">
        <f>Q359</f>
        <v>9000</v>
      </c>
      <c r="R358" s="103">
        <f>R359</f>
        <v>7000</v>
      </c>
      <c r="S358" s="379"/>
      <c r="T358" s="103">
        <f>T359</f>
        <v>1000</v>
      </c>
      <c r="U358" s="103">
        <f>U359</f>
        <v>400</v>
      </c>
      <c r="V358" s="103">
        <f>V359</f>
        <v>500</v>
      </c>
      <c r="W358" s="103">
        <f>SUM(T358:V358)</f>
        <v>1900</v>
      </c>
      <c r="X358" s="102">
        <f t="shared" si="253"/>
        <v>27.142857142857142</v>
      </c>
      <c r="Z358" s="102">
        <f>Z359</f>
        <v>600</v>
      </c>
      <c r="AA358" s="103">
        <f>AA359</f>
        <v>1000</v>
      </c>
      <c r="AB358" s="103">
        <f>AB359</f>
        <v>600</v>
      </c>
      <c r="AC358" s="103">
        <f>SUM(Z358:AB358)</f>
        <v>2200</v>
      </c>
      <c r="AD358" s="420">
        <f t="shared" si="255"/>
        <v>31.428571428571427</v>
      </c>
      <c r="AF358" s="420">
        <f t="shared" si="256"/>
        <v>4100</v>
      </c>
      <c r="AG358" s="420">
        <f t="shared" si="257"/>
        <v>58.571428571428569</v>
      </c>
      <c r="AI358" s="420">
        <f>AI359</f>
        <v>1000</v>
      </c>
      <c r="AJ358" s="103">
        <f>AJ359</f>
        <v>500</v>
      </c>
      <c r="AK358" s="103">
        <f>AK359</f>
        <v>1400</v>
      </c>
      <c r="AL358" s="103">
        <f>SUM(AI358:AK358)</f>
        <v>2900</v>
      </c>
      <c r="AM358" s="420">
        <f t="shared" si="259"/>
        <v>41.428571428571431</v>
      </c>
      <c r="AO358" s="420">
        <f>AO359</f>
        <v>0</v>
      </c>
      <c r="AP358" s="103">
        <f>AP359</f>
        <v>0</v>
      </c>
      <c r="AQ358" s="103">
        <f>AQ359</f>
        <v>0</v>
      </c>
      <c r="AR358" s="103">
        <f>SUM(AO358:AQ358)</f>
        <v>0</v>
      </c>
      <c r="AS358" s="420">
        <f t="shared" si="261"/>
        <v>0</v>
      </c>
      <c r="AU358" s="420">
        <f t="shared" si="273"/>
        <v>2900</v>
      </c>
      <c r="AV358" s="420">
        <f t="shared" si="262"/>
        <v>41.428571428571431</v>
      </c>
      <c r="AX358" s="420">
        <f t="shared" si="263"/>
        <v>7000</v>
      </c>
      <c r="AY358" s="420">
        <f t="shared" si="264"/>
        <v>100</v>
      </c>
      <c r="AZ358" s="50"/>
      <c r="BA358" s="102">
        <f t="shared" si="235"/>
        <v>0</v>
      </c>
      <c r="BB358" s="129">
        <f t="shared" si="251"/>
        <v>0</v>
      </c>
      <c r="BC358" s="103">
        <f t="shared" si="236"/>
        <v>7000</v>
      </c>
      <c r="BD358" s="51"/>
    </row>
    <row r="359" spans="1:56" ht="30" customHeight="1" x14ac:dyDescent="0.2">
      <c r="A359" s="82"/>
      <c r="B359" s="83"/>
      <c r="C359" s="83"/>
      <c r="D359" s="63"/>
      <c r="E359" s="60"/>
      <c r="F359" s="83"/>
      <c r="G359" s="104"/>
      <c r="H359" s="105"/>
      <c r="I359" s="59"/>
      <c r="J359" s="60"/>
      <c r="K359" s="133">
        <v>4</v>
      </c>
      <c r="L359" s="62"/>
      <c r="M359" s="63"/>
      <c r="N359" s="134" t="s">
        <v>66</v>
      </c>
      <c r="O359" s="129">
        <v>7000</v>
      </c>
      <c r="P359" s="136">
        <v>8000</v>
      </c>
      <c r="Q359" s="137">
        <v>9000</v>
      </c>
      <c r="R359" s="129">
        <v>7000</v>
      </c>
      <c r="S359" s="375"/>
      <c r="T359" s="129">
        <v>1000</v>
      </c>
      <c r="U359" s="129">
        <v>400</v>
      </c>
      <c r="V359" s="129">
        <v>500</v>
      </c>
      <c r="W359" s="129">
        <f>SUM(T359:V359)</f>
        <v>1900</v>
      </c>
      <c r="X359" s="135">
        <f t="shared" si="253"/>
        <v>27.142857142857142</v>
      </c>
      <c r="Z359" s="135">
        <v>600</v>
      </c>
      <c r="AA359" s="129">
        <v>1000</v>
      </c>
      <c r="AB359" s="129">
        <v>600</v>
      </c>
      <c r="AC359" s="129">
        <f>SUM(Z359:AB359)</f>
        <v>2200</v>
      </c>
      <c r="AD359" s="424">
        <f t="shared" si="255"/>
        <v>31.428571428571427</v>
      </c>
      <c r="AF359" s="424">
        <f t="shared" si="256"/>
        <v>4100</v>
      </c>
      <c r="AG359" s="424">
        <f t="shared" si="257"/>
        <v>58.571428571428569</v>
      </c>
      <c r="AI359" s="424">
        <v>1000</v>
      </c>
      <c r="AJ359" s="129">
        <v>500</v>
      </c>
      <c r="AK359" s="129">
        <v>1400</v>
      </c>
      <c r="AL359" s="129">
        <f>SUM(AI359:AK359)</f>
        <v>2900</v>
      </c>
      <c r="AM359" s="424">
        <f t="shared" si="259"/>
        <v>41.428571428571431</v>
      </c>
      <c r="AO359" s="424"/>
      <c r="AP359" s="129"/>
      <c r="AQ359" s="129"/>
      <c r="AR359" s="129">
        <f>SUM(AO359:AQ359)</f>
        <v>0</v>
      </c>
      <c r="AS359" s="424">
        <f t="shared" si="261"/>
        <v>0</v>
      </c>
      <c r="AU359" s="424">
        <f t="shared" si="273"/>
        <v>2900</v>
      </c>
      <c r="AV359" s="424">
        <f t="shared" si="262"/>
        <v>41.428571428571431</v>
      </c>
      <c r="AX359" s="424">
        <f t="shared" si="263"/>
        <v>7000</v>
      </c>
      <c r="AY359" s="424">
        <f t="shared" si="264"/>
        <v>100</v>
      </c>
      <c r="AZ359" s="50"/>
      <c r="BA359" s="135">
        <f t="shared" si="235"/>
        <v>0</v>
      </c>
      <c r="BB359" s="129">
        <f t="shared" si="251"/>
        <v>0</v>
      </c>
      <c r="BC359" s="129">
        <f t="shared" si="236"/>
        <v>7000</v>
      </c>
      <c r="BD359" s="51"/>
    </row>
    <row r="360" spans="1:56" ht="30" customHeight="1" x14ac:dyDescent="0.2">
      <c r="A360" s="82"/>
      <c r="B360" s="83"/>
      <c r="C360" s="83"/>
      <c r="D360" s="63"/>
      <c r="E360" s="60"/>
      <c r="F360" s="83"/>
      <c r="G360" s="104"/>
      <c r="H360" s="105"/>
      <c r="I360" s="59"/>
      <c r="J360" s="130" t="s">
        <v>55</v>
      </c>
      <c r="K360" s="61"/>
      <c r="L360" s="62"/>
      <c r="M360" s="63"/>
      <c r="N360" s="101" t="s">
        <v>56</v>
      </c>
      <c r="O360" s="103">
        <f>O361+O362</f>
        <v>12000</v>
      </c>
      <c r="P360" s="103">
        <f>P361+P362</f>
        <v>12000</v>
      </c>
      <c r="Q360" s="103">
        <f>Q361+Q362</f>
        <v>12000</v>
      </c>
      <c r="R360" s="103">
        <f>R361+R362</f>
        <v>12000</v>
      </c>
      <c r="S360" s="379"/>
      <c r="T360" s="103">
        <f>T361+T362+T363</f>
        <v>900</v>
      </c>
      <c r="U360" s="103">
        <f>U361+U362+U363</f>
        <v>1100</v>
      </c>
      <c r="V360" s="103">
        <f>V361+V362+V363</f>
        <v>1100</v>
      </c>
      <c r="W360" s="103">
        <f>W361+W362+W363</f>
        <v>3100</v>
      </c>
      <c r="X360" s="102">
        <f t="shared" si="253"/>
        <v>25.833333333333332</v>
      </c>
      <c r="Z360" s="102">
        <f>Z361+Z362+Z363</f>
        <v>1000</v>
      </c>
      <c r="AA360" s="103">
        <f>AA361+AA362+AA363</f>
        <v>1100</v>
      </c>
      <c r="AB360" s="103">
        <f>AB361+AB362</f>
        <v>1100</v>
      </c>
      <c r="AC360" s="103">
        <f>AC361+AC362</f>
        <v>3200</v>
      </c>
      <c r="AD360" s="420">
        <f t="shared" si="255"/>
        <v>26.666666666666668</v>
      </c>
      <c r="AF360" s="420">
        <f>AF361+AF362</f>
        <v>6300</v>
      </c>
      <c r="AG360" s="420">
        <f t="shared" si="257"/>
        <v>52.5</v>
      </c>
      <c r="AI360" s="420">
        <f>AI361+AI362</f>
        <v>1200</v>
      </c>
      <c r="AJ360" s="103">
        <f>AJ361+AJ362</f>
        <v>1300</v>
      </c>
      <c r="AK360" s="103">
        <f>AK361+AK362</f>
        <v>1300</v>
      </c>
      <c r="AL360" s="103">
        <f>AL361+AL362</f>
        <v>3800</v>
      </c>
      <c r="AM360" s="420">
        <f t="shared" si="259"/>
        <v>31.666666666666668</v>
      </c>
      <c r="AO360" s="420">
        <f>AO361+AO362+AO363</f>
        <v>1600</v>
      </c>
      <c r="AP360" s="103">
        <f>AP361+AP362+AP363</f>
        <v>200</v>
      </c>
      <c r="AQ360" s="103">
        <f>AQ361+AQ362+AQ363</f>
        <v>100</v>
      </c>
      <c r="AR360" s="103">
        <f>AR361+AR362+AR363</f>
        <v>1900</v>
      </c>
      <c r="AS360" s="420">
        <f t="shared" si="261"/>
        <v>15.833333333333334</v>
      </c>
      <c r="AU360" s="420">
        <f t="shared" si="273"/>
        <v>5700</v>
      </c>
      <c r="AV360" s="420">
        <f t="shared" si="262"/>
        <v>47.5</v>
      </c>
      <c r="AX360" s="420">
        <f t="shared" si="263"/>
        <v>12000</v>
      </c>
      <c r="AY360" s="420">
        <f t="shared" si="264"/>
        <v>100</v>
      </c>
      <c r="AZ360" s="50"/>
      <c r="BA360" s="102">
        <f t="shared" si="235"/>
        <v>0</v>
      </c>
      <c r="BB360" s="129">
        <f t="shared" si="251"/>
        <v>0</v>
      </c>
      <c r="BC360" s="103">
        <f t="shared" si="236"/>
        <v>12000</v>
      </c>
      <c r="BD360" s="51"/>
    </row>
    <row r="361" spans="1:56" ht="30" customHeight="1" x14ac:dyDescent="0.2">
      <c r="A361" s="82"/>
      <c r="B361" s="83"/>
      <c r="C361" s="83"/>
      <c r="D361" s="63"/>
      <c r="E361" s="60"/>
      <c r="F361" s="83"/>
      <c r="G361" s="104"/>
      <c r="H361" s="105"/>
      <c r="I361" s="59"/>
      <c r="J361" s="60"/>
      <c r="K361" s="133">
        <v>5</v>
      </c>
      <c r="L361" s="62"/>
      <c r="M361" s="63"/>
      <c r="N361" s="134" t="s">
        <v>58</v>
      </c>
      <c r="O361" s="129">
        <v>3000</v>
      </c>
      <c r="P361" s="136">
        <v>3000</v>
      </c>
      <c r="Q361" s="137">
        <v>3000</v>
      </c>
      <c r="R361" s="129">
        <v>3000</v>
      </c>
      <c r="S361" s="375"/>
      <c r="T361" s="129">
        <v>200</v>
      </c>
      <c r="U361" s="129">
        <v>300</v>
      </c>
      <c r="V361" s="129">
        <v>300</v>
      </c>
      <c r="W361" s="129">
        <f t="shared" ref="W361:W366" si="274">SUM(T361:V361)</f>
        <v>800</v>
      </c>
      <c r="X361" s="135">
        <f t="shared" si="253"/>
        <v>26.666666666666668</v>
      </c>
      <c r="Z361" s="135">
        <v>200</v>
      </c>
      <c r="AA361" s="129">
        <v>300</v>
      </c>
      <c r="AB361" s="129">
        <v>300</v>
      </c>
      <c r="AC361" s="129">
        <f t="shared" ref="AC361:AC366" si="275">SUM(Z361:AB361)</f>
        <v>800</v>
      </c>
      <c r="AD361" s="424">
        <f t="shared" si="255"/>
        <v>26.666666666666668</v>
      </c>
      <c r="AF361" s="424">
        <f t="shared" si="256"/>
        <v>1600</v>
      </c>
      <c r="AG361" s="424">
        <f t="shared" si="257"/>
        <v>53.333333333333336</v>
      </c>
      <c r="AI361" s="424">
        <v>200</v>
      </c>
      <c r="AJ361" s="129">
        <v>300</v>
      </c>
      <c r="AK361" s="129">
        <v>300</v>
      </c>
      <c r="AL361" s="129">
        <f t="shared" ref="AL361:AL366" si="276">SUM(AI361:AK361)</f>
        <v>800</v>
      </c>
      <c r="AM361" s="424">
        <f t="shared" si="259"/>
        <v>26.666666666666668</v>
      </c>
      <c r="AO361" s="424">
        <v>300</v>
      </c>
      <c r="AP361" s="129">
        <v>200</v>
      </c>
      <c r="AQ361" s="129">
        <v>100</v>
      </c>
      <c r="AR361" s="129">
        <f t="shared" ref="AR361:AR366" si="277">SUM(AO361:AQ361)</f>
        <v>600</v>
      </c>
      <c r="AS361" s="424">
        <f t="shared" si="261"/>
        <v>20</v>
      </c>
      <c r="AU361" s="424">
        <f t="shared" si="273"/>
        <v>1400</v>
      </c>
      <c r="AV361" s="424">
        <f>AU361/(R361/100)</f>
        <v>46.666666666666664</v>
      </c>
      <c r="AX361" s="424">
        <f t="shared" si="263"/>
        <v>3000</v>
      </c>
      <c r="AY361" s="424">
        <f t="shared" si="264"/>
        <v>100</v>
      </c>
      <c r="AZ361" s="50"/>
      <c r="BA361" s="129">
        <f t="shared" si="235"/>
        <v>0</v>
      </c>
      <c r="BB361" s="129">
        <f t="shared" si="251"/>
        <v>0</v>
      </c>
      <c r="BC361" s="129">
        <f t="shared" si="236"/>
        <v>3000</v>
      </c>
      <c r="BD361" s="51"/>
    </row>
    <row r="362" spans="1:56" ht="30" customHeight="1" x14ac:dyDescent="0.2">
      <c r="A362" s="82"/>
      <c r="B362" s="83"/>
      <c r="C362" s="83"/>
      <c r="D362" s="63"/>
      <c r="E362" s="60"/>
      <c r="F362" s="83"/>
      <c r="G362" s="104"/>
      <c r="H362" s="105"/>
      <c r="I362" s="59"/>
      <c r="J362" s="60"/>
      <c r="K362" s="133">
        <v>7</v>
      </c>
      <c r="L362" s="62"/>
      <c r="M362" s="63"/>
      <c r="N362" s="134" t="s">
        <v>59</v>
      </c>
      <c r="O362" s="129">
        <v>9000</v>
      </c>
      <c r="P362" s="136">
        <v>9000</v>
      </c>
      <c r="Q362" s="137">
        <v>9000</v>
      </c>
      <c r="R362" s="129">
        <v>9000</v>
      </c>
      <c r="S362" s="375"/>
      <c r="T362" s="129">
        <v>700</v>
      </c>
      <c r="U362" s="129">
        <v>800</v>
      </c>
      <c r="V362" s="129">
        <v>800</v>
      </c>
      <c r="W362" s="129">
        <f t="shared" si="274"/>
        <v>2300</v>
      </c>
      <c r="X362" s="135">
        <f t="shared" si="253"/>
        <v>25.555555555555557</v>
      </c>
      <c r="Z362" s="135">
        <v>800</v>
      </c>
      <c r="AA362" s="129">
        <v>800</v>
      </c>
      <c r="AB362" s="129">
        <v>800</v>
      </c>
      <c r="AC362" s="129">
        <f t="shared" si="275"/>
        <v>2400</v>
      </c>
      <c r="AD362" s="424">
        <f t="shared" si="255"/>
        <v>26.666666666666668</v>
      </c>
      <c r="AF362" s="424">
        <f t="shared" si="256"/>
        <v>4700</v>
      </c>
      <c r="AG362" s="424">
        <f t="shared" si="257"/>
        <v>52.222222222222221</v>
      </c>
      <c r="AI362" s="424">
        <v>1000</v>
      </c>
      <c r="AJ362" s="129">
        <v>1000</v>
      </c>
      <c r="AK362" s="129">
        <v>1000</v>
      </c>
      <c r="AL362" s="129">
        <f t="shared" si="276"/>
        <v>3000</v>
      </c>
      <c r="AM362" s="424">
        <f t="shared" si="259"/>
        <v>33.333333333333336</v>
      </c>
      <c r="AO362" s="424">
        <v>1300</v>
      </c>
      <c r="AP362" s="129"/>
      <c r="AQ362" s="129"/>
      <c r="AR362" s="129">
        <f t="shared" si="277"/>
        <v>1300</v>
      </c>
      <c r="AS362" s="424">
        <f t="shared" si="261"/>
        <v>14.444444444444445</v>
      </c>
      <c r="AU362" s="424">
        <f t="shared" si="273"/>
        <v>4300</v>
      </c>
      <c r="AV362" s="424">
        <f>AU362/(R362/100)</f>
        <v>47.777777777777779</v>
      </c>
      <c r="AX362" s="424">
        <f t="shared" si="263"/>
        <v>9000</v>
      </c>
      <c r="AY362" s="424">
        <f t="shared" si="264"/>
        <v>100</v>
      </c>
      <c r="AZ362" s="50"/>
      <c r="BA362" s="129">
        <f t="shared" si="235"/>
        <v>0</v>
      </c>
      <c r="BB362" s="129">
        <f t="shared" si="251"/>
        <v>0</v>
      </c>
      <c r="BC362" s="129">
        <f t="shared" si="236"/>
        <v>9000</v>
      </c>
      <c r="BD362" s="51"/>
    </row>
    <row r="363" spans="1:56" ht="30" customHeight="1" x14ac:dyDescent="0.2">
      <c r="A363" s="82"/>
      <c r="B363" s="83"/>
      <c r="C363" s="83"/>
      <c r="D363" s="63"/>
      <c r="E363" s="60"/>
      <c r="F363" s="83"/>
      <c r="G363" s="109"/>
      <c r="H363" s="138" t="s">
        <v>60</v>
      </c>
      <c r="I363" s="139"/>
      <c r="J363" s="140"/>
      <c r="K363" s="141"/>
      <c r="L363" s="142"/>
      <c r="M363" s="143"/>
      <c r="N363" s="144" t="s">
        <v>61</v>
      </c>
      <c r="O363" s="147">
        <f>O364</f>
        <v>44000</v>
      </c>
      <c r="P363" s="147">
        <f>P364</f>
        <v>55000</v>
      </c>
      <c r="Q363" s="147">
        <f>Q364</f>
        <v>65000</v>
      </c>
      <c r="R363" s="147">
        <f>R364</f>
        <v>44000</v>
      </c>
      <c r="S363" s="379"/>
      <c r="T363" s="147">
        <f>T364</f>
        <v>0</v>
      </c>
      <c r="U363" s="147">
        <f>U364</f>
        <v>0</v>
      </c>
      <c r="V363" s="147">
        <f>V364</f>
        <v>0</v>
      </c>
      <c r="W363" s="147">
        <f t="shared" si="274"/>
        <v>0</v>
      </c>
      <c r="X363" s="145">
        <f t="shared" si="253"/>
        <v>0</v>
      </c>
      <c r="Z363" s="145">
        <f>Z364</f>
        <v>0</v>
      </c>
      <c r="AA363" s="147">
        <f>AA364</f>
        <v>0</v>
      </c>
      <c r="AB363" s="147">
        <f>AB364</f>
        <v>0</v>
      </c>
      <c r="AC363" s="147">
        <f t="shared" si="275"/>
        <v>0</v>
      </c>
      <c r="AD363" s="149">
        <f t="shared" si="255"/>
        <v>0</v>
      </c>
      <c r="AF363" s="149">
        <f t="shared" si="256"/>
        <v>0</v>
      </c>
      <c r="AG363" s="149">
        <f t="shared" si="257"/>
        <v>0</v>
      </c>
      <c r="AI363" s="149">
        <f>AI364</f>
        <v>44000</v>
      </c>
      <c r="AJ363" s="147">
        <f>AJ364</f>
        <v>0</v>
      </c>
      <c r="AK363" s="147">
        <f>AK364</f>
        <v>0</v>
      </c>
      <c r="AL363" s="147">
        <f t="shared" si="276"/>
        <v>44000</v>
      </c>
      <c r="AM363" s="149">
        <f t="shared" si="259"/>
        <v>100</v>
      </c>
      <c r="AO363" s="149">
        <f>AO364</f>
        <v>0</v>
      </c>
      <c r="AP363" s="147">
        <f>AP364</f>
        <v>0</v>
      </c>
      <c r="AQ363" s="147">
        <f>AQ364</f>
        <v>0</v>
      </c>
      <c r="AR363" s="147">
        <f t="shared" si="277"/>
        <v>0</v>
      </c>
      <c r="AS363" s="149">
        <f t="shared" si="261"/>
        <v>0</v>
      </c>
      <c r="AU363" s="149">
        <f t="shared" si="273"/>
        <v>44000</v>
      </c>
      <c r="AV363" s="149">
        <f t="shared" ref="AV363:AV371" si="278">AU363/(R363/100)</f>
        <v>100</v>
      </c>
      <c r="AX363" s="149">
        <f t="shared" si="263"/>
        <v>44000</v>
      </c>
      <c r="AY363" s="446">
        <f t="shared" si="264"/>
        <v>100</v>
      </c>
      <c r="AZ363" s="148"/>
      <c r="BA363" s="145">
        <f t="shared" si="235"/>
        <v>0</v>
      </c>
      <c r="BB363" s="147">
        <f t="shared" ref="BB363:BB370" si="279">BA363/(O363/100)</f>
        <v>0</v>
      </c>
      <c r="BC363" s="147">
        <f t="shared" si="236"/>
        <v>44000</v>
      </c>
      <c r="BD363" s="51"/>
    </row>
    <row r="364" spans="1:56" ht="30" customHeight="1" x14ac:dyDescent="0.2">
      <c r="A364" s="82"/>
      <c r="B364" s="83"/>
      <c r="C364" s="83"/>
      <c r="D364" s="63"/>
      <c r="E364" s="60"/>
      <c r="F364" s="83"/>
      <c r="G364" s="104"/>
      <c r="H364" s="105"/>
      <c r="I364" s="123">
        <v>2</v>
      </c>
      <c r="J364" s="60"/>
      <c r="K364" s="61"/>
      <c r="L364" s="62"/>
      <c r="M364" s="63"/>
      <c r="N364" s="124" t="s">
        <v>54</v>
      </c>
      <c r="O364" s="126">
        <f>O365+O367</f>
        <v>44000</v>
      </c>
      <c r="P364" s="126">
        <f>P365+P367</f>
        <v>55000</v>
      </c>
      <c r="Q364" s="126">
        <f>Q365+Q367</f>
        <v>65000</v>
      </c>
      <c r="R364" s="126">
        <f>R365+R367</f>
        <v>44000</v>
      </c>
      <c r="S364" s="388"/>
      <c r="T364" s="126">
        <f>T365+T367</f>
        <v>0</v>
      </c>
      <c r="U364" s="126">
        <f>U365+U367</f>
        <v>0</v>
      </c>
      <c r="V364" s="126">
        <f>V365+V367</f>
        <v>0</v>
      </c>
      <c r="W364" s="126">
        <f t="shared" si="274"/>
        <v>0</v>
      </c>
      <c r="X364" s="125">
        <f t="shared" si="253"/>
        <v>0</v>
      </c>
      <c r="Z364" s="125">
        <f>Z365+Z367</f>
        <v>0</v>
      </c>
      <c r="AA364" s="126">
        <f>AA365+AA367</f>
        <v>0</v>
      </c>
      <c r="AB364" s="126">
        <f>AB365+AB367</f>
        <v>0</v>
      </c>
      <c r="AC364" s="126">
        <f t="shared" si="275"/>
        <v>0</v>
      </c>
      <c r="AD364" s="423">
        <f t="shared" si="255"/>
        <v>0</v>
      </c>
      <c r="AF364" s="423">
        <f t="shared" si="256"/>
        <v>0</v>
      </c>
      <c r="AG364" s="423">
        <f t="shared" si="257"/>
        <v>0</v>
      </c>
      <c r="AI364" s="423">
        <f>AI365+AI367</f>
        <v>44000</v>
      </c>
      <c r="AJ364" s="126">
        <f>AJ365+AJ367</f>
        <v>0</v>
      </c>
      <c r="AK364" s="126">
        <f>AK365+AK367</f>
        <v>0</v>
      </c>
      <c r="AL364" s="126">
        <f t="shared" si="276"/>
        <v>44000</v>
      </c>
      <c r="AM364" s="423">
        <f t="shared" si="259"/>
        <v>100</v>
      </c>
      <c r="AO364" s="423">
        <f>AO365+AO367</f>
        <v>0</v>
      </c>
      <c r="AP364" s="126">
        <f>AP365+AP367</f>
        <v>0</v>
      </c>
      <c r="AQ364" s="126">
        <f>AQ365+AQ367</f>
        <v>0</v>
      </c>
      <c r="AR364" s="126">
        <f t="shared" si="277"/>
        <v>0</v>
      </c>
      <c r="AS364" s="423">
        <f t="shared" si="261"/>
        <v>0</v>
      </c>
      <c r="AU364" s="423">
        <f t="shared" si="273"/>
        <v>44000</v>
      </c>
      <c r="AV364" s="423">
        <f t="shared" si="278"/>
        <v>100</v>
      </c>
      <c r="AX364" s="423">
        <f t="shared" si="263"/>
        <v>44000</v>
      </c>
      <c r="AY364" s="447">
        <f t="shared" si="264"/>
        <v>100</v>
      </c>
      <c r="AZ364" s="50"/>
      <c r="BA364" s="125">
        <f t="shared" si="235"/>
        <v>0</v>
      </c>
      <c r="BB364" s="126">
        <f t="shared" si="279"/>
        <v>0</v>
      </c>
      <c r="BC364" s="126">
        <f t="shared" si="236"/>
        <v>44000</v>
      </c>
      <c r="BD364" s="51"/>
    </row>
    <row r="365" spans="1:56" ht="30" customHeight="1" x14ac:dyDescent="0.2">
      <c r="A365" s="82"/>
      <c r="B365" s="83"/>
      <c r="C365" s="83"/>
      <c r="D365" s="63"/>
      <c r="E365" s="60"/>
      <c r="F365" s="83"/>
      <c r="G365" s="104"/>
      <c r="H365" s="105"/>
      <c r="I365" s="59"/>
      <c r="J365" s="130" t="s">
        <v>63</v>
      </c>
      <c r="K365" s="61"/>
      <c r="L365" s="62"/>
      <c r="M365" s="63"/>
      <c r="N365" s="101" t="s">
        <v>64</v>
      </c>
      <c r="O365" s="103">
        <f>O366</f>
        <v>40000</v>
      </c>
      <c r="P365" s="103">
        <f>P366</f>
        <v>50000</v>
      </c>
      <c r="Q365" s="103">
        <f>Q366</f>
        <v>60000</v>
      </c>
      <c r="R365" s="103">
        <f>R366</f>
        <v>40000</v>
      </c>
      <c r="S365" s="379"/>
      <c r="T365" s="103">
        <f>T366</f>
        <v>0</v>
      </c>
      <c r="U365" s="103">
        <f>U366</f>
        <v>0</v>
      </c>
      <c r="V365" s="103">
        <f>V366</f>
        <v>0</v>
      </c>
      <c r="W365" s="103">
        <f t="shared" si="274"/>
        <v>0</v>
      </c>
      <c r="X365" s="102">
        <f t="shared" si="253"/>
        <v>0</v>
      </c>
      <c r="Z365" s="102">
        <f>Z366</f>
        <v>0</v>
      </c>
      <c r="AA365" s="103">
        <f>AA366</f>
        <v>0</v>
      </c>
      <c r="AB365" s="103">
        <f>AB366</f>
        <v>0</v>
      </c>
      <c r="AC365" s="103">
        <f t="shared" si="275"/>
        <v>0</v>
      </c>
      <c r="AD365" s="420">
        <f t="shared" si="255"/>
        <v>0</v>
      </c>
      <c r="AF365" s="420">
        <f t="shared" si="256"/>
        <v>0</v>
      </c>
      <c r="AG365" s="420">
        <f t="shared" si="257"/>
        <v>0</v>
      </c>
      <c r="AI365" s="420">
        <f>AI366</f>
        <v>40000</v>
      </c>
      <c r="AJ365" s="103">
        <f>AJ366</f>
        <v>0</v>
      </c>
      <c r="AK365" s="103">
        <f>AK366</f>
        <v>0</v>
      </c>
      <c r="AL365" s="103">
        <f t="shared" si="276"/>
        <v>40000</v>
      </c>
      <c r="AM365" s="420">
        <f t="shared" si="259"/>
        <v>100</v>
      </c>
      <c r="AO365" s="420">
        <f>AO366</f>
        <v>0</v>
      </c>
      <c r="AP365" s="103">
        <f>AP366</f>
        <v>0</v>
      </c>
      <c r="AQ365" s="103">
        <f>AQ366</f>
        <v>0</v>
      </c>
      <c r="AR365" s="103">
        <f t="shared" si="277"/>
        <v>0</v>
      </c>
      <c r="AS365" s="420">
        <f t="shared" si="261"/>
        <v>0</v>
      </c>
      <c r="AU365" s="420">
        <f t="shared" si="273"/>
        <v>40000</v>
      </c>
      <c r="AV365" s="420">
        <f t="shared" si="278"/>
        <v>100</v>
      </c>
      <c r="AX365" s="420">
        <f t="shared" si="263"/>
        <v>40000</v>
      </c>
      <c r="AY365" s="448">
        <f t="shared" si="264"/>
        <v>100</v>
      </c>
      <c r="AZ365" s="50"/>
      <c r="BA365" s="102">
        <f t="shared" si="235"/>
        <v>0</v>
      </c>
      <c r="BB365" s="103">
        <f t="shared" si="279"/>
        <v>0</v>
      </c>
      <c r="BC365" s="103">
        <f t="shared" si="236"/>
        <v>40000</v>
      </c>
      <c r="BD365" s="51"/>
    </row>
    <row r="366" spans="1:56" ht="30" customHeight="1" x14ac:dyDescent="0.2">
      <c r="A366" s="82"/>
      <c r="B366" s="83"/>
      <c r="C366" s="83"/>
      <c r="D366" s="63"/>
      <c r="E366" s="60"/>
      <c r="F366" s="83"/>
      <c r="G366" s="104"/>
      <c r="H366" s="105"/>
      <c r="I366" s="59"/>
      <c r="J366" s="60"/>
      <c r="K366" s="133">
        <v>1</v>
      </c>
      <c r="L366" s="62"/>
      <c r="M366" s="63"/>
      <c r="N366" s="134" t="s">
        <v>65</v>
      </c>
      <c r="O366" s="129">
        <v>40000</v>
      </c>
      <c r="P366" s="136">
        <v>50000</v>
      </c>
      <c r="Q366" s="137">
        <v>60000</v>
      </c>
      <c r="R366" s="129">
        <v>40000</v>
      </c>
      <c r="S366" s="375"/>
      <c r="T366" s="129"/>
      <c r="U366" s="129"/>
      <c r="V366" s="129"/>
      <c r="W366" s="129">
        <f t="shared" si="274"/>
        <v>0</v>
      </c>
      <c r="X366" s="135">
        <f t="shared" si="253"/>
        <v>0</v>
      </c>
      <c r="Z366" s="135"/>
      <c r="AA366" s="129"/>
      <c r="AB366" s="129"/>
      <c r="AC366" s="129">
        <f t="shared" si="275"/>
        <v>0</v>
      </c>
      <c r="AD366" s="424">
        <f t="shared" si="255"/>
        <v>0</v>
      </c>
      <c r="AF366" s="424">
        <f t="shared" si="256"/>
        <v>0</v>
      </c>
      <c r="AG366" s="424">
        <f t="shared" si="257"/>
        <v>0</v>
      </c>
      <c r="AI366" s="424">
        <v>40000</v>
      </c>
      <c r="AJ366" s="129"/>
      <c r="AK366" s="129"/>
      <c r="AL366" s="129">
        <f t="shared" si="276"/>
        <v>40000</v>
      </c>
      <c r="AM366" s="424">
        <f t="shared" si="259"/>
        <v>100</v>
      </c>
      <c r="AO366" s="424"/>
      <c r="AP366" s="129"/>
      <c r="AQ366" s="129"/>
      <c r="AR366" s="129">
        <f t="shared" si="277"/>
        <v>0</v>
      </c>
      <c r="AS366" s="424">
        <f t="shared" si="261"/>
        <v>0</v>
      </c>
      <c r="AU366" s="424">
        <f t="shared" si="273"/>
        <v>40000</v>
      </c>
      <c r="AV366" s="424">
        <f t="shared" si="278"/>
        <v>100</v>
      </c>
      <c r="AX366" s="424">
        <f t="shared" si="263"/>
        <v>40000</v>
      </c>
      <c r="AY366" s="449">
        <f t="shared" si="264"/>
        <v>100</v>
      </c>
      <c r="AZ366" s="50"/>
      <c r="BA366" s="135">
        <f t="shared" si="235"/>
        <v>0</v>
      </c>
      <c r="BB366" s="129">
        <f t="shared" si="279"/>
        <v>0</v>
      </c>
      <c r="BC366" s="129">
        <f t="shared" si="236"/>
        <v>40000</v>
      </c>
      <c r="BD366" s="51"/>
    </row>
    <row r="367" spans="1:56" ht="30" customHeight="1" x14ac:dyDescent="0.2">
      <c r="A367" s="82"/>
      <c r="B367" s="83"/>
      <c r="C367" s="83"/>
      <c r="D367" s="63"/>
      <c r="E367" s="60"/>
      <c r="F367" s="83"/>
      <c r="G367" s="104"/>
      <c r="H367" s="105"/>
      <c r="I367" s="59"/>
      <c r="J367" s="130" t="s">
        <v>55</v>
      </c>
      <c r="K367" s="61"/>
      <c r="L367" s="62"/>
      <c r="M367" s="63"/>
      <c r="N367" s="101" t="s">
        <v>56</v>
      </c>
      <c r="O367" s="103">
        <f>O369+O370</f>
        <v>4000</v>
      </c>
      <c r="P367" s="103">
        <f>P369+P370</f>
        <v>5000</v>
      </c>
      <c r="Q367" s="103">
        <f>Q369+Q370</f>
        <v>5000</v>
      </c>
      <c r="R367" s="103">
        <f>R369+R370</f>
        <v>4000</v>
      </c>
      <c r="S367" s="379"/>
      <c r="T367" s="103">
        <f>T368+T369+T370</f>
        <v>0</v>
      </c>
      <c r="U367" s="103">
        <f>U368+U369+U370</f>
        <v>0</v>
      </c>
      <c r="V367" s="103">
        <f>V368+V369+V370</f>
        <v>0</v>
      </c>
      <c r="W367" s="103">
        <f>W368+W369+W370</f>
        <v>0</v>
      </c>
      <c r="X367" s="102">
        <f t="shared" si="253"/>
        <v>0</v>
      </c>
      <c r="Z367" s="102">
        <f>Z368+Z369+Z370</f>
        <v>0</v>
      </c>
      <c r="AA367" s="103">
        <f>AA368+AA369+AA370</f>
        <v>0</v>
      </c>
      <c r="AB367" s="103">
        <f>AB368+AB369+AB370</f>
        <v>0</v>
      </c>
      <c r="AC367" s="103">
        <f>AC368+AC369+AC370</f>
        <v>0</v>
      </c>
      <c r="AD367" s="420">
        <f t="shared" si="255"/>
        <v>0</v>
      </c>
      <c r="AF367" s="420">
        <f t="shared" si="256"/>
        <v>0</v>
      </c>
      <c r="AG367" s="420">
        <f t="shared" si="257"/>
        <v>0</v>
      </c>
      <c r="AI367" s="420">
        <f>AI368+AI369+AI370</f>
        <v>4000</v>
      </c>
      <c r="AJ367" s="103">
        <f>AJ368+AJ369+AJ370</f>
        <v>0</v>
      </c>
      <c r="AK367" s="103">
        <f>AK368+AK369+AK370</f>
        <v>0</v>
      </c>
      <c r="AL367" s="103">
        <f>AL368+AL369+AL370</f>
        <v>4000</v>
      </c>
      <c r="AM367" s="420">
        <f t="shared" si="259"/>
        <v>100</v>
      </c>
      <c r="AO367" s="420">
        <f>AO368+AO369+AO370</f>
        <v>0</v>
      </c>
      <c r="AP367" s="103">
        <f>AP368+AP369+AP370</f>
        <v>0</v>
      </c>
      <c r="AQ367" s="103">
        <f>AQ368+AQ369+AQ370</f>
        <v>0</v>
      </c>
      <c r="AR367" s="103">
        <f>AR368+AR369+AR370</f>
        <v>0</v>
      </c>
      <c r="AS367" s="420">
        <f t="shared" si="261"/>
        <v>0</v>
      </c>
      <c r="AU367" s="420">
        <f t="shared" si="273"/>
        <v>4000</v>
      </c>
      <c r="AV367" s="420">
        <f t="shared" si="278"/>
        <v>100</v>
      </c>
      <c r="AX367" s="420">
        <f t="shared" si="263"/>
        <v>4000</v>
      </c>
      <c r="AY367" s="448">
        <f t="shared" si="264"/>
        <v>100</v>
      </c>
      <c r="AZ367" s="50"/>
      <c r="BA367" s="102">
        <f t="shared" ref="BA367:BA430" si="280">R367-AX367</f>
        <v>0</v>
      </c>
      <c r="BB367" s="103">
        <f t="shared" si="279"/>
        <v>0</v>
      </c>
      <c r="BC367" s="103">
        <f t="shared" ref="BC367:BC430" si="281">R367-BA367</f>
        <v>4000</v>
      </c>
      <c r="BD367" s="51"/>
    </row>
    <row r="368" spans="1:56" ht="30" hidden="1" customHeight="1" x14ac:dyDescent="0.2">
      <c r="A368" s="82"/>
      <c r="B368" s="83"/>
      <c r="C368" s="83"/>
      <c r="D368" s="63"/>
      <c r="E368" s="60"/>
      <c r="F368" s="83"/>
      <c r="G368" s="104"/>
      <c r="H368" s="105"/>
      <c r="I368" s="59"/>
      <c r="J368" s="60"/>
      <c r="K368" s="133">
        <v>2</v>
      </c>
      <c r="L368" s="62"/>
      <c r="M368" s="63"/>
      <c r="N368" s="134" t="s">
        <v>57</v>
      </c>
      <c r="O368" s="129" t="e">
        <f>[1]ÖD1!AJ1528</f>
        <v>#REF!</v>
      </c>
      <c r="P368" s="136" t="e">
        <f>[1]ÖD1!AK1528</f>
        <v>#REF!</v>
      </c>
      <c r="Q368" s="137" t="e">
        <f>[1]ÖD1!AL1528</f>
        <v>#REF!</v>
      </c>
      <c r="R368" s="129" t="e">
        <f>[1]ÖD1!AM1528</f>
        <v>#REF!</v>
      </c>
      <c r="S368" s="375"/>
      <c r="T368" s="129"/>
      <c r="U368" s="129"/>
      <c r="V368" s="129"/>
      <c r="W368" s="129"/>
      <c r="X368" s="135" t="e">
        <f t="shared" si="253"/>
        <v>#REF!</v>
      </c>
      <c r="Z368" s="135"/>
      <c r="AA368" s="129"/>
      <c r="AB368" s="129"/>
      <c r="AC368" s="129"/>
      <c r="AD368" s="424" t="e">
        <f t="shared" si="255"/>
        <v>#REF!</v>
      </c>
      <c r="AF368" s="424">
        <f t="shared" si="256"/>
        <v>0</v>
      </c>
      <c r="AG368" s="424" t="e">
        <f t="shared" si="257"/>
        <v>#REF!</v>
      </c>
      <c r="AI368" s="424"/>
      <c r="AJ368" s="129"/>
      <c r="AK368" s="129"/>
      <c r="AL368" s="129"/>
      <c r="AM368" s="424" t="e">
        <f t="shared" si="259"/>
        <v>#REF!</v>
      </c>
      <c r="AO368" s="424"/>
      <c r="AP368" s="129"/>
      <c r="AQ368" s="129"/>
      <c r="AR368" s="129"/>
      <c r="AS368" s="424" t="e">
        <f t="shared" si="261"/>
        <v>#REF!</v>
      </c>
      <c r="AU368" s="424">
        <f t="shared" si="273"/>
        <v>0</v>
      </c>
      <c r="AV368" s="424" t="e">
        <f t="shared" si="278"/>
        <v>#REF!</v>
      </c>
      <c r="AX368" s="424">
        <f t="shared" si="263"/>
        <v>0</v>
      </c>
      <c r="AY368" s="449" t="e">
        <f t="shared" si="264"/>
        <v>#REF!</v>
      </c>
      <c r="AZ368" s="50"/>
      <c r="BA368" s="135" t="e">
        <f t="shared" si="280"/>
        <v>#REF!</v>
      </c>
      <c r="BB368" s="129" t="e">
        <f t="shared" si="279"/>
        <v>#REF!</v>
      </c>
      <c r="BC368" s="129" t="e">
        <f t="shared" si="281"/>
        <v>#REF!</v>
      </c>
      <c r="BD368" s="51"/>
    </row>
    <row r="369" spans="1:56" ht="30" customHeight="1" x14ac:dyDescent="0.2">
      <c r="A369" s="82"/>
      <c r="B369" s="83"/>
      <c r="C369" s="83"/>
      <c r="D369" s="63"/>
      <c r="E369" s="60"/>
      <c r="F369" s="83"/>
      <c r="G369" s="104"/>
      <c r="H369" s="105"/>
      <c r="I369" s="59"/>
      <c r="J369" s="60"/>
      <c r="K369" s="133">
        <v>5</v>
      </c>
      <c r="L369" s="62"/>
      <c r="M369" s="63"/>
      <c r="N369" s="134" t="s">
        <v>58</v>
      </c>
      <c r="O369" s="129">
        <v>2000</v>
      </c>
      <c r="P369" s="136">
        <v>3000</v>
      </c>
      <c r="Q369" s="137">
        <v>3000</v>
      </c>
      <c r="R369" s="129">
        <v>2000</v>
      </c>
      <c r="S369" s="375"/>
      <c r="T369" s="129"/>
      <c r="U369" s="129"/>
      <c r="V369" s="129"/>
      <c r="W369" s="129">
        <f>SUM(T369:V369)</f>
        <v>0</v>
      </c>
      <c r="X369" s="135">
        <f t="shared" si="253"/>
        <v>0</v>
      </c>
      <c r="Z369" s="135"/>
      <c r="AA369" s="129"/>
      <c r="AB369" s="129"/>
      <c r="AC369" s="129">
        <f>SUM(Z369:AB369)</f>
        <v>0</v>
      </c>
      <c r="AD369" s="424">
        <f t="shared" si="255"/>
        <v>0</v>
      </c>
      <c r="AF369" s="424">
        <f t="shared" si="256"/>
        <v>0</v>
      </c>
      <c r="AG369" s="424">
        <f t="shared" si="257"/>
        <v>0</v>
      </c>
      <c r="AI369" s="424">
        <v>2000</v>
      </c>
      <c r="AJ369" s="129"/>
      <c r="AK369" s="129"/>
      <c r="AL369" s="129">
        <f>SUM(AI369:AK369)</f>
        <v>2000</v>
      </c>
      <c r="AM369" s="424">
        <f t="shared" si="259"/>
        <v>100</v>
      </c>
      <c r="AO369" s="424"/>
      <c r="AP369" s="129"/>
      <c r="AQ369" s="129"/>
      <c r="AR369" s="129">
        <f>SUM(AO369:AQ369)</f>
        <v>0</v>
      </c>
      <c r="AS369" s="424">
        <f t="shared" si="261"/>
        <v>0</v>
      </c>
      <c r="AU369" s="424">
        <f t="shared" si="273"/>
        <v>2000</v>
      </c>
      <c r="AV369" s="424">
        <f t="shared" si="278"/>
        <v>100</v>
      </c>
      <c r="AX369" s="424">
        <f t="shared" si="263"/>
        <v>2000</v>
      </c>
      <c r="AY369" s="449">
        <f t="shared" si="264"/>
        <v>100</v>
      </c>
      <c r="AZ369" s="50"/>
      <c r="BA369" s="135">
        <f t="shared" si="280"/>
        <v>0</v>
      </c>
      <c r="BB369" s="129">
        <f t="shared" si="279"/>
        <v>0</v>
      </c>
      <c r="BC369" s="129">
        <f t="shared" si="281"/>
        <v>2000</v>
      </c>
      <c r="BD369" s="51"/>
    </row>
    <row r="370" spans="1:56" ht="30" customHeight="1" x14ac:dyDescent="0.2">
      <c r="A370" s="82"/>
      <c r="B370" s="83"/>
      <c r="C370" s="83"/>
      <c r="D370" s="63"/>
      <c r="E370" s="60"/>
      <c r="F370" s="83"/>
      <c r="G370" s="104"/>
      <c r="H370" s="105"/>
      <c r="I370" s="59"/>
      <c r="J370" s="60"/>
      <c r="K370" s="133">
        <v>7</v>
      </c>
      <c r="L370" s="62"/>
      <c r="M370" s="63"/>
      <c r="N370" s="134" t="s">
        <v>59</v>
      </c>
      <c r="O370" s="129">
        <v>2000</v>
      </c>
      <c r="P370" s="136">
        <v>2000</v>
      </c>
      <c r="Q370" s="137">
        <v>2000</v>
      </c>
      <c r="R370" s="129">
        <v>2000</v>
      </c>
      <c r="S370" s="375">
        <v>500</v>
      </c>
      <c r="T370" s="129"/>
      <c r="U370" s="129"/>
      <c r="V370" s="129"/>
      <c r="W370" s="129">
        <f>SUM(T370:V370)</f>
        <v>0</v>
      </c>
      <c r="X370" s="135">
        <f t="shared" si="253"/>
        <v>0</v>
      </c>
      <c r="Z370" s="135"/>
      <c r="AA370" s="129"/>
      <c r="AB370" s="129"/>
      <c r="AC370" s="129">
        <f>SUM(Z370:AB370)</f>
        <v>0</v>
      </c>
      <c r="AD370" s="424">
        <f t="shared" si="255"/>
        <v>0</v>
      </c>
      <c r="AF370" s="424">
        <f t="shared" si="256"/>
        <v>0</v>
      </c>
      <c r="AG370" s="424">
        <f t="shared" si="257"/>
        <v>0</v>
      </c>
      <c r="AI370" s="424">
        <v>2000</v>
      </c>
      <c r="AJ370" s="129"/>
      <c r="AK370" s="129"/>
      <c r="AL370" s="129">
        <f>SUM(AI370:AK370)</f>
        <v>2000</v>
      </c>
      <c r="AM370" s="424">
        <f t="shared" si="259"/>
        <v>100</v>
      </c>
      <c r="AO370" s="424"/>
      <c r="AP370" s="129"/>
      <c r="AQ370" s="129"/>
      <c r="AR370" s="129">
        <f>SUM(AO370:AQ370)</f>
        <v>0</v>
      </c>
      <c r="AS370" s="424">
        <f t="shared" si="261"/>
        <v>0</v>
      </c>
      <c r="AU370" s="424">
        <f t="shared" si="273"/>
        <v>2000</v>
      </c>
      <c r="AV370" s="424">
        <f t="shared" si="278"/>
        <v>100</v>
      </c>
      <c r="AX370" s="424">
        <f t="shared" si="263"/>
        <v>2000</v>
      </c>
      <c r="AY370" s="449">
        <f t="shared" si="264"/>
        <v>100</v>
      </c>
      <c r="AZ370" s="50"/>
      <c r="BA370" s="135">
        <f t="shared" si="280"/>
        <v>0</v>
      </c>
      <c r="BB370" s="129">
        <f t="shared" si="279"/>
        <v>0</v>
      </c>
      <c r="BC370" s="129">
        <f t="shared" si="281"/>
        <v>2000</v>
      </c>
      <c r="BD370" s="51"/>
    </row>
    <row r="371" spans="1:56" ht="30" customHeight="1" x14ac:dyDescent="0.2">
      <c r="A371" s="82"/>
      <c r="B371" s="83"/>
      <c r="C371" s="83"/>
      <c r="D371" s="63"/>
      <c r="E371" s="60"/>
      <c r="F371" s="83"/>
      <c r="G371" s="104"/>
      <c r="H371" s="199" t="s">
        <v>74</v>
      </c>
      <c r="I371" s="200"/>
      <c r="J371" s="201"/>
      <c r="K371" s="202"/>
      <c r="L371" s="202"/>
      <c r="M371" s="203"/>
      <c r="N371" s="204" t="s">
        <v>75</v>
      </c>
      <c r="O371" s="206">
        <f>O372</f>
        <v>4000</v>
      </c>
      <c r="P371" s="206">
        <f>P372</f>
        <v>4000</v>
      </c>
      <c r="Q371" s="206">
        <f>Q372</f>
        <v>4000</v>
      </c>
      <c r="R371" s="206">
        <f>R372</f>
        <v>4000</v>
      </c>
      <c r="S371" s="399"/>
      <c r="T371" s="206">
        <f t="shared" ref="T371:V373" si="282">T372</f>
        <v>0</v>
      </c>
      <c r="U371" s="206">
        <f t="shared" si="282"/>
        <v>0</v>
      </c>
      <c r="V371" s="206">
        <f t="shared" si="282"/>
        <v>0</v>
      </c>
      <c r="W371" s="206">
        <f>T371+U371+V371</f>
        <v>0</v>
      </c>
      <c r="X371" s="410">
        <f t="shared" si="253"/>
        <v>0</v>
      </c>
      <c r="Z371" s="205">
        <f t="shared" ref="Z371:AB373" si="283">Z372</f>
        <v>0</v>
      </c>
      <c r="AA371" s="206">
        <f t="shared" si="283"/>
        <v>0</v>
      </c>
      <c r="AB371" s="206">
        <f t="shared" si="283"/>
        <v>0</v>
      </c>
      <c r="AC371" s="206">
        <f>Z371+AA371+AB371</f>
        <v>0</v>
      </c>
      <c r="AD371" s="427">
        <f t="shared" si="255"/>
        <v>0</v>
      </c>
      <c r="AF371" s="428">
        <f t="shared" si="256"/>
        <v>0</v>
      </c>
      <c r="AG371" s="428">
        <f t="shared" si="257"/>
        <v>0</v>
      </c>
      <c r="AI371" s="428">
        <f t="shared" ref="AI371:AK373" si="284">AI372</f>
        <v>1000</v>
      </c>
      <c r="AJ371" s="206">
        <f t="shared" si="284"/>
        <v>3000</v>
      </c>
      <c r="AK371" s="206">
        <f t="shared" si="284"/>
        <v>0</v>
      </c>
      <c r="AL371" s="206">
        <f>AI371+AJ371+AK371</f>
        <v>4000</v>
      </c>
      <c r="AM371" s="427">
        <f t="shared" si="259"/>
        <v>100</v>
      </c>
      <c r="AO371" s="428">
        <f t="shared" ref="AO371:AQ373" si="285">AO372</f>
        <v>0</v>
      </c>
      <c r="AP371" s="206">
        <f t="shared" si="285"/>
        <v>0</v>
      </c>
      <c r="AQ371" s="206">
        <f t="shared" si="285"/>
        <v>0</v>
      </c>
      <c r="AR371" s="206">
        <f>AO371+AP371+AQ371</f>
        <v>0</v>
      </c>
      <c r="AS371" s="427">
        <f t="shared" si="261"/>
        <v>0</v>
      </c>
      <c r="AU371" s="428">
        <f t="shared" si="273"/>
        <v>4000</v>
      </c>
      <c r="AV371" s="410">
        <f t="shared" si="278"/>
        <v>100</v>
      </c>
      <c r="AX371" s="428">
        <f t="shared" si="263"/>
        <v>4000</v>
      </c>
      <c r="AY371" s="428">
        <f t="shared" si="264"/>
        <v>100</v>
      </c>
      <c r="AZ371" s="186"/>
      <c r="BA371" s="205">
        <f t="shared" si="280"/>
        <v>0</v>
      </c>
      <c r="BB371" s="206">
        <f>BA371/(R371/100)</f>
        <v>0</v>
      </c>
      <c r="BC371" s="206">
        <f t="shared" si="281"/>
        <v>4000</v>
      </c>
      <c r="BD371" s="51"/>
    </row>
    <row r="372" spans="1:56" ht="30" customHeight="1" x14ac:dyDescent="0.2">
      <c r="A372" s="82"/>
      <c r="B372" s="83"/>
      <c r="C372" s="83"/>
      <c r="D372" s="63"/>
      <c r="E372" s="60"/>
      <c r="F372" s="83"/>
      <c r="G372" s="104"/>
      <c r="H372" s="105"/>
      <c r="I372" s="123">
        <v>2</v>
      </c>
      <c r="J372" s="60"/>
      <c r="K372" s="83"/>
      <c r="L372" s="83"/>
      <c r="M372" s="63"/>
      <c r="N372" s="124" t="s">
        <v>54</v>
      </c>
      <c r="O372" s="188">
        <f t="shared" ref="O372:R373" si="286">O373</f>
        <v>4000</v>
      </c>
      <c r="P372" s="188">
        <f t="shared" si="286"/>
        <v>4000</v>
      </c>
      <c r="Q372" s="188">
        <f t="shared" si="286"/>
        <v>4000</v>
      </c>
      <c r="R372" s="188">
        <f t="shared" si="286"/>
        <v>4000</v>
      </c>
      <c r="S372" s="387"/>
      <c r="T372" s="188">
        <f t="shared" si="282"/>
        <v>0</v>
      </c>
      <c r="U372" s="188">
        <f t="shared" si="282"/>
        <v>0</v>
      </c>
      <c r="V372" s="188">
        <f t="shared" si="282"/>
        <v>0</v>
      </c>
      <c r="W372" s="188">
        <f t="shared" si="252"/>
        <v>0</v>
      </c>
      <c r="X372" s="125">
        <f t="shared" si="253"/>
        <v>0</v>
      </c>
      <c r="Z372" s="125">
        <f t="shared" si="283"/>
        <v>0</v>
      </c>
      <c r="AA372" s="188">
        <f t="shared" si="283"/>
        <v>0</v>
      </c>
      <c r="AB372" s="188">
        <f t="shared" si="283"/>
        <v>0</v>
      </c>
      <c r="AC372" s="188">
        <f t="shared" si="254"/>
        <v>0</v>
      </c>
      <c r="AD372" s="423">
        <f t="shared" si="255"/>
        <v>0</v>
      </c>
      <c r="AF372" s="423">
        <f t="shared" si="256"/>
        <v>0</v>
      </c>
      <c r="AG372" s="423">
        <f t="shared" si="257"/>
        <v>0</v>
      </c>
      <c r="AI372" s="423">
        <f t="shared" si="284"/>
        <v>1000</v>
      </c>
      <c r="AJ372" s="188">
        <f t="shared" si="284"/>
        <v>3000</v>
      </c>
      <c r="AK372" s="188">
        <f t="shared" si="284"/>
        <v>0</v>
      </c>
      <c r="AL372" s="188">
        <f t="shared" si="258"/>
        <v>4000</v>
      </c>
      <c r="AM372" s="423">
        <f t="shared" si="259"/>
        <v>100</v>
      </c>
      <c r="AO372" s="423">
        <f t="shared" si="285"/>
        <v>0</v>
      </c>
      <c r="AP372" s="188">
        <f t="shared" si="285"/>
        <v>0</v>
      </c>
      <c r="AQ372" s="188">
        <f t="shared" si="285"/>
        <v>0</v>
      </c>
      <c r="AR372" s="188">
        <f t="shared" si="260"/>
        <v>0</v>
      </c>
      <c r="AS372" s="423">
        <f t="shared" si="261"/>
        <v>0</v>
      </c>
      <c r="AU372" s="423">
        <f t="shared" si="242"/>
        <v>4000</v>
      </c>
      <c r="AV372" s="423">
        <f t="shared" si="262"/>
        <v>100</v>
      </c>
      <c r="AX372" s="423">
        <f t="shared" si="263"/>
        <v>4000</v>
      </c>
      <c r="AY372" s="423">
        <f t="shared" si="264"/>
        <v>100</v>
      </c>
      <c r="AZ372" s="50"/>
      <c r="BA372" s="125">
        <f t="shared" si="280"/>
        <v>0</v>
      </c>
      <c r="BB372" s="188">
        <f t="shared" ref="BB372:BB402" si="287">BA372/(R372/100)</f>
        <v>0</v>
      </c>
      <c r="BC372" s="188">
        <f t="shared" si="281"/>
        <v>4000</v>
      </c>
      <c r="BD372" s="51"/>
    </row>
    <row r="373" spans="1:56" ht="30" customHeight="1" x14ac:dyDescent="0.2">
      <c r="A373" s="82"/>
      <c r="B373" s="83"/>
      <c r="C373" s="83"/>
      <c r="D373" s="63"/>
      <c r="E373" s="60"/>
      <c r="F373" s="83"/>
      <c r="G373" s="104"/>
      <c r="H373" s="190"/>
      <c r="I373" s="191"/>
      <c r="J373" s="130" t="s">
        <v>63</v>
      </c>
      <c r="K373" s="176"/>
      <c r="L373" s="176"/>
      <c r="M373" s="177"/>
      <c r="N373" s="101" t="s">
        <v>64</v>
      </c>
      <c r="O373" s="192">
        <f>O374</f>
        <v>4000</v>
      </c>
      <c r="P373" s="192">
        <f t="shared" si="286"/>
        <v>4000</v>
      </c>
      <c r="Q373" s="192">
        <f t="shared" si="286"/>
        <v>4000</v>
      </c>
      <c r="R373" s="192">
        <f>R374</f>
        <v>4000</v>
      </c>
      <c r="S373" s="380"/>
      <c r="T373" s="192">
        <f t="shared" si="282"/>
        <v>0</v>
      </c>
      <c r="U373" s="192">
        <f t="shared" si="282"/>
        <v>0</v>
      </c>
      <c r="V373" s="192">
        <f t="shared" si="282"/>
        <v>0</v>
      </c>
      <c r="W373" s="192">
        <f t="shared" si="252"/>
        <v>0</v>
      </c>
      <c r="X373" s="65">
        <f t="shared" si="253"/>
        <v>0</v>
      </c>
      <c r="Z373" s="102">
        <f t="shared" si="283"/>
        <v>0</v>
      </c>
      <c r="AA373" s="192">
        <f t="shared" si="283"/>
        <v>0</v>
      </c>
      <c r="AB373" s="192">
        <f t="shared" si="283"/>
        <v>0</v>
      </c>
      <c r="AC373" s="192">
        <f t="shared" si="254"/>
        <v>0</v>
      </c>
      <c r="AD373" s="424">
        <f t="shared" si="255"/>
        <v>0</v>
      </c>
      <c r="AF373" s="420">
        <f t="shared" si="256"/>
        <v>0</v>
      </c>
      <c r="AG373" s="420">
        <f t="shared" si="257"/>
        <v>0</v>
      </c>
      <c r="AI373" s="420">
        <f t="shared" si="284"/>
        <v>1000</v>
      </c>
      <c r="AJ373" s="192">
        <f t="shared" si="284"/>
        <v>3000</v>
      </c>
      <c r="AK373" s="192">
        <f t="shared" si="284"/>
        <v>0</v>
      </c>
      <c r="AL373" s="192">
        <f t="shared" si="258"/>
        <v>4000</v>
      </c>
      <c r="AM373" s="424">
        <f t="shared" si="259"/>
        <v>100</v>
      </c>
      <c r="AO373" s="420">
        <f t="shared" si="285"/>
        <v>0</v>
      </c>
      <c r="AP373" s="192">
        <f t="shared" si="285"/>
        <v>0</v>
      </c>
      <c r="AQ373" s="192">
        <f t="shared" si="285"/>
        <v>0</v>
      </c>
      <c r="AR373" s="192">
        <f t="shared" si="260"/>
        <v>0</v>
      </c>
      <c r="AS373" s="424">
        <f t="shared" si="261"/>
        <v>0</v>
      </c>
      <c r="AU373" s="420">
        <f t="shared" si="242"/>
        <v>4000</v>
      </c>
      <c r="AV373" s="65">
        <f t="shared" si="262"/>
        <v>100</v>
      </c>
      <c r="AX373" s="420">
        <f t="shared" si="263"/>
        <v>4000</v>
      </c>
      <c r="AY373" s="420">
        <f t="shared" si="264"/>
        <v>100</v>
      </c>
      <c r="AZ373" s="50"/>
      <c r="BA373" s="102">
        <f t="shared" si="280"/>
        <v>0</v>
      </c>
      <c r="BB373" s="192">
        <f t="shared" si="287"/>
        <v>0</v>
      </c>
      <c r="BC373" s="192">
        <f t="shared" si="281"/>
        <v>4000</v>
      </c>
      <c r="BD373" s="51"/>
    </row>
    <row r="374" spans="1:56" ht="30" customHeight="1" x14ac:dyDescent="0.2">
      <c r="A374" s="82"/>
      <c r="B374" s="83"/>
      <c r="C374" s="83"/>
      <c r="D374" s="63"/>
      <c r="E374" s="60"/>
      <c r="F374" s="83"/>
      <c r="G374" s="104"/>
      <c r="H374" s="105"/>
      <c r="I374" s="59"/>
      <c r="J374" s="60"/>
      <c r="K374" s="133">
        <v>1</v>
      </c>
      <c r="L374" s="62"/>
      <c r="M374" s="63"/>
      <c r="N374" s="134" t="s">
        <v>65</v>
      </c>
      <c r="O374" s="129">
        <v>4000</v>
      </c>
      <c r="P374" s="136">
        <v>4000</v>
      </c>
      <c r="Q374" s="137">
        <v>4000</v>
      </c>
      <c r="R374" s="129">
        <v>4000</v>
      </c>
      <c r="S374" s="375"/>
      <c r="T374" s="129"/>
      <c r="U374" s="129"/>
      <c r="V374" s="129"/>
      <c r="W374" s="129">
        <f t="shared" si="252"/>
        <v>0</v>
      </c>
      <c r="X374" s="65">
        <f t="shared" si="253"/>
        <v>0</v>
      </c>
      <c r="Z374" s="135"/>
      <c r="AA374" s="129"/>
      <c r="AB374" s="129"/>
      <c r="AC374" s="129">
        <f t="shared" si="254"/>
        <v>0</v>
      </c>
      <c r="AD374" s="424">
        <f t="shared" si="255"/>
        <v>0</v>
      </c>
      <c r="AF374" s="424">
        <f t="shared" si="256"/>
        <v>0</v>
      </c>
      <c r="AG374" s="424">
        <f t="shared" si="257"/>
        <v>0</v>
      </c>
      <c r="AI374" s="424">
        <v>1000</v>
      </c>
      <c r="AJ374" s="129">
        <v>3000</v>
      </c>
      <c r="AK374" s="129"/>
      <c r="AL374" s="129">
        <f t="shared" si="258"/>
        <v>4000</v>
      </c>
      <c r="AM374" s="424">
        <f t="shared" si="259"/>
        <v>100</v>
      </c>
      <c r="AO374" s="424"/>
      <c r="AP374" s="129"/>
      <c r="AQ374" s="129"/>
      <c r="AR374" s="129">
        <f t="shared" si="260"/>
        <v>0</v>
      </c>
      <c r="AS374" s="424">
        <f t="shared" si="261"/>
        <v>0</v>
      </c>
      <c r="AU374" s="424">
        <f t="shared" si="242"/>
        <v>4000</v>
      </c>
      <c r="AV374" s="65">
        <f t="shared" si="262"/>
        <v>100</v>
      </c>
      <c r="AX374" s="424">
        <f t="shared" si="263"/>
        <v>4000</v>
      </c>
      <c r="AY374" s="424">
        <f t="shared" si="264"/>
        <v>100</v>
      </c>
      <c r="AZ374" s="50"/>
      <c r="BA374" s="135">
        <f t="shared" si="280"/>
        <v>0</v>
      </c>
      <c r="BB374" s="129">
        <f t="shared" si="287"/>
        <v>0</v>
      </c>
      <c r="BC374" s="129">
        <f t="shared" si="281"/>
        <v>4000</v>
      </c>
      <c r="BD374" s="51"/>
    </row>
    <row r="375" spans="1:56" ht="30" customHeight="1" x14ac:dyDescent="0.2">
      <c r="A375" s="82"/>
      <c r="B375" s="83"/>
      <c r="C375" s="83"/>
      <c r="D375" s="168" t="s">
        <v>90</v>
      </c>
      <c r="E375" s="85"/>
      <c r="F375" s="86"/>
      <c r="G375" s="87"/>
      <c r="H375" s="88"/>
      <c r="I375" s="89"/>
      <c r="J375" s="85"/>
      <c r="K375" s="90"/>
      <c r="L375" s="91"/>
      <c r="M375" s="92"/>
      <c r="N375" s="93" t="s">
        <v>91</v>
      </c>
      <c r="O375" s="95">
        <f t="shared" ref="O375:R379" si="288">O376</f>
        <v>501000</v>
      </c>
      <c r="P375" s="169">
        <f t="shared" si="288"/>
        <v>551000</v>
      </c>
      <c r="Q375" s="170">
        <f t="shared" si="288"/>
        <v>614000</v>
      </c>
      <c r="R375" s="95">
        <f t="shared" si="288"/>
        <v>501000</v>
      </c>
      <c r="S375" s="375"/>
      <c r="T375" s="95">
        <f t="shared" ref="T375:V379" si="289">T376</f>
        <v>75800</v>
      </c>
      <c r="U375" s="95">
        <f t="shared" si="289"/>
        <v>32600</v>
      </c>
      <c r="V375" s="95">
        <f t="shared" si="289"/>
        <v>33600</v>
      </c>
      <c r="W375" s="95">
        <f t="shared" si="252"/>
        <v>142000</v>
      </c>
      <c r="X375" s="94">
        <f t="shared" si="253"/>
        <v>28.343313373253494</v>
      </c>
      <c r="Z375" s="94">
        <f t="shared" ref="Z375:AB379" si="290">Z376</f>
        <v>40000</v>
      </c>
      <c r="AA375" s="95">
        <f t="shared" si="290"/>
        <v>46400</v>
      </c>
      <c r="AB375" s="95">
        <f t="shared" si="290"/>
        <v>54600</v>
      </c>
      <c r="AC375" s="95">
        <f t="shared" si="254"/>
        <v>141000</v>
      </c>
      <c r="AD375" s="195">
        <f t="shared" si="255"/>
        <v>28.143712574850298</v>
      </c>
      <c r="AF375" s="195">
        <f t="shared" si="256"/>
        <v>283000</v>
      </c>
      <c r="AG375" s="195">
        <f t="shared" si="257"/>
        <v>56.487025948103792</v>
      </c>
      <c r="AI375" s="195">
        <f t="shared" ref="AI375:AK379" si="291">AI376</f>
        <v>39000</v>
      </c>
      <c r="AJ375" s="95">
        <f t="shared" si="291"/>
        <v>37300</v>
      </c>
      <c r="AK375" s="95">
        <f t="shared" si="291"/>
        <v>52200</v>
      </c>
      <c r="AL375" s="95">
        <f t="shared" si="258"/>
        <v>128500</v>
      </c>
      <c r="AM375" s="195">
        <f t="shared" si="259"/>
        <v>25.648702594810381</v>
      </c>
      <c r="AO375" s="195">
        <f t="shared" ref="AO375:AQ379" si="292">AO376</f>
        <v>26700</v>
      </c>
      <c r="AP375" s="95">
        <f t="shared" si="292"/>
        <v>31900</v>
      </c>
      <c r="AQ375" s="95">
        <f t="shared" si="292"/>
        <v>30900</v>
      </c>
      <c r="AR375" s="95">
        <f t="shared" si="260"/>
        <v>89500</v>
      </c>
      <c r="AS375" s="195">
        <f t="shared" si="261"/>
        <v>17.864271457085827</v>
      </c>
      <c r="AU375" s="195">
        <f t="shared" si="242"/>
        <v>218000</v>
      </c>
      <c r="AV375" s="195">
        <f t="shared" si="262"/>
        <v>43.512974051896208</v>
      </c>
      <c r="AX375" s="195">
        <f t="shared" si="263"/>
        <v>501000</v>
      </c>
      <c r="AY375" s="195">
        <f t="shared" si="264"/>
        <v>100</v>
      </c>
      <c r="AZ375" s="96"/>
      <c r="BA375" s="94">
        <f t="shared" si="280"/>
        <v>0</v>
      </c>
      <c r="BB375" s="95">
        <f t="shared" si="287"/>
        <v>0</v>
      </c>
      <c r="BC375" s="95">
        <f t="shared" si="281"/>
        <v>501000</v>
      </c>
      <c r="BD375" s="51"/>
    </row>
    <row r="376" spans="1:56" ht="30" customHeight="1" x14ac:dyDescent="0.2">
      <c r="A376" s="82"/>
      <c r="B376" s="83"/>
      <c r="C376" s="83"/>
      <c r="D376" s="63"/>
      <c r="E376" s="193" t="s">
        <v>48</v>
      </c>
      <c r="F376" s="83"/>
      <c r="G376" s="104"/>
      <c r="H376" s="105"/>
      <c r="I376" s="59"/>
      <c r="J376" s="60"/>
      <c r="K376" s="61"/>
      <c r="L376" s="62"/>
      <c r="M376" s="63"/>
      <c r="N376" s="64" t="s">
        <v>49</v>
      </c>
      <c r="O376" s="99">
        <f t="shared" si="288"/>
        <v>501000</v>
      </c>
      <c r="P376" s="66">
        <f t="shared" si="288"/>
        <v>551000</v>
      </c>
      <c r="Q376" s="67">
        <f t="shared" si="288"/>
        <v>614000</v>
      </c>
      <c r="R376" s="99">
        <f t="shared" si="288"/>
        <v>501000</v>
      </c>
      <c r="S376" s="383"/>
      <c r="T376" s="99">
        <f t="shared" si="289"/>
        <v>75800</v>
      </c>
      <c r="U376" s="99">
        <f t="shared" si="289"/>
        <v>32600</v>
      </c>
      <c r="V376" s="99">
        <f t="shared" si="289"/>
        <v>33600</v>
      </c>
      <c r="W376" s="99">
        <f t="shared" si="252"/>
        <v>142000</v>
      </c>
      <c r="X376" s="98">
        <f t="shared" si="253"/>
        <v>28.343313373253494</v>
      </c>
      <c r="Z376" s="98">
        <f t="shared" si="290"/>
        <v>40000</v>
      </c>
      <c r="AA376" s="99">
        <f t="shared" si="290"/>
        <v>46400</v>
      </c>
      <c r="AB376" s="99">
        <f t="shared" si="290"/>
        <v>54600</v>
      </c>
      <c r="AC376" s="99">
        <f t="shared" si="254"/>
        <v>141000</v>
      </c>
      <c r="AD376" s="65">
        <f t="shared" si="255"/>
        <v>28.143712574850298</v>
      </c>
      <c r="AF376" s="65">
        <f t="shared" si="256"/>
        <v>283000</v>
      </c>
      <c r="AG376" s="65">
        <f t="shared" si="257"/>
        <v>56.487025948103792</v>
      </c>
      <c r="AI376" s="65">
        <f t="shared" si="291"/>
        <v>39000</v>
      </c>
      <c r="AJ376" s="99">
        <f t="shared" si="291"/>
        <v>37300</v>
      </c>
      <c r="AK376" s="99">
        <f t="shared" si="291"/>
        <v>52200</v>
      </c>
      <c r="AL376" s="99">
        <f t="shared" si="258"/>
        <v>128500</v>
      </c>
      <c r="AM376" s="65">
        <f t="shared" si="259"/>
        <v>25.648702594810381</v>
      </c>
      <c r="AO376" s="65">
        <f t="shared" si="292"/>
        <v>26700</v>
      </c>
      <c r="AP376" s="99">
        <f t="shared" si="292"/>
        <v>31900</v>
      </c>
      <c r="AQ376" s="99">
        <f t="shared" si="292"/>
        <v>30900</v>
      </c>
      <c r="AR376" s="99">
        <f t="shared" si="260"/>
        <v>89500</v>
      </c>
      <c r="AS376" s="65">
        <f t="shared" si="261"/>
        <v>17.864271457085827</v>
      </c>
      <c r="AU376" s="65">
        <f t="shared" si="242"/>
        <v>218000</v>
      </c>
      <c r="AV376" s="65">
        <f t="shared" si="262"/>
        <v>43.512974051896208</v>
      </c>
      <c r="AX376" s="65">
        <f t="shared" si="263"/>
        <v>501000</v>
      </c>
      <c r="AY376" s="65">
        <f t="shared" si="264"/>
        <v>100</v>
      </c>
      <c r="AZ376" s="50"/>
      <c r="BA376" s="98">
        <f t="shared" si="280"/>
        <v>0</v>
      </c>
      <c r="BB376" s="99">
        <f t="shared" si="287"/>
        <v>0</v>
      </c>
      <c r="BC376" s="99">
        <f t="shared" si="281"/>
        <v>501000</v>
      </c>
      <c r="BD376" s="51"/>
    </row>
    <row r="377" spans="1:56" ht="30" customHeight="1" x14ac:dyDescent="0.2">
      <c r="A377" s="82"/>
      <c r="B377" s="83"/>
      <c r="C377" s="83"/>
      <c r="D377" s="63"/>
      <c r="E377" s="60"/>
      <c r="F377" s="171">
        <v>4</v>
      </c>
      <c r="G377" s="104"/>
      <c r="H377" s="105"/>
      <c r="I377" s="59"/>
      <c r="J377" s="60"/>
      <c r="K377" s="61"/>
      <c r="L377" s="62"/>
      <c r="M377" s="63"/>
      <c r="N377" s="101" t="s">
        <v>50</v>
      </c>
      <c r="O377" s="103">
        <f t="shared" si="288"/>
        <v>501000</v>
      </c>
      <c r="P377" s="131">
        <f t="shared" si="288"/>
        <v>551000</v>
      </c>
      <c r="Q377" s="132">
        <f t="shared" si="288"/>
        <v>614000</v>
      </c>
      <c r="R377" s="103">
        <f t="shared" si="288"/>
        <v>501000</v>
      </c>
      <c r="S377" s="379"/>
      <c r="T377" s="103">
        <f t="shared" si="289"/>
        <v>75800</v>
      </c>
      <c r="U377" s="103">
        <f t="shared" si="289"/>
        <v>32600</v>
      </c>
      <c r="V377" s="103">
        <f t="shared" si="289"/>
        <v>33600</v>
      </c>
      <c r="W377" s="103">
        <f t="shared" si="252"/>
        <v>142000</v>
      </c>
      <c r="X377" s="102">
        <f t="shared" si="253"/>
        <v>28.343313373253494</v>
      </c>
      <c r="Z377" s="102">
        <f t="shared" si="290"/>
        <v>40000</v>
      </c>
      <c r="AA377" s="103">
        <f t="shared" si="290"/>
        <v>46400</v>
      </c>
      <c r="AB377" s="103">
        <f t="shared" si="290"/>
        <v>54600</v>
      </c>
      <c r="AC377" s="103">
        <f t="shared" si="254"/>
        <v>141000</v>
      </c>
      <c r="AD377" s="420">
        <f t="shared" si="255"/>
        <v>28.143712574850298</v>
      </c>
      <c r="AF377" s="420">
        <f t="shared" si="256"/>
        <v>283000</v>
      </c>
      <c r="AG377" s="420">
        <f t="shared" si="257"/>
        <v>56.487025948103792</v>
      </c>
      <c r="AI377" s="420">
        <f t="shared" si="291"/>
        <v>39000</v>
      </c>
      <c r="AJ377" s="103">
        <f t="shared" si="291"/>
        <v>37300</v>
      </c>
      <c r="AK377" s="103">
        <f t="shared" si="291"/>
        <v>52200</v>
      </c>
      <c r="AL377" s="103">
        <f t="shared" si="258"/>
        <v>128500</v>
      </c>
      <c r="AM377" s="420">
        <f t="shared" si="259"/>
        <v>25.648702594810381</v>
      </c>
      <c r="AO377" s="420">
        <f t="shared" si="292"/>
        <v>26700</v>
      </c>
      <c r="AP377" s="103">
        <f t="shared" si="292"/>
        <v>31900</v>
      </c>
      <c r="AQ377" s="103">
        <f t="shared" si="292"/>
        <v>30900</v>
      </c>
      <c r="AR377" s="103">
        <f t="shared" si="260"/>
        <v>89500</v>
      </c>
      <c r="AS377" s="420">
        <f t="shared" si="261"/>
        <v>17.864271457085827</v>
      </c>
      <c r="AU377" s="420">
        <f t="shared" si="242"/>
        <v>218000</v>
      </c>
      <c r="AV377" s="420">
        <f t="shared" si="262"/>
        <v>43.512974051896208</v>
      </c>
      <c r="AX377" s="420">
        <f t="shared" si="263"/>
        <v>501000</v>
      </c>
      <c r="AY377" s="420">
        <f t="shared" si="264"/>
        <v>100</v>
      </c>
      <c r="AZ377" s="50"/>
      <c r="BA377" s="102">
        <f t="shared" si="280"/>
        <v>0</v>
      </c>
      <c r="BB377" s="103">
        <f t="shared" si="287"/>
        <v>0</v>
      </c>
      <c r="BC377" s="103">
        <f t="shared" si="281"/>
        <v>501000</v>
      </c>
      <c r="BD377" s="51"/>
    </row>
    <row r="378" spans="1:56" ht="30" customHeight="1" x14ac:dyDescent="0.2">
      <c r="A378" s="82"/>
      <c r="B378" s="83"/>
      <c r="C378" s="83"/>
      <c r="D378" s="63"/>
      <c r="E378" s="60"/>
      <c r="F378" s="83"/>
      <c r="G378" s="109">
        <v>1</v>
      </c>
      <c r="H378" s="172"/>
      <c r="I378" s="59"/>
      <c r="J378" s="60"/>
      <c r="K378" s="61"/>
      <c r="L378" s="62"/>
      <c r="M378" s="63"/>
      <c r="N378" s="101" t="s">
        <v>51</v>
      </c>
      <c r="O378" s="103">
        <f t="shared" si="288"/>
        <v>501000</v>
      </c>
      <c r="P378" s="131">
        <f t="shared" si="288"/>
        <v>551000</v>
      </c>
      <c r="Q378" s="132">
        <f t="shared" si="288"/>
        <v>614000</v>
      </c>
      <c r="R378" s="103">
        <f t="shared" si="288"/>
        <v>501000</v>
      </c>
      <c r="S378" s="379"/>
      <c r="T378" s="103">
        <f t="shared" si="289"/>
        <v>75800</v>
      </c>
      <c r="U378" s="103">
        <f t="shared" si="289"/>
        <v>32600</v>
      </c>
      <c r="V378" s="103">
        <f t="shared" si="289"/>
        <v>33600</v>
      </c>
      <c r="W378" s="103">
        <f t="shared" si="252"/>
        <v>142000</v>
      </c>
      <c r="X378" s="102">
        <f t="shared" si="253"/>
        <v>28.343313373253494</v>
      </c>
      <c r="Z378" s="102">
        <f t="shared" si="290"/>
        <v>40000</v>
      </c>
      <c r="AA378" s="103">
        <f t="shared" si="290"/>
        <v>46400</v>
      </c>
      <c r="AB378" s="103">
        <f t="shared" si="290"/>
        <v>54600</v>
      </c>
      <c r="AC378" s="103">
        <f t="shared" si="254"/>
        <v>141000</v>
      </c>
      <c r="AD378" s="420">
        <f t="shared" si="255"/>
        <v>28.143712574850298</v>
      </c>
      <c r="AF378" s="420">
        <f t="shared" si="256"/>
        <v>283000</v>
      </c>
      <c r="AG378" s="420">
        <f t="shared" si="257"/>
        <v>56.487025948103792</v>
      </c>
      <c r="AI378" s="420">
        <f t="shared" si="291"/>
        <v>39000</v>
      </c>
      <c r="AJ378" s="103">
        <f t="shared" si="291"/>
        <v>37300</v>
      </c>
      <c r="AK378" s="103">
        <f t="shared" si="291"/>
        <v>52200</v>
      </c>
      <c r="AL378" s="103">
        <f t="shared" si="258"/>
        <v>128500</v>
      </c>
      <c r="AM378" s="420">
        <f t="shared" si="259"/>
        <v>25.648702594810381</v>
      </c>
      <c r="AO378" s="420">
        <f t="shared" si="292"/>
        <v>26700</v>
      </c>
      <c r="AP378" s="103">
        <f t="shared" si="292"/>
        <v>31900</v>
      </c>
      <c r="AQ378" s="103">
        <f t="shared" si="292"/>
        <v>30900</v>
      </c>
      <c r="AR378" s="103">
        <f t="shared" si="260"/>
        <v>89500</v>
      </c>
      <c r="AS378" s="420">
        <f t="shared" si="261"/>
        <v>17.864271457085827</v>
      </c>
      <c r="AU378" s="420">
        <f t="shared" si="242"/>
        <v>218000</v>
      </c>
      <c r="AV378" s="420">
        <f t="shared" si="262"/>
        <v>43.512974051896208</v>
      </c>
      <c r="AX378" s="420">
        <f t="shared" si="263"/>
        <v>501000</v>
      </c>
      <c r="AY378" s="420">
        <f t="shared" si="264"/>
        <v>100</v>
      </c>
      <c r="AZ378" s="50"/>
      <c r="BA378" s="102">
        <f t="shared" si="280"/>
        <v>0</v>
      </c>
      <c r="BB378" s="103">
        <f t="shared" si="287"/>
        <v>0</v>
      </c>
      <c r="BC378" s="103">
        <f t="shared" si="281"/>
        <v>501000</v>
      </c>
      <c r="BD378" s="51"/>
    </row>
    <row r="379" spans="1:56" ht="30" customHeight="1" x14ac:dyDescent="0.2">
      <c r="A379" s="82"/>
      <c r="B379" s="83"/>
      <c r="C379" s="83"/>
      <c r="D379" s="63"/>
      <c r="E379" s="60"/>
      <c r="F379" s="83"/>
      <c r="G379" s="109"/>
      <c r="H379" s="173" t="s">
        <v>46</v>
      </c>
      <c r="I379" s="59"/>
      <c r="J379" s="60"/>
      <c r="K379" s="61"/>
      <c r="L379" s="62"/>
      <c r="M379" s="63"/>
      <c r="N379" s="101" t="s">
        <v>51</v>
      </c>
      <c r="O379" s="103">
        <f t="shared" si="288"/>
        <v>501000</v>
      </c>
      <c r="P379" s="131">
        <f t="shared" si="288"/>
        <v>551000</v>
      </c>
      <c r="Q379" s="132">
        <f t="shared" si="288"/>
        <v>614000</v>
      </c>
      <c r="R379" s="103">
        <f t="shared" si="288"/>
        <v>501000</v>
      </c>
      <c r="S379" s="379"/>
      <c r="T379" s="103">
        <f t="shared" si="289"/>
        <v>75800</v>
      </c>
      <c r="U379" s="103">
        <f t="shared" si="289"/>
        <v>32600</v>
      </c>
      <c r="V379" s="103">
        <f t="shared" si="289"/>
        <v>33600</v>
      </c>
      <c r="W379" s="103">
        <f t="shared" si="252"/>
        <v>142000</v>
      </c>
      <c r="X379" s="102">
        <f t="shared" si="253"/>
        <v>28.343313373253494</v>
      </c>
      <c r="Z379" s="102">
        <f t="shared" si="290"/>
        <v>40000</v>
      </c>
      <c r="AA379" s="103">
        <f t="shared" si="290"/>
        <v>46400</v>
      </c>
      <c r="AB379" s="103">
        <f t="shared" si="290"/>
        <v>54600</v>
      </c>
      <c r="AC379" s="103">
        <f t="shared" si="254"/>
        <v>141000</v>
      </c>
      <c r="AD379" s="420">
        <f t="shared" si="255"/>
        <v>28.143712574850298</v>
      </c>
      <c r="AF379" s="420">
        <f t="shared" si="256"/>
        <v>283000</v>
      </c>
      <c r="AG379" s="420">
        <f t="shared" si="257"/>
        <v>56.487025948103792</v>
      </c>
      <c r="AI379" s="420">
        <f t="shared" si="291"/>
        <v>39000</v>
      </c>
      <c r="AJ379" s="103">
        <f t="shared" si="291"/>
        <v>37300</v>
      </c>
      <c r="AK379" s="103">
        <f t="shared" si="291"/>
        <v>52200</v>
      </c>
      <c r="AL379" s="103">
        <f t="shared" si="258"/>
        <v>128500</v>
      </c>
      <c r="AM379" s="420">
        <f t="shared" si="259"/>
        <v>25.648702594810381</v>
      </c>
      <c r="AO379" s="420">
        <f t="shared" si="292"/>
        <v>26700</v>
      </c>
      <c r="AP379" s="103">
        <f t="shared" si="292"/>
        <v>31900</v>
      </c>
      <c r="AQ379" s="103">
        <f t="shared" si="292"/>
        <v>30900</v>
      </c>
      <c r="AR379" s="103">
        <f t="shared" si="260"/>
        <v>89500</v>
      </c>
      <c r="AS379" s="420">
        <f t="shared" si="261"/>
        <v>17.864271457085827</v>
      </c>
      <c r="AU379" s="420">
        <f t="shared" si="242"/>
        <v>218000</v>
      </c>
      <c r="AV379" s="420">
        <f t="shared" si="262"/>
        <v>43.512974051896208</v>
      </c>
      <c r="AX379" s="420">
        <f t="shared" si="263"/>
        <v>501000</v>
      </c>
      <c r="AY379" s="420">
        <f t="shared" si="264"/>
        <v>100</v>
      </c>
      <c r="AZ379" s="50"/>
      <c r="BA379" s="102">
        <f t="shared" si="280"/>
        <v>0</v>
      </c>
      <c r="BB379" s="103">
        <f t="shared" si="287"/>
        <v>0</v>
      </c>
      <c r="BC379" s="103">
        <f t="shared" si="281"/>
        <v>501000</v>
      </c>
      <c r="BD379" s="51"/>
    </row>
    <row r="380" spans="1:56" ht="30" customHeight="1" x14ac:dyDescent="0.2">
      <c r="A380" s="82"/>
      <c r="B380" s="83"/>
      <c r="C380" s="83"/>
      <c r="D380" s="63"/>
      <c r="E380" s="60"/>
      <c r="F380" s="83"/>
      <c r="G380" s="104"/>
      <c r="H380" s="105"/>
      <c r="I380" s="123">
        <v>2</v>
      </c>
      <c r="J380" s="60"/>
      <c r="K380" s="61"/>
      <c r="L380" s="62"/>
      <c r="M380" s="63"/>
      <c r="N380" s="124" t="s">
        <v>54</v>
      </c>
      <c r="O380" s="126">
        <f>O381+O384+O387</f>
        <v>501000</v>
      </c>
      <c r="P380" s="127">
        <f>P381+P384+P387</f>
        <v>551000</v>
      </c>
      <c r="Q380" s="128">
        <f>Q381+Q384+Q387</f>
        <v>614000</v>
      </c>
      <c r="R380" s="126">
        <f>R381+R384+R387</f>
        <v>501000</v>
      </c>
      <c r="S380" s="388"/>
      <c r="T380" s="126">
        <f>T381+T384+T387</f>
        <v>75800</v>
      </c>
      <c r="U380" s="126">
        <f>U381+U384+U387</f>
        <v>32600</v>
      </c>
      <c r="V380" s="126">
        <f>V381+V384+V387</f>
        <v>33600</v>
      </c>
      <c r="W380" s="126">
        <f t="shared" si="252"/>
        <v>142000</v>
      </c>
      <c r="X380" s="125">
        <f t="shared" si="253"/>
        <v>28.343313373253494</v>
      </c>
      <c r="Z380" s="125">
        <f>Z381+Z384+Z387</f>
        <v>40000</v>
      </c>
      <c r="AA380" s="126">
        <f>AA381+AA384+AA387</f>
        <v>46400</v>
      </c>
      <c r="AB380" s="126">
        <f>AB381+AB384+AB387</f>
        <v>54600</v>
      </c>
      <c r="AC380" s="126">
        <f t="shared" si="254"/>
        <v>141000</v>
      </c>
      <c r="AD380" s="423">
        <f t="shared" si="255"/>
        <v>28.143712574850298</v>
      </c>
      <c r="AF380" s="423">
        <f t="shared" si="256"/>
        <v>283000</v>
      </c>
      <c r="AG380" s="423">
        <f t="shared" si="257"/>
        <v>56.487025948103792</v>
      </c>
      <c r="AI380" s="423">
        <f>AI381+AI384+AI387</f>
        <v>39000</v>
      </c>
      <c r="AJ380" s="126">
        <f>AJ381+AJ384+AJ387</f>
        <v>37300</v>
      </c>
      <c r="AK380" s="126">
        <f>AK381+AK384+AK387</f>
        <v>52200</v>
      </c>
      <c r="AL380" s="126">
        <f t="shared" si="258"/>
        <v>128500</v>
      </c>
      <c r="AM380" s="423">
        <f t="shared" si="259"/>
        <v>25.648702594810381</v>
      </c>
      <c r="AO380" s="423">
        <f>AO381+AO384+AO387</f>
        <v>26700</v>
      </c>
      <c r="AP380" s="126">
        <f>AP381+AP384+AP387</f>
        <v>31900</v>
      </c>
      <c r="AQ380" s="126">
        <f>AQ381+AQ384+AQ387</f>
        <v>30900</v>
      </c>
      <c r="AR380" s="126">
        <f t="shared" si="260"/>
        <v>89500</v>
      </c>
      <c r="AS380" s="423">
        <f t="shared" si="261"/>
        <v>17.864271457085827</v>
      </c>
      <c r="AU380" s="423">
        <f t="shared" si="242"/>
        <v>218000</v>
      </c>
      <c r="AV380" s="423">
        <f t="shared" si="262"/>
        <v>43.512974051896208</v>
      </c>
      <c r="AX380" s="423">
        <f t="shared" si="263"/>
        <v>501000</v>
      </c>
      <c r="AY380" s="423">
        <f t="shared" si="264"/>
        <v>100</v>
      </c>
      <c r="AZ380" s="50"/>
      <c r="BA380" s="125">
        <f t="shared" si="280"/>
        <v>0</v>
      </c>
      <c r="BB380" s="126">
        <f t="shared" si="287"/>
        <v>0</v>
      </c>
      <c r="BC380" s="126">
        <f t="shared" si="281"/>
        <v>501000</v>
      </c>
      <c r="BD380" s="51"/>
    </row>
    <row r="381" spans="1:56" ht="30" customHeight="1" x14ac:dyDescent="0.2">
      <c r="A381" s="82"/>
      <c r="B381" s="83"/>
      <c r="C381" s="83"/>
      <c r="D381" s="63"/>
      <c r="E381" s="60"/>
      <c r="F381" s="83"/>
      <c r="G381" s="104"/>
      <c r="H381" s="105"/>
      <c r="I381" s="59"/>
      <c r="J381" s="130" t="s">
        <v>63</v>
      </c>
      <c r="K381" s="61"/>
      <c r="L381" s="62"/>
      <c r="M381" s="63"/>
      <c r="N381" s="101" t="s">
        <v>64</v>
      </c>
      <c r="O381" s="103">
        <f>O382+O383</f>
        <v>395000</v>
      </c>
      <c r="P381" s="131">
        <f>P382+P383</f>
        <v>436000</v>
      </c>
      <c r="Q381" s="132">
        <f>Q382+Q383</f>
        <v>465000</v>
      </c>
      <c r="R381" s="103">
        <f>R382+R383</f>
        <v>395000</v>
      </c>
      <c r="S381" s="379"/>
      <c r="T381" s="103">
        <f>T382+T383</f>
        <v>62000</v>
      </c>
      <c r="U381" s="103">
        <f>U382+U383</f>
        <v>21000</v>
      </c>
      <c r="V381" s="103">
        <f>V382+V383</f>
        <v>26000</v>
      </c>
      <c r="W381" s="103">
        <f t="shared" si="252"/>
        <v>109000</v>
      </c>
      <c r="X381" s="102">
        <f t="shared" si="253"/>
        <v>27.594936708860761</v>
      </c>
      <c r="Z381" s="102">
        <f>Z382+Z383</f>
        <v>32000</v>
      </c>
      <c r="AA381" s="103">
        <f>AA382+AA383</f>
        <v>32000</v>
      </c>
      <c r="AB381" s="103">
        <f>AB382+AB383</f>
        <v>32000</v>
      </c>
      <c r="AC381" s="103">
        <f t="shared" si="254"/>
        <v>96000</v>
      </c>
      <c r="AD381" s="424">
        <f t="shared" ref="AD381:AD386" si="293">AC381/(O381/100)</f>
        <v>24.303797468354432</v>
      </c>
      <c r="AF381" s="420">
        <f t="shared" si="256"/>
        <v>205000</v>
      </c>
      <c r="AG381" s="420">
        <f t="shared" si="257"/>
        <v>51.898734177215189</v>
      </c>
      <c r="AI381" s="420">
        <f>AI382+AI383</f>
        <v>30000</v>
      </c>
      <c r="AJ381" s="103">
        <f>AJ382+AJ383</f>
        <v>30000</v>
      </c>
      <c r="AK381" s="103">
        <f>AK382+AK383</f>
        <v>45000</v>
      </c>
      <c r="AL381" s="103">
        <f t="shared" si="258"/>
        <v>105000</v>
      </c>
      <c r="AM381" s="424">
        <f t="shared" ref="AM381:AM386" si="294">AL381/(O381/100)</f>
        <v>26.582278481012658</v>
      </c>
      <c r="AO381" s="420">
        <f>AO382+AO383</f>
        <v>25000</v>
      </c>
      <c r="AP381" s="103">
        <f>AP382+AP383</f>
        <v>30000</v>
      </c>
      <c r="AQ381" s="103">
        <f>AQ382+AQ383</f>
        <v>30000</v>
      </c>
      <c r="AR381" s="103">
        <f t="shared" si="260"/>
        <v>85000</v>
      </c>
      <c r="AS381" s="424">
        <f t="shared" ref="AS381:AS386" si="295">AR381/(O381/100)</f>
        <v>21.518987341772153</v>
      </c>
      <c r="AU381" s="420">
        <f t="shared" si="242"/>
        <v>190000</v>
      </c>
      <c r="AV381" s="420">
        <f t="shared" si="262"/>
        <v>48.101265822784811</v>
      </c>
      <c r="AX381" s="420">
        <f t="shared" si="263"/>
        <v>395000</v>
      </c>
      <c r="AY381" s="420">
        <f t="shared" si="264"/>
        <v>100</v>
      </c>
      <c r="AZ381" s="50"/>
      <c r="BA381" s="102">
        <f t="shared" si="280"/>
        <v>0</v>
      </c>
      <c r="BB381" s="103">
        <f t="shared" si="287"/>
        <v>0</v>
      </c>
      <c r="BC381" s="103">
        <f t="shared" si="281"/>
        <v>395000</v>
      </c>
      <c r="BD381" s="51"/>
    </row>
    <row r="382" spans="1:56" ht="30" customHeight="1" x14ac:dyDescent="0.2">
      <c r="A382" s="82"/>
      <c r="B382" s="83"/>
      <c r="C382" s="83"/>
      <c r="D382" s="63"/>
      <c r="E382" s="60"/>
      <c r="F382" s="83"/>
      <c r="G382" s="104"/>
      <c r="H382" s="105"/>
      <c r="I382" s="59"/>
      <c r="J382" s="60"/>
      <c r="K382" s="133">
        <v>1</v>
      </c>
      <c r="L382" s="62"/>
      <c r="M382" s="63"/>
      <c r="N382" s="134" t="s">
        <v>65</v>
      </c>
      <c r="O382" s="129">
        <v>385000</v>
      </c>
      <c r="P382" s="136">
        <v>426000</v>
      </c>
      <c r="Q382" s="137">
        <v>455000</v>
      </c>
      <c r="R382" s="129">
        <v>385000</v>
      </c>
      <c r="S382" s="375"/>
      <c r="T382" s="129">
        <v>60000</v>
      </c>
      <c r="U382" s="129">
        <v>20000</v>
      </c>
      <c r="V382" s="129">
        <v>25000</v>
      </c>
      <c r="W382" s="129">
        <f>T382+U382+V382</f>
        <v>105000</v>
      </c>
      <c r="X382" s="135">
        <f>W382/(R382/100)</f>
        <v>27.272727272727273</v>
      </c>
      <c r="Z382" s="135">
        <v>30000</v>
      </c>
      <c r="AA382" s="129">
        <v>30000</v>
      </c>
      <c r="AB382" s="129">
        <v>30000</v>
      </c>
      <c r="AC382" s="129">
        <f t="shared" si="254"/>
        <v>90000</v>
      </c>
      <c r="AD382" s="424">
        <f t="shared" si="293"/>
        <v>23.376623376623378</v>
      </c>
      <c r="AF382" s="424">
        <f>W382+AC382</f>
        <v>195000</v>
      </c>
      <c r="AG382" s="424">
        <f>AF382/(R382/100)</f>
        <v>50.649350649350652</v>
      </c>
      <c r="AI382" s="424">
        <v>30000</v>
      </c>
      <c r="AJ382" s="129">
        <v>30000</v>
      </c>
      <c r="AK382" s="129">
        <v>45000</v>
      </c>
      <c r="AL382" s="129">
        <f t="shared" si="258"/>
        <v>105000</v>
      </c>
      <c r="AM382" s="424">
        <f t="shared" si="294"/>
        <v>27.272727272727273</v>
      </c>
      <c r="AO382" s="424">
        <v>25000</v>
      </c>
      <c r="AP382" s="129">
        <v>30000</v>
      </c>
      <c r="AQ382" s="129">
        <v>30000</v>
      </c>
      <c r="AR382" s="129">
        <f t="shared" si="260"/>
        <v>85000</v>
      </c>
      <c r="AS382" s="424">
        <f t="shared" si="295"/>
        <v>22.077922077922079</v>
      </c>
      <c r="AU382" s="424">
        <f>AL382+AR382</f>
        <v>190000</v>
      </c>
      <c r="AV382" s="424">
        <f>AU382/(R382/100)</f>
        <v>49.350649350649348</v>
      </c>
      <c r="AX382" s="424">
        <f>AF382+AU382</f>
        <v>385000</v>
      </c>
      <c r="AY382" s="424">
        <f>AX382/(R382/100)</f>
        <v>100</v>
      </c>
      <c r="AZ382" s="50"/>
      <c r="BA382" s="135">
        <f t="shared" si="280"/>
        <v>0</v>
      </c>
      <c r="BB382" s="129">
        <f t="shared" si="287"/>
        <v>0</v>
      </c>
      <c r="BC382" s="129">
        <f t="shared" si="281"/>
        <v>385000</v>
      </c>
      <c r="BD382" s="51"/>
    </row>
    <row r="383" spans="1:56" ht="30" customHeight="1" x14ac:dyDescent="0.2">
      <c r="A383" s="82"/>
      <c r="B383" s="83"/>
      <c r="C383" s="83"/>
      <c r="D383" s="63"/>
      <c r="E383" s="60"/>
      <c r="F383" s="83"/>
      <c r="G383" s="104"/>
      <c r="H383" s="105"/>
      <c r="I383" s="59"/>
      <c r="J383" s="60"/>
      <c r="K383" s="133">
        <v>4</v>
      </c>
      <c r="L383" s="62"/>
      <c r="M383" s="63"/>
      <c r="N383" s="134" t="s">
        <v>66</v>
      </c>
      <c r="O383" s="129">
        <v>10000</v>
      </c>
      <c r="P383" s="136">
        <v>10000</v>
      </c>
      <c r="Q383" s="137">
        <v>10000</v>
      </c>
      <c r="R383" s="129">
        <v>10000</v>
      </c>
      <c r="S383" s="375"/>
      <c r="T383" s="129">
        <v>2000</v>
      </c>
      <c r="U383" s="129">
        <v>1000</v>
      </c>
      <c r="V383" s="129">
        <v>1000</v>
      </c>
      <c r="W383" s="129">
        <f>T383+U383+V383</f>
        <v>4000</v>
      </c>
      <c r="X383" s="135">
        <f>W383/(R383/100)</f>
        <v>40</v>
      </c>
      <c r="Z383" s="135">
        <v>2000</v>
      </c>
      <c r="AA383" s="129">
        <v>2000</v>
      </c>
      <c r="AB383" s="129">
        <v>2000</v>
      </c>
      <c r="AC383" s="129">
        <f t="shared" si="254"/>
        <v>6000</v>
      </c>
      <c r="AD383" s="424">
        <f t="shared" si="293"/>
        <v>60</v>
      </c>
      <c r="AF383" s="424">
        <f>W383+AC383</f>
        <v>10000</v>
      </c>
      <c r="AG383" s="424">
        <f>AF383/(R383/100)</f>
        <v>100</v>
      </c>
      <c r="AI383" s="424"/>
      <c r="AJ383" s="129"/>
      <c r="AK383" s="129"/>
      <c r="AL383" s="129">
        <f t="shared" si="258"/>
        <v>0</v>
      </c>
      <c r="AM383" s="424">
        <f t="shared" si="294"/>
        <v>0</v>
      </c>
      <c r="AO383" s="424"/>
      <c r="AP383" s="129"/>
      <c r="AQ383" s="129"/>
      <c r="AR383" s="129">
        <f t="shared" si="260"/>
        <v>0</v>
      </c>
      <c r="AS383" s="424">
        <f t="shared" si="295"/>
        <v>0</v>
      </c>
      <c r="AU383" s="424">
        <f>AL383+AR383</f>
        <v>0</v>
      </c>
      <c r="AV383" s="424">
        <f>AU383/(R383/100)</f>
        <v>0</v>
      </c>
      <c r="AX383" s="424">
        <f>AF383+AU383</f>
        <v>10000</v>
      </c>
      <c r="AY383" s="424">
        <f>AX383/(R383/100)</f>
        <v>100</v>
      </c>
      <c r="AZ383" s="50"/>
      <c r="BA383" s="135">
        <f t="shared" si="280"/>
        <v>0</v>
      </c>
      <c r="BB383" s="129">
        <f t="shared" si="287"/>
        <v>0</v>
      </c>
      <c r="BC383" s="129">
        <f t="shared" si="281"/>
        <v>10000</v>
      </c>
      <c r="BD383" s="51"/>
    </row>
    <row r="384" spans="1:56" ht="30" customHeight="1" x14ac:dyDescent="0.2">
      <c r="A384" s="82"/>
      <c r="B384" s="83"/>
      <c r="C384" s="83"/>
      <c r="D384" s="63"/>
      <c r="E384" s="60"/>
      <c r="F384" s="83"/>
      <c r="G384" s="104"/>
      <c r="H384" s="105"/>
      <c r="I384" s="59"/>
      <c r="J384" s="130" t="s">
        <v>67</v>
      </c>
      <c r="K384" s="61"/>
      <c r="L384" s="62"/>
      <c r="M384" s="63"/>
      <c r="N384" s="101" t="s">
        <v>68</v>
      </c>
      <c r="O384" s="103">
        <f>O385+O386</f>
        <v>83000</v>
      </c>
      <c r="P384" s="131">
        <f>P385+P386</f>
        <v>89000</v>
      </c>
      <c r="Q384" s="132">
        <f>Q385+Q386</f>
        <v>123000</v>
      </c>
      <c r="R384" s="103">
        <f>R385+R386</f>
        <v>83000</v>
      </c>
      <c r="S384" s="379"/>
      <c r="T384" s="103">
        <f>T385+T386</f>
        <v>12000</v>
      </c>
      <c r="U384" s="103">
        <f>U385+U386</f>
        <v>10000</v>
      </c>
      <c r="V384" s="103">
        <f>V385+V386</f>
        <v>6000</v>
      </c>
      <c r="W384" s="103">
        <f t="shared" si="252"/>
        <v>28000</v>
      </c>
      <c r="X384" s="102">
        <f t="shared" si="253"/>
        <v>33.734939759036145</v>
      </c>
      <c r="Z384" s="102">
        <f>Z385+Z386</f>
        <v>6000</v>
      </c>
      <c r="AA384" s="103">
        <f>AA385+AA386</f>
        <v>12000</v>
      </c>
      <c r="AB384" s="103">
        <f>AB385+AB386</f>
        <v>20000</v>
      </c>
      <c r="AC384" s="103">
        <f t="shared" si="254"/>
        <v>38000</v>
      </c>
      <c r="AD384" s="424">
        <f t="shared" si="293"/>
        <v>45.783132530120483</v>
      </c>
      <c r="AF384" s="420">
        <f t="shared" si="256"/>
        <v>66000</v>
      </c>
      <c r="AG384" s="420">
        <f t="shared" si="257"/>
        <v>79.518072289156621</v>
      </c>
      <c r="AI384" s="420">
        <f>AI385+AI386</f>
        <v>7000</v>
      </c>
      <c r="AJ384" s="103">
        <f>AJ385+AJ386</f>
        <v>5000</v>
      </c>
      <c r="AK384" s="103">
        <f>AK385+AK386</f>
        <v>5000</v>
      </c>
      <c r="AL384" s="103">
        <f t="shared" si="258"/>
        <v>17000</v>
      </c>
      <c r="AM384" s="424">
        <f t="shared" si="294"/>
        <v>20.481927710843372</v>
      </c>
      <c r="AO384" s="420">
        <f>AO385+AO386</f>
        <v>0</v>
      </c>
      <c r="AP384" s="103">
        <f>AP385+AP386</f>
        <v>0</v>
      </c>
      <c r="AQ384" s="103">
        <f>AQ385+AQ386</f>
        <v>0</v>
      </c>
      <c r="AR384" s="103">
        <f t="shared" si="260"/>
        <v>0</v>
      </c>
      <c r="AS384" s="424">
        <f t="shared" si="295"/>
        <v>0</v>
      </c>
      <c r="AU384" s="420">
        <f t="shared" ref="AU384:AU396" si="296">AL384+AR384</f>
        <v>17000</v>
      </c>
      <c r="AV384" s="420">
        <f t="shared" si="262"/>
        <v>20.481927710843372</v>
      </c>
      <c r="AX384" s="420">
        <f t="shared" si="263"/>
        <v>83000</v>
      </c>
      <c r="AY384" s="420">
        <f t="shared" si="264"/>
        <v>100</v>
      </c>
      <c r="AZ384" s="50"/>
      <c r="BA384" s="102">
        <f t="shared" si="280"/>
        <v>0</v>
      </c>
      <c r="BB384" s="103">
        <f t="shared" si="287"/>
        <v>0</v>
      </c>
      <c r="BC384" s="103">
        <f t="shared" si="281"/>
        <v>83000</v>
      </c>
      <c r="BD384" s="51"/>
    </row>
    <row r="385" spans="1:56" ht="30" customHeight="1" x14ac:dyDescent="0.2">
      <c r="A385" s="82"/>
      <c r="B385" s="83"/>
      <c r="C385" s="83"/>
      <c r="D385" s="63"/>
      <c r="E385" s="60"/>
      <c r="F385" s="83"/>
      <c r="G385" s="104"/>
      <c r="H385" s="105"/>
      <c r="I385" s="59"/>
      <c r="J385" s="60"/>
      <c r="K385" s="133">
        <v>1</v>
      </c>
      <c r="L385" s="62"/>
      <c r="M385" s="63"/>
      <c r="N385" s="134" t="s">
        <v>65</v>
      </c>
      <c r="O385" s="129">
        <v>81000</v>
      </c>
      <c r="P385" s="136">
        <v>86000</v>
      </c>
      <c r="Q385" s="137">
        <v>120000</v>
      </c>
      <c r="R385" s="129">
        <v>81000</v>
      </c>
      <c r="S385" s="375"/>
      <c r="T385" s="129">
        <v>12000</v>
      </c>
      <c r="U385" s="129">
        <v>10000</v>
      </c>
      <c r="V385" s="129">
        <v>5000</v>
      </c>
      <c r="W385" s="129">
        <f t="shared" si="252"/>
        <v>27000</v>
      </c>
      <c r="X385" s="135">
        <f t="shared" si="253"/>
        <v>33.333333333333336</v>
      </c>
      <c r="Z385" s="135">
        <v>6000</v>
      </c>
      <c r="AA385" s="129">
        <v>12000</v>
      </c>
      <c r="AB385" s="129">
        <v>19000</v>
      </c>
      <c r="AC385" s="129">
        <f t="shared" si="254"/>
        <v>37000</v>
      </c>
      <c r="AD385" s="424">
        <f t="shared" si="293"/>
        <v>45.679012345679013</v>
      </c>
      <c r="AF385" s="424">
        <f t="shared" si="256"/>
        <v>64000</v>
      </c>
      <c r="AG385" s="424">
        <f t="shared" si="257"/>
        <v>79.012345679012341</v>
      </c>
      <c r="AI385" s="424">
        <v>7000</v>
      </c>
      <c r="AJ385" s="129">
        <v>5000</v>
      </c>
      <c r="AK385" s="129">
        <v>5000</v>
      </c>
      <c r="AL385" s="129">
        <f t="shared" si="258"/>
        <v>17000</v>
      </c>
      <c r="AM385" s="424">
        <f t="shared" si="294"/>
        <v>20.987654320987655</v>
      </c>
      <c r="AO385" s="424"/>
      <c r="AP385" s="129"/>
      <c r="AQ385" s="129"/>
      <c r="AR385" s="129">
        <f t="shared" si="260"/>
        <v>0</v>
      </c>
      <c r="AS385" s="424">
        <f t="shared" si="295"/>
        <v>0</v>
      </c>
      <c r="AU385" s="424">
        <f t="shared" si="296"/>
        <v>17000</v>
      </c>
      <c r="AV385" s="424">
        <f t="shared" si="262"/>
        <v>20.987654320987655</v>
      </c>
      <c r="AX385" s="424">
        <f t="shared" si="263"/>
        <v>81000</v>
      </c>
      <c r="AY385" s="424">
        <f t="shared" si="264"/>
        <v>100</v>
      </c>
      <c r="AZ385" s="50"/>
      <c r="BA385" s="135">
        <f t="shared" si="280"/>
        <v>0</v>
      </c>
      <c r="BB385" s="129">
        <f t="shared" si="287"/>
        <v>0</v>
      </c>
      <c r="BC385" s="129">
        <f t="shared" si="281"/>
        <v>81000</v>
      </c>
      <c r="BD385" s="51"/>
    </row>
    <row r="386" spans="1:56" ht="30" customHeight="1" x14ac:dyDescent="0.2">
      <c r="A386" s="82"/>
      <c r="B386" s="83"/>
      <c r="C386" s="83"/>
      <c r="D386" s="63"/>
      <c r="E386" s="60"/>
      <c r="F386" s="83"/>
      <c r="G386" s="104"/>
      <c r="H386" s="105"/>
      <c r="I386" s="59"/>
      <c r="J386" s="60"/>
      <c r="K386" s="133">
        <v>4</v>
      </c>
      <c r="L386" s="62"/>
      <c r="M386" s="63"/>
      <c r="N386" s="134" t="s">
        <v>66</v>
      </c>
      <c r="O386" s="129">
        <v>2000</v>
      </c>
      <c r="P386" s="136">
        <v>3000</v>
      </c>
      <c r="Q386" s="137">
        <v>3000</v>
      </c>
      <c r="R386" s="129">
        <v>2000</v>
      </c>
      <c r="S386" s="375"/>
      <c r="T386" s="129"/>
      <c r="U386" s="129"/>
      <c r="V386" s="129">
        <v>1000</v>
      </c>
      <c r="W386" s="129">
        <f t="shared" si="252"/>
        <v>1000</v>
      </c>
      <c r="X386" s="135">
        <f t="shared" si="253"/>
        <v>50</v>
      </c>
      <c r="Z386" s="135"/>
      <c r="AA386" s="129"/>
      <c r="AB386" s="129">
        <v>1000</v>
      </c>
      <c r="AC386" s="129">
        <f t="shared" si="254"/>
        <v>1000</v>
      </c>
      <c r="AD386" s="424">
        <f t="shared" si="293"/>
        <v>50</v>
      </c>
      <c r="AF386" s="424">
        <f t="shared" si="256"/>
        <v>2000</v>
      </c>
      <c r="AG386" s="424">
        <f t="shared" si="257"/>
        <v>100</v>
      </c>
      <c r="AI386" s="424"/>
      <c r="AJ386" s="129"/>
      <c r="AK386" s="129"/>
      <c r="AL386" s="129">
        <f t="shared" si="258"/>
        <v>0</v>
      </c>
      <c r="AM386" s="424">
        <f t="shared" si="294"/>
        <v>0</v>
      </c>
      <c r="AO386" s="424"/>
      <c r="AP386" s="129"/>
      <c r="AQ386" s="129"/>
      <c r="AR386" s="129">
        <f t="shared" si="260"/>
        <v>0</v>
      </c>
      <c r="AS386" s="424">
        <f t="shared" si="295"/>
        <v>0</v>
      </c>
      <c r="AU386" s="424">
        <f t="shared" si="296"/>
        <v>0</v>
      </c>
      <c r="AV386" s="424">
        <f t="shared" si="262"/>
        <v>0</v>
      </c>
      <c r="AX386" s="424">
        <f t="shared" si="263"/>
        <v>2000</v>
      </c>
      <c r="AY386" s="424">
        <f t="shared" si="264"/>
        <v>100</v>
      </c>
      <c r="AZ386" s="50"/>
      <c r="BA386" s="135">
        <f t="shared" si="280"/>
        <v>0</v>
      </c>
      <c r="BB386" s="129">
        <f t="shared" si="287"/>
        <v>0</v>
      </c>
      <c r="BC386" s="129">
        <f t="shared" si="281"/>
        <v>2000</v>
      </c>
      <c r="BD386" s="51"/>
    </row>
    <row r="387" spans="1:56" ht="30" customHeight="1" x14ac:dyDescent="0.2">
      <c r="A387" s="82"/>
      <c r="B387" s="83"/>
      <c r="C387" s="83"/>
      <c r="D387" s="63"/>
      <c r="E387" s="60"/>
      <c r="F387" s="83"/>
      <c r="G387" s="104"/>
      <c r="H387" s="105"/>
      <c r="I387" s="59"/>
      <c r="J387" s="130" t="s">
        <v>55</v>
      </c>
      <c r="K387" s="61"/>
      <c r="L387" s="62"/>
      <c r="M387" s="63"/>
      <c r="N387" s="101" t="s">
        <v>56</v>
      </c>
      <c r="O387" s="103">
        <f>O388+O389+O390+O391</f>
        <v>23000</v>
      </c>
      <c r="P387" s="131">
        <f>P388+P389+P390+P391</f>
        <v>26000</v>
      </c>
      <c r="Q387" s="132">
        <f>Q388+Q389+Q390+Q391</f>
        <v>26000</v>
      </c>
      <c r="R387" s="103">
        <f>R388+R389+R390+R391</f>
        <v>23000</v>
      </c>
      <c r="S387" s="379"/>
      <c r="T387" s="103">
        <f>T388+T389+T390+T391</f>
        <v>1800</v>
      </c>
      <c r="U387" s="103">
        <f>U388+U389+U390+U391</f>
        <v>1600</v>
      </c>
      <c r="V387" s="103">
        <f>V388+V389+V390+V391</f>
        <v>1600</v>
      </c>
      <c r="W387" s="103">
        <f t="shared" si="252"/>
        <v>5000</v>
      </c>
      <c r="X387" s="102">
        <f t="shared" si="253"/>
        <v>21.739130434782609</v>
      </c>
      <c r="Z387" s="102">
        <f>Z388+Z389+Z390+Z391</f>
        <v>2000</v>
      </c>
      <c r="AA387" s="103">
        <f>AA388+AA389+AA390+AA391</f>
        <v>2400</v>
      </c>
      <c r="AB387" s="103">
        <f>AB388+AB389+AB390+AB391</f>
        <v>2600</v>
      </c>
      <c r="AC387" s="103">
        <f t="shared" si="254"/>
        <v>7000</v>
      </c>
      <c r="AD387" s="420">
        <f>AC387/(R387/100)</f>
        <v>30.434782608695652</v>
      </c>
      <c r="AF387" s="420">
        <f t="shared" si="256"/>
        <v>12000</v>
      </c>
      <c r="AG387" s="420">
        <f t="shared" si="257"/>
        <v>52.173913043478258</v>
      </c>
      <c r="AI387" s="420">
        <f>AI388+AI389+AI390+AI391</f>
        <v>2000</v>
      </c>
      <c r="AJ387" s="103">
        <f>AJ388+AJ389+AJ390+AJ391</f>
        <v>2300</v>
      </c>
      <c r="AK387" s="103">
        <f>AK388+AK389+AK390+AK391</f>
        <v>2200</v>
      </c>
      <c r="AL387" s="103">
        <f t="shared" si="258"/>
        <v>6500</v>
      </c>
      <c r="AM387" s="420">
        <f>AL387/(R387/100)</f>
        <v>28.260869565217391</v>
      </c>
      <c r="AO387" s="420">
        <f>AO388+AO389+AO390+AO391</f>
        <v>1700</v>
      </c>
      <c r="AP387" s="103">
        <f>AP388+AP389+AP390+AP391</f>
        <v>1900</v>
      </c>
      <c r="AQ387" s="103">
        <f>AQ388+AQ389+AQ390+AQ391</f>
        <v>900</v>
      </c>
      <c r="AR387" s="103">
        <f t="shared" si="260"/>
        <v>4500</v>
      </c>
      <c r="AS387" s="420">
        <f>AR387/(R387/100)</f>
        <v>19.565217391304348</v>
      </c>
      <c r="AU387" s="420">
        <f t="shared" si="296"/>
        <v>11000</v>
      </c>
      <c r="AV387" s="420">
        <f t="shared" si="262"/>
        <v>47.826086956521742</v>
      </c>
      <c r="AX387" s="420">
        <f t="shared" si="263"/>
        <v>23000</v>
      </c>
      <c r="AY387" s="420">
        <f t="shared" si="264"/>
        <v>100</v>
      </c>
      <c r="AZ387" s="50"/>
      <c r="BA387" s="102">
        <f t="shared" si="280"/>
        <v>0</v>
      </c>
      <c r="BB387" s="103">
        <f t="shared" si="287"/>
        <v>0</v>
      </c>
      <c r="BC387" s="103">
        <f t="shared" si="281"/>
        <v>23000</v>
      </c>
      <c r="BD387" s="51"/>
    </row>
    <row r="388" spans="1:56" ht="30" customHeight="1" x14ac:dyDescent="0.2">
      <c r="A388" s="82"/>
      <c r="B388" s="83"/>
      <c r="C388" s="83"/>
      <c r="D388" s="63"/>
      <c r="E388" s="60"/>
      <c r="F388" s="83"/>
      <c r="G388" s="104"/>
      <c r="H388" s="105"/>
      <c r="I388" s="59"/>
      <c r="J388" s="60"/>
      <c r="K388" s="133">
        <v>2</v>
      </c>
      <c r="L388" s="62"/>
      <c r="M388" s="63"/>
      <c r="N388" s="134" t="s">
        <v>57</v>
      </c>
      <c r="O388" s="129">
        <v>8000</v>
      </c>
      <c r="P388" s="136">
        <v>10000</v>
      </c>
      <c r="Q388" s="137">
        <v>10000</v>
      </c>
      <c r="R388" s="129">
        <v>8000</v>
      </c>
      <c r="S388" s="375"/>
      <c r="T388" s="129">
        <v>600</v>
      </c>
      <c r="U388" s="129">
        <v>700</v>
      </c>
      <c r="V388" s="129">
        <v>700</v>
      </c>
      <c r="W388" s="129">
        <f t="shared" si="252"/>
        <v>2000</v>
      </c>
      <c r="X388" s="135">
        <f t="shared" si="253"/>
        <v>25</v>
      </c>
      <c r="Z388" s="135">
        <v>600</v>
      </c>
      <c r="AA388" s="129">
        <v>900</v>
      </c>
      <c r="AB388" s="129">
        <v>1000</v>
      </c>
      <c r="AC388" s="129">
        <f t="shared" si="254"/>
        <v>2500</v>
      </c>
      <c r="AD388" s="424">
        <f>AC388/(R388/100)</f>
        <v>31.25</v>
      </c>
      <c r="AF388" s="424">
        <f t="shared" si="256"/>
        <v>4500</v>
      </c>
      <c r="AG388" s="424">
        <f t="shared" si="257"/>
        <v>56.25</v>
      </c>
      <c r="AI388" s="424">
        <v>600</v>
      </c>
      <c r="AJ388" s="129">
        <v>700</v>
      </c>
      <c r="AK388" s="129">
        <v>700</v>
      </c>
      <c r="AL388" s="129">
        <f t="shared" si="258"/>
        <v>2000</v>
      </c>
      <c r="AM388" s="424">
        <f>AL388/(R388/100)</f>
        <v>25</v>
      </c>
      <c r="AO388" s="424">
        <v>600</v>
      </c>
      <c r="AP388" s="129">
        <v>700</v>
      </c>
      <c r="AQ388" s="129">
        <v>200</v>
      </c>
      <c r="AR388" s="129">
        <f t="shared" si="260"/>
        <v>1500</v>
      </c>
      <c r="AS388" s="424">
        <f>AR388/(R388/100)</f>
        <v>18.75</v>
      </c>
      <c r="AU388" s="424">
        <f t="shared" si="296"/>
        <v>3500</v>
      </c>
      <c r="AV388" s="424">
        <f t="shared" si="262"/>
        <v>43.75</v>
      </c>
      <c r="AX388" s="424">
        <f t="shared" si="263"/>
        <v>8000</v>
      </c>
      <c r="AY388" s="424">
        <f t="shared" si="264"/>
        <v>100</v>
      </c>
      <c r="AZ388" s="50"/>
      <c r="BA388" s="135">
        <f t="shared" si="280"/>
        <v>0</v>
      </c>
      <c r="BB388" s="129">
        <f t="shared" si="287"/>
        <v>0</v>
      </c>
      <c r="BC388" s="129">
        <f t="shared" si="281"/>
        <v>8000</v>
      </c>
      <c r="BD388" s="51"/>
    </row>
    <row r="389" spans="1:56" ht="30" customHeight="1" x14ac:dyDescent="0.2">
      <c r="A389" s="82"/>
      <c r="B389" s="83"/>
      <c r="C389" s="83"/>
      <c r="D389" s="63"/>
      <c r="E389" s="60"/>
      <c r="F389" s="83"/>
      <c r="G389" s="104"/>
      <c r="H389" s="105"/>
      <c r="I389" s="59"/>
      <c r="J389" s="60"/>
      <c r="K389" s="133">
        <v>3</v>
      </c>
      <c r="L389" s="62"/>
      <c r="M389" s="63"/>
      <c r="N389" s="134" t="s">
        <v>69</v>
      </c>
      <c r="O389" s="129">
        <v>10000</v>
      </c>
      <c r="P389" s="136">
        <v>11000</v>
      </c>
      <c r="Q389" s="137">
        <v>11000</v>
      </c>
      <c r="R389" s="129">
        <v>10000</v>
      </c>
      <c r="S389" s="375"/>
      <c r="T389" s="129">
        <v>800</v>
      </c>
      <c r="U389" s="129">
        <v>600</v>
      </c>
      <c r="V389" s="129">
        <v>600</v>
      </c>
      <c r="W389" s="129">
        <f t="shared" si="252"/>
        <v>2000</v>
      </c>
      <c r="X389" s="135">
        <f t="shared" si="253"/>
        <v>20</v>
      </c>
      <c r="Z389" s="135">
        <v>1000</v>
      </c>
      <c r="AA389" s="129">
        <v>1000</v>
      </c>
      <c r="AB389" s="129">
        <v>1000</v>
      </c>
      <c r="AC389" s="129">
        <f t="shared" si="254"/>
        <v>3000</v>
      </c>
      <c r="AD389" s="424">
        <f>AC389/(R389/100)</f>
        <v>30</v>
      </c>
      <c r="AF389" s="424">
        <f t="shared" si="256"/>
        <v>5000</v>
      </c>
      <c r="AG389" s="424">
        <f t="shared" si="257"/>
        <v>50</v>
      </c>
      <c r="AI389" s="424">
        <v>1000</v>
      </c>
      <c r="AJ389" s="129">
        <v>1000</v>
      </c>
      <c r="AK389" s="129">
        <v>1000</v>
      </c>
      <c r="AL389" s="129">
        <f t="shared" si="258"/>
        <v>3000</v>
      </c>
      <c r="AM389" s="424">
        <f>AL389/(R389/100)</f>
        <v>30</v>
      </c>
      <c r="AO389" s="424">
        <v>600</v>
      </c>
      <c r="AP389" s="129">
        <v>700</v>
      </c>
      <c r="AQ389" s="129">
        <v>700</v>
      </c>
      <c r="AR389" s="129">
        <f t="shared" si="260"/>
        <v>2000</v>
      </c>
      <c r="AS389" s="424">
        <f>AR389/(R389/100)</f>
        <v>20</v>
      </c>
      <c r="AU389" s="424">
        <f t="shared" si="296"/>
        <v>5000</v>
      </c>
      <c r="AV389" s="424">
        <f t="shared" si="262"/>
        <v>50</v>
      </c>
      <c r="AX389" s="424">
        <f t="shared" si="263"/>
        <v>10000</v>
      </c>
      <c r="AY389" s="424">
        <f t="shared" si="264"/>
        <v>100</v>
      </c>
      <c r="AZ389" s="50"/>
      <c r="BA389" s="135">
        <f t="shared" si="280"/>
        <v>0</v>
      </c>
      <c r="BB389" s="129">
        <f t="shared" si="287"/>
        <v>0</v>
      </c>
      <c r="BC389" s="129">
        <f t="shared" si="281"/>
        <v>10000</v>
      </c>
      <c r="BD389" s="51"/>
    </row>
    <row r="390" spans="1:56" ht="30" customHeight="1" x14ac:dyDescent="0.2">
      <c r="A390" s="82"/>
      <c r="B390" s="83"/>
      <c r="C390" s="83"/>
      <c r="D390" s="63"/>
      <c r="E390" s="60"/>
      <c r="F390" s="83"/>
      <c r="G390" s="104"/>
      <c r="H390" s="105"/>
      <c r="I390" s="59"/>
      <c r="J390" s="60"/>
      <c r="K390" s="133">
        <v>5</v>
      </c>
      <c r="L390" s="62"/>
      <c r="M390" s="63"/>
      <c r="N390" s="134" t="s">
        <v>58</v>
      </c>
      <c r="O390" s="129">
        <v>1000</v>
      </c>
      <c r="P390" s="136">
        <v>1000</v>
      </c>
      <c r="Q390" s="137">
        <v>1000</v>
      </c>
      <c r="R390" s="129">
        <v>1000</v>
      </c>
      <c r="S390" s="375"/>
      <c r="T390" s="129">
        <v>100</v>
      </c>
      <c r="U390" s="129">
        <v>100</v>
      </c>
      <c r="V390" s="129"/>
      <c r="W390" s="129">
        <f t="shared" si="252"/>
        <v>200</v>
      </c>
      <c r="X390" s="135">
        <f t="shared" si="253"/>
        <v>20</v>
      </c>
      <c r="Z390" s="135">
        <v>100</v>
      </c>
      <c r="AA390" s="129">
        <v>100</v>
      </c>
      <c r="AB390" s="129">
        <v>100</v>
      </c>
      <c r="AC390" s="129">
        <f t="shared" si="254"/>
        <v>300</v>
      </c>
      <c r="AD390" s="424">
        <f>AC390/(R390/100)</f>
        <v>30</v>
      </c>
      <c r="AF390" s="424">
        <f t="shared" si="256"/>
        <v>500</v>
      </c>
      <c r="AG390" s="424">
        <f t="shared" si="257"/>
        <v>50</v>
      </c>
      <c r="AI390" s="424">
        <v>100</v>
      </c>
      <c r="AJ390" s="129">
        <v>100</v>
      </c>
      <c r="AK390" s="129">
        <v>100</v>
      </c>
      <c r="AL390" s="129">
        <f t="shared" si="258"/>
        <v>300</v>
      </c>
      <c r="AM390" s="424">
        <f>AL390/(R390/100)</f>
        <v>30</v>
      </c>
      <c r="AO390" s="424">
        <v>100</v>
      </c>
      <c r="AP390" s="129">
        <v>100</v>
      </c>
      <c r="AQ390" s="129"/>
      <c r="AR390" s="129">
        <f t="shared" si="260"/>
        <v>200</v>
      </c>
      <c r="AS390" s="424">
        <f>AR390/(R390/100)</f>
        <v>20</v>
      </c>
      <c r="AU390" s="424">
        <f t="shared" si="296"/>
        <v>500</v>
      </c>
      <c r="AV390" s="424">
        <f t="shared" si="262"/>
        <v>50</v>
      </c>
      <c r="AX390" s="424">
        <f t="shared" si="263"/>
        <v>1000</v>
      </c>
      <c r="AY390" s="424">
        <f t="shared" si="264"/>
        <v>100</v>
      </c>
      <c r="AZ390" s="50"/>
      <c r="BA390" s="135">
        <f t="shared" si="280"/>
        <v>0</v>
      </c>
      <c r="BB390" s="129">
        <f t="shared" si="287"/>
        <v>0</v>
      </c>
      <c r="BC390" s="129">
        <f t="shared" si="281"/>
        <v>1000</v>
      </c>
      <c r="BD390" s="51"/>
    </row>
    <row r="391" spans="1:56" ht="30" customHeight="1" x14ac:dyDescent="0.2">
      <c r="A391" s="82"/>
      <c r="B391" s="83"/>
      <c r="C391" s="83"/>
      <c r="D391" s="63"/>
      <c r="E391" s="60"/>
      <c r="F391" s="83"/>
      <c r="G391" s="104"/>
      <c r="H391" s="105"/>
      <c r="I391" s="59"/>
      <c r="J391" s="60"/>
      <c r="K391" s="133">
        <v>7</v>
      </c>
      <c r="L391" s="62"/>
      <c r="M391" s="63"/>
      <c r="N391" s="134" t="s">
        <v>59</v>
      </c>
      <c r="O391" s="129">
        <v>4000</v>
      </c>
      <c r="P391" s="136">
        <v>4000</v>
      </c>
      <c r="Q391" s="137">
        <v>4000</v>
      </c>
      <c r="R391" s="129">
        <v>4000</v>
      </c>
      <c r="S391" s="375"/>
      <c r="T391" s="129">
        <v>300</v>
      </c>
      <c r="U391" s="129">
        <v>200</v>
      </c>
      <c r="V391" s="129">
        <v>300</v>
      </c>
      <c r="W391" s="129">
        <f t="shared" si="252"/>
        <v>800</v>
      </c>
      <c r="X391" s="135">
        <f t="shared" si="253"/>
        <v>20</v>
      </c>
      <c r="Z391" s="135">
        <v>300</v>
      </c>
      <c r="AA391" s="129">
        <v>400</v>
      </c>
      <c r="AB391" s="129">
        <v>500</v>
      </c>
      <c r="AC391" s="129">
        <f t="shared" si="254"/>
        <v>1200</v>
      </c>
      <c r="AD391" s="424">
        <f>AC391/(R391/100)</f>
        <v>30</v>
      </c>
      <c r="AF391" s="424">
        <f t="shared" si="256"/>
        <v>2000</v>
      </c>
      <c r="AG391" s="424">
        <f t="shared" si="257"/>
        <v>50</v>
      </c>
      <c r="AI391" s="424">
        <v>300</v>
      </c>
      <c r="AJ391" s="129">
        <v>500</v>
      </c>
      <c r="AK391" s="129">
        <v>400</v>
      </c>
      <c r="AL391" s="129">
        <f t="shared" si="258"/>
        <v>1200</v>
      </c>
      <c r="AM391" s="424">
        <f>AL391/(R391/100)</f>
        <v>30</v>
      </c>
      <c r="AO391" s="424">
        <v>400</v>
      </c>
      <c r="AP391" s="129">
        <v>400</v>
      </c>
      <c r="AQ391" s="129"/>
      <c r="AR391" s="129">
        <f t="shared" si="260"/>
        <v>800</v>
      </c>
      <c r="AS391" s="424">
        <f>AR391/(R391/100)</f>
        <v>20</v>
      </c>
      <c r="AU391" s="424">
        <f t="shared" si="296"/>
        <v>2000</v>
      </c>
      <c r="AV391" s="424">
        <f t="shared" si="262"/>
        <v>50</v>
      </c>
      <c r="AX391" s="424">
        <f t="shared" si="263"/>
        <v>4000</v>
      </c>
      <c r="AY391" s="424">
        <f t="shared" si="264"/>
        <v>100</v>
      </c>
      <c r="AZ391" s="50"/>
      <c r="BA391" s="135">
        <f t="shared" si="280"/>
        <v>0</v>
      </c>
      <c r="BB391" s="129">
        <f t="shared" si="287"/>
        <v>0</v>
      </c>
      <c r="BC391" s="129">
        <f t="shared" si="281"/>
        <v>4000</v>
      </c>
      <c r="BD391" s="51"/>
    </row>
    <row r="392" spans="1:56" ht="30" customHeight="1" x14ac:dyDescent="0.2">
      <c r="A392" s="68"/>
      <c r="B392" s="69"/>
      <c r="C392" s="70" t="s">
        <v>92</v>
      </c>
      <c r="D392" s="71"/>
      <c r="E392" s="72"/>
      <c r="F392" s="69"/>
      <c r="G392" s="73"/>
      <c r="H392" s="74"/>
      <c r="I392" s="75"/>
      <c r="J392" s="72"/>
      <c r="K392" s="76"/>
      <c r="L392" s="77"/>
      <c r="M392" s="71"/>
      <c r="N392" s="78" t="s">
        <v>93</v>
      </c>
      <c r="O392" s="80">
        <f>O393+O430+O473+O513+O551</f>
        <v>30075000</v>
      </c>
      <c r="P392" s="222">
        <f>P393+P430+P473+P513+P551</f>
        <v>32598000</v>
      </c>
      <c r="Q392" s="223">
        <f>Q393+Q430+Q473+Q513+Q551</f>
        <v>35234000</v>
      </c>
      <c r="R392" s="80">
        <f>R393+R430+R473+R513+R551</f>
        <v>30075000</v>
      </c>
      <c r="S392" s="379"/>
      <c r="T392" s="80">
        <f>T393+T430+T473+T513+T551</f>
        <v>4507200</v>
      </c>
      <c r="U392" s="80">
        <f>U393+U430+U473+U513+U551</f>
        <v>1946400</v>
      </c>
      <c r="V392" s="80">
        <f>V393+V430+V473+V513+V551</f>
        <v>1848100</v>
      </c>
      <c r="W392" s="80">
        <f t="shared" si="252"/>
        <v>8301700</v>
      </c>
      <c r="X392" s="79">
        <f t="shared" si="253"/>
        <v>27.60332502078138</v>
      </c>
      <c r="Z392" s="79">
        <f>Z393+Z430+Z473+Z513+Z551</f>
        <v>2505000</v>
      </c>
      <c r="AA392" s="80">
        <f>AA393+AA430+AA473+AA513+AA551</f>
        <v>2223300</v>
      </c>
      <c r="AB392" s="80">
        <f>AB393+AB430+AB473+AB513+AB551</f>
        <v>2052900</v>
      </c>
      <c r="AC392" s="80">
        <f t="shared" si="254"/>
        <v>6781200</v>
      </c>
      <c r="AD392" s="419">
        <f t="shared" si="255"/>
        <v>22.547630922693266</v>
      </c>
      <c r="AF392" s="419">
        <f t="shared" si="256"/>
        <v>15082900</v>
      </c>
      <c r="AG392" s="419">
        <f t="shared" si="257"/>
        <v>50.150955943474649</v>
      </c>
      <c r="AI392" s="419">
        <f>AI393+AI430+AI473+AI513+AI551</f>
        <v>3107900</v>
      </c>
      <c r="AJ392" s="80">
        <f>AJ393+AJ430+AJ473+AJ513+AJ551</f>
        <v>2702100</v>
      </c>
      <c r="AK392" s="80">
        <f>AK393+AK430+AK473+AK513+AK551</f>
        <v>3471800</v>
      </c>
      <c r="AL392" s="80">
        <f t="shared" si="258"/>
        <v>9281800</v>
      </c>
      <c r="AM392" s="419">
        <f t="shared" si="259"/>
        <v>30.862177888611804</v>
      </c>
      <c r="AO392" s="419">
        <f>AO393+AO430+AO473+AO513+AO551</f>
        <v>1934300</v>
      </c>
      <c r="AP392" s="80">
        <f>AP393+AP430+AP473+AP513+AP551</f>
        <v>1918000</v>
      </c>
      <c r="AQ392" s="80">
        <f>AQ393+AQ430+AQ473+AQ513+AQ551</f>
        <v>1858000</v>
      </c>
      <c r="AR392" s="80">
        <f t="shared" si="260"/>
        <v>5710300</v>
      </c>
      <c r="AS392" s="419">
        <f t="shared" si="261"/>
        <v>18.986866167913551</v>
      </c>
      <c r="AU392" s="419">
        <f t="shared" si="296"/>
        <v>14992100</v>
      </c>
      <c r="AV392" s="419">
        <f t="shared" si="262"/>
        <v>49.849044056525351</v>
      </c>
      <c r="AX392" s="419">
        <f>AX393+AX430+AX473+AX513+AX551</f>
        <v>30075000</v>
      </c>
      <c r="AY392" s="419">
        <f t="shared" si="264"/>
        <v>100</v>
      </c>
      <c r="AZ392" s="81"/>
      <c r="BA392" s="79">
        <f t="shared" si="280"/>
        <v>0</v>
      </c>
      <c r="BB392" s="80">
        <f t="shared" si="287"/>
        <v>0</v>
      </c>
      <c r="BC392" s="80">
        <f t="shared" si="281"/>
        <v>30075000</v>
      </c>
      <c r="BD392" s="51"/>
    </row>
    <row r="393" spans="1:56" ht="30" customHeight="1" x14ac:dyDescent="0.2">
      <c r="A393" s="82"/>
      <c r="B393" s="83"/>
      <c r="C393" s="83"/>
      <c r="D393" s="168" t="s">
        <v>44</v>
      </c>
      <c r="E393" s="85"/>
      <c r="F393" s="86"/>
      <c r="G393" s="87"/>
      <c r="H393" s="88"/>
      <c r="I393" s="89"/>
      <c r="J393" s="85"/>
      <c r="K393" s="90"/>
      <c r="L393" s="91"/>
      <c r="M393" s="92"/>
      <c r="N393" s="93" t="s">
        <v>94</v>
      </c>
      <c r="O393" s="95">
        <f>O394</f>
        <v>1858000</v>
      </c>
      <c r="P393" s="95">
        <f t="shared" ref="O393:R394" si="297">P394</f>
        <v>1997000</v>
      </c>
      <c r="Q393" s="95">
        <f t="shared" si="297"/>
        <v>2175000</v>
      </c>
      <c r="R393" s="95">
        <f>R394</f>
        <v>1858000</v>
      </c>
      <c r="S393" s="375"/>
      <c r="T393" s="95">
        <f t="shared" ref="T393:V394" si="298">T394</f>
        <v>289700</v>
      </c>
      <c r="U393" s="95">
        <f t="shared" si="298"/>
        <v>141700</v>
      </c>
      <c r="V393" s="95">
        <f t="shared" si="298"/>
        <v>146700</v>
      </c>
      <c r="W393" s="95">
        <f t="shared" si="252"/>
        <v>578100</v>
      </c>
      <c r="X393" s="94">
        <f t="shared" si="253"/>
        <v>31.11410118406889</v>
      </c>
      <c r="Z393" s="94">
        <f t="shared" ref="Z393:AB394" si="299">Z394</f>
        <v>177400</v>
      </c>
      <c r="AA393" s="95">
        <f t="shared" si="299"/>
        <v>162200</v>
      </c>
      <c r="AB393" s="95">
        <f t="shared" si="299"/>
        <v>160000</v>
      </c>
      <c r="AC393" s="95">
        <f t="shared" si="254"/>
        <v>499600</v>
      </c>
      <c r="AD393" s="195">
        <f t="shared" si="255"/>
        <v>26.88912809472551</v>
      </c>
      <c r="AF393" s="195">
        <f t="shared" si="256"/>
        <v>1077700</v>
      </c>
      <c r="AG393" s="195">
        <f t="shared" si="257"/>
        <v>58.0032292787944</v>
      </c>
      <c r="AI393" s="195">
        <f t="shared" ref="AI393:AK394" si="300">AI394</f>
        <v>177500</v>
      </c>
      <c r="AJ393" s="95">
        <f t="shared" si="300"/>
        <v>171400</v>
      </c>
      <c r="AK393" s="95">
        <f t="shared" si="300"/>
        <v>170400</v>
      </c>
      <c r="AL393" s="95">
        <f t="shared" si="258"/>
        <v>519300</v>
      </c>
      <c r="AM393" s="195">
        <f t="shared" si="259"/>
        <v>27.949407965554361</v>
      </c>
      <c r="AO393" s="195">
        <f t="shared" ref="AO393:AQ394" si="301">AO394</f>
        <v>98300</v>
      </c>
      <c r="AP393" s="95">
        <f t="shared" si="301"/>
        <v>83800</v>
      </c>
      <c r="AQ393" s="95">
        <f t="shared" si="301"/>
        <v>78900</v>
      </c>
      <c r="AR393" s="95">
        <f t="shared" si="260"/>
        <v>261000</v>
      </c>
      <c r="AS393" s="195">
        <f t="shared" si="261"/>
        <v>14.047362755651237</v>
      </c>
      <c r="AU393" s="195">
        <f t="shared" si="296"/>
        <v>780300</v>
      </c>
      <c r="AV393" s="195">
        <f t="shared" si="262"/>
        <v>41.9967707212056</v>
      </c>
      <c r="AX393" s="195">
        <f t="shared" si="263"/>
        <v>1858000</v>
      </c>
      <c r="AY393" s="195">
        <f t="shared" si="264"/>
        <v>100</v>
      </c>
      <c r="AZ393" s="96"/>
      <c r="BA393" s="94">
        <f t="shared" si="280"/>
        <v>0</v>
      </c>
      <c r="BB393" s="95">
        <f t="shared" si="287"/>
        <v>0</v>
      </c>
      <c r="BC393" s="95">
        <f t="shared" si="281"/>
        <v>1858000</v>
      </c>
      <c r="BD393" s="51"/>
    </row>
    <row r="394" spans="1:56" ht="30" customHeight="1" x14ac:dyDescent="0.2">
      <c r="A394" s="82"/>
      <c r="B394" s="83"/>
      <c r="C394" s="83"/>
      <c r="D394" s="63"/>
      <c r="E394" s="193" t="s">
        <v>48</v>
      </c>
      <c r="F394" s="83"/>
      <c r="G394" s="104"/>
      <c r="H394" s="105"/>
      <c r="I394" s="59"/>
      <c r="J394" s="60"/>
      <c r="K394" s="61"/>
      <c r="L394" s="62"/>
      <c r="M394" s="63"/>
      <c r="N394" s="64" t="s">
        <v>49</v>
      </c>
      <c r="O394" s="99">
        <f t="shared" si="297"/>
        <v>1858000</v>
      </c>
      <c r="P394" s="66">
        <f t="shared" si="297"/>
        <v>1997000</v>
      </c>
      <c r="Q394" s="67">
        <f t="shared" si="297"/>
        <v>2175000</v>
      </c>
      <c r="R394" s="99">
        <f t="shared" si="297"/>
        <v>1858000</v>
      </c>
      <c r="S394" s="383"/>
      <c r="T394" s="99">
        <f t="shared" si="298"/>
        <v>289700</v>
      </c>
      <c r="U394" s="99">
        <f t="shared" si="298"/>
        <v>141700</v>
      </c>
      <c r="V394" s="99">
        <f t="shared" si="298"/>
        <v>146700</v>
      </c>
      <c r="W394" s="99">
        <f t="shared" si="252"/>
        <v>578100</v>
      </c>
      <c r="X394" s="98">
        <f t="shared" si="253"/>
        <v>31.11410118406889</v>
      </c>
      <c r="Z394" s="98">
        <f t="shared" si="299"/>
        <v>177400</v>
      </c>
      <c r="AA394" s="99">
        <f t="shared" si="299"/>
        <v>162200</v>
      </c>
      <c r="AB394" s="99">
        <f t="shared" si="299"/>
        <v>160000</v>
      </c>
      <c r="AC394" s="99">
        <f t="shared" si="254"/>
        <v>499600</v>
      </c>
      <c r="AD394" s="65">
        <f t="shared" si="255"/>
        <v>26.88912809472551</v>
      </c>
      <c r="AF394" s="65">
        <f t="shared" si="256"/>
        <v>1077700</v>
      </c>
      <c r="AG394" s="65">
        <f t="shared" si="257"/>
        <v>58.0032292787944</v>
      </c>
      <c r="AI394" s="65">
        <f t="shared" si="300"/>
        <v>177500</v>
      </c>
      <c r="AJ394" s="99">
        <f t="shared" si="300"/>
        <v>171400</v>
      </c>
      <c r="AK394" s="99">
        <f t="shared" si="300"/>
        <v>170400</v>
      </c>
      <c r="AL394" s="99">
        <f t="shared" si="258"/>
        <v>519300</v>
      </c>
      <c r="AM394" s="65">
        <f t="shared" si="259"/>
        <v>27.949407965554361</v>
      </c>
      <c r="AO394" s="65">
        <f t="shared" si="301"/>
        <v>98300</v>
      </c>
      <c r="AP394" s="99">
        <f t="shared" si="301"/>
        <v>83800</v>
      </c>
      <c r="AQ394" s="99">
        <f t="shared" si="301"/>
        <v>78900</v>
      </c>
      <c r="AR394" s="99">
        <f t="shared" si="260"/>
        <v>261000</v>
      </c>
      <c r="AS394" s="65">
        <f t="shared" si="261"/>
        <v>14.047362755651237</v>
      </c>
      <c r="AU394" s="65">
        <f t="shared" si="296"/>
        <v>780300</v>
      </c>
      <c r="AV394" s="65">
        <f t="shared" si="262"/>
        <v>41.9967707212056</v>
      </c>
      <c r="AX394" s="65">
        <f t="shared" si="263"/>
        <v>1858000</v>
      </c>
      <c r="AY394" s="65">
        <f t="shared" si="264"/>
        <v>100</v>
      </c>
      <c r="AZ394" s="50"/>
      <c r="BA394" s="98">
        <f t="shared" si="280"/>
        <v>0</v>
      </c>
      <c r="BB394" s="99">
        <f t="shared" si="287"/>
        <v>0</v>
      </c>
      <c r="BC394" s="99">
        <f t="shared" si="281"/>
        <v>1858000</v>
      </c>
      <c r="BD394" s="51"/>
    </row>
    <row r="395" spans="1:56" ht="30" customHeight="1" x14ac:dyDescent="0.2">
      <c r="A395" s="82"/>
      <c r="B395" s="83"/>
      <c r="C395" s="83"/>
      <c r="D395" s="63"/>
      <c r="E395" s="60"/>
      <c r="F395" s="171">
        <v>4</v>
      </c>
      <c r="G395" s="104"/>
      <c r="H395" s="105"/>
      <c r="I395" s="59"/>
      <c r="J395" s="60"/>
      <c r="K395" s="61"/>
      <c r="L395" s="62"/>
      <c r="M395" s="63"/>
      <c r="N395" s="101" t="s">
        <v>50</v>
      </c>
      <c r="O395" s="103">
        <f>O396+O416</f>
        <v>1858000</v>
      </c>
      <c r="P395" s="131">
        <f>P396+P416</f>
        <v>1997000</v>
      </c>
      <c r="Q395" s="132">
        <f>Q396+Q416</f>
        <v>2175000</v>
      </c>
      <c r="R395" s="103">
        <f>R396+R416</f>
        <v>1858000</v>
      </c>
      <c r="S395" s="379"/>
      <c r="T395" s="103">
        <f>T396+T416</f>
        <v>289700</v>
      </c>
      <c r="U395" s="103">
        <f>U396+U416</f>
        <v>141700</v>
      </c>
      <c r="V395" s="103">
        <f>V396+V416</f>
        <v>146700</v>
      </c>
      <c r="W395" s="103">
        <f t="shared" si="252"/>
        <v>578100</v>
      </c>
      <c r="X395" s="102">
        <f t="shared" si="253"/>
        <v>31.11410118406889</v>
      </c>
      <c r="Z395" s="102">
        <f>Z396+Z416</f>
        <v>177400</v>
      </c>
      <c r="AA395" s="103">
        <f>AA396+AA416</f>
        <v>162200</v>
      </c>
      <c r="AB395" s="103">
        <f>AB396+AB416</f>
        <v>160000</v>
      </c>
      <c r="AC395" s="103">
        <f t="shared" si="254"/>
        <v>499600</v>
      </c>
      <c r="AD395" s="420">
        <f t="shared" si="255"/>
        <v>26.88912809472551</v>
      </c>
      <c r="AF395" s="420">
        <f t="shared" si="256"/>
        <v>1077700</v>
      </c>
      <c r="AG395" s="420">
        <f t="shared" si="257"/>
        <v>58.0032292787944</v>
      </c>
      <c r="AI395" s="420">
        <f>AI396+AI416</f>
        <v>177500</v>
      </c>
      <c r="AJ395" s="103">
        <f>AJ396+AJ416</f>
        <v>171400</v>
      </c>
      <c r="AK395" s="103">
        <f>AK396+AK416</f>
        <v>170400</v>
      </c>
      <c r="AL395" s="103">
        <f t="shared" si="258"/>
        <v>519300</v>
      </c>
      <c r="AM395" s="420">
        <f t="shared" si="259"/>
        <v>27.949407965554361</v>
      </c>
      <c r="AO395" s="420">
        <f>AO396+AO416</f>
        <v>98300</v>
      </c>
      <c r="AP395" s="103">
        <f>AP396+AP416</f>
        <v>83800</v>
      </c>
      <c r="AQ395" s="103">
        <f>AQ396+AQ416</f>
        <v>78900</v>
      </c>
      <c r="AR395" s="103">
        <f t="shared" si="260"/>
        <v>261000</v>
      </c>
      <c r="AS395" s="420">
        <f t="shared" si="261"/>
        <v>14.047362755651237</v>
      </c>
      <c r="AU395" s="420">
        <f t="shared" si="296"/>
        <v>780300</v>
      </c>
      <c r="AV395" s="420">
        <f t="shared" si="262"/>
        <v>41.9967707212056</v>
      </c>
      <c r="AX395" s="420">
        <f t="shared" si="263"/>
        <v>1858000</v>
      </c>
      <c r="AY395" s="420">
        <f t="shared" si="264"/>
        <v>100</v>
      </c>
      <c r="AZ395" s="50"/>
      <c r="BA395" s="102">
        <f t="shared" si="280"/>
        <v>0</v>
      </c>
      <c r="BB395" s="103">
        <f t="shared" si="287"/>
        <v>0</v>
      </c>
      <c r="BC395" s="103">
        <f t="shared" si="281"/>
        <v>1858000</v>
      </c>
      <c r="BD395" s="51"/>
    </row>
    <row r="396" spans="1:56" ht="30" customHeight="1" x14ac:dyDescent="0.2">
      <c r="A396" s="82"/>
      <c r="B396" s="83"/>
      <c r="C396" s="83"/>
      <c r="D396" s="63"/>
      <c r="E396" s="60"/>
      <c r="F396" s="83"/>
      <c r="G396" s="109">
        <v>1</v>
      </c>
      <c r="H396" s="172"/>
      <c r="I396" s="59"/>
      <c r="J396" s="60"/>
      <c r="K396" s="61"/>
      <c r="L396" s="62"/>
      <c r="M396" s="63"/>
      <c r="N396" s="101" t="s">
        <v>95</v>
      </c>
      <c r="O396" s="103">
        <f>O397+O403+O409</f>
        <v>495000</v>
      </c>
      <c r="P396" s="131">
        <f>P397+P403+P409</f>
        <v>518000</v>
      </c>
      <c r="Q396" s="132">
        <f>Q397+Q403+Q409</f>
        <v>541000</v>
      </c>
      <c r="R396" s="103">
        <f>R397+R403+R409</f>
        <v>495000</v>
      </c>
      <c r="S396" s="379"/>
      <c r="T396" s="103">
        <f>T397+T403+T409</f>
        <v>73900</v>
      </c>
      <c r="U396" s="103">
        <f>U397+U403+U409</f>
        <v>38200</v>
      </c>
      <c r="V396" s="103">
        <f>V397+V403+V409</f>
        <v>44200</v>
      </c>
      <c r="W396" s="103">
        <f t="shared" si="252"/>
        <v>156300</v>
      </c>
      <c r="X396" s="102">
        <f t="shared" si="253"/>
        <v>31.575757575757574</v>
      </c>
      <c r="Z396" s="102">
        <f>Z397+Z403+Z409</f>
        <v>52200</v>
      </c>
      <c r="AA396" s="103">
        <f>AA397+AA403+AA409</f>
        <v>37200</v>
      </c>
      <c r="AB396" s="103">
        <f>AB397+AB403+AB409</f>
        <v>36000</v>
      </c>
      <c r="AC396" s="103">
        <f t="shared" si="254"/>
        <v>125400</v>
      </c>
      <c r="AD396" s="420">
        <f t="shared" si="255"/>
        <v>25.333333333333332</v>
      </c>
      <c r="AF396" s="420">
        <f t="shared" si="256"/>
        <v>281700</v>
      </c>
      <c r="AG396" s="420">
        <f t="shared" si="257"/>
        <v>56.909090909090907</v>
      </c>
      <c r="AI396" s="420">
        <f>AI397+AI403+AI409</f>
        <v>49100</v>
      </c>
      <c r="AJ396" s="103">
        <f>AJ397+AJ403+AJ409</f>
        <v>43100</v>
      </c>
      <c r="AK396" s="103">
        <f>AK397+AK403+AK409</f>
        <v>42100</v>
      </c>
      <c r="AL396" s="103">
        <f t="shared" si="258"/>
        <v>134300</v>
      </c>
      <c r="AM396" s="420">
        <f t="shared" si="259"/>
        <v>27.131313131313131</v>
      </c>
      <c r="AO396" s="420">
        <f>AO397+AO403+AO409</f>
        <v>15300</v>
      </c>
      <c r="AP396" s="103">
        <f>AP397+AP403+AP409</f>
        <v>31800</v>
      </c>
      <c r="AQ396" s="103">
        <f>AQ397+AQ403+AQ409</f>
        <v>31900</v>
      </c>
      <c r="AR396" s="103">
        <f t="shared" si="260"/>
        <v>79000</v>
      </c>
      <c r="AS396" s="420">
        <f t="shared" si="261"/>
        <v>15.95959595959596</v>
      </c>
      <c r="AU396" s="420">
        <f t="shared" si="296"/>
        <v>213300</v>
      </c>
      <c r="AV396" s="420">
        <f t="shared" si="262"/>
        <v>43.090909090909093</v>
      </c>
      <c r="AX396" s="420">
        <f t="shared" si="263"/>
        <v>495000</v>
      </c>
      <c r="AY396" s="420">
        <f t="shared" si="264"/>
        <v>100</v>
      </c>
      <c r="AZ396" s="50"/>
      <c r="BA396" s="102">
        <f t="shared" si="280"/>
        <v>0</v>
      </c>
      <c r="BB396" s="103">
        <f t="shared" si="287"/>
        <v>0</v>
      </c>
      <c r="BC396" s="103">
        <f t="shared" si="281"/>
        <v>495000</v>
      </c>
      <c r="BD396" s="51"/>
    </row>
    <row r="397" spans="1:56" ht="30" customHeight="1" x14ac:dyDescent="0.2">
      <c r="A397" s="82"/>
      <c r="B397" s="83"/>
      <c r="C397" s="83"/>
      <c r="D397" s="63"/>
      <c r="E397" s="60"/>
      <c r="F397" s="83"/>
      <c r="G397" s="109"/>
      <c r="H397" s="110" t="s">
        <v>52</v>
      </c>
      <c r="I397" s="111"/>
      <c r="J397" s="112"/>
      <c r="K397" s="113"/>
      <c r="L397" s="114"/>
      <c r="M397" s="115"/>
      <c r="N397" s="116" t="s">
        <v>53</v>
      </c>
      <c r="O397" s="118">
        <f t="shared" ref="O397:R398" si="302">O398</f>
        <v>13000</v>
      </c>
      <c r="P397" s="119">
        <f t="shared" si="302"/>
        <v>14000</v>
      </c>
      <c r="Q397" s="120">
        <f t="shared" si="302"/>
        <v>15000</v>
      </c>
      <c r="R397" s="118">
        <f t="shared" si="302"/>
        <v>13000</v>
      </c>
      <c r="S397" s="379"/>
      <c r="T397" s="118">
        <f t="shared" ref="T397:V398" si="303">T398</f>
        <v>900</v>
      </c>
      <c r="U397" s="118">
        <f t="shared" si="303"/>
        <v>1200</v>
      </c>
      <c r="V397" s="118">
        <f t="shared" si="303"/>
        <v>1200</v>
      </c>
      <c r="W397" s="118">
        <f>SUM(T397:V397)</f>
        <v>3300</v>
      </c>
      <c r="X397" s="117">
        <f t="shared" si="253"/>
        <v>25.384615384615383</v>
      </c>
      <c r="Z397" s="117">
        <f t="shared" ref="Z397:AB398" si="304">Z398</f>
        <v>1200</v>
      </c>
      <c r="AA397" s="118">
        <f t="shared" si="304"/>
        <v>1200</v>
      </c>
      <c r="AB397" s="118">
        <f t="shared" si="304"/>
        <v>1000</v>
      </c>
      <c r="AC397" s="118">
        <f>SUM(Z397:AB397)</f>
        <v>3400</v>
      </c>
      <c r="AD397" s="422">
        <f t="shared" si="255"/>
        <v>26.153846153846153</v>
      </c>
      <c r="AF397" s="422">
        <f t="shared" si="256"/>
        <v>6700</v>
      </c>
      <c r="AG397" s="422">
        <f t="shared" si="257"/>
        <v>51.53846153846154</v>
      </c>
      <c r="AI397" s="422">
        <f t="shared" ref="AI397:AK398" si="305">AI398</f>
        <v>1100</v>
      </c>
      <c r="AJ397" s="118">
        <f t="shared" si="305"/>
        <v>1100</v>
      </c>
      <c r="AK397" s="118">
        <f t="shared" si="305"/>
        <v>1100</v>
      </c>
      <c r="AL397" s="118">
        <f>SUM(AI397:AK397)</f>
        <v>3300</v>
      </c>
      <c r="AM397" s="422">
        <f t="shared" si="259"/>
        <v>25.384615384615383</v>
      </c>
      <c r="AO397" s="422">
        <f t="shared" ref="AO397:AQ398" si="306">AO398</f>
        <v>1300</v>
      </c>
      <c r="AP397" s="118">
        <f t="shared" si="306"/>
        <v>800</v>
      </c>
      <c r="AQ397" s="118">
        <f t="shared" si="306"/>
        <v>900</v>
      </c>
      <c r="AR397" s="118">
        <f>SUM(AO397:AQ397)</f>
        <v>3000</v>
      </c>
      <c r="AS397" s="422">
        <f t="shared" si="261"/>
        <v>23.076923076923077</v>
      </c>
      <c r="AU397" s="422">
        <f>AL397+AR397</f>
        <v>6300</v>
      </c>
      <c r="AV397" s="422">
        <f t="shared" si="262"/>
        <v>48.46153846153846</v>
      </c>
      <c r="AX397" s="422">
        <f t="shared" si="263"/>
        <v>13000</v>
      </c>
      <c r="AY397" s="422">
        <f t="shared" si="264"/>
        <v>100</v>
      </c>
      <c r="AZ397" s="121"/>
      <c r="BA397" s="117">
        <f t="shared" si="280"/>
        <v>0</v>
      </c>
      <c r="BB397" s="122">
        <f t="shared" si="287"/>
        <v>0</v>
      </c>
      <c r="BC397" s="118">
        <f t="shared" si="281"/>
        <v>13000</v>
      </c>
      <c r="BD397" s="51"/>
    </row>
    <row r="398" spans="1:56" ht="30" customHeight="1" x14ac:dyDescent="0.2">
      <c r="A398" s="82"/>
      <c r="B398" s="83"/>
      <c r="C398" s="83"/>
      <c r="D398" s="63"/>
      <c r="E398" s="60"/>
      <c r="F398" s="83"/>
      <c r="G398" s="104"/>
      <c r="H398" s="105"/>
      <c r="I398" s="123">
        <v>2</v>
      </c>
      <c r="J398" s="60"/>
      <c r="K398" s="61"/>
      <c r="L398" s="62"/>
      <c r="M398" s="63"/>
      <c r="N398" s="124" t="s">
        <v>54</v>
      </c>
      <c r="O398" s="126">
        <f t="shared" si="302"/>
        <v>13000</v>
      </c>
      <c r="P398" s="127">
        <f t="shared" si="302"/>
        <v>14000</v>
      </c>
      <c r="Q398" s="128">
        <f t="shared" si="302"/>
        <v>15000</v>
      </c>
      <c r="R398" s="126">
        <f t="shared" si="302"/>
        <v>13000</v>
      </c>
      <c r="S398" s="388"/>
      <c r="T398" s="126">
        <f t="shared" si="303"/>
        <v>900</v>
      </c>
      <c r="U398" s="126">
        <f t="shared" si="303"/>
        <v>1200</v>
      </c>
      <c r="V398" s="126">
        <f t="shared" si="303"/>
        <v>1200</v>
      </c>
      <c r="W398" s="126">
        <f>W399</f>
        <v>3300</v>
      </c>
      <c r="X398" s="125">
        <f>W398/(R398/100)</f>
        <v>25.384615384615383</v>
      </c>
      <c r="Z398" s="125">
        <f t="shared" si="304"/>
        <v>1200</v>
      </c>
      <c r="AA398" s="126">
        <f t="shared" si="304"/>
        <v>1200</v>
      </c>
      <c r="AB398" s="126">
        <f t="shared" si="304"/>
        <v>1000</v>
      </c>
      <c r="AC398" s="126">
        <f>AC399</f>
        <v>3400</v>
      </c>
      <c r="AD398" s="423">
        <f>AC398/(R398/100)</f>
        <v>26.153846153846153</v>
      </c>
      <c r="AF398" s="423">
        <f>W398+AC398</f>
        <v>6700</v>
      </c>
      <c r="AG398" s="423">
        <f>AF398/(R398/100)</f>
        <v>51.53846153846154</v>
      </c>
      <c r="AI398" s="423">
        <f t="shared" si="305"/>
        <v>1100</v>
      </c>
      <c r="AJ398" s="126">
        <f t="shared" si="305"/>
        <v>1100</v>
      </c>
      <c r="AK398" s="126">
        <f t="shared" si="305"/>
        <v>1100</v>
      </c>
      <c r="AL398" s="126">
        <f>AL399</f>
        <v>3300</v>
      </c>
      <c r="AM398" s="423">
        <f>AL398/(R398/100)</f>
        <v>25.384615384615383</v>
      </c>
      <c r="AO398" s="423">
        <f t="shared" si="306"/>
        <v>1300</v>
      </c>
      <c r="AP398" s="126">
        <f t="shared" si="306"/>
        <v>800</v>
      </c>
      <c r="AQ398" s="126">
        <f t="shared" si="306"/>
        <v>900</v>
      </c>
      <c r="AR398" s="126">
        <f>AR399</f>
        <v>3000</v>
      </c>
      <c r="AS398" s="423">
        <f>AR398/(R398/100)</f>
        <v>23.076923076923077</v>
      </c>
      <c r="AU398" s="423">
        <f>AU399</f>
        <v>6300</v>
      </c>
      <c r="AV398" s="423">
        <f t="shared" si="262"/>
        <v>48.46153846153846</v>
      </c>
      <c r="AX398" s="423">
        <f t="shared" si="263"/>
        <v>13000</v>
      </c>
      <c r="AY398" s="423">
        <f t="shared" si="264"/>
        <v>100</v>
      </c>
      <c r="AZ398" s="50"/>
      <c r="BA398" s="125">
        <f t="shared" si="280"/>
        <v>0</v>
      </c>
      <c r="BB398" s="129">
        <f t="shared" si="287"/>
        <v>0</v>
      </c>
      <c r="BC398" s="126">
        <f t="shared" si="281"/>
        <v>13000</v>
      </c>
      <c r="BD398" s="51"/>
    </row>
    <row r="399" spans="1:56" ht="30" customHeight="1" x14ac:dyDescent="0.2">
      <c r="A399" s="82"/>
      <c r="B399" s="83"/>
      <c r="C399" s="83"/>
      <c r="D399" s="63"/>
      <c r="E399" s="60"/>
      <c r="F399" s="83"/>
      <c r="G399" s="104"/>
      <c r="H399" s="105"/>
      <c r="I399" s="59"/>
      <c r="J399" s="130" t="s">
        <v>55</v>
      </c>
      <c r="K399" s="61"/>
      <c r="L399" s="62"/>
      <c r="M399" s="63"/>
      <c r="N399" s="101" t="s">
        <v>56</v>
      </c>
      <c r="O399" s="103">
        <f>O400+O401+O402</f>
        <v>13000</v>
      </c>
      <c r="P399" s="131">
        <f>P400+P401+P402</f>
        <v>14000</v>
      </c>
      <c r="Q399" s="132">
        <f>Q400+Q401+Q402</f>
        <v>15000</v>
      </c>
      <c r="R399" s="103">
        <f>R400+R401+R402</f>
        <v>13000</v>
      </c>
      <c r="S399" s="379"/>
      <c r="T399" s="103">
        <f>T400+T401+T402</f>
        <v>900</v>
      </c>
      <c r="U399" s="103">
        <f>U400+U401+U402</f>
        <v>1200</v>
      </c>
      <c r="V399" s="103">
        <f>V400+V401+V402</f>
        <v>1200</v>
      </c>
      <c r="W399" s="103">
        <f>SUM(T399:V399)</f>
        <v>3300</v>
      </c>
      <c r="X399" s="102">
        <f>W399/(R399/100)</f>
        <v>25.384615384615383</v>
      </c>
      <c r="Z399" s="102">
        <f>Z400+Z401+Z402</f>
        <v>1200</v>
      </c>
      <c r="AA399" s="103">
        <f>AA400+AA401+AA402</f>
        <v>1200</v>
      </c>
      <c r="AB399" s="103">
        <f>AB400+AB401+AB402</f>
        <v>1000</v>
      </c>
      <c r="AC399" s="103">
        <f>SUM(Z399:AB399)</f>
        <v>3400</v>
      </c>
      <c r="AD399" s="420">
        <f>AC399/(R399/100)</f>
        <v>26.153846153846153</v>
      </c>
      <c r="AF399" s="420">
        <f>W399+AC399</f>
        <v>6700</v>
      </c>
      <c r="AG399" s="420">
        <f>AF399/(R399/100)</f>
        <v>51.53846153846154</v>
      </c>
      <c r="AI399" s="420">
        <f>AI400+AI401+AI402</f>
        <v>1100</v>
      </c>
      <c r="AJ399" s="103">
        <f>AJ400+AJ401+AJ402</f>
        <v>1100</v>
      </c>
      <c r="AK399" s="103">
        <f>AK400+AK401+AK402</f>
        <v>1100</v>
      </c>
      <c r="AL399" s="103">
        <f>SUM(AI399:AK399)</f>
        <v>3300</v>
      </c>
      <c r="AM399" s="420">
        <f>AL399/(R399/100)</f>
        <v>25.384615384615383</v>
      </c>
      <c r="AO399" s="420">
        <f>AO400+AO401+AO402</f>
        <v>1300</v>
      </c>
      <c r="AP399" s="103">
        <f>AP400+AP401+AP402</f>
        <v>800</v>
      </c>
      <c r="AQ399" s="103">
        <f>AQ400+AQ401+AQ402</f>
        <v>900</v>
      </c>
      <c r="AR399" s="103">
        <f>SUM(AO399:AQ399)</f>
        <v>3000</v>
      </c>
      <c r="AS399" s="420">
        <f>AR399/(R399/100)</f>
        <v>23.076923076923077</v>
      </c>
      <c r="AU399" s="420">
        <f t="shared" ref="AU399:AU448" si="307">AL399+AR399</f>
        <v>6300</v>
      </c>
      <c r="AV399" s="420">
        <f t="shared" ref="AV399:AV462" si="308">AU399/(R399/100)</f>
        <v>48.46153846153846</v>
      </c>
      <c r="AX399" s="420">
        <f t="shared" ref="AX399:AX450" si="309">AF399+AU399</f>
        <v>13000</v>
      </c>
      <c r="AY399" s="420">
        <f t="shared" ref="AY399:AY462" si="310">AX399/(R399/100)</f>
        <v>100</v>
      </c>
      <c r="AZ399" s="50"/>
      <c r="BA399" s="102">
        <f t="shared" si="280"/>
        <v>0</v>
      </c>
      <c r="BB399" s="129">
        <f t="shared" si="287"/>
        <v>0</v>
      </c>
      <c r="BC399" s="103">
        <f t="shared" si="281"/>
        <v>13000</v>
      </c>
      <c r="BD399" s="51"/>
    </row>
    <row r="400" spans="1:56" ht="30" customHeight="1" x14ac:dyDescent="0.2">
      <c r="A400" s="82"/>
      <c r="B400" s="83"/>
      <c r="C400" s="83"/>
      <c r="D400" s="63"/>
      <c r="E400" s="60"/>
      <c r="F400" s="83"/>
      <c r="G400" s="104"/>
      <c r="H400" s="105"/>
      <c r="I400" s="59"/>
      <c r="J400" s="60"/>
      <c r="K400" s="133">
        <v>2</v>
      </c>
      <c r="L400" s="62"/>
      <c r="M400" s="63"/>
      <c r="N400" s="134" t="s">
        <v>57</v>
      </c>
      <c r="O400" s="129">
        <v>9000</v>
      </c>
      <c r="P400" s="136">
        <v>10000</v>
      </c>
      <c r="Q400" s="137">
        <v>10000</v>
      </c>
      <c r="R400" s="129">
        <v>9000</v>
      </c>
      <c r="S400" s="375"/>
      <c r="T400" s="129">
        <v>700</v>
      </c>
      <c r="U400" s="129">
        <v>800</v>
      </c>
      <c r="V400" s="129">
        <v>800</v>
      </c>
      <c r="W400" s="129">
        <f>SUM(T400:V400)</f>
        <v>2300</v>
      </c>
      <c r="X400" s="135">
        <f>W400/(R400/100)</f>
        <v>25.555555555555557</v>
      </c>
      <c r="Z400" s="135">
        <v>800</v>
      </c>
      <c r="AA400" s="129">
        <v>800</v>
      </c>
      <c r="AB400" s="129">
        <v>800</v>
      </c>
      <c r="AC400" s="129">
        <f>SUM(Z400:AB400)</f>
        <v>2400</v>
      </c>
      <c r="AD400" s="424">
        <f>AC400/(R400/100)</f>
        <v>26.666666666666668</v>
      </c>
      <c r="AF400" s="424">
        <f>W400+AC400</f>
        <v>4700</v>
      </c>
      <c r="AG400" s="424">
        <f>AF400/(R400/100)</f>
        <v>52.222222222222221</v>
      </c>
      <c r="AI400" s="424">
        <v>700</v>
      </c>
      <c r="AJ400" s="129">
        <v>700</v>
      </c>
      <c r="AK400" s="129">
        <v>700</v>
      </c>
      <c r="AL400" s="129">
        <f>SUM(AI400:AK400)</f>
        <v>2100</v>
      </c>
      <c r="AM400" s="424">
        <f>AL400/(R400/100)</f>
        <v>23.333333333333332</v>
      </c>
      <c r="AO400" s="424">
        <v>800</v>
      </c>
      <c r="AP400" s="129">
        <v>700</v>
      </c>
      <c r="AQ400" s="129">
        <v>700</v>
      </c>
      <c r="AR400" s="129">
        <f>SUM(AO400:AQ400)</f>
        <v>2200</v>
      </c>
      <c r="AS400" s="424">
        <f>AR400/(R400/100)</f>
        <v>24.444444444444443</v>
      </c>
      <c r="AU400" s="424">
        <f t="shared" si="307"/>
        <v>4300</v>
      </c>
      <c r="AV400" s="424">
        <f t="shared" si="308"/>
        <v>47.777777777777779</v>
      </c>
      <c r="AX400" s="424">
        <f t="shared" si="309"/>
        <v>9000</v>
      </c>
      <c r="AY400" s="424">
        <f t="shared" si="310"/>
        <v>100</v>
      </c>
      <c r="AZ400" s="50"/>
      <c r="BA400" s="135">
        <f t="shared" si="280"/>
        <v>0</v>
      </c>
      <c r="BB400" s="129">
        <f t="shared" si="287"/>
        <v>0</v>
      </c>
      <c r="BC400" s="129">
        <f t="shared" si="281"/>
        <v>9000</v>
      </c>
      <c r="BD400" s="51"/>
    </row>
    <row r="401" spans="1:56" ht="30" customHeight="1" x14ac:dyDescent="0.2">
      <c r="A401" s="82"/>
      <c r="B401" s="83"/>
      <c r="C401" s="83"/>
      <c r="D401" s="63"/>
      <c r="E401" s="60"/>
      <c r="F401" s="83"/>
      <c r="G401" s="104"/>
      <c r="H401" s="105"/>
      <c r="I401" s="59"/>
      <c r="J401" s="60"/>
      <c r="K401" s="133">
        <v>5</v>
      </c>
      <c r="L401" s="62"/>
      <c r="M401" s="63"/>
      <c r="N401" s="134" t="s">
        <v>58</v>
      </c>
      <c r="O401" s="129">
        <v>2000</v>
      </c>
      <c r="P401" s="136">
        <v>2000</v>
      </c>
      <c r="Q401" s="137">
        <v>3000</v>
      </c>
      <c r="R401" s="129">
        <v>2000</v>
      </c>
      <c r="S401" s="375"/>
      <c r="T401" s="129">
        <v>100</v>
      </c>
      <c r="U401" s="129">
        <v>200</v>
      </c>
      <c r="V401" s="129">
        <v>200</v>
      </c>
      <c r="W401" s="129">
        <f>SUM(T401:V401)</f>
        <v>500</v>
      </c>
      <c r="X401" s="135">
        <f>W401/(R401/100)</f>
        <v>25</v>
      </c>
      <c r="Z401" s="135">
        <v>200</v>
      </c>
      <c r="AA401" s="129">
        <v>200</v>
      </c>
      <c r="AB401" s="129">
        <v>100</v>
      </c>
      <c r="AC401" s="129">
        <f>SUM(Z401:AB401)</f>
        <v>500</v>
      </c>
      <c r="AD401" s="424">
        <f>AC401/(R401/100)</f>
        <v>25</v>
      </c>
      <c r="AF401" s="424">
        <f>W401+AC401</f>
        <v>1000</v>
      </c>
      <c r="AG401" s="424">
        <f>AF401/(R401/100)</f>
        <v>50</v>
      </c>
      <c r="AI401" s="424">
        <v>200</v>
      </c>
      <c r="AJ401" s="129">
        <v>200</v>
      </c>
      <c r="AK401" s="129">
        <v>200</v>
      </c>
      <c r="AL401" s="129">
        <f>SUM(AI401:AK401)</f>
        <v>600</v>
      </c>
      <c r="AM401" s="424">
        <f>AL401/(R401/100)</f>
        <v>30</v>
      </c>
      <c r="AO401" s="424">
        <v>100</v>
      </c>
      <c r="AP401" s="129">
        <v>100</v>
      </c>
      <c r="AQ401" s="129">
        <v>200</v>
      </c>
      <c r="AR401" s="129">
        <f>SUM(AO401:AQ401)</f>
        <v>400</v>
      </c>
      <c r="AS401" s="424">
        <f>AR401/(R401/100)</f>
        <v>20</v>
      </c>
      <c r="AU401" s="424">
        <f t="shared" si="307"/>
        <v>1000</v>
      </c>
      <c r="AV401" s="424">
        <f t="shared" si="308"/>
        <v>50</v>
      </c>
      <c r="AX401" s="424">
        <f t="shared" si="309"/>
        <v>2000</v>
      </c>
      <c r="AY401" s="424">
        <f t="shared" si="310"/>
        <v>100</v>
      </c>
      <c r="AZ401" s="50"/>
      <c r="BA401" s="135">
        <f t="shared" si="280"/>
        <v>0</v>
      </c>
      <c r="BB401" s="129">
        <f t="shared" si="287"/>
        <v>0</v>
      </c>
      <c r="BC401" s="129">
        <f t="shared" si="281"/>
        <v>2000</v>
      </c>
      <c r="BD401" s="51"/>
    </row>
    <row r="402" spans="1:56" ht="30" customHeight="1" x14ac:dyDescent="0.2">
      <c r="A402" s="82"/>
      <c r="B402" s="83"/>
      <c r="C402" s="83"/>
      <c r="D402" s="63"/>
      <c r="E402" s="60"/>
      <c r="F402" s="83"/>
      <c r="G402" s="104"/>
      <c r="H402" s="105"/>
      <c r="I402" s="59"/>
      <c r="J402" s="60"/>
      <c r="K402" s="133">
        <v>7</v>
      </c>
      <c r="L402" s="62"/>
      <c r="M402" s="63"/>
      <c r="N402" s="134" t="s">
        <v>59</v>
      </c>
      <c r="O402" s="129">
        <v>2000</v>
      </c>
      <c r="P402" s="136">
        <v>2000</v>
      </c>
      <c r="Q402" s="137">
        <v>2000</v>
      </c>
      <c r="R402" s="129">
        <v>2000</v>
      </c>
      <c r="S402" s="375"/>
      <c r="T402" s="129">
        <v>100</v>
      </c>
      <c r="U402" s="129">
        <v>200</v>
      </c>
      <c r="V402" s="129">
        <v>200</v>
      </c>
      <c r="W402" s="129">
        <f>SUM(T402:V402)</f>
        <v>500</v>
      </c>
      <c r="X402" s="135">
        <f>W402/(R402/100)</f>
        <v>25</v>
      </c>
      <c r="Z402" s="135">
        <v>200</v>
      </c>
      <c r="AA402" s="129">
        <v>200</v>
      </c>
      <c r="AB402" s="129">
        <v>100</v>
      </c>
      <c r="AC402" s="129">
        <f>SUM(Z402:AB402)</f>
        <v>500</v>
      </c>
      <c r="AD402" s="424">
        <f>AC402/(R402/100)</f>
        <v>25</v>
      </c>
      <c r="AF402" s="424">
        <f>W402+AC402</f>
        <v>1000</v>
      </c>
      <c r="AG402" s="424">
        <f>AF402/(R402/100)</f>
        <v>50</v>
      </c>
      <c r="AI402" s="424">
        <v>200</v>
      </c>
      <c r="AJ402" s="129">
        <v>200</v>
      </c>
      <c r="AK402" s="129">
        <v>200</v>
      </c>
      <c r="AL402" s="129">
        <f>SUM(AI402:AK402)</f>
        <v>600</v>
      </c>
      <c r="AM402" s="424">
        <f>AL402/(R402/100)</f>
        <v>30</v>
      </c>
      <c r="AO402" s="424">
        <v>400</v>
      </c>
      <c r="AP402" s="129"/>
      <c r="AQ402" s="129"/>
      <c r="AR402" s="129">
        <f>SUM(AO402:AQ402)</f>
        <v>400</v>
      </c>
      <c r="AS402" s="424">
        <f>AR402/(R402/100)</f>
        <v>20</v>
      </c>
      <c r="AU402" s="424">
        <f t="shared" si="307"/>
        <v>1000</v>
      </c>
      <c r="AV402" s="424">
        <f t="shared" si="308"/>
        <v>50</v>
      </c>
      <c r="AX402" s="424">
        <f t="shared" si="309"/>
        <v>2000</v>
      </c>
      <c r="AY402" s="424">
        <f t="shared" si="310"/>
        <v>100</v>
      </c>
      <c r="AZ402" s="50"/>
      <c r="BA402" s="135">
        <f t="shared" si="280"/>
        <v>0</v>
      </c>
      <c r="BB402" s="129">
        <f t="shared" si="287"/>
        <v>0</v>
      </c>
      <c r="BC402" s="129">
        <f t="shared" si="281"/>
        <v>2000</v>
      </c>
      <c r="BD402" s="51"/>
    </row>
    <row r="403" spans="1:56" ht="30" customHeight="1" x14ac:dyDescent="0.2">
      <c r="A403" s="82"/>
      <c r="B403" s="83"/>
      <c r="C403" s="83"/>
      <c r="D403" s="63"/>
      <c r="E403" s="60"/>
      <c r="F403" s="83"/>
      <c r="G403" s="109"/>
      <c r="H403" s="138" t="s">
        <v>60</v>
      </c>
      <c r="I403" s="139"/>
      <c r="J403" s="140"/>
      <c r="K403" s="141"/>
      <c r="L403" s="142"/>
      <c r="M403" s="143"/>
      <c r="N403" s="144" t="s">
        <v>61</v>
      </c>
      <c r="O403" s="147">
        <f t="shared" ref="O403:R404" si="311">O404</f>
        <v>6000</v>
      </c>
      <c r="P403" s="146">
        <f t="shared" si="311"/>
        <v>6000</v>
      </c>
      <c r="Q403" s="174">
        <f t="shared" si="311"/>
        <v>6000</v>
      </c>
      <c r="R403" s="147">
        <f t="shared" si="311"/>
        <v>6000</v>
      </c>
      <c r="S403" s="379"/>
      <c r="T403" s="147">
        <f t="shared" ref="T403:V404" si="312">T404</f>
        <v>0</v>
      </c>
      <c r="U403" s="147">
        <f t="shared" si="312"/>
        <v>0</v>
      </c>
      <c r="V403" s="147">
        <f t="shared" si="312"/>
        <v>0</v>
      </c>
      <c r="W403" s="147">
        <f>SUM(T403:V403)</f>
        <v>0</v>
      </c>
      <c r="X403" s="145">
        <f t="shared" ref="X403:X466" si="313">W403/(R403/100)</f>
        <v>0</v>
      </c>
      <c r="Z403" s="145">
        <f t="shared" ref="Z403:AB404" si="314">Z404</f>
        <v>0</v>
      </c>
      <c r="AA403" s="147">
        <f t="shared" si="314"/>
        <v>0</v>
      </c>
      <c r="AB403" s="147">
        <f t="shared" si="314"/>
        <v>0</v>
      </c>
      <c r="AC403" s="147">
        <f>SUM(Z403:AB403)</f>
        <v>0</v>
      </c>
      <c r="AD403" s="149">
        <f t="shared" ref="AD403:AD466" si="315">AC403/(R403/100)</f>
        <v>0</v>
      </c>
      <c r="AF403" s="149">
        <f t="shared" ref="AF403:AF466" si="316">W403+AC403</f>
        <v>0</v>
      </c>
      <c r="AG403" s="149">
        <f t="shared" ref="AG403:AG466" si="317">AF403/(R403/100)</f>
        <v>0</v>
      </c>
      <c r="AI403" s="149">
        <f t="shared" ref="AI403:AK404" si="318">AI404</f>
        <v>6000</v>
      </c>
      <c r="AJ403" s="147">
        <f t="shared" si="318"/>
        <v>0</v>
      </c>
      <c r="AK403" s="147">
        <f t="shared" si="318"/>
        <v>0</v>
      </c>
      <c r="AL403" s="147">
        <f>SUM(AI403:AK403)</f>
        <v>6000</v>
      </c>
      <c r="AM403" s="149">
        <f t="shared" ref="AM403:AM466" si="319">AL403/(R403/100)</f>
        <v>100</v>
      </c>
      <c r="AO403" s="149">
        <f t="shared" ref="AO403:AQ404" si="320">AO404</f>
        <v>0</v>
      </c>
      <c r="AP403" s="147">
        <f t="shared" si="320"/>
        <v>0</v>
      </c>
      <c r="AQ403" s="147">
        <f t="shared" si="320"/>
        <v>0</v>
      </c>
      <c r="AR403" s="147">
        <f>SUM(AO403:AQ403)</f>
        <v>0</v>
      </c>
      <c r="AS403" s="149">
        <f t="shared" ref="AS403:AS466" si="321">AR403/(R403/100)</f>
        <v>0</v>
      </c>
      <c r="AU403" s="149">
        <f t="shared" si="307"/>
        <v>6000</v>
      </c>
      <c r="AV403" s="149">
        <f t="shared" si="308"/>
        <v>100</v>
      </c>
      <c r="AX403" s="149">
        <f t="shared" si="309"/>
        <v>6000</v>
      </c>
      <c r="AY403" s="446">
        <f t="shared" si="310"/>
        <v>100</v>
      </c>
      <c r="AZ403" s="148"/>
      <c r="BA403" s="145">
        <f t="shared" si="280"/>
        <v>0</v>
      </c>
      <c r="BB403" s="147">
        <f t="shared" ref="BB403:BB415" si="322">BA403/(O403/100)</f>
        <v>0</v>
      </c>
      <c r="BC403" s="147">
        <f t="shared" si="281"/>
        <v>6000</v>
      </c>
      <c r="BD403" s="51"/>
    </row>
    <row r="404" spans="1:56" ht="30" customHeight="1" x14ac:dyDescent="0.2">
      <c r="A404" s="82"/>
      <c r="B404" s="83"/>
      <c r="C404" s="83"/>
      <c r="D404" s="63"/>
      <c r="E404" s="60"/>
      <c r="F404" s="83"/>
      <c r="G404" s="104"/>
      <c r="H404" s="105"/>
      <c r="I404" s="123">
        <v>2</v>
      </c>
      <c r="J404" s="60"/>
      <c r="K404" s="61"/>
      <c r="L404" s="62"/>
      <c r="M404" s="63"/>
      <c r="N404" s="124" t="s">
        <v>54</v>
      </c>
      <c r="O404" s="126">
        <f t="shared" si="311"/>
        <v>6000</v>
      </c>
      <c r="P404" s="127">
        <f t="shared" si="311"/>
        <v>6000</v>
      </c>
      <c r="Q404" s="128">
        <f t="shared" si="311"/>
        <v>6000</v>
      </c>
      <c r="R404" s="126">
        <f t="shared" si="311"/>
        <v>6000</v>
      </c>
      <c r="S404" s="388"/>
      <c r="T404" s="126">
        <f t="shared" si="312"/>
        <v>0</v>
      </c>
      <c r="U404" s="126">
        <f t="shared" si="312"/>
        <v>0</v>
      </c>
      <c r="V404" s="126">
        <f t="shared" si="312"/>
        <v>0</v>
      </c>
      <c r="W404" s="126">
        <f>W405</f>
        <v>0</v>
      </c>
      <c r="X404" s="125">
        <f t="shared" si="313"/>
        <v>0</v>
      </c>
      <c r="Z404" s="125">
        <f t="shared" si="314"/>
        <v>0</v>
      </c>
      <c r="AA404" s="126">
        <f t="shared" si="314"/>
        <v>0</v>
      </c>
      <c r="AB404" s="126">
        <f t="shared" si="314"/>
        <v>0</v>
      </c>
      <c r="AC404" s="126">
        <f>AC405</f>
        <v>0</v>
      </c>
      <c r="AD404" s="423">
        <f t="shared" si="315"/>
        <v>0</v>
      </c>
      <c r="AF404" s="423">
        <f t="shared" si="316"/>
        <v>0</v>
      </c>
      <c r="AG404" s="423">
        <f t="shared" si="317"/>
        <v>0</v>
      </c>
      <c r="AI404" s="423">
        <f t="shared" si="318"/>
        <v>6000</v>
      </c>
      <c r="AJ404" s="126">
        <f t="shared" si="318"/>
        <v>0</v>
      </c>
      <c r="AK404" s="126">
        <f t="shared" si="318"/>
        <v>0</v>
      </c>
      <c r="AL404" s="126">
        <f>AL405</f>
        <v>6000</v>
      </c>
      <c r="AM404" s="423">
        <f t="shared" si="319"/>
        <v>100</v>
      </c>
      <c r="AO404" s="423">
        <f t="shared" si="320"/>
        <v>0</v>
      </c>
      <c r="AP404" s="126">
        <f t="shared" si="320"/>
        <v>0</v>
      </c>
      <c r="AQ404" s="126">
        <f t="shared" si="320"/>
        <v>0</v>
      </c>
      <c r="AR404" s="126">
        <f>AR405</f>
        <v>0</v>
      </c>
      <c r="AS404" s="423">
        <f t="shared" si="321"/>
        <v>0</v>
      </c>
      <c r="AU404" s="423">
        <f t="shared" si="307"/>
        <v>6000</v>
      </c>
      <c r="AV404" s="423">
        <f t="shared" si="308"/>
        <v>100</v>
      </c>
      <c r="AX404" s="423">
        <f t="shared" si="309"/>
        <v>6000</v>
      </c>
      <c r="AY404" s="447">
        <f t="shared" si="310"/>
        <v>100</v>
      </c>
      <c r="AZ404" s="50"/>
      <c r="BA404" s="125">
        <f t="shared" si="280"/>
        <v>0</v>
      </c>
      <c r="BB404" s="126">
        <f t="shared" si="322"/>
        <v>0</v>
      </c>
      <c r="BC404" s="126">
        <f t="shared" si="281"/>
        <v>6000</v>
      </c>
      <c r="BD404" s="51"/>
    </row>
    <row r="405" spans="1:56" ht="30" customHeight="1" x14ac:dyDescent="0.2">
      <c r="A405" s="82"/>
      <c r="B405" s="83"/>
      <c r="C405" s="83"/>
      <c r="D405" s="63"/>
      <c r="E405" s="60"/>
      <c r="F405" s="83"/>
      <c r="G405" s="104"/>
      <c r="H405" s="105"/>
      <c r="I405" s="59"/>
      <c r="J405" s="130" t="s">
        <v>55</v>
      </c>
      <c r="K405" s="61"/>
      <c r="L405" s="62"/>
      <c r="M405" s="63"/>
      <c r="N405" s="101" t="s">
        <v>56</v>
      </c>
      <c r="O405" s="103">
        <f>O406+O407+O408</f>
        <v>6000</v>
      </c>
      <c r="P405" s="131">
        <f>P406+P407+P408</f>
        <v>6000</v>
      </c>
      <c r="Q405" s="132">
        <f>Q406+Q407+Q408</f>
        <v>6000</v>
      </c>
      <c r="R405" s="103">
        <f>R406+R407+R408</f>
        <v>6000</v>
      </c>
      <c r="S405" s="379"/>
      <c r="T405" s="103">
        <f>T406+T407+T408</f>
        <v>0</v>
      </c>
      <c r="U405" s="103">
        <f>U406+U407+U408</f>
        <v>0</v>
      </c>
      <c r="V405" s="103">
        <f>V406+V407+V408</f>
        <v>0</v>
      </c>
      <c r="W405" s="103">
        <f>W406+W407+W408</f>
        <v>0</v>
      </c>
      <c r="X405" s="102">
        <f t="shared" si="313"/>
        <v>0</v>
      </c>
      <c r="Z405" s="102">
        <f>Z406+Z407+Z408</f>
        <v>0</v>
      </c>
      <c r="AA405" s="103">
        <f>AA406+AA407+AA408</f>
        <v>0</v>
      </c>
      <c r="AB405" s="103">
        <f>AB406+AB407+AB408</f>
        <v>0</v>
      </c>
      <c r="AC405" s="103">
        <f>AC406+AC407+AC408</f>
        <v>0</v>
      </c>
      <c r="AD405" s="420">
        <f t="shared" si="315"/>
        <v>0</v>
      </c>
      <c r="AF405" s="420">
        <f t="shared" si="316"/>
        <v>0</v>
      </c>
      <c r="AG405" s="420">
        <f t="shared" si="317"/>
        <v>0</v>
      </c>
      <c r="AI405" s="420">
        <f>AI406+AI407+AI408</f>
        <v>6000</v>
      </c>
      <c r="AJ405" s="103">
        <f>AJ406+AJ407+AJ408</f>
        <v>0</v>
      </c>
      <c r="AK405" s="103">
        <f>AK406+AK407+AK408</f>
        <v>0</v>
      </c>
      <c r="AL405" s="103">
        <f>AL406+AL407+AL408</f>
        <v>6000</v>
      </c>
      <c r="AM405" s="420">
        <f t="shared" si="319"/>
        <v>100</v>
      </c>
      <c r="AO405" s="420">
        <f>AO406+AO407+AO408</f>
        <v>0</v>
      </c>
      <c r="AP405" s="103">
        <f>AP406+AP407+AP408</f>
        <v>0</v>
      </c>
      <c r="AQ405" s="103">
        <f>AQ406+AQ407+AQ408</f>
        <v>0</v>
      </c>
      <c r="AR405" s="103">
        <f>AR406+AR407+AR408</f>
        <v>0</v>
      </c>
      <c r="AS405" s="420">
        <f t="shared" si="321"/>
        <v>0</v>
      </c>
      <c r="AU405" s="420">
        <f t="shared" si="307"/>
        <v>6000</v>
      </c>
      <c r="AV405" s="420">
        <f t="shared" si="308"/>
        <v>100</v>
      </c>
      <c r="AX405" s="420">
        <f t="shared" si="309"/>
        <v>6000</v>
      </c>
      <c r="AY405" s="448">
        <f t="shared" si="310"/>
        <v>100</v>
      </c>
      <c r="AZ405" s="50"/>
      <c r="BA405" s="102">
        <f t="shared" si="280"/>
        <v>0</v>
      </c>
      <c r="BB405" s="103">
        <f t="shared" si="322"/>
        <v>0</v>
      </c>
      <c r="BC405" s="103">
        <f t="shared" si="281"/>
        <v>6000</v>
      </c>
      <c r="BD405" s="51"/>
    </row>
    <row r="406" spans="1:56" ht="30" customHeight="1" x14ac:dyDescent="0.2">
      <c r="A406" s="82"/>
      <c r="B406" s="83"/>
      <c r="C406" s="83"/>
      <c r="D406" s="63"/>
      <c r="E406" s="60"/>
      <c r="F406" s="83"/>
      <c r="G406" s="104"/>
      <c r="H406" s="105"/>
      <c r="I406" s="59"/>
      <c r="J406" s="60"/>
      <c r="K406" s="133">
        <v>2</v>
      </c>
      <c r="L406" s="62"/>
      <c r="M406" s="63"/>
      <c r="N406" s="134" t="s">
        <v>57</v>
      </c>
      <c r="O406" s="129">
        <v>3000</v>
      </c>
      <c r="P406" s="136">
        <v>3000</v>
      </c>
      <c r="Q406" s="137">
        <v>3000</v>
      </c>
      <c r="R406" s="129">
        <v>3000</v>
      </c>
      <c r="S406" s="375"/>
      <c r="T406" s="129"/>
      <c r="U406" s="129"/>
      <c r="V406" s="129"/>
      <c r="W406" s="129">
        <f>SUM(T406:V406)</f>
        <v>0</v>
      </c>
      <c r="X406" s="135">
        <f t="shared" si="313"/>
        <v>0</v>
      </c>
      <c r="Z406" s="135"/>
      <c r="AA406" s="129"/>
      <c r="AB406" s="129"/>
      <c r="AC406" s="129">
        <f>SUM(Z406:AB406)</f>
        <v>0</v>
      </c>
      <c r="AD406" s="424">
        <f t="shared" si="315"/>
        <v>0</v>
      </c>
      <c r="AF406" s="424">
        <f t="shared" si="316"/>
        <v>0</v>
      </c>
      <c r="AG406" s="424">
        <f t="shared" si="317"/>
        <v>0</v>
      </c>
      <c r="AI406" s="424">
        <v>3000</v>
      </c>
      <c r="AJ406" s="129"/>
      <c r="AK406" s="129"/>
      <c r="AL406" s="129">
        <f>SUM(AI406:AK406)</f>
        <v>3000</v>
      </c>
      <c r="AM406" s="424">
        <f t="shared" si="319"/>
        <v>100</v>
      </c>
      <c r="AO406" s="424"/>
      <c r="AP406" s="129"/>
      <c r="AQ406" s="129"/>
      <c r="AR406" s="129">
        <f>SUM(AO406:AQ406)</f>
        <v>0</v>
      </c>
      <c r="AS406" s="424">
        <f t="shared" si="321"/>
        <v>0</v>
      </c>
      <c r="AU406" s="424">
        <f t="shared" si="307"/>
        <v>3000</v>
      </c>
      <c r="AV406" s="424">
        <f t="shared" si="308"/>
        <v>100</v>
      </c>
      <c r="AX406" s="424">
        <f t="shared" si="309"/>
        <v>3000</v>
      </c>
      <c r="AY406" s="449">
        <f t="shared" si="310"/>
        <v>100</v>
      </c>
      <c r="AZ406" s="50"/>
      <c r="BA406" s="135">
        <f t="shared" si="280"/>
        <v>0</v>
      </c>
      <c r="BB406" s="129">
        <f t="shared" si="322"/>
        <v>0</v>
      </c>
      <c r="BC406" s="129">
        <f t="shared" si="281"/>
        <v>3000</v>
      </c>
      <c r="BD406" s="51"/>
    </row>
    <row r="407" spans="1:56" ht="30" customHeight="1" x14ac:dyDescent="0.2">
      <c r="A407" s="82"/>
      <c r="B407" s="83"/>
      <c r="C407" s="83"/>
      <c r="D407" s="63"/>
      <c r="E407" s="60"/>
      <c r="F407" s="83"/>
      <c r="G407" s="104"/>
      <c r="H407" s="105"/>
      <c r="I407" s="59"/>
      <c r="J407" s="60"/>
      <c r="K407" s="133">
        <v>5</v>
      </c>
      <c r="L407" s="62"/>
      <c r="M407" s="63"/>
      <c r="N407" s="134" t="s">
        <v>58</v>
      </c>
      <c r="O407" s="129">
        <v>1000</v>
      </c>
      <c r="P407" s="136">
        <v>1000</v>
      </c>
      <c r="Q407" s="137">
        <v>1000</v>
      </c>
      <c r="R407" s="129">
        <v>1000</v>
      </c>
      <c r="S407" s="375"/>
      <c r="T407" s="129"/>
      <c r="U407" s="129"/>
      <c r="V407" s="129"/>
      <c r="W407" s="129">
        <f>SUM(T407:V407)</f>
        <v>0</v>
      </c>
      <c r="X407" s="135">
        <f t="shared" si="313"/>
        <v>0</v>
      </c>
      <c r="Z407" s="135"/>
      <c r="AA407" s="129"/>
      <c r="AB407" s="129"/>
      <c r="AC407" s="129">
        <f>SUM(Z407:AB407)</f>
        <v>0</v>
      </c>
      <c r="AD407" s="424">
        <f t="shared" si="315"/>
        <v>0</v>
      </c>
      <c r="AF407" s="424">
        <f t="shared" si="316"/>
        <v>0</v>
      </c>
      <c r="AG407" s="424">
        <f t="shared" si="317"/>
        <v>0</v>
      </c>
      <c r="AI407" s="424">
        <v>1000</v>
      </c>
      <c r="AJ407" s="129"/>
      <c r="AK407" s="129"/>
      <c r="AL407" s="129">
        <f>SUM(AI407:AK407)</f>
        <v>1000</v>
      </c>
      <c r="AM407" s="424">
        <f t="shared" si="319"/>
        <v>100</v>
      </c>
      <c r="AO407" s="424"/>
      <c r="AP407" s="129"/>
      <c r="AQ407" s="129"/>
      <c r="AR407" s="129">
        <f>SUM(AO407:AQ407)</f>
        <v>0</v>
      </c>
      <c r="AS407" s="424">
        <f t="shared" si="321"/>
        <v>0</v>
      </c>
      <c r="AU407" s="424">
        <f t="shared" si="307"/>
        <v>1000</v>
      </c>
      <c r="AV407" s="424">
        <f t="shared" si="308"/>
        <v>100</v>
      </c>
      <c r="AX407" s="424">
        <f t="shared" si="309"/>
        <v>1000</v>
      </c>
      <c r="AY407" s="449">
        <f t="shared" si="310"/>
        <v>100</v>
      </c>
      <c r="AZ407" s="50"/>
      <c r="BA407" s="135">
        <f t="shared" si="280"/>
        <v>0</v>
      </c>
      <c r="BB407" s="129">
        <f t="shared" si="322"/>
        <v>0</v>
      </c>
      <c r="BC407" s="129">
        <f t="shared" si="281"/>
        <v>1000</v>
      </c>
      <c r="BD407" s="51"/>
    </row>
    <row r="408" spans="1:56" ht="30" customHeight="1" x14ac:dyDescent="0.2">
      <c r="A408" s="82"/>
      <c r="B408" s="83"/>
      <c r="C408" s="83"/>
      <c r="D408" s="63"/>
      <c r="E408" s="60"/>
      <c r="F408" s="83"/>
      <c r="G408" s="104"/>
      <c r="H408" s="105"/>
      <c r="I408" s="59"/>
      <c r="J408" s="60"/>
      <c r="K408" s="133">
        <v>7</v>
      </c>
      <c r="L408" s="62"/>
      <c r="M408" s="63"/>
      <c r="N408" s="134" t="s">
        <v>59</v>
      </c>
      <c r="O408" s="129">
        <v>2000</v>
      </c>
      <c r="P408" s="136">
        <v>2000</v>
      </c>
      <c r="Q408" s="137">
        <v>2000</v>
      </c>
      <c r="R408" s="129">
        <v>2000</v>
      </c>
      <c r="S408" s="375"/>
      <c r="T408" s="129"/>
      <c r="U408" s="129"/>
      <c r="V408" s="129"/>
      <c r="W408" s="129">
        <f>SUM(T408:V408)</f>
        <v>0</v>
      </c>
      <c r="X408" s="135">
        <f t="shared" si="313"/>
        <v>0</v>
      </c>
      <c r="Z408" s="135"/>
      <c r="AA408" s="129"/>
      <c r="AB408" s="129"/>
      <c r="AC408" s="129">
        <f>SUM(Z408:AB408)</f>
        <v>0</v>
      </c>
      <c r="AD408" s="424">
        <f t="shared" si="315"/>
        <v>0</v>
      </c>
      <c r="AF408" s="424">
        <f t="shared" si="316"/>
        <v>0</v>
      </c>
      <c r="AG408" s="424">
        <f t="shared" si="317"/>
        <v>0</v>
      </c>
      <c r="AI408" s="424">
        <v>2000</v>
      </c>
      <c r="AJ408" s="129"/>
      <c r="AK408" s="129"/>
      <c r="AL408" s="129">
        <f>SUM(AI408:AK408)</f>
        <v>2000</v>
      </c>
      <c r="AM408" s="424">
        <f t="shared" si="319"/>
        <v>100</v>
      </c>
      <c r="AO408" s="424"/>
      <c r="AP408" s="129"/>
      <c r="AQ408" s="129"/>
      <c r="AR408" s="129">
        <f>SUM(AO408:AQ408)</f>
        <v>0</v>
      </c>
      <c r="AS408" s="424">
        <f t="shared" si="321"/>
        <v>0</v>
      </c>
      <c r="AU408" s="424">
        <f t="shared" si="307"/>
        <v>2000</v>
      </c>
      <c r="AV408" s="424">
        <f t="shared" si="308"/>
        <v>100</v>
      </c>
      <c r="AX408" s="424">
        <f t="shared" si="309"/>
        <v>2000</v>
      </c>
      <c r="AY408" s="449">
        <f t="shared" si="310"/>
        <v>100</v>
      </c>
      <c r="AZ408" s="50"/>
      <c r="BA408" s="135">
        <f t="shared" si="280"/>
        <v>0</v>
      </c>
      <c r="BB408" s="129">
        <f t="shared" si="322"/>
        <v>0</v>
      </c>
      <c r="BC408" s="129">
        <f t="shared" si="281"/>
        <v>2000</v>
      </c>
      <c r="BD408" s="51"/>
    </row>
    <row r="409" spans="1:56" ht="30" customHeight="1" x14ac:dyDescent="0.2">
      <c r="A409" s="82"/>
      <c r="B409" s="83"/>
      <c r="C409" s="83"/>
      <c r="D409" s="63"/>
      <c r="E409" s="60"/>
      <c r="F409" s="83"/>
      <c r="G409" s="109"/>
      <c r="H409" s="151" t="s">
        <v>48</v>
      </c>
      <c r="I409" s="152"/>
      <c r="J409" s="153"/>
      <c r="K409" s="154"/>
      <c r="L409" s="155"/>
      <c r="M409" s="156"/>
      <c r="N409" s="157" t="s">
        <v>62</v>
      </c>
      <c r="O409" s="159">
        <f>O410</f>
        <v>476000</v>
      </c>
      <c r="P409" s="224">
        <f>P410</f>
        <v>498000</v>
      </c>
      <c r="Q409" s="225">
        <f>Q410</f>
        <v>520000</v>
      </c>
      <c r="R409" s="159">
        <f>R410</f>
        <v>476000</v>
      </c>
      <c r="S409" s="379"/>
      <c r="T409" s="159">
        <f>T410</f>
        <v>73000</v>
      </c>
      <c r="U409" s="159">
        <f>U410</f>
        <v>37000</v>
      </c>
      <c r="V409" s="159">
        <f>V410</f>
        <v>43000</v>
      </c>
      <c r="W409" s="159">
        <f>W410</f>
        <v>153000</v>
      </c>
      <c r="X409" s="158">
        <f t="shared" si="313"/>
        <v>32.142857142857146</v>
      </c>
      <c r="Z409" s="158">
        <f>Z410</f>
        <v>51000</v>
      </c>
      <c r="AA409" s="159">
        <f>AA410</f>
        <v>36000</v>
      </c>
      <c r="AB409" s="159">
        <f>AB410</f>
        <v>35000</v>
      </c>
      <c r="AC409" s="159">
        <f>AC410</f>
        <v>122000</v>
      </c>
      <c r="AD409" s="425">
        <f t="shared" si="315"/>
        <v>25.630252100840337</v>
      </c>
      <c r="AF409" s="425">
        <f t="shared" si="316"/>
        <v>275000</v>
      </c>
      <c r="AG409" s="425">
        <f t="shared" si="317"/>
        <v>57.773109243697476</v>
      </c>
      <c r="AI409" s="425">
        <f>AI410</f>
        <v>42000</v>
      </c>
      <c r="AJ409" s="159">
        <f>AJ410</f>
        <v>42000</v>
      </c>
      <c r="AK409" s="159">
        <f>AK410</f>
        <v>41000</v>
      </c>
      <c r="AL409" s="159">
        <f>AL410</f>
        <v>125000</v>
      </c>
      <c r="AM409" s="425">
        <f t="shared" si="319"/>
        <v>26.260504201680671</v>
      </c>
      <c r="AO409" s="425">
        <f>AO410</f>
        <v>14000</v>
      </c>
      <c r="AP409" s="159">
        <f>AP410</f>
        <v>31000</v>
      </c>
      <c r="AQ409" s="159">
        <f>AQ410</f>
        <v>31000</v>
      </c>
      <c r="AR409" s="159">
        <f>AR410</f>
        <v>76000</v>
      </c>
      <c r="AS409" s="425">
        <f t="shared" si="321"/>
        <v>15.966386554621849</v>
      </c>
      <c r="AU409" s="425">
        <f t="shared" si="307"/>
        <v>201000</v>
      </c>
      <c r="AV409" s="425">
        <f t="shared" si="308"/>
        <v>42.226890756302524</v>
      </c>
      <c r="AX409" s="425">
        <f t="shared" si="309"/>
        <v>476000</v>
      </c>
      <c r="AY409" s="425">
        <f t="shared" si="310"/>
        <v>100</v>
      </c>
      <c r="AZ409" s="160"/>
      <c r="BA409" s="158">
        <f t="shared" si="280"/>
        <v>0</v>
      </c>
      <c r="BB409" s="159">
        <f t="shared" si="322"/>
        <v>0</v>
      </c>
      <c r="BC409" s="159">
        <f t="shared" si="281"/>
        <v>476000</v>
      </c>
      <c r="BD409" s="51"/>
    </row>
    <row r="410" spans="1:56" ht="30" customHeight="1" x14ac:dyDescent="0.2">
      <c r="A410" s="82"/>
      <c r="B410" s="83"/>
      <c r="C410" s="83"/>
      <c r="D410" s="63"/>
      <c r="E410" s="60"/>
      <c r="F410" s="83"/>
      <c r="G410" s="104"/>
      <c r="H410" s="105"/>
      <c r="I410" s="123">
        <v>2</v>
      </c>
      <c r="J410" s="60"/>
      <c r="K410" s="61"/>
      <c r="L410" s="62"/>
      <c r="M410" s="63"/>
      <c r="N410" s="124" t="s">
        <v>54</v>
      </c>
      <c r="O410" s="126">
        <f>O411+O414</f>
        <v>476000</v>
      </c>
      <c r="P410" s="127">
        <f>P411+P414</f>
        <v>498000</v>
      </c>
      <c r="Q410" s="128">
        <f>Q411+Q414</f>
        <v>520000</v>
      </c>
      <c r="R410" s="126">
        <f>R411+R414</f>
        <v>476000</v>
      </c>
      <c r="S410" s="388"/>
      <c r="T410" s="126">
        <f>T411+T414</f>
        <v>73000</v>
      </c>
      <c r="U410" s="126">
        <f>U411+U414</f>
        <v>37000</v>
      </c>
      <c r="V410" s="126">
        <f>V411+V414</f>
        <v>43000</v>
      </c>
      <c r="W410" s="126">
        <f>W411+W414</f>
        <v>153000</v>
      </c>
      <c r="X410" s="125">
        <f t="shared" si="313"/>
        <v>32.142857142857146</v>
      </c>
      <c r="Z410" s="125">
        <f>Z411+Z414</f>
        <v>51000</v>
      </c>
      <c r="AA410" s="126">
        <f>AA411+AA414</f>
        <v>36000</v>
      </c>
      <c r="AB410" s="126">
        <f>AB411+AB414</f>
        <v>35000</v>
      </c>
      <c r="AC410" s="126">
        <f>AC411+AC414</f>
        <v>122000</v>
      </c>
      <c r="AD410" s="423">
        <f t="shared" si="315"/>
        <v>25.630252100840337</v>
      </c>
      <c r="AF410" s="423">
        <f t="shared" si="316"/>
        <v>275000</v>
      </c>
      <c r="AG410" s="423">
        <f t="shared" si="317"/>
        <v>57.773109243697476</v>
      </c>
      <c r="AI410" s="423">
        <f>AI411+AI414</f>
        <v>42000</v>
      </c>
      <c r="AJ410" s="126">
        <f>AJ411+AJ414</f>
        <v>42000</v>
      </c>
      <c r="AK410" s="126">
        <f>AK411+AK414</f>
        <v>41000</v>
      </c>
      <c r="AL410" s="126">
        <f>AL411+AL414</f>
        <v>125000</v>
      </c>
      <c r="AM410" s="423">
        <f t="shared" si="319"/>
        <v>26.260504201680671</v>
      </c>
      <c r="AO410" s="423">
        <f>AO411+AO414</f>
        <v>14000</v>
      </c>
      <c r="AP410" s="126">
        <f>AP411+AP414</f>
        <v>31000</v>
      </c>
      <c r="AQ410" s="126">
        <f>AQ411+AQ414</f>
        <v>31000</v>
      </c>
      <c r="AR410" s="126">
        <f>AR411+AR414</f>
        <v>76000</v>
      </c>
      <c r="AS410" s="423">
        <f t="shared" si="321"/>
        <v>15.966386554621849</v>
      </c>
      <c r="AU410" s="423">
        <f t="shared" si="307"/>
        <v>201000</v>
      </c>
      <c r="AV410" s="423">
        <f t="shared" si="308"/>
        <v>42.226890756302524</v>
      </c>
      <c r="AX410" s="423">
        <f t="shared" si="309"/>
        <v>476000</v>
      </c>
      <c r="AY410" s="423">
        <f t="shared" si="310"/>
        <v>100</v>
      </c>
      <c r="AZ410" s="50"/>
      <c r="BA410" s="125">
        <f t="shared" si="280"/>
        <v>0</v>
      </c>
      <c r="BB410" s="126">
        <f t="shared" si="322"/>
        <v>0</v>
      </c>
      <c r="BC410" s="126">
        <f t="shared" si="281"/>
        <v>476000</v>
      </c>
      <c r="BD410" s="51"/>
    </row>
    <row r="411" spans="1:56" ht="30" customHeight="1" x14ac:dyDescent="0.2">
      <c r="A411" s="82"/>
      <c r="B411" s="83"/>
      <c r="C411" s="83"/>
      <c r="D411" s="63"/>
      <c r="E411" s="60"/>
      <c r="F411" s="83"/>
      <c r="G411" s="104"/>
      <c r="H411" s="105"/>
      <c r="I411" s="59"/>
      <c r="J411" s="130" t="s">
        <v>63</v>
      </c>
      <c r="K411" s="61"/>
      <c r="L411" s="62"/>
      <c r="M411" s="63"/>
      <c r="N411" s="101" t="s">
        <v>64</v>
      </c>
      <c r="O411" s="103">
        <f>O412+O413</f>
        <v>472000</v>
      </c>
      <c r="P411" s="131">
        <f>P412+P413</f>
        <v>494000</v>
      </c>
      <c r="Q411" s="132">
        <f>Q412+Q413</f>
        <v>516000</v>
      </c>
      <c r="R411" s="103">
        <f>R412+R413</f>
        <v>472000</v>
      </c>
      <c r="S411" s="379"/>
      <c r="T411" s="103">
        <f>T412+T413</f>
        <v>72000</v>
      </c>
      <c r="U411" s="103">
        <f>U412+U413</f>
        <v>37000</v>
      </c>
      <c r="V411" s="103">
        <f>V412+V413</f>
        <v>43000</v>
      </c>
      <c r="W411" s="103">
        <f>SUM(T411:V411)</f>
        <v>152000</v>
      </c>
      <c r="X411" s="102">
        <f t="shared" si="313"/>
        <v>32.203389830508478</v>
      </c>
      <c r="Z411" s="102">
        <f>Z412+Z413</f>
        <v>50000</v>
      </c>
      <c r="AA411" s="103">
        <f>AA412+AA413</f>
        <v>36000</v>
      </c>
      <c r="AB411" s="103">
        <f>AB412+AB413</f>
        <v>35000</v>
      </c>
      <c r="AC411" s="103">
        <f>SUM(Z411:AB411)</f>
        <v>121000</v>
      </c>
      <c r="AD411" s="420">
        <f t="shared" si="315"/>
        <v>25.635593220338983</v>
      </c>
      <c r="AF411" s="420">
        <f t="shared" si="316"/>
        <v>273000</v>
      </c>
      <c r="AG411" s="420">
        <f t="shared" si="317"/>
        <v>57.83898305084746</v>
      </c>
      <c r="AI411" s="420">
        <f>AI412+AI413</f>
        <v>41000</v>
      </c>
      <c r="AJ411" s="103">
        <f>AJ412+AJ413</f>
        <v>41000</v>
      </c>
      <c r="AK411" s="103">
        <f>AK412+AK413</f>
        <v>41000</v>
      </c>
      <c r="AL411" s="103">
        <f>SUM(AI411:AK411)</f>
        <v>123000</v>
      </c>
      <c r="AM411" s="420">
        <f t="shared" si="319"/>
        <v>26.059322033898304</v>
      </c>
      <c r="AO411" s="420">
        <f>AO412+AO413</f>
        <v>14000</v>
      </c>
      <c r="AP411" s="103">
        <f>AP412+AP413</f>
        <v>31000</v>
      </c>
      <c r="AQ411" s="103">
        <f>AQ412+AQ413</f>
        <v>31000</v>
      </c>
      <c r="AR411" s="103">
        <f>SUM(AO411:AQ411)</f>
        <v>76000</v>
      </c>
      <c r="AS411" s="420">
        <f t="shared" si="321"/>
        <v>16.101694915254239</v>
      </c>
      <c r="AU411" s="420">
        <f t="shared" si="307"/>
        <v>199000</v>
      </c>
      <c r="AV411" s="420">
        <f t="shared" si="308"/>
        <v>42.16101694915254</v>
      </c>
      <c r="AX411" s="420">
        <f t="shared" si="309"/>
        <v>472000</v>
      </c>
      <c r="AY411" s="420">
        <f t="shared" si="310"/>
        <v>100</v>
      </c>
      <c r="AZ411" s="50"/>
      <c r="BA411" s="102">
        <f t="shared" si="280"/>
        <v>0</v>
      </c>
      <c r="BB411" s="103">
        <f t="shared" si="322"/>
        <v>0</v>
      </c>
      <c r="BC411" s="103">
        <f t="shared" si="281"/>
        <v>472000</v>
      </c>
      <c r="BD411" s="51"/>
    </row>
    <row r="412" spans="1:56" ht="30" customHeight="1" x14ac:dyDescent="0.2">
      <c r="A412" s="82"/>
      <c r="B412" s="83"/>
      <c r="C412" s="83"/>
      <c r="D412" s="63"/>
      <c r="E412" s="60"/>
      <c r="F412" s="83"/>
      <c r="G412" s="104"/>
      <c r="H412" s="105"/>
      <c r="I412" s="59"/>
      <c r="J412" s="60"/>
      <c r="K412" s="133">
        <v>1</v>
      </c>
      <c r="L412" s="62"/>
      <c r="M412" s="63"/>
      <c r="N412" s="134" t="s">
        <v>65</v>
      </c>
      <c r="O412" s="129">
        <v>462000</v>
      </c>
      <c r="P412" s="136">
        <v>484000</v>
      </c>
      <c r="Q412" s="137">
        <v>506000</v>
      </c>
      <c r="R412" s="129">
        <v>462000</v>
      </c>
      <c r="S412" s="375"/>
      <c r="T412" s="129">
        <v>69000</v>
      </c>
      <c r="U412" s="226">
        <v>36000</v>
      </c>
      <c r="V412" s="226">
        <v>42000</v>
      </c>
      <c r="W412" s="129">
        <f>SUM(T412:V412)</f>
        <v>147000</v>
      </c>
      <c r="X412" s="135">
        <f t="shared" si="313"/>
        <v>31.818181818181817</v>
      </c>
      <c r="Z412" s="417">
        <v>49000</v>
      </c>
      <c r="AA412" s="129">
        <v>35000</v>
      </c>
      <c r="AB412" s="129">
        <v>35000</v>
      </c>
      <c r="AC412" s="129">
        <f>SUM(Z412:AB412)</f>
        <v>119000</v>
      </c>
      <c r="AD412" s="424">
        <f t="shared" si="315"/>
        <v>25.757575757575758</v>
      </c>
      <c r="AF412" s="424">
        <f t="shared" si="316"/>
        <v>266000</v>
      </c>
      <c r="AG412" s="424">
        <f t="shared" si="317"/>
        <v>57.575757575757578</v>
      </c>
      <c r="AI412" s="424">
        <v>40000</v>
      </c>
      <c r="AJ412" s="129">
        <v>40000</v>
      </c>
      <c r="AK412" s="129">
        <v>40000</v>
      </c>
      <c r="AL412" s="129">
        <f>SUM(AI412:AK412)</f>
        <v>120000</v>
      </c>
      <c r="AM412" s="424">
        <f t="shared" si="319"/>
        <v>25.974025974025974</v>
      </c>
      <c r="AO412" s="444">
        <v>14000</v>
      </c>
      <c r="AP412" s="226">
        <v>31000</v>
      </c>
      <c r="AQ412" s="226">
        <v>31000</v>
      </c>
      <c r="AR412" s="129">
        <f>SUM(AO412:AQ412)</f>
        <v>76000</v>
      </c>
      <c r="AS412" s="424">
        <f t="shared" si="321"/>
        <v>16.450216450216452</v>
      </c>
      <c r="AU412" s="424">
        <f t="shared" si="307"/>
        <v>196000</v>
      </c>
      <c r="AV412" s="424">
        <f t="shared" si="308"/>
        <v>42.424242424242422</v>
      </c>
      <c r="AX412" s="424">
        <f t="shared" si="309"/>
        <v>462000</v>
      </c>
      <c r="AY412" s="424">
        <f t="shared" si="310"/>
        <v>100</v>
      </c>
      <c r="AZ412" s="50"/>
      <c r="BA412" s="135">
        <f t="shared" si="280"/>
        <v>0</v>
      </c>
      <c r="BB412" s="129">
        <f t="shared" si="322"/>
        <v>0</v>
      </c>
      <c r="BC412" s="129">
        <f t="shared" si="281"/>
        <v>462000</v>
      </c>
      <c r="BD412" s="51"/>
    </row>
    <row r="413" spans="1:56" ht="30" customHeight="1" x14ac:dyDescent="0.2">
      <c r="A413" s="82"/>
      <c r="B413" s="83"/>
      <c r="C413" s="83"/>
      <c r="D413" s="63"/>
      <c r="E413" s="60"/>
      <c r="F413" s="83"/>
      <c r="G413" s="104"/>
      <c r="H413" s="105"/>
      <c r="I413" s="59"/>
      <c r="J413" s="60"/>
      <c r="K413" s="133">
        <v>4</v>
      </c>
      <c r="L413" s="62"/>
      <c r="M413" s="63"/>
      <c r="N413" s="134" t="s">
        <v>66</v>
      </c>
      <c r="O413" s="129">
        <v>10000</v>
      </c>
      <c r="P413" s="136">
        <v>10000</v>
      </c>
      <c r="Q413" s="137">
        <v>10000</v>
      </c>
      <c r="R413" s="129">
        <v>10000</v>
      </c>
      <c r="S413" s="375"/>
      <c r="T413" s="129">
        <v>3000</v>
      </c>
      <c r="U413" s="129">
        <v>1000</v>
      </c>
      <c r="V413" s="129">
        <v>1000</v>
      </c>
      <c r="W413" s="129">
        <f>SUM(T413:V413)</f>
        <v>5000</v>
      </c>
      <c r="X413" s="135">
        <f t="shared" si="313"/>
        <v>50</v>
      </c>
      <c r="Z413" s="135">
        <v>1000</v>
      </c>
      <c r="AA413" s="129">
        <v>1000</v>
      </c>
      <c r="AB413" s="129"/>
      <c r="AC413" s="129">
        <f>SUM(Z413:AB413)</f>
        <v>2000</v>
      </c>
      <c r="AD413" s="424">
        <f t="shared" si="315"/>
        <v>20</v>
      </c>
      <c r="AF413" s="424">
        <f t="shared" si="316"/>
        <v>7000</v>
      </c>
      <c r="AG413" s="424">
        <f t="shared" si="317"/>
        <v>70</v>
      </c>
      <c r="AI413" s="424">
        <v>1000</v>
      </c>
      <c r="AJ413" s="129">
        <v>1000</v>
      </c>
      <c r="AK413" s="129">
        <v>1000</v>
      </c>
      <c r="AL413" s="129">
        <f>SUM(AI413:AK413)</f>
        <v>3000</v>
      </c>
      <c r="AM413" s="424">
        <f t="shared" si="319"/>
        <v>30</v>
      </c>
      <c r="AO413" s="424"/>
      <c r="AP413" s="129"/>
      <c r="AQ413" s="129"/>
      <c r="AR413" s="129">
        <f>SUM(AO413:AQ413)</f>
        <v>0</v>
      </c>
      <c r="AS413" s="424">
        <f t="shared" si="321"/>
        <v>0</v>
      </c>
      <c r="AU413" s="424">
        <f t="shared" si="307"/>
        <v>3000</v>
      </c>
      <c r="AV413" s="424">
        <f t="shared" si="308"/>
        <v>30</v>
      </c>
      <c r="AX413" s="424">
        <f t="shared" si="309"/>
        <v>10000</v>
      </c>
      <c r="AY413" s="424">
        <f t="shared" si="310"/>
        <v>100</v>
      </c>
      <c r="AZ413" s="50"/>
      <c r="BA413" s="135">
        <f t="shared" si="280"/>
        <v>0</v>
      </c>
      <c r="BB413" s="129">
        <f t="shared" si="322"/>
        <v>0</v>
      </c>
      <c r="BC413" s="129">
        <f t="shared" si="281"/>
        <v>10000</v>
      </c>
      <c r="BD413" s="51"/>
    </row>
    <row r="414" spans="1:56" ht="30" customHeight="1" x14ac:dyDescent="0.2">
      <c r="A414" s="82"/>
      <c r="B414" s="83"/>
      <c r="C414" s="83"/>
      <c r="D414" s="63"/>
      <c r="E414" s="60"/>
      <c r="F414" s="83"/>
      <c r="G414" s="104"/>
      <c r="H414" s="105"/>
      <c r="I414" s="59"/>
      <c r="J414" s="130" t="s">
        <v>67</v>
      </c>
      <c r="K414" s="61"/>
      <c r="L414" s="62"/>
      <c r="M414" s="63"/>
      <c r="N414" s="101" t="s">
        <v>68</v>
      </c>
      <c r="O414" s="103">
        <f>O415</f>
        <v>4000</v>
      </c>
      <c r="P414" s="131">
        <f>P415</f>
        <v>4000</v>
      </c>
      <c r="Q414" s="132">
        <f>Q415</f>
        <v>4000</v>
      </c>
      <c r="R414" s="103">
        <f>R415</f>
        <v>4000</v>
      </c>
      <c r="S414" s="379"/>
      <c r="T414" s="103">
        <f>T415</f>
        <v>1000</v>
      </c>
      <c r="U414" s="103">
        <f>U415</f>
        <v>0</v>
      </c>
      <c r="V414" s="103">
        <f>V415</f>
        <v>0</v>
      </c>
      <c r="W414" s="103">
        <f>W415</f>
        <v>1000</v>
      </c>
      <c r="X414" s="102">
        <f t="shared" si="313"/>
        <v>25</v>
      </c>
      <c r="Z414" s="102">
        <f>Z415</f>
        <v>1000</v>
      </c>
      <c r="AA414" s="103">
        <f>AA415</f>
        <v>0</v>
      </c>
      <c r="AB414" s="103">
        <f>AB415</f>
        <v>0</v>
      </c>
      <c r="AC414" s="103">
        <f>AC415</f>
        <v>1000</v>
      </c>
      <c r="AD414" s="420">
        <f t="shared" si="315"/>
        <v>25</v>
      </c>
      <c r="AF414" s="420">
        <f t="shared" si="316"/>
        <v>2000</v>
      </c>
      <c r="AG414" s="420">
        <f t="shared" si="317"/>
        <v>50</v>
      </c>
      <c r="AI414" s="420">
        <f>AI415</f>
        <v>1000</v>
      </c>
      <c r="AJ414" s="103">
        <f>AJ415</f>
        <v>1000</v>
      </c>
      <c r="AK414" s="103">
        <f>AK415</f>
        <v>0</v>
      </c>
      <c r="AL414" s="103">
        <f>AL415</f>
        <v>2000</v>
      </c>
      <c r="AM414" s="420">
        <f t="shared" si="319"/>
        <v>50</v>
      </c>
      <c r="AO414" s="420">
        <f>AO415</f>
        <v>0</v>
      </c>
      <c r="AP414" s="103">
        <f>AP415</f>
        <v>0</v>
      </c>
      <c r="AQ414" s="103">
        <f>AQ415</f>
        <v>0</v>
      </c>
      <c r="AR414" s="103">
        <f>AR415</f>
        <v>0</v>
      </c>
      <c r="AS414" s="420">
        <f t="shared" si="321"/>
        <v>0</v>
      </c>
      <c r="AU414" s="420">
        <f t="shared" si="307"/>
        <v>2000</v>
      </c>
      <c r="AV414" s="420">
        <f t="shared" si="308"/>
        <v>50</v>
      </c>
      <c r="AX414" s="420">
        <f t="shared" si="309"/>
        <v>4000</v>
      </c>
      <c r="AY414" s="420">
        <f t="shared" si="310"/>
        <v>100</v>
      </c>
      <c r="AZ414" s="50"/>
      <c r="BA414" s="102">
        <f t="shared" si="280"/>
        <v>0</v>
      </c>
      <c r="BB414" s="103">
        <f t="shared" si="322"/>
        <v>0</v>
      </c>
      <c r="BC414" s="103">
        <f t="shared" si="281"/>
        <v>4000</v>
      </c>
      <c r="BD414" s="51"/>
    </row>
    <row r="415" spans="1:56" ht="30" customHeight="1" x14ac:dyDescent="0.2">
      <c r="A415" s="82"/>
      <c r="B415" s="83"/>
      <c r="C415" s="83"/>
      <c r="D415" s="63"/>
      <c r="E415" s="60"/>
      <c r="F415" s="83"/>
      <c r="G415" s="104"/>
      <c r="H415" s="105"/>
      <c r="I415" s="59"/>
      <c r="J415" s="60"/>
      <c r="K415" s="133">
        <v>4</v>
      </c>
      <c r="L415" s="62"/>
      <c r="M415" s="63"/>
      <c r="N415" s="134" t="s">
        <v>66</v>
      </c>
      <c r="O415" s="129">
        <v>4000</v>
      </c>
      <c r="P415" s="136">
        <v>4000</v>
      </c>
      <c r="Q415" s="137">
        <v>4000</v>
      </c>
      <c r="R415" s="129">
        <v>4000</v>
      </c>
      <c r="S415" s="375"/>
      <c r="T415" s="129">
        <v>1000</v>
      </c>
      <c r="U415" s="129"/>
      <c r="V415" s="129"/>
      <c r="W415" s="129">
        <f>SUM(T415:V415)</f>
        <v>1000</v>
      </c>
      <c r="X415" s="135">
        <f t="shared" si="313"/>
        <v>25</v>
      </c>
      <c r="Z415" s="135">
        <v>1000</v>
      </c>
      <c r="AA415" s="129"/>
      <c r="AB415" s="129"/>
      <c r="AC415" s="129">
        <f>SUM(Z415:AB415)</f>
        <v>1000</v>
      </c>
      <c r="AD415" s="424">
        <f t="shared" si="315"/>
        <v>25</v>
      </c>
      <c r="AF415" s="424">
        <f t="shared" si="316"/>
        <v>2000</v>
      </c>
      <c r="AG415" s="424">
        <f t="shared" si="317"/>
        <v>50</v>
      </c>
      <c r="AI415" s="424">
        <v>1000</v>
      </c>
      <c r="AJ415" s="129">
        <v>1000</v>
      </c>
      <c r="AK415" s="129"/>
      <c r="AL415" s="129">
        <f>SUM(AI415:AK415)</f>
        <v>2000</v>
      </c>
      <c r="AM415" s="424">
        <f t="shared" si="319"/>
        <v>50</v>
      </c>
      <c r="AO415" s="424"/>
      <c r="AP415" s="129"/>
      <c r="AQ415" s="129"/>
      <c r="AR415" s="129">
        <f>SUM(AO415:AQ415)</f>
        <v>0</v>
      </c>
      <c r="AS415" s="424">
        <f t="shared" si="321"/>
        <v>0</v>
      </c>
      <c r="AU415" s="424">
        <f t="shared" si="307"/>
        <v>2000</v>
      </c>
      <c r="AV415" s="424">
        <f t="shared" si="308"/>
        <v>50</v>
      </c>
      <c r="AX415" s="424">
        <f t="shared" si="309"/>
        <v>4000</v>
      </c>
      <c r="AY415" s="424">
        <f t="shared" si="310"/>
        <v>100</v>
      </c>
      <c r="AZ415" s="50"/>
      <c r="BA415" s="135">
        <f t="shared" si="280"/>
        <v>0</v>
      </c>
      <c r="BB415" s="129">
        <f t="shared" si="322"/>
        <v>0</v>
      </c>
      <c r="BC415" s="129">
        <f t="shared" si="281"/>
        <v>4000</v>
      </c>
      <c r="BD415" s="51"/>
    </row>
    <row r="416" spans="1:56" ht="30" customHeight="1" x14ac:dyDescent="0.2">
      <c r="A416" s="82"/>
      <c r="B416" s="83"/>
      <c r="C416" s="83"/>
      <c r="D416" s="63"/>
      <c r="E416" s="60"/>
      <c r="F416" s="83"/>
      <c r="G416" s="104">
        <v>2</v>
      </c>
      <c r="H416" s="105"/>
      <c r="I416" s="59"/>
      <c r="J416" s="60"/>
      <c r="K416" s="61"/>
      <c r="L416" s="62"/>
      <c r="M416" s="63"/>
      <c r="N416" s="106" t="s">
        <v>70</v>
      </c>
      <c r="O416" s="108">
        <f t="shared" ref="O416:R417" si="323">O417</f>
        <v>1363000</v>
      </c>
      <c r="P416" s="227">
        <f t="shared" si="323"/>
        <v>1479000</v>
      </c>
      <c r="Q416" s="228">
        <f t="shared" si="323"/>
        <v>1634000</v>
      </c>
      <c r="R416" s="108">
        <f t="shared" si="323"/>
        <v>1363000</v>
      </c>
      <c r="S416" s="395"/>
      <c r="T416" s="108">
        <f t="shared" ref="T416:V417" si="324">T417</f>
        <v>215800</v>
      </c>
      <c r="U416" s="108">
        <f t="shared" si="324"/>
        <v>103500</v>
      </c>
      <c r="V416" s="108">
        <f t="shared" si="324"/>
        <v>102500</v>
      </c>
      <c r="W416" s="108">
        <f t="shared" ref="W416:W448" si="325">T416+U416+V416</f>
        <v>421800</v>
      </c>
      <c r="X416" s="107">
        <f t="shared" si="313"/>
        <v>30.94644167278063</v>
      </c>
      <c r="Z416" s="107">
        <f t="shared" ref="Z416:AB417" si="326">Z417</f>
        <v>125200</v>
      </c>
      <c r="AA416" s="108">
        <f t="shared" si="326"/>
        <v>125000</v>
      </c>
      <c r="AB416" s="108">
        <f t="shared" si="326"/>
        <v>124000</v>
      </c>
      <c r="AC416" s="108">
        <f t="shared" ref="AC416:AC448" si="327">Z416+AA416+AB416</f>
        <v>374200</v>
      </c>
      <c r="AD416" s="421">
        <f t="shared" si="315"/>
        <v>27.454145267791635</v>
      </c>
      <c r="AF416" s="421">
        <f t="shared" si="316"/>
        <v>796000</v>
      </c>
      <c r="AG416" s="421">
        <f t="shared" si="317"/>
        <v>58.400586940572268</v>
      </c>
      <c r="AI416" s="421">
        <f t="shared" ref="AI416:AK417" si="328">AI417</f>
        <v>128400</v>
      </c>
      <c r="AJ416" s="108">
        <f t="shared" si="328"/>
        <v>128300</v>
      </c>
      <c r="AK416" s="108">
        <f t="shared" si="328"/>
        <v>128300</v>
      </c>
      <c r="AL416" s="108">
        <f t="shared" ref="AL416:AL448" si="329">AI416+AJ416+AK416</f>
        <v>385000</v>
      </c>
      <c r="AM416" s="421">
        <f t="shared" si="319"/>
        <v>28.246515040352165</v>
      </c>
      <c r="AO416" s="421">
        <f t="shared" ref="AO416:AQ417" si="330">AO417</f>
        <v>83000</v>
      </c>
      <c r="AP416" s="108">
        <f t="shared" si="330"/>
        <v>52000</v>
      </c>
      <c r="AQ416" s="108">
        <f t="shared" si="330"/>
        <v>47000</v>
      </c>
      <c r="AR416" s="108">
        <f t="shared" ref="AR416:AR448" si="331">AO416+AP416+AQ416</f>
        <v>182000</v>
      </c>
      <c r="AS416" s="421">
        <f t="shared" si="321"/>
        <v>13.352898019075569</v>
      </c>
      <c r="AU416" s="421">
        <f t="shared" si="307"/>
        <v>567000</v>
      </c>
      <c r="AV416" s="421">
        <f t="shared" si="308"/>
        <v>41.599413059427732</v>
      </c>
      <c r="AX416" s="421">
        <f t="shared" si="309"/>
        <v>1363000</v>
      </c>
      <c r="AY416" s="421">
        <f t="shared" si="310"/>
        <v>100</v>
      </c>
      <c r="AZ416" s="50"/>
      <c r="BA416" s="107">
        <f t="shared" si="280"/>
        <v>0</v>
      </c>
      <c r="BB416" s="108">
        <f t="shared" ref="BB416:BB460" si="332">BA416/(R416/100)</f>
        <v>0</v>
      </c>
      <c r="BC416" s="108">
        <f t="shared" si="281"/>
        <v>1363000</v>
      </c>
      <c r="BD416" s="51"/>
    </row>
    <row r="417" spans="1:56" ht="30" customHeight="1" x14ac:dyDescent="0.2">
      <c r="A417" s="82"/>
      <c r="B417" s="83"/>
      <c r="C417" s="83"/>
      <c r="D417" s="63"/>
      <c r="E417" s="60"/>
      <c r="F417" s="83"/>
      <c r="G417" s="104"/>
      <c r="H417" s="229" t="s">
        <v>46</v>
      </c>
      <c r="I417" s="89"/>
      <c r="J417" s="85"/>
      <c r="K417" s="90"/>
      <c r="L417" s="91"/>
      <c r="M417" s="92"/>
      <c r="N417" s="230" t="s">
        <v>70</v>
      </c>
      <c r="O417" s="232">
        <f t="shared" si="323"/>
        <v>1363000</v>
      </c>
      <c r="P417" s="233">
        <f t="shared" si="323"/>
        <v>1479000</v>
      </c>
      <c r="Q417" s="234">
        <f t="shared" si="323"/>
        <v>1634000</v>
      </c>
      <c r="R417" s="232">
        <f t="shared" si="323"/>
        <v>1363000</v>
      </c>
      <c r="S417" s="395"/>
      <c r="T417" s="232">
        <f t="shared" si="324"/>
        <v>215800</v>
      </c>
      <c r="U417" s="232">
        <f t="shared" si="324"/>
        <v>103500</v>
      </c>
      <c r="V417" s="232">
        <f t="shared" si="324"/>
        <v>102500</v>
      </c>
      <c r="W417" s="232">
        <f t="shared" si="325"/>
        <v>421800</v>
      </c>
      <c r="X417" s="231">
        <f t="shared" si="313"/>
        <v>30.94644167278063</v>
      </c>
      <c r="Z417" s="231">
        <f t="shared" si="326"/>
        <v>125200</v>
      </c>
      <c r="AA417" s="232">
        <f t="shared" si="326"/>
        <v>125000</v>
      </c>
      <c r="AB417" s="232">
        <f t="shared" si="326"/>
        <v>124000</v>
      </c>
      <c r="AC417" s="232">
        <f t="shared" si="327"/>
        <v>374200</v>
      </c>
      <c r="AD417" s="429">
        <f t="shared" si="315"/>
        <v>27.454145267791635</v>
      </c>
      <c r="AF417" s="429">
        <f t="shared" si="316"/>
        <v>796000</v>
      </c>
      <c r="AG417" s="429">
        <f t="shared" si="317"/>
        <v>58.400586940572268</v>
      </c>
      <c r="AI417" s="429">
        <f t="shared" si="328"/>
        <v>128400</v>
      </c>
      <c r="AJ417" s="232">
        <f t="shared" si="328"/>
        <v>128300</v>
      </c>
      <c r="AK417" s="232">
        <f t="shared" si="328"/>
        <v>128300</v>
      </c>
      <c r="AL417" s="232">
        <f t="shared" si="329"/>
        <v>385000</v>
      </c>
      <c r="AM417" s="429">
        <f t="shared" si="319"/>
        <v>28.246515040352165</v>
      </c>
      <c r="AO417" s="429">
        <f t="shared" si="330"/>
        <v>83000</v>
      </c>
      <c r="AP417" s="232">
        <f t="shared" si="330"/>
        <v>52000</v>
      </c>
      <c r="AQ417" s="232">
        <f t="shared" si="330"/>
        <v>47000</v>
      </c>
      <c r="AR417" s="232">
        <f t="shared" si="331"/>
        <v>182000</v>
      </c>
      <c r="AS417" s="429">
        <f t="shared" si="321"/>
        <v>13.352898019075569</v>
      </c>
      <c r="AU417" s="429">
        <f t="shared" si="307"/>
        <v>567000</v>
      </c>
      <c r="AV417" s="429">
        <f t="shared" si="308"/>
        <v>41.599413059427732</v>
      </c>
      <c r="AX417" s="429">
        <f t="shared" si="309"/>
        <v>1363000</v>
      </c>
      <c r="AY417" s="429">
        <f t="shared" si="310"/>
        <v>100</v>
      </c>
      <c r="AZ417" s="96"/>
      <c r="BA417" s="231">
        <f t="shared" si="280"/>
        <v>0</v>
      </c>
      <c r="BB417" s="232">
        <f t="shared" si="332"/>
        <v>0</v>
      </c>
      <c r="BC417" s="232">
        <f t="shared" si="281"/>
        <v>1363000</v>
      </c>
      <c r="BD417" s="51"/>
    </row>
    <row r="418" spans="1:56" ht="30" customHeight="1" x14ac:dyDescent="0.2">
      <c r="A418" s="82"/>
      <c r="B418" s="83"/>
      <c r="C418" s="83"/>
      <c r="D418" s="63"/>
      <c r="E418" s="60"/>
      <c r="F418" s="83"/>
      <c r="G418" s="104"/>
      <c r="H418" s="105"/>
      <c r="I418" s="123">
        <v>2</v>
      </c>
      <c r="J418" s="60"/>
      <c r="K418" s="61"/>
      <c r="L418" s="62"/>
      <c r="M418" s="63"/>
      <c r="N418" s="124" t="s">
        <v>54</v>
      </c>
      <c r="O418" s="126">
        <f>O419+O422+O425</f>
        <v>1363000</v>
      </c>
      <c r="P418" s="127">
        <f>P419+P422+P425</f>
        <v>1479000</v>
      </c>
      <c r="Q418" s="128">
        <f>Q419+Q422+Q425</f>
        <v>1634000</v>
      </c>
      <c r="R418" s="126">
        <f>R419+R422+R425</f>
        <v>1363000</v>
      </c>
      <c r="S418" s="388"/>
      <c r="T418" s="126">
        <f>T419+T422+T425</f>
        <v>215800</v>
      </c>
      <c r="U418" s="126">
        <f>U419+U422+U425</f>
        <v>103500</v>
      </c>
      <c r="V418" s="126">
        <f>V419+V422+V425</f>
        <v>102500</v>
      </c>
      <c r="W418" s="126">
        <f t="shared" si="325"/>
        <v>421800</v>
      </c>
      <c r="X418" s="125">
        <f t="shared" si="313"/>
        <v>30.94644167278063</v>
      </c>
      <c r="Z418" s="125">
        <f>Z419+Z422+Z425</f>
        <v>125200</v>
      </c>
      <c r="AA418" s="126">
        <f>AA419+AA422+AA425</f>
        <v>125000</v>
      </c>
      <c r="AB418" s="126">
        <f>AB419+AB422+AB425</f>
        <v>124000</v>
      </c>
      <c r="AC418" s="126">
        <f t="shared" si="327"/>
        <v>374200</v>
      </c>
      <c r="AD418" s="423">
        <f t="shared" si="315"/>
        <v>27.454145267791635</v>
      </c>
      <c r="AF418" s="423">
        <f t="shared" si="316"/>
        <v>796000</v>
      </c>
      <c r="AG418" s="423">
        <f t="shared" si="317"/>
        <v>58.400586940572268</v>
      </c>
      <c r="AI418" s="423">
        <f>AI419+AI422+AI425</f>
        <v>128400</v>
      </c>
      <c r="AJ418" s="126">
        <f>AJ419+AJ422+AJ425</f>
        <v>128300</v>
      </c>
      <c r="AK418" s="126">
        <f>AK419+AK422+AK425</f>
        <v>128300</v>
      </c>
      <c r="AL418" s="126">
        <f t="shared" si="329"/>
        <v>385000</v>
      </c>
      <c r="AM418" s="423">
        <f t="shared" si="319"/>
        <v>28.246515040352165</v>
      </c>
      <c r="AO418" s="423">
        <f>AO419+AO422+AO425</f>
        <v>83000</v>
      </c>
      <c r="AP418" s="126">
        <f>AP419+AP422+AP425</f>
        <v>52000</v>
      </c>
      <c r="AQ418" s="126">
        <f>AQ419+AQ422+AQ425</f>
        <v>47000</v>
      </c>
      <c r="AR418" s="126">
        <f t="shared" si="331"/>
        <v>182000</v>
      </c>
      <c r="AS418" s="423">
        <f t="shared" si="321"/>
        <v>13.352898019075569</v>
      </c>
      <c r="AU418" s="423">
        <f t="shared" si="307"/>
        <v>567000</v>
      </c>
      <c r="AV418" s="423">
        <f t="shared" si="308"/>
        <v>41.599413059427732</v>
      </c>
      <c r="AX418" s="423">
        <f t="shared" si="309"/>
        <v>1363000</v>
      </c>
      <c r="AY418" s="423">
        <f t="shared" si="310"/>
        <v>100</v>
      </c>
      <c r="AZ418" s="50"/>
      <c r="BA418" s="125">
        <f t="shared" si="280"/>
        <v>0</v>
      </c>
      <c r="BB418" s="126">
        <f t="shared" si="332"/>
        <v>0</v>
      </c>
      <c r="BC418" s="126">
        <f t="shared" si="281"/>
        <v>1363000</v>
      </c>
      <c r="BD418" s="51"/>
    </row>
    <row r="419" spans="1:56" ht="30" customHeight="1" x14ac:dyDescent="0.2">
      <c r="A419" s="82"/>
      <c r="B419" s="83"/>
      <c r="C419" s="83"/>
      <c r="D419" s="63"/>
      <c r="E419" s="60"/>
      <c r="F419" s="83"/>
      <c r="G419" s="104"/>
      <c r="H419" s="105"/>
      <c r="I419" s="59"/>
      <c r="J419" s="130" t="s">
        <v>63</v>
      </c>
      <c r="K419" s="61"/>
      <c r="L419" s="62"/>
      <c r="M419" s="63"/>
      <c r="N419" s="101" t="s">
        <v>64</v>
      </c>
      <c r="O419" s="103">
        <f>O420+O421</f>
        <v>1188000</v>
      </c>
      <c r="P419" s="131">
        <f>P420+P421</f>
        <v>1285000</v>
      </c>
      <c r="Q419" s="132">
        <f>Q420+Q421</f>
        <v>1408000</v>
      </c>
      <c r="R419" s="103">
        <f>R420+R421</f>
        <v>1188000</v>
      </c>
      <c r="S419" s="379"/>
      <c r="T419" s="103">
        <f>T420+T421</f>
        <v>182000</v>
      </c>
      <c r="U419" s="103">
        <f>U420+U421</f>
        <v>91000</v>
      </c>
      <c r="V419" s="103">
        <f>V420+V421</f>
        <v>91000</v>
      </c>
      <c r="W419" s="103">
        <f t="shared" si="325"/>
        <v>364000</v>
      </c>
      <c r="X419" s="102">
        <f t="shared" si="313"/>
        <v>30.63973063973064</v>
      </c>
      <c r="Z419" s="102">
        <f>Z420+Z421</f>
        <v>102000</v>
      </c>
      <c r="AA419" s="103">
        <f>AA420+AA421</f>
        <v>102000</v>
      </c>
      <c r="AB419" s="103">
        <f>AB420+AB421</f>
        <v>102000</v>
      </c>
      <c r="AC419" s="103">
        <f t="shared" si="327"/>
        <v>306000</v>
      </c>
      <c r="AD419" s="424">
        <f t="shared" ref="AD419:AD424" si="333">AC419/(O419/100)</f>
        <v>25.757575757575758</v>
      </c>
      <c r="AF419" s="420">
        <f t="shared" si="316"/>
        <v>670000</v>
      </c>
      <c r="AG419" s="420">
        <f t="shared" si="317"/>
        <v>56.397306397306394</v>
      </c>
      <c r="AI419" s="420">
        <f>AI420+AI421</f>
        <v>117000</v>
      </c>
      <c r="AJ419" s="103">
        <f>AJ420+AJ421</f>
        <v>117000</v>
      </c>
      <c r="AK419" s="103">
        <f>AK420+AK421</f>
        <v>117000</v>
      </c>
      <c r="AL419" s="103">
        <f t="shared" si="329"/>
        <v>351000</v>
      </c>
      <c r="AM419" s="424">
        <f t="shared" ref="AM419:AM424" si="334">AL419/(O419/100)</f>
        <v>29.545454545454547</v>
      </c>
      <c r="AO419" s="420">
        <f>AO420+AO421</f>
        <v>78000</v>
      </c>
      <c r="AP419" s="103">
        <f>AP420+AP421</f>
        <v>47000</v>
      </c>
      <c r="AQ419" s="103">
        <f>AQ420+AQ421</f>
        <v>42000</v>
      </c>
      <c r="AR419" s="103">
        <f t="shared" si="331"/>
        <v>167000</v>
      </c>
      <c r="AS419" s="424">
        <f t="shared" ref="AS419:AS424" si="335">AR419/(O419/100)</f>
        <v>14.057239057239057</v>
      </c>
      <c r="AU419" s="420">
        <f t="shared" si="307"/>
        <v>518000</v>
      </c>
      <c r="AV419" s="420">
        <f t="shared" si="308"/>
        <v>43.602693602693606</v>
      </c>
      <c r="AX419" s="420">
        <f t="shared" si="309"/>
        <v>1188000</v>
      </c>
      <c r="AY419" s="420">
        <f t="shared" si="310"/>
        <v>100</v>
      </c>
      <c r="AZ419" s="50"/>
      <c r="BA419" s="102">
        <f t="shared" si="280"/>
        <v>0</v>
      </c>
      <c r="BB419" s="103">
        <f t="shared" si="332"/>
        <v>0</v>
      </c>
      <c r="BC419" s="103">
        <f t="shared" si="281"/>
        <v>1188000</v>
      </c>
      <c r="BD419" s="51"/>
    </row>
    <row r="420" spans="1:56" ht="30" customHeight="1" x14ac:dyDescent="0.2">
      <c r="A420" s="82"/>
      <c r="B420" s="83"/>
      <c r="C420" s="83"/>
      <c r="D420" s="63"/>
      <c r="E420" s="60"/>
      <c r="F420" s="83"/>
      <c r="G420" s="104"/>
      <c r="H420" s="105"/>
      <c r="I420" s="59"/>
      <c r="J420" s="60"/>
      <c r="K420" s="133">
        <v>1</v>
      </c>
      <c r="L420" s="62"/>
      <c r="M420" s="63"/>
      <c r="N420" s="134" t="s">
        <v>65</v>
      </c>
      <c r="O420" s="129">
        <v>1178000</v>
      </c>
      <c r="P420" s="136">
        <v>1270000</v>
      </c>
      <c r="Q420" s="137">
        <v>1388000</v>
      </c>
      <c r="R420" s="129">
        <v>1178000</v>
      </c>
      <c r="S420" s="375"/>
      <c r="T420" s="129">
        <v>180000</v>
      </c>
      <c r="U420" s="129">
        <v>90000</v>
      </c>
      <c r="V420" s="129">
        <v>90000</v>
      </c>
      <c r="W420" s="129">
        <f t="shared" si="325"/>
        <v>360000</v>
      </c>
      <c r="X420" s="135">
        <f t="shared" si="313"/>
        <v>30.560271646859082</v>
      </c>
      <c r="Z420" s="135">
        <v>101000</v>
      </c>
      <c r="AA420" s="129">
        <v>101000</v>
      </c>
      <c r="AB420" s="129">
        <v>101000</v>
      </c>
      <c r="AC420" s="129">
        <f t="shared" si="327"/>
        <v>303000</v>
      </c>
      <c r="AD420" s="424">
        <f t="shared" si="333"/>
        <v>25.72156196943973</v>
      </c>
      <c r="AF420" s="424">
        <f t="shared" si="316"/>
        <v>663000</v>
      </c>
      <c r="AG420" s="424">
        <f t="shared" si="317"/>
        <v>56.281833616298812</v>
      </c>
      <c r="AI420" s="424">
        <v>116000</v>
      </c>
      <c r="AJ420" s="129">
        <v>116000</v>
      </c>
      <c r="AK420" s="129">
        <v>117000</v>
      </c>
      <c r="AL420" s="129">
        <f t="shared" si="329"/>
        <v>349000</v>
      </c>
      <c r="AM420" s="424">
        <f t="shared" si="334"/>
        <v>29.626485568760611</v>
      </c>
      <c r="AO420" s="424">
        <v>77000</v>
      </c>
      <c r="AP420" s="129">
        <v>47000</v>
      </c>
      <c r="AQ420" s="129">
        <v>42000</v>
      </c>
      <c r="AR420" s="129">
        <f t="shared" si="331"/>
        <v>166000</v>
      </c>
      <c r="AS420" s="424">
        <f t="shared" si="335"/>
        <v>14.091680814940577</v>
      </c>
      <c r="AU420" s="424">
        <f t="shared" si="307"/>
        <v>515000</v>
      </c>
      <c r="AV420" s="424">
        <f t="shared" si="308"/>
        <v>43.718166383701188</v>
      </c>
      <c r="AX420" s="424">
        <f t="shared" si="309"/>
        <v>1178000</v>
      </c>
      <c r="AY420" s="424">
        <f t="shared" si="310"/>
        <v>100</v>
      </c>
      <c r="AZ420" s="50"/>
      <c r="BA420" s="135">
        <f t="shared" si="280"/>
        <v>0</v>
      </c>
      <c r="BB420" s="129">
        <f t="shared" si="332"/>
        <v>0</v>
      </c>
      <c r="BC420" s="129">
        <f t="shared" si="281"/>
        <v>1178000</v>
      </c>
      <c r="BD420" s="51"/>
    </row>
    <row r="421" spans="1:56" ht="30" customHeight="1" x14ac:dyDescent="0.2">
      <c r="A421" s="82"/>
      <c r="B421" s="83"/>
      <c r="C421" s="83"/>
      <c r="D421" s="63"/>
      <c r="E421" s="60"/>
      <c r="F421" s="83"/>
      <c r="G421" s="104"/>
      <c r="H421" s="105"/>
      <c r="I421" s="59"/>
      <c r="J421" s="60"/>
      <c r="K421" s="133">
        <v>4</v>
      </c>
      <c r="L421" s="62"/>
      <c r="M421" s="63"/>
      <c r="N421" s="134" t="s">
        <v>66</v>
      </c>
      <c r="O421" s="129">
        <v>10000</v>
      </c>
      <c r="P421" s="136">
        <v>15000</v>
      </c>
      <c r="Q421" s="137">
        <v>20000</v>
      </c>
      <c r="R421" s="129">
        <v>10000</v>
      </c>
      <c r="S421" s="375"/>
      <c r="T421" s="129">
        <v>2000</v>
      </c>
      <c r="U421" s="129">
        <v>1000</v>
      </c>
      <c r="V421" s="129">
        <v>1000</v>
      </c>
      <c r="W421" s="129">
        <f t="shared" si="325"/>
        <v>4000</v>
      </c>
      <c r="X421" s="135">
        <f t="shared" si="313"/>
        <v>40</v>
      </c>
      <c r="Z421" s="135">
        <v>1000</v>
      </c>
      <c r="AA421" s="129">
        <v>1000</v>
      </c>
      <c r="AB421" s="129">
        <v>1000</v>
      </c>
      <c r="AC421" s="129">
        <f>Z421+AA421+AB421</f>
        <v>3000</v>
      </c>
      <c r="AD421" s="424">
        <f t="shared" si="333"/>
        <v>30</v>
      </c>
      <c r="AF421" s="424">
        <f t="shared" si="316"/>
        <v>7000</v>
      </c>
      <c r="AG421" s="424">
        <f t="shared" si="317"/>
        <v>70</v>
      </c>
      <c r="AI421" s="424">
        <v>1000</v>
      </c>
      <c r="AJ421" s="129">
        <v>1000</v>
      </c>
      <c r="AK421" s="129"/>
      <c r="AL421" s="129">
        <f>AI421+AJ421+AK421</f>
        <v>2000</v>
      </c>
      <c r="AM421" s="424">
        <f t="shared" si="334"/>
        <v>20</v>
      </c>
      <c r="AO421" s="424">
        <v>1000</v>
      </c>
      <c r="AP421" s="129"/>
      <c r="AQ421" s="129"/>
      <c r="AR421" s="129">
        <f>AO421+AP421+AQ421</f>
        <v>1000</v>
      </c>
      <c r="AS421" s="424">
        <f t="shared" si="335"/>
        <v>10</v>
      </c>
      <c r="AU421" s="424">
        <f t="shared" si="307"/>
        <v>3000</v>
      </c>
      <c r="AV421" s="424">
        <f t="shared" si="308"/>
        <v>30</v>
      </c>
      <c r="AX421" s="424">
        <f t="shared" si="309"/>
        <v>10000</v>
      </c>
      <c r="AY421" s="424">
        <f t="shared" si="310"/>
        <v>100</v>
      </c>
      <c r="AZ421" s="50"/>
      <c r="BA421" s="135">
        <f t="shared" si="280"/>
        <v>0</v>
      </c>
      <c r="BB421" s="129">
        <f t="shared" si="332"/>
        <v>0</v>
      </c>
      <c r="BC421" s="129">
        <f t="shared" si="281"/>
        <v>10000</v>
      </c>
      <c r="BD421" s="51"/>
    </row>
    <row r="422" spans="1:56" ht="30" customHeight="1" x14ac:dyDescent="0.2">
      <c r="A422" s="82"/>
      <c r="B422" s="83"/>
      <c r="C422" s="83"/>
      <c r="D422" s="63"/>
      <c r="E422" s="60"/>
      <c r="F422" s="83"/>
      <c r="G422" s="104"/>
      <c r="H422" s="105"/>
      <c r="I422" s="59"/>
      <c r="J422" s="130" t="s">
        <v>67</v>
      </c>
      <c r="K422" s="61"/>
      <c r="L422" s="62"/>
      <c r="M422" s="63"/>
      <c r="N422" s="101" t="s">
        <v>68</v>
      </c>
      <c r="O422" s="103">
        <f>O423+O424</f>
        <v>159000</v>
      </c>
      <c r="P422" s="131">
        <f>P423+P424</f>
        <v>174000</v>
      </c>
      <c r="Q422" s="132">
        <f>Q423+Q424</f>
        <v>204000</v>
      </c>
      <c r="R422" s="103">
        <f>R423+R424</f>
        <v>159000</v>
      </c>
      <c r="S422" s="379"/>
      <c r="T422" s="103">
        <f>T423+T424</f>
        <v>31000</v>
      </c>
      <c r="U422" s="103">
        <f>U423+U424</f>
        <v>11000</v>
      </c>
      <c r="V422" s="103">
        <f>V423+V424</f>
        <v>10000</v>
      </c>
      <c r="W422" s="103">
        <f t="shared" si="325"/>
        <v>52000</v>
      </c>
      <c r="X422" s="102">
        <f t="shared" si="313"/>
        <v>32.704402515723274</v>
      </c>
      <c r="Z422" s="102">
        <f>Z423+Z424</f>
        <v>21000</v>
      </c>
      <c r="AA422" s="103">
        <f>AA423+AA424</f>
        <v>21000</v>
      </c>
      <c r="AB422" s="103">
        <f>AB423+AB424</f>
        <v>20000</v>
      </c>
      <c r="AC422" s="103">
        <f t="shared" si="327"/>
        <v>62000</v>
      </c>
      <c r="AD422" s="424">
        <f t="shared" si="333"/>
        <v>38.9937106918239</v>
      </c>
      <c r="AF422" s="420">
        <f t="shared" si="316"/>
        <v>114000</v>
      </c>
      <c r="AG422" s="420">
        <f t="shared" si="317"/>
        <v>71.698113207547166</v>
      </c>
      <c r="AI422" s="420">
        <f>AI423+AI424</f>
        <v>10000</v>
      </c>
      <c r="AJ422" s="103">
        <f>AJ423+AJ424</f>
        <v>10000</v>
      </c>
      <c r="AK422" s="103">
        <f>AK423+AK424</f>
        <v>10000</v>
      </c>
      <c r="AL422" s="103">
        <f t="shared" si="329"/>
        <v>30000</v>
      </c>
      <c r="AM422" s="424">
        <f t="shared" si="334"/>
        <v>18.867924528301888</v>
      </c>
      <c r="AO422" s="420">
        <f>AO423+AO424</f>
        <v>5000</v>
      </c>
      <c r="AP422" s="103">
        <f>AP423+AP424</f>
        <v>5000</v>
      </c>
      <c r="AQ422" s="103">
        <f>AQ423+AQ424</f>
        <v>5000</v>
      </c>
      <c r="AR422" s="103">
        <f t="shared" si="331"/>
        <v>15000</v>
      </c>
      <c r="AS422" s="424">
        <f t="shared" si="335"/>
        <v>9.433962264150944</v>
      </c>
      <c r="AU422" s="420">
        <f t="shared" si="307"/>
        <v>45000</v>
      </c>
      <c r="AV422" s="420">
        <f t="shared" si="308"/>
        <v>28.30188679245283</v>
      </c>
      <c r="AX422" s="420">
        <f t="shared" si="309"/>
        <v>159000</v>
      </c>
      <c r="AY422" s="420">
        <f t="shared" si="310"/>
        <v>100</v>
      </c>
      <c r="AZ422" s="50"/>
      <c r="BA422" s="102">
        <f t="shared" si="280"/>
        <v>0</v>
      </c>
      <c r="BB422" s="103">
        <f t="shared" si="332"/>
        <v>0</v>
      </c>
      <c r="BC422" s="103">
        <f t="shared" si="281"/>
        <v>159000</v>
      </c>
      <c r="BD422" s="51"/>
    </row>
    <row r="423" spans="1:56" ht="30" customHeight="1" x14ac:dyDescent="0.2">
      <c r="A423" s="82"/>
      <c r="B423" s="83"/>
      <c r="C423" s="83"/>
      <c r="D423" s="63"/>
      <c r="E423" s="60"/>
      <c r="F423" s="83"/>
      <c r="G423" s="104"/>
      <c r="H423" s="105"/>
      <c r="I423" s="59"/>
      <c r="J423" s="60"/>
      <c r="K423" s="133">
        <v>1</v>
      </c>
      <c r="L423" s="62"/>
      <c r="M423" s="63"/>
      <c r="N423" s="134" t="s">
        <v>65</v>
      </c>
      <c r="O423" s="129">
        <v>155000</v>
      </c>
      <c r="P423" s="136">
        <v>170000</v>
      </c>
      <c r="Q423" s="137">
        <v>200000</v>
      </c>
      <c r="R423" s="129">
        <v>155000</v>
      </c>
      <c r="S423" s="375"/>
      <c r="T423" s="129">
        <v>30000</v>
      </c>
      <c r="U423" s="129">
        <v>10000</v>
      </c>
      <c r="V423" s="129">
        <v>10000</v>
      </c>
      <c r="W423" s="129">
        <f t="shared" si="325"/>
        <v>50000</v>
      </c>
      <c r="X423" s="135">
        <f t="shared" si="313"/>
        <v>32.258064516129032</v>
      </c>
      <c r="Z423" s="135">
        <v>20000</v>
      </c>
      <c r="AA423" s="129">
        <v>20000</v>
      </c>
      <c r="AB423" s="129">
        <v>20000</v>
      </c>
      <c r="AC423" s="129">
        <f t="shared" si="327"/>
        <v>60000</v>
      </c>
      <c r="AD423" s="424">
        <f t="shared" si="333"/>
        <v>38.70967741935484</v>
      </c>
      <c r="AF423" s="424">
        <f t="shared" si="316"/>
        <v>110000</v>
      </c>
      <c r="AG423" s="424">
        <f t="shared" si="317"/>
        <v>70.967741935483872</v>
      </c>
      <c r="AI423" s="424">
        <v>10000</v>
      </c>
      <c r="AJ423" s="129">
        <v>10000</v>
      </c>
      <c r="AK423" s="129">
        <v>10000</v>
      </c>
      <c r="AL423" s="129">
        <f t="shared" si="329"/>
        <v>30000</v>
      </c>
      <c r="AM423" s="424">
        <f t="shared" si="334"/>
        <v>19.35483870967742</v>
      </c>
      <c r="AO423" s="424">
        <v>5000</v>
      </c>
      <c r="AP423" s="129">
        <v>5000</v>
      </c>
      <c r="AQ423" s="129">
        <v>5000</v>
      </c>
      <c r="AR423" s="129">
        <f t="shared" si="331"/>
        <v>15000</v>
      </c>
      <c r="AS423" s="424">
        <f t="shared" si="335"/>
        <v>9.67741935483871</v>
      </c>
      <c r="AU423" s="424">
        <f t="shared" si="307"/>
        <v>45000</v>
      </c>
      <c r="AV423" s="424">
        <f t="shared" si="308"/>
        <v>29.032258064516128</v>
      </c>
      <c r="AX423" s="424">
        <f t="shared" si="309"/>
        <v>155000</v>
      </c>
      <c r="AY423" s="424">
        <f t="shared" si="310"/>
        <v>100</v>
      </c>
      <c r="AZ423" s="50"/>
      <c r="BA423" s="135">
        <f t="shared" si="280"/>
        <v>0</v>
      </c>
      <c r="BB423" s="129">
        <f t="shared" si="332"/>
        <v>0</v>
      </c>
      <c r="BC423" s="129">
        <f t="shared" si="281"/>
        <v>155000</v>
      </c>
      <c r="BD423" s="51"/>
    </row>
    <row r="424" spans="1:56" ht="30" customHeight="1" x14ac:dyDescent="0.2">
      <c r="A424" s="82"/>
      <c r="B424" s="83"/>
      <c r="C424" s="83"/>
      <c r="D424" s="63"/>
      <c r="E424" s="60"/>
      <c r="F424" s="83"/>
      <c r="G424" s="104"/>
      <c r="H424" s="105"/>
      <c r="I424" s="59"/>
      <c r="J424" s="60"/>
      <c r="K424" s="133">
        <v>4</v>
      </c>
      <c r="L424" s="62"/>
      <c r="M424" s="63"/>
      <c r="N424" s="134" t="s">
        <v>66</v>
      </c>
      <c r="O424" s="129">
        <v>4000</v>
      </c>
      <c r="P424" s="136">
        <v>4000</v>
      </c>
      <c r="Q424" s="137">
        <v>4000</v>
      </c>
      <c r="R424" s="129">
        <v>4000</v>
      </c>
      <c r="S424" s="375"/>
      <c r="T424" s="129">
        <v>1000</v>
      </c>
      <c r="U424" s="129">
        <v>1000</v>
      </c>
      <c r="V424" s="129"/>
      <c r="W424" s="129">
        <f t="shared" si="325"/>
        <v>2000</v>
      </c>
      <c r="X424" s="135">
        <f t="shared" si="313"/>
        <v>50</v>
      </c>
      <c r="Z424" s="135">
        <v>1000</v>
      </c>
      <c r="AA424" s="129">
        <v>1000</v>
      </c>
      <c r="AB424" s="129"/>
      <c r="AC424" s="129">
        <f t="shared" si="327"/>
        <v>2000</v>
      </c>
      <c r="AD424" s="424">
        <f t="shared" si="333"/>
        <v>50</v>
      </c>
      <c r="AF424" s="424">
        <f t="shared" si="316"/>
        <v>4000</v>
      </c>
      <c r="AG424" s="424">
        <f t="shared" si="317"/>
        <v>100</v>
      </c>
      <c r="AI424" s="424"/>
      <c r="AJ424" s="129"/>
      <c r="AK424" s="129"/>
      <c r="AL424" s="129">
        <f t="shared" si="329"/>
        <v>0</v>
      </c>
      <c r="AM424" s="424">
        <f t="shared" si="334"/>
        <v>0</v>
      </c>
      <c r="AO424" s="424"/>
      <c r="AP424" s="129"/>
      <c r="AQ424" s="129"/>
      <c r="AR424" s="129">
        <f t="shared" si="331"/>
        <v>0</v>
      </c>
      <c r="AS424" s="424">
        <f t="shared" si="335"/>
        <v>0</v>
      </c>
      <c r="AU424" s="424">
        <f t="shared" si="307"/>
        <v>0</v>
      </c>
      <c r="AV424" s="424">
        <f t="shared" si="308"/>
        <v>0</v>
      </c>
      <c r="AX424" s="424">
        <f t="shared" si="309"/>
        <v>4000</v>
      </c>
      <c r="AY424" s="424">
        <f t="shared" si="310"/>
        <v>100</v>
      </c>
      <c r="AZ424" s="50"/>
      <c r="BA424" s="135">
        <f t="shared" si="280"/>
        <v>0</v>
      </c>
      <c r="BB424" s="129">
        <f t="shared" si="332"/>
        <v>0</v>
      </c>
      <c r="BC424" s="129">
        <f t="shared" si="281"/>
        <v>4000</v>
      </c>
      <c r="BD424" s="51"/>
    </row>
    <row r="425" spans="1:56" ht="30" customHeight="1" x14ac:dyDescent="0.2">
      <c r="A425" s="82"/>
      <c r="B425" s="83"/>
      <c r="C425" s="83"/>
      <c r="D425" s="63"/>
      <c r="E425" s="60"/>
      <c r="F425" s="83"/>
      <c r="G425" s="104"/>
      <c r="H425" s="105"/>
      <c r="I425" s="59"/>
      <c r="J425" s="130" t="s">
        <v>55</v>
      </c>
      <c r="K425" s="61"/>
      <c r="L425" s="62"/>
      <c r="M425" s="63"/>
      <c r="N425" s="101" t="s">
        <v>56</v>
      </c>
      <c r="O425" s="103">
        <f>O426+O427+O428+O429</f>
        <v>16000</v>
      </c>
      <c r="P425" s="131">
        <f>P426+P427+P428+P429</f>
        <v>20000</v>
      </c>
      <c r="Q425" s="132">
        <f>Q426+Q427+Q428+Q429</f>
        <v>22000</v>
      </c>
      <c r="R425" s="103">
        <f>R426+R427+R428+R429</f>
        <v>16000</v>
      </c>
      <c r="S425" s="379"/>
      <c r="T425" s="103">
        <f>T426+T427+T428+T429</f>
        <v>2800</v>
      </c>
      <c r="U425" s="103">
        <f>U426+U427+U428+U429</f>
        <v>1500</v>
      </c>
      <c r="V425" s="103">
        <f>V426+V427+V428+V429</f>
        <v>1500</v>
      </c>
      <c r="W425" s="103">
        <f t="shared" si="325"/>
        <v>5800</v>
      </c>
      <c r="X425" s="102">
        <f t="shared" si="313"/>
        <v>36.25</v>
      </c>
      <c r="Z425" s="102">
        <f>Z426+Z427+Z428+Z429</f>
        <v>2200</v>
      </c>
      <c r="AA425" s="103">
        <f>AA426+AA427+AA428+AA429</f>
        <v>2000</v>
      </c>
      <c r="AB425" s="103">
        <f>AB426+AB427+AB428+AB429</f>
        <v>2000</v>
      </c>
      <c r="AC425" s="103">
        <f t="shared" si="327"/>
        <v>6200</v>
      </c>
      <c r="AD425" s="420">
        <f>AC425/(R425/100)</f>
        <v>38.75</v>
      </c>
      <c r="AF425" s="420">
        <f t="shared" si="316"/>
        <v>12000</v>
      </c>
      <c r="AG425" s="420">
        <f t="shared" si="317"/>
        <v>75</v>
      </c>
      <c r="AI425" s="420">
        <f>AI426+AI427+AI428+AI429</f>
        <v>1400</v>
      </c>
      <c r="AJ425" s="103">
        <f>AJ426+AJ427+AJ428+AJ429</f>
        <v>1300</v>
      </c>
      <c r="AK425" s="103">
        <f>AK426+AK427+AK428+AK429</f>
        <v>1300</v>
      </c>
      <c r="AL425" s="103">
        <f t="shared" si="329"/>
        <v>4000</v>
      </c>
      <c r="AM425" s="420">
        <f>AL425/(R425/100)</f>
        <v>25</v>
      </c>
      <c r="AO425" s="420">
        <f>AO426+AO427+AO428+AO429</f>
        <v>0</v>
      </c>
      <c r="AP425" s="103">
        <f>AP426+AP427+AP428+AP429</f>
        <v>0</v>
      </c>
      <c r="AQ425" s="103">
        <f>AQ426+AQ427+AQ428+AQ429</f>
        <v>0</v>
      </c>
      <c r="AR425" s="103">
        <f t="shared" si="331"/>
        <v>0</v>
      </c>
      <c r="AS425" s="420">
        <f>AR425/(R425/100)</f>
        <v>0</v>
      </c>
      <c r="AU425" s="420">
        <f t="shared" si="307"/>
        <v>4000</v>
      </c>
      <c r="AV425" s="420">
        <f t="shared" si="308"/>
        <v>25</v>
      </c>
      <c r="AX425" s="420">
        <f t="shared" si="309"/>
        <v>16000</v>
      </c>
      <c r="AY425" s="420">
        <f t="shared" si="310"/>
        <v>100</v>
      </c>
      <c r="AZ425" s="50"/>
      <c r="BA425" s="102">
        <f t="shared" si="280"/>
        <v>0</v>
      </c>
      <c r="BB425" s="103">
        <f t="shared" si="332"/>
        <v>0</v>
      </c>
      <c r="BC425" s="103">
        <f t="shared" si="281"/>
        <v>16000</v>
      </c>
      <c r="BD425" s="51"/>
    </row>
    <row r="426" spans="1:56" ht="30" customHeight="1" x14ac:dyDescent="0.2">
      <c r="A426" s="82"/>
      <c r="B426" s="83"/>
      <c r="C426" s="83"/>
      <c r="D426" s="63"/>
      <c r="E426" s="60"/>
      <c r="F426" s="83"/>
      <c r="G426" s="104"/>
      <c r="H426" s="105"/>
      <c r="I426" s="59"/>
      <c r="J426" s="60"/>
      <c r="K426" s="84" t="s">
        <v>96</v>
      </c>
      <c r="L426" s="62"/>
      <c r="M426" s="63"/>
      <c r="N426" s="134" t="s">
        <v>57</v>
      </c>
      <c r="O426" s="129">
        <v>4000</v>
      </c>
      <c r="P426" s="136">
        <v>4000</v>
      </c>
      <c r="Q426" s="137">
        <v>5000</v>
      </c>
      <c r="R426" s="129">
        <v>4000</v>
      </c>
      <c r="S426" s="375"/>
      <c r="T426" s="129">
        <v>800</v>
      </c>
      <c r="U426" s="129">
        <v>600</v>
      </c>
      <c r="V426" s="129">
        <v>600</v>
      </c>
      <c r="W426" s="129">
        <f t="shared" si="325"/>
        <v>2000</v>
      </c>
      <c r="X426" s="135">
        <f t="shared" si="313"/>
        <v>50</v>
      </c>
      <c r="Z426" s="135">
        <v>800</v>
      </c>
      <c r="AA426" s="129">
        <v>600</v>
      </c>
      <c r="AB426" s="129">
        <v>600</v>
      </c>
      <c r="AC426" s="129">
        <f t="shared" si="327"/>
        <v>2000</v>
      </c>
      <c r="AD426" s="424">
        <f>AC426/(R426/100)</f>
        <v>50</v>
      </c>
      <c r="AF426" s="424">
        <f t="shared" si="316"/>
        <v>4000</v>
      </c>
      <c r="AG426" s="424">
        <f t="shared" si="317"/>
        <v>100</v>
      </c>
      <c r="AI426" s="424"/>
      <c r="AJ426" s="129"/>
      <c r="AK426" s="129"/>
      <c r="AL426" s="129">
        <f t="shared" si="329"/>
        <v>0</v>
      </c>
      <c r="AM426" s="424">
        <f>AL426/(R426/100)</f>
        <v>0</v>
      </c>
      <c r="AO426" s="424"/>
      <c r="AP426" s="129"/>
      <c r="AQ426" s="129"/>
      <c r="AR426" s="129">
        <f t="shared" si="331"/>
        <v>0</v>
      </c>
      <c r="AS426" s="424">
        <f>AR426/(R426/100)</f>
        <v>0</v>
      </c>
      <c r="AU426" s="424">
        <f t="shared" si="307"/>
        <v>0</v>
      </c>
      <c r="AV426" s="424">
        <f t="shared" si="308"/>
        <v>0</v>
      </c>
      <c r="AX426" s="424">
        <f t="shared" si="309"/>
        <v>4000</v>
      </c>
      <c r="AY426" s="424">
        <f t="shared" si="310"/>
        <v>100</v>
      </c>
      <c r="AZ426" s="50"/>
      <c r="BA426" s="135">
        <f t="shared" si="280"/>
        <v>0</v>
      </c>
      <c r="BB426" s="129">
        <f t="shared" si="332"/>
        <v>0</v>
      </c>
      <c r="BC426" s="129">
        <f t="shared" si="281"/>
        <v>4000</v>
      </c>
      <c r="BD426" s="51"/>
    </row>
    <row r="427" spans="1:56" ht="30" customHeight="1" x14ac:dyDescent="0.2">
      <c r="A427" s="82"/>
      <c r="B427" s="83"/>
      <c r="C427" s="83"/>
      <c r="D427" s="63"/>
      <c r="E427" s="60"/>
      <c r="F427" s="83"/>
      <c r="G427" s="104"/>
      <c r="H427" s="105"/>
      <c r="I427" s="59"/>
      <c r="J427" s="60"/>
      <c r="K427" s="133">
        <v>3</v>
      </c>
      <c r="L427" s="62"/>
      <c r="M427" s="63"/>
      <c r="N427" s="134" t="s">
        <v>69</v>
      </c>
      <c r="O427" s="129">
        <v>8000</v>
      </c>
      <c r="P427" s="136">
        <v>10000</v>
      </c>
      <c r="Q427" s="137">
        <v>10000</v>
      </c>
      <c r="R427" s="129">
        <v>8000</v>
      </c>
      <c r="S427" s="375"/>
      <c r="T427" s="129">
        <v>600</v>
      </c>
      <c r="U427" s="129">
        <v>500</v>
      </c>
      <c r="V427" s="129">
        <v>500</v>
      </c>
      <c r="W427" s="129">
        <f t="shared" si="325"/>
        <v>1600</v>
      </c>
      <c r="X427" s="135">
        <f t="shared" si="313"/>
        <v>20</v>
      </c>
      <c r="Z427" s="135">
        <v>1000</v>
      </c>
      <c r="AA427" s="129">
        <v>1000</v>
      </c>
      <c r="AB427" s="129">
        <v>1000</v>
      </c>
      <c r="AC427" s="129">
        <f t="shared" si="327"/>
        <v>3000</v>
      </c>
      <c r="AD427" s="424">
        <f>AC427/(R427/100)</f>
        <v>37.5</v>
      </c>
      <c r="AF427" s="424">
        <f t="shared" si="316"/>
        <v>4600</v>
      </c>
      <c r="AG427" s="424">
        <f t="shared" si="317"/>
        <v>57.5</v>
      </c>
      <c r="AI427" s="424">
        <v>800</v>
      </c>
      <c r="AJ427" s="129">
        <v>1300</v>
      </c>
      <c r="AK427" s="129">
        <v>1300</v>
      </c>
      <c r="AL427" s="129">
        <f t="shared" si="329"/>
        <v>3400</v>
      </c>
      <c r="AM427" s="424">
        <f>AL427/(R427/100)</f>
        <v>42.5</v>
      </c>
      <c r="AO427" s="424"/>
      <c r="AP427" s="129"/>
      <c r="AQ427" s="129"/>
      <c r="AR427" s="129">
        <f t="shared" si="331"/>
        <v>0</v>
      </c>
      <c r="AS427" s="424">
        <f>AR427/(R427/100)</f>
        <v>0</v>
      </c>
      <c r="AU427" s="424">
        <f t="shared" si="307"/>
        <v>3400</v>
      </c>
      <c r="AV427" s="424">
        <f t="shared" si="308"/>
        <v>42.5</v>
      </c>
      <c r="AX427" s="424">
        <f t="shared" si="309"/>
        <v>8000</v>
      </c>
      <c r="AY427" s="424">
        <f t="shared" si="310"/>
        <v>100</v>
      </c>
      <c r="AZ427" s="50"/>
      <c r="BA427" s="135">
        <f t="shared" si="280"/>
        <v>0</v>
      </c>
      <c r="BB427" s="129">
        <f t="shared" si="332"/>
        <v>0</v>
      </c>
      <c r="BC427" s="129">
        <f t="shared" si="281"/>
        <v>8000</v>
      </c>
      <c r="BD427" s="51"/>
    </row>
    <row r="428" spans="1:56" ht="30" customHeight="1" x14ac:dyDescent="0.2">
      <c r="A428" s="82"/>
      <c r="B428" s="83"/>
      <c r="C428" s="83"/>
      <c r="D428" s="63"/>
      <c r="E428" s="60"/>
      <c r="F428" s="83"/>
      <c r="G428" s="104"/>
      <c r="H428" s="105"/>
      <c r="I428" s="59"/>
      <c r="J428" s="60"/>
      <c r="K428" s="133">
        <v>5</v>
      </c>
      <c r="L428" s="62"/>
      <c r="M428" s="63"/>
      <c r="N428" s="134" t="s">
        <v>58</v>
      </c>
      <c r="O428" s="129">
        <v>1000</v>
      </c>
      <c r="P428" s="136">
        <v>1000</v>
      </c>
      <c r="Q428" s="137">
        <v>1000</v>
      </c>
      <c r="R428" s="129">
        <v>1000</v>
      </c>
      <c r="S428" s="375"/>
      <c r="T428" s="129">
        <v>1000</v>
      </c>
      <c r="U428" s="129">
        <v>0</v>
      </c>
      <c r="V428" s="129"/>
      <c r="W428" s="129">
        <f t="shared" si="325"/>
        <v>1000</v>
      </c>
      <c r="X428" s="135">
        <f t="shared" si="313"/>
        <v>100</v>
      </c>
      <c r="Z428" s="135"/>
      <c r="AA428" s="129"/>
      <c r="AB428" s="129"/>
      <c r="AC428" s="129">
        <f t="shared" si="327"/>
        <v>0</v>
      </c>
      <c r="AD428" s="424">
        <f>AC428/(R428/100)</f>
        <v>0</v>
      </c>
      <c r="AF428" s="424">
        <f t="shared" si="316"/>
        <v>1000</v>
      </c>
      <c r="AG428" s="424">
        <f t="shared" si="317"/>
        <v>100</v>
      </c>
      <c r="AI428" s="424"/>
      <c r="AJ428" s="129"/>
      <c r="AK428" s="129"/>
      <c r="AL428" s="129">
        <f t="shared" si="329"/>
        <v>0</v>
      </c>
      <c r="AM428" s="424">
        <f>AL428/(R428/100)</f>
        <v>0</v>
      </c>
      <c r="AO428" s="424"/>
      <c r="AP428" s="129"/>
      <c r="AQ428" s="129"/>
      <c r="AR428" s="129">
        <f t="shared" si="331"/>
        <v>0</v>
      </c>
      <c r="AS428" s="424">
        <f>AR428/(R428/100)</f>
        <v>0</v>
      </c>
      <c r="AU428" s="424">
        <f t="shared" si="307"/>
        <v>0</v>
      </c>
      <c r="AV428" s="424">
        <f t="shared" si="308"/>
        <v>0</v>
      </c>
      <c r="AX428" s="424">
        <f t="shared" si="309"/>
        <v>1000</v>
      </c>
      <c r="AY428" s="424">
        <f t="shared" si="310"/>
        <v>100</v>
      </c>
      <c r="AZ428" s="50"/>
      <c r="BA428" s="135">
        <f t="shared" si="280"/>
        <v>0</v>
      </c>
      <c r="BB428" s="129">
        <f t="shared" si="332"/>
        <v>0</v>
      </c>
      <c r="BC428" s="129">
        <f t="shared" si="281"/>
        <v>1000</v>
      </c>
      <c r="BD428" s="51"/>
    </row>
    <row r="429" spans="1:56" ht="30" customHeight="1" x14ac:dyDescent="0.2">
      <c r="A429" s="82"/>
      <c r="B429" s="83"/>
      <c r="C429" s="83"/>
      <c r="D429" s="63"/>
      <c r="E429" s="60"/>
      <c r="F429" s="83"/>
      <c r="G429" s="104"/>
      <c r="H429" s="105"/>
      <c r="I429" s="59"/>
      <c r="J429" s="60"/>
      <c r="K429" s="133">
        <v>7</v>
      </c>
      <c r="L429" s="62"/>
      <c r="M429" s="63"/>
      <c r="N429" s="134" t="s">
        <v>59</v>
      </c>
      <c r="O429" s="129">
        <v>3000</v>
      </c>
      <c r="P429" s="136">
        <v>5000</v>
      </c>
      <c r="Q429" s="137">
        <v>6000</v>
      </c>
      <c r="R429" s="129">
        <v>3000</v>
      </c>
      <c r="S429" s="375"/>
      <c r="T429" s="129">
        <v>400</v>
      </c>
      <c r="U429" s="129">
        <v>400</v>
      </c>
      <c r="V429" s="129">
        <v>400</v>
      </c>
      <c r="W429" s="129">
        <f t="shared" si="325"/>
        <v>1200</v>
      </c>
      <c r="X429" s="135">
        <f t="shared" si="313"/>
        <v>40</v>
      </c>
      <c r="Z429" s="135">
        <v>400</v>
      </c>
      <c r="AA429" s="129">
        <v>400</v>
      </c>
      <c r="AB429" s="129">
        <v>400</v>
      </c>
      <c r="AC429" s="129">
        <f t="shared" si="327"/>
        <v>1200</v>
      </c>
      <c r="AD429" s="424">
        <f>AC429/(R429/100)</f>
        <v>40</v>
      </c>
      <c r="AF429" s="424">
        <f t="shared" si="316"/>
        <v>2400</v>
      </c>
      <c r="AG429" s="424">
        <f t="shared" si="317"/>
        <v>80</v>
      </c>
      <c r="AI429" s="424">
        <v>600</v>
      </c>
      <c r="AJ429" s="129"/>
      <c r="AK429" s="129"/>
      <c r="AL429" s="129">
        <f t="shared" si="329"/>
        <v>600</v>
      </c>
      <c r="AM429" s="424">
        <f>AL429/(R429/100)</f>
        <v>20</v>
      </c>
      <c r="AO429" s="424"/>
      <c r="AP429" s="129"/>
      <c r="AQ429" s="129"/>
      <c r="AR429" s="129">
        <f t="shared" si="331"/>
        <v>0</v>
      </c>
      <c r="AS429" s="424">
        <f>AR429/(R429/100)</f>
        <v>0</v>
      </c>
      <c r="AU429" s="424">
        <f t="shared" si="307"/>
        <v>600</v>
      </c>
      <c r="AV429" s="424">
        <f t="shared" si="308"/>
        <v>20</v>
      </c>
      <c r="AX429" s="424">
        <f t="shared" si="309"/>
        <v>3000</v>
      </c>
      <c r="AY429" s="424">
        <f t="shared" si="310"/>
        <v>100</v>
      </c>
      <c r="AZ429" s="50"/>
      <c r="BA429" s="135">
        <f t="shared" si="280"/>
        <v>0</v>
      </c>
      <c r="BB429" s="129">
        <f t="shared" si="332"/>
        <v>0</v>
      </c>
      <c r="BC429" s="129">
        <f t="shared" si="281"/>
        <v>3000</v>
      </c>
      <c r="BD429" s="51"/>
    </row>
    <row r="430" spans="1:56" ht="30" customHeight="1" x14ac:dyDescent="0.2">
      <c r="A430" s="82"/>
      <c r="B430" s="83"/>
      <c r="C430" s="83"/>
      <c r="D430" s="168" t="s">
        <v>97</v>
      </c>
      <c r="E430" s="85"/>
      <c r="F430" s="86"/>
      <c r="G430" s="87"/>
      <c r="H430" s="88"/>
      <c r="I430" s="89"/>
      <c r="J430" s="85"/>
      <c r="K430" s="90"/>
      <c r="L430" s="91"/>
      <c r="M430" s="92"/>
      <c r="N430" s="93" t="s">
        <v>98</v>
      </c>
      <c r="O430" s="95">
        <f t="shared" ref="O430:R432" si="336">O431</f>
        <v>6092000</v>
      </c>
      <c r="P430" s="169">
        <f t="shared" si="336"/>
        <v>6561000</v>
      </c>
      <c r="Q430" s="170">
        <f t="shared" si="336"/>
        <v>7097000</v>
      </c>
      <c r="R430" s="95">
        <f t="shared" si="336"/>
        <v>6092000</v>
      </c>
      <c r="S430" s="375"/>
      <c r="T430" s="95">
        <f t="shared" ref="T430:V432" si="337">T431</f>
        <v>898600</v>
      </c>
      <c r="U430" s="95">
        <f t="shared" si="337"/>
        <v>376300</v>
      </c>
      <c r="V430" s="95">
        <f t="shared" si="337"/>
        <v>432100</v>
      </c>
      <c r="W430" s="95">
        <f t="shared" si="325"/>
        <v>1707000</v>
      </c>
      <c r="X430" s="94">
        <f t="shared" si="313"/>
        <v>28.020354563361785</v>
      </c>
      <c r="Z430" s="94">
        <f>Z431</f>
        <v>532000</v>
      </c>
      <c r="AA430" s="95">
        <f>AA431</f>
        <v>536100</v>
      </c>
      <c r="AB430" s="95">
        <f>AB431</f>
        <v>426900</v>
      </c>
      <c r="AC430" s="95">
        <f t="shared" si="327"/>
        <v>1495000</v>
      </c>
      <c r="AD430" s="195">
        <f t="shared" si="315"/>
        <v>24.540380827314511</v>
      </c>
      <c r="AF430" s="195">
        <f t="shared" si="316"/>
        <v>3202000</v>
      </c>
      <c r="AG430" s="195">
        <f t="shared" si="317"/>
        <v>52.5607353906763</v>
      </c>
      <c r="AI430" s="195">
        <f>AI431</f>
        <v>640000</v>
      </c>
      <c r="AJ430" s="95">
        <f>AJ431</f>
        <v>521800</v>
      </c>
      <c r="AK430" s="95">
        <f>AK431</f>
        <v>722600</v>
      </c>
      <c r="AL430" s="95">
        <f t="shared" si="329"/>
        <v>1884400</v>
      </c>
      <c r="AM430" s="195">
        <f t="shared" si="319"/>
        <v>30.932370321733419</v>
      </c>
      <c r="AO430" s="195">
        <f>AO431</f>
        <v>382400</v>
      </c>
      <c r="AP430" s="95">
        <f>AP431</f>
        <v>313100</v>
      </c>
      <c r="AQ430" s="95">
        <f>AQ431</f>
        <v>310100</v>
      </c>
      <c r="AR430" s="95">
        <f t="shared" si="331"/>
        <v>1005600</v>
      </c>
      <c r="AS430" s="195">
        <f t="shared" si="321"/>
        <v>16.506894287590281</v>
      </c>
      <c r="AU430" s="195">
        <f t="shared" si="307"/>
        <v>2890000</v>
      </c>
      <c r="AV430" s="195">
        <f t="shared" si="308"/>
        <v>47.4392646093237</v>
      </c>
      <c r="AX430" s="195">
        <f t="shared" si="309"/>
        <v>6092000</v>
      </c>
      <c r="AY430" s="195">
        <f t="shared" si="310"/>
        <v>100</v>
      </c>
      <c r="AZ430" s="96"/>
      <c r="BA430" s="94">
        <f t="shared" si="280"/>
        <v>0</v>
      </c>
      <c r="BB430" s="95">
        <f t="shared" si="332"/>
        <v>0</v>
      </c>
      <c r="BC430" s="95">
        <f t="shared" si="281"/>
        <v>6092000</v>
      </c>
      <c r="BD430" s="51"/>
    </row>
    <row r="431" spans="1:56" ht="30" customHeight="1" x14ac:dyDescent="0.2">
      <c r="A431" s="82"/>
      <c r="B431" s="83"/>
      <c r="C431" s="83"/>
      <c r="D431" s="63"/>
      <c r="E431" s="193" t="s">
        <v>48</v>
      </c>
      <c r="F431" s="83"/>
      <c r="G431" s="104"/>
      <c r="H431" s="105"/>
      <c r="I431" s="59"/>
      <c r="J431" s="60"/>
      <c r="K431" s="61"/>
      <c r="L431" s="62"/>
      <c r="M431" s="63"/>
      <c r="N431" s="64" t="s">
        <v>49</v>
      </c>
      <c r="O431" s="99">
        <f t="shared" si="336"/>
        <v>6092000</v>
      </c>
      <c r="P431" s="66">
        <f t="shared" si="336"/>
        <v>6561000</v>
      </c>
      <c r="Q431" s="67">
        <f t="shared" si="336"/>
        <v>7097000</v>
      </c>
      <c r="R431" s="99">
        <f t="shared" si="336"/>
        <v>6092000</v>
      </c>
      <c r="S431" s="383"/>
      <c r="T431" s="99">
        <f t="shared" si="337"/>
        <v>898600</v>
      </c>
      <c r="U431" s="99">
        <f t="shared" si="337"/>
        <v>376300</v>
      </c>
      <c r="V431" s="99">
        <f t="shared" si="337"/>
        <v>432100</v>
      </c>
      <c r="W431" s="99">
        <f t="shared" si="325"/>
        <v>1707000</v>
      </c>
      <c r="X431" s="98">
        <f t="shared" si="313"/>
        <v>28.020354563361785</v>
      </c>
      <c r="Z431" s="98">
        <f t="shared" ref="Z431:AB432" si="338">Z432</f>
        <v>532000</v>
      </c>
      <c r="AA431" s="99">
        <f t="shared" si="338"/>
        <v>536100</v>
      </c>
      <c r="AB431" s="99">
        <f t="shared" si="338"/>
        <v>426900</v>
      </c>
      <c r="AC431" s="99">
        <f t="shared" si="327"/>
        <v>1495000</v>
      </c>
      <c r="AD431" s="65">
        <f t="shared" si="315"/>
        <v>24.540380827314511</v>
      </c>
      <c r="AF431" s="65">
        <f t="shared" si="316"/>
        <v>3202000</v>
      </c>
      <c r="AG431" s="65">
        <f t="shared" si="317"/>
        <v>52.5607353906763</v>
      </c>
      <c r="AI431" s="65">
        <f t="shared" ref="AI431:AK432" si="339">AI432</f>
        <v>640000</v>
      </c>
      <c r="AJ431" s="99">
        <f t="shared" si="339"/>
        <v>521800</v>
      </c>
      <c r="AK431" s="99">
        <f t="shared" si="339"/>
        <v>722600</v>
      </c>
      <c r="AL431" s="99">
        <f t="shared" si="329"/>
        <v>1884400</v>
      </c>
      <c r="AM431" s="65">
        <f t="shared" si="319"/>
        <v>30.932370321733419</v>
      </c>
      <c r="AO431" s="65">
        <f t="shared" ref="AO431:AQ432" si="340">AO432</f>
        <v>382400</v>
      </c>
      <c r="AP431" s="99">
        <f t="shared" si="340"/>
        <v>313100</v>
      </c>
      <c r="AQ431" s="99">
        <f t="shared" si="340"/>
        <v>310100</v>
      </c>
      <c r="AR431" s="99">
        <f t="shared" si="331"/>
        <v>1005600</v>
      </c>
      <c r="AS431" s="65">
        <f t="shared" si="321"/>
        <v>16.506894287590281</v>
      </c>
      <c r="AU431" s="65">
        <f t="shared" si="307"/>
        <v>2890000</v>
      </c>
      <c r="AV431" s="65">
        <f t="shared" si="308"/>
        <v>47.4392646093237</v>
      </c>
      <c r="AX431" s="65">
        <f t="shared" si="309"/>
        <v>6092000</v>
      </c>
      <c r="AY431" s="65">
        <f t="shared" si="310"/>
        <v>100</v>
      </c>
      <c r="AZ431" s="50"/>
      <c r="BA431" s="98">
        <f t="shared" ref="BA431:BA494" si="341">R431-AX431</f>
        <v>0</v>
      </c>
      <c r="BB431" s="99">
        <f t="shared" si="332"/>
        <v>0</v>
      </c>
      <c r="BC431" s="99">
        <f t="shared" ref="BC431:BC494" si="342">R431-BA431</f>
        <v>6092000</v>
      </c>
      <c r="BD431" s="51"/>
    </row>
    <row r="432" spans="1:56" ht="30" customHeight="1" x14ac:dyDescent="0.2">
      <c r="A432" s="82"/>
      <c r="B432" s="83"/>
      <c r="C432" s="83"/>
      <c r="D432" s="63"/>
      <c r="E432" s="60"/>
      <c r="F432" s="171">
        <v>4</v>
      </c>
      <c r="G432" s="104"/>
      <c r="H432" s="105"/>
      <c r="I432" s="59"/>
      <c r="J432" s="60"/>
      <c r="K432" s="61"/>
      <c r="L432" s="62"/>
      <c r="M432" s="63"/>
      <c r="N432" s="101" t="s">
        <v>50</v>
      </c>
      <c r="O432" s="103">
        <f t="shared" si="336"/>
        <v>6092000</v>
      </c>
      <c r="P432" s="131">
        <f t="shared" si="336"/>
        <v>6561000</v>
      </c>
      <c r="Q432" s="132">
        <f t="shared" si="336"/>
        <v>7097000</v>
      </c>
      <c r="R432" s="103">
        <f t="shared" si="336"/>
        <v>6092000</v>
      </c>
      <c r="S432" s="379"/>
      <c r="T432" s="103">
        <f t="shared" si="337"/>
        <v>898600</v>
      </c>
      <c r="U432" s="103">
        <f t="shared" si="337"/>
        <v>376300</v>
      </c>
      <c r="V432" s="103">
        <f t="shared" si="337"/>
        <v>432100</v>
      </c>
      <c r="W432" s="103">
        <f t="shared" si="325"/>
        <v>1707000</v>
      </c>
      <c r="X432" s="102">
        <f t="shared" si="313"/>
        <v>28.020354563361785</v>
      </c>
      <c r="Z432" s="102">
        <f t="shared" si="338"/>
        <v>532000</v>
      </c>
      <c r="AA432" s="103">
        <f t="shared" si="338"/>
        <v>536100</v>
      </c>
      <c r="AB432" s="103">
        <f t="shared" si="338"/>
        <v>426900</v>
      </c>
      <c r="AC432" s="103">
        <f t="shared" si="327"/>
        <v>1495000</v>
      </c>
      <c r="AD432" s="420">
        <f t="shared" si="315"/>
        <v>24.540380827314511</v>
      </c>
      <c r="AF432" s="420">
        <f t="shared" si="316"/>
        <v>3202000</v>
      </c>
      <c r="AG432" s="420">
        <f t="shared" si="317"/>
        <v>52.5607353906763</v>
      </c>
      <c r="AI432" s="420">
        <f t="shared" si="339"/>
        <v>640000</v>
      </c>
      <c r="AJ432" s="103">
        <f t="shared" si="339"/>
        <v>521800</v>
      </c>
      <c r="AK432" s="103">
        <f t="shared" si="339"/>
        <v>722600</v>
      </c>
      <c r="AL432" s="103">
        <f t="shared" si="329"/>
        <v>1884400</v>
      </c>
      <c r="AM432" s="420">
        <f t="shared" si="319"/>
        <v>30.932370321733419</v>
      </c>
      <c r="AO432" s="420">
        <f t="shared" si="340"/>
        <v>382400</v>
      </c>
      <c r="AP432" s="103">
        <f t="shared" si="340"/>
        <v>313100</v>
      </c>
      <c r="AQ432" s="103">
        <f t="shared" si="340"/>
        <v>310100</v>
      </c>
      <c r="AR432" s="103">
        <f t="shared" si="331"/>
        <v>1005600</v>
      </c>
      <c r="AS432" s="420">
        <f t="shared" si="321"/>
        <v>16.506894287590281</v>
      </c>
      <c r="AU432" s="420">
        <f t="shared" si="307"/>
        <v>2890000</v>
      </c>
      <c r="AV432" s="420">
        <f t="shared" si="308"/>
        <v>47.4392646093237</v>
      </c>
      <c r="AX432" s="420">
        <f t="shared" si="309"/>
        <v>6092000</v>
      </c>
      <c r="AY432" s="420">
        <f t="shared" si="310"/>
        <v>100</v>
      </c>
      <c r="AZ432" s="50"/>
      <c r="BA432" s="102">
        <f t="shared" si="341"/>
        <v>0</v>
      </c>
      <c r="BB432" s="103">
        <f t="shared" si="332"/>
        <v>0</v>
      </c>
      <c r="BC432" s="103">
        <f t="shared" si="342"/>
        <v>6092000</v>
      </c>
      <c r="BD432" s="51"/>
    </row>
    <row r="433" spans="1:56" s="194" customFormat="1" ht="30" customHeight="1" x14ac:dyDescent="0.2">
      <c r="A433" s="82"/>
      <c r="B433" s="83"/>
      <c r="C433" s="83"/>
      <c r="D433" s="63"/>
      <c r="E433" s="60"/>
      <c r="F433" s="171"/>
      <c r="G433" s="104">
        <v>1</v>
      </c>
      <c r="H433" s="105"/>
      <c r="I433" s="59"/>
      <c r="J433" s="60"/>
      <c r="K433" s="61"/>
      <c r="L433" s="62"/>
      <c r="M433" s="63"/>
      <c r="N433" s="101" t="s">
        <v>51</v>
      </c>
      <c r="O433" s="103">
        <f>O434+O449+O461+O469</f>
        <v>6092000</v>
      </c>
      <c r="P433" s="131">
        <f>P434+P449+P461+P469</f>
        <v>6561000</v>
      </c>
      <c r="Q433" s="132">
        <f>Q434+Q449+Q461+Q469</f>
        <v>7097000</v>
      </c>
      <c r="R433" s="103">
        <f>R434+R449+R461+R469</f>
        <v>6092000</v>
      </c>
      <c r="S433" s="379"/>
      <c r="T433" s="103">
        <f>T434+T449+T461+T469</f>
        <v>898600</v>
      </c>
      <c r="U433" s="103">
        <f>U434+U449+U461+U469</f>
        <v>376300</v>
      </c>
      <c r="V433" s="103">
        <f>V434+V449+V461+V469</f>
        <v>432100</v>
      </c>
      <c r="W433" s="103">
        <f t="shared" si="325"/>
        <v>1707000</v>
      </c>
      <c r="X433" s="102">
        <f t="shared" si="313"/>
        <v>28.020354563361785</v>
      </c>
      <c r="Y433" s="374"/>
      <c r="Z433" s="102">
        <f>Z434+Z449+Z461+Z469</f>
        <v>532000</v>
      </c>
      <c r="AA433" s="103">
        <f>AA434+AA449+AA461+AA469</f>
        <v>536100</v>
      </c>
      <c r="AB433" s="103">
        <f>AB434+AB449+AB461+AB469</f>
        <v>426900</v>
      </c>
      <c r="AC433" s="103">
        <f t="shared" si="327"/>
        <v>1495000</v>
      </c>
      <c r="AD433" s="420">
        <f t="shared" si="315"/>
        <v>24.540380827314511</v>
      </c>
      <c r="AE433" s="374"/>
      <c r="AF433" s="420">
        <f t="shared" si="316"/>
        <v>3202000</v>
      </c>
      <c r="AG433" s="420">
        <f t="shared" si="317"/>
        <v>52.5607353906763</v>
      </c>
      <c r="AH433" s="374"/>
      <c r="AI433" s="420">
        <f>AI434+AI449+AI461+AI469</f>
        <v>640000</v>
      </c>
      <c r="AJ433" s="103">
        <f>AJ434+AJ449+AJ461+AJ469</f>
        <v>521800</v>
      </c>
      <c r="AK433" s="103">
        <f>AK434+AK449+AK461+AK469</f>
        <v>722600</v>
      </c>
      <c r="AL433" s="103">
        <f t="shared" si="329"/>
        <v>1884400</v>
      </c>
      <c r="AM433" s="420">
        <f t="shared" si="319"/>
        <v>30.932370321733419</v>
      </c>
      <c r="AN433" s="374"/>
      <c r="AO433" s="420">
        <f>AO434+AO449+AO461+AO469</f>
        <v>382400</v>
      </c>
      <c r="AP433" s="103">
        <f>AP434+AP449+AP461+AP469</f>
        <v>313100</v>
      </c>
      <c r="AQ433" s="103">
        <f>AQ434+AQ449+AQ461+AQ469</f>
        <v>310100</v>
      </c>
      <c r="AR433" s="103">
        <f t="shared" si="331"/>
        <v>1005600</v>
      </c>
      <c r="AS433" s="420">
        <f t="shared" si="321"/>
        <v>16.506894287590281</v>
      </c>
      <c r="AT433" s="374"/>
      <c r="AU433" s="420">
        <f t="shared" si="307"/>
        <v>2890000</v>
      </c>
      <c r="AV433" s="420">
        <f t="shared" si="308"/>
        <v>47.4392646093237</v>
      </c>
      <c r="AW433" s="374"/>
      <c r="AX433" s="420">
        <f t="shared" si="309"/>
        <v>6092000</v>
      </c>
      <c r="AY433" s="420">
        <f t="shared" si="310"/>
        <v>100</v>
      </c>
      <c r="AZ433" s="50"/>
      <c r="BA433" s="102">
        <f t="shared" si="341"/>
        <v>0</v>
      </c>
      <c r="BB433" s="103">
        <f t="shared" si="332"/>
        <v>0</v>
      </c>
      <c r="BC433" s="103">
        <f t="shared" si="342"/>
        <v>6092000</v>
      </c>
      <c r="BD433" s="51"/>
    </row>
    <row r="434" spans="1:56" ht="30" customHeight="1" x14ac:dyDescent="0.2">
      <c r="A434" s="82"/>
      <c r="B434" s="83"/>
      <c r="C434" s="83"/>
      <c r="D434" s="63"/>
      <c r="E434" s="60"/>
      <c r="F434" s="171"/>
      <c r="G434" s="104"/>
      <c r="H434" s="235" t="s">
        <v>46</v>
      </c>
      <c r="I434" s="59"/>
      <c r="J434" s="60"/>
      <c r="K434" s="61"/>
      <c r="L434" s="62"/>
      <c r="M434" s="63"/>
      <c r="N434" s="101" t="s">
        <v>51</v>
      </c>
      <c r="O434" s="103">
        <f>O435</f>
        <v>6019000</v>
      </c>
      <c r="P434" s="131">
        <f>P435</f>
        <v>6476000</v>
      </c>
      <c r="Q434" s="132">
        <f>Q435</f>
        <v>6999000</v>
      </c>
      <c r="R434" s="103">
        <f>R435</f>
        <v>6019000</v>
      </c>
      <c r="S434" s="379"/>
      <c r="T434" s="103">
        <f>T435</f>
        <v>893800</v>
      </c>
      <c r="U434" s="103">
        <f>U435</f>
        <v>372400</v>
      </c>
      <c r="V434" s="103">
        <f>V435</f>
        <v>427600</v>
      </c>
      <c r="W434" s="103">
        <f t="shared" si="325"/>
        <v>1693800</v>
      </c>
      <c r="X434" s="102">
        <f t="shared" si="313"/>
        <v>28.140887190563216</v>
      </c>
      <c r="Z434" s="102">
        <f>Z435</f>
        <v>527200</v>
      </c>
      <c r="AA434" s="103">
        <f>AA435</f>
        <v>531200</v>
      </c>
      <c r="AB434" s="103">
        <f>AB435</f>
        <v>423300</v>
      </c>
      <c r="AC434" s="103">
        <f t="shared" si="327"/>
        <v>1481700</v>
      </c>
      <c r="AD434" s="420">
        <f t="shared" si="315"/>
        <v>24.61704602093371</v>
      </c>
      <c r="AF434" s="420">
        <f t="shared" si="316"/>
        <v>3175500</v>
      </c>
      <c r="AG434" s="420">
        <f t="shared" si="317"/>
        <v>52.757933211496926</v>
      </c>
      <c r="AI434" s="420">
        <f>AI435</f>
        <v>614900</v>
      </c>
      <c r="AJ434" s="103">
        <f>AJ435</f>
        <v>515000</v>
      </c>
      <c r="AK434" s="103">
        <f>AK435</f>
        <v>715300</v>
      </c>
      <c r="AL434" s="103">
        <f t="shared" si="329"/>
        <v>1845200</v>
      </c>
      <c r="AM434" s="420">
        <f t="shared" si="319"/>
        <v>30.656255191892342</v>
      </c>
      <c r="AO434" s="420">
        <f>AO435</f>
        <v>380100</v>
      </c>
      <c r="AP434" s="103">
        <f>AP435</f>
        <v>310400</v>
      </c>
      <c r="AQ434" s="103">
        <f>AQ435</f>
        <v>307800</v>
      </c>
      <c r="AR434" s="103">
        <f t="shared" si="331"/>
        <v>998300</v>
      </c>
      <c r="AS434" s="420">
        <f t="shared" si="321"/>
        <v>16.585811596610732</v>
      </c>
      <c r="AU434" s="420">
        <f t="shared" si="307"/>
        <v>2843500</v>
      </c>
      <c r="AV434" s="420">
        <f t="shared" si="308"/>
        <v>47.242066788503074</v>
      </c>
      <c r="AX434" s="420">
        <f t="shared" si="309"/>
        <v>6019000</v>
      </c>
      <c r="AY434" s="420">
        <f t="shared" si="310"/>
        <v>100</v>
      </c>
      <c r="AZ434" s="50"/>
      <c r="BA434" s="102">
        <f t="shared" si="341"/>
        <v>0</v>
      </c>
      <c r="BB434" s="103">
        <f t="shared" si="332"/>
        <v>0</v>
      </c>
      <c r="BC434" s="103">
        <f t="shared" si="342"/>
        <v>6019000</v>
      </c>
      <c r="BD434" s="51"/>
    </row>
    <row r="435" spans="1:56" ht="30" customHeight="1" x14ac:dyDescent="0.2">
      <c r="A435" s="82"/>
      <c r="B435" s="83"/>
      <c r="C435" s="83"/>
      <c r="D435" s="63"/>
      <c r="E435" s="60"/>
      <c r="F435" s="83"/>
      <c r="G435" s="104"/>
      <c r="H435" s="105"/>
      <c r="I435" s="123">
        <v>2</v>
      </c>
      <c r="J435" s="60"/>
      <c r="K435" s="61"/>
      <c r="L435" s="62"/>
      <c r="M435" s="63"/>
      <c r="N435" s="124" t="s">
        <v>54</v>
      </c>
      <c r="O435" s="126">
        <f>O436+O440+O444</f>
        <v>6019000</v>
      </c>
      <c r="P435" s="127">
        <f>P436+P440+P444</f>
        <v>6476000</v>
      </c>
      <c r="Q435" s="128">
        <f>Q436+Q440+Q444</f>
        <v>6999000</v>
      </c>
      <c r="R435" s="126">
        <f>R436+R440+R444</f>
        <v>6019000</v>
      </c>
      <c r="S435" s="388"/>
      <c r="T435" s="126">
        <f>T436+T440+T444</f>
        <v>893800</v>
      </c>
      <c r="U435" s="126">
        <f>U436+U440+U444</f>
        <v>372400</v>
      </c>
      <c r="V435" s="126">
        <f>V436+V440+V444</f>
        <v>427600</v>
      </c>
      <c r="W435" s="126">
        <f t="shared" si="325"/>
        <v>1693800</v>
      </c>
      <c r="X435" s="125">
        <f t="shared" si="313"/>
        <v>28.140887190563216</v>
      </c>
      <c r="Z435" s="125">
        <f>Z436+Z440+Z444</f>
        <v>527200</v>
      </c>
      <c r="AA435" s="126">
        <f>AA436+AA440+AA444</f>
        <v>531200</v>
      </c>
      <c r="AB435" s="126">
        <f>AB436+AB440+AB444</f>
        <v>423300</v>
      </c>
      <c r="AC435" s="126">
        <f t="shared" si="327"/>
        <v>1481700</v>
      </c>
      <c r="AD435" s="423">
        <f t="shared" si="315"/>
        <v>24.61704602093371</v>
      </c>
      <c r="AF435" s="423">
        <f t="shared" si="316"/>
        <v>3175500</v>
      </c>
      <c r="AG435" s="423">
        <f t="shared" si="317"/>
        <v>52.757933211496926</v>
      </c>
      <c r="AI435" s="423">
        <f>AI436+AI440+AI444</f>
        <v>614900</v>
      </c>
      <c r="AJ435" s="126">
        <f>AJ436+AJ440+AJ444</f>
        <v>515000</v>
      </c>
      <c r="AK435" s="126">
        <f>AK436+AK440+AK444</f>
        <v>715300</v>
      </c>
      <c r="AL435" s="126">
        <f t="shared" si="329"/>
        <v>1845200</v>
      </c>
      <c r="AM435" s="423">
        <f t="shared" si="319"/>
        <v>30.656255191892342</v>
      </c>
      <c r="AO435" s="423">
        <f>AO436+AO440+AO444</f>
        <v>380100</v>
      </c>
      <c r="AP435" s="126">
        <f>AP436+AP440+AP444</f>
        <v>310400</v>
      </c>
      <c r="AQ435" s="126">
        <f>AQ436+AQ440+AQ444</f>
        <v>307800</v>
      </c>
      <c r="AR435" s="126">
        <f t="shared" si="331"/>
        <v>998300</v>
      </c>
      <c r="AS435" s="423">
        <f t="shared" si="321"/>
        <v>16.585811596610732</v>
      </c>
      <c r="AU435" s="423">
        <f t="shared" si="307"/>
        <v>2843500</v>
      </c>
      <c r="AV435" s="423">
        <f t="shared" si="308"/>
        <v>47.242066788503074</v>
      </c>
      <c r="AX435" s="423">
        <f t="shared" si="309"/>
        <v>6019000</v>
      </c>
      <c r="AY435" s="423">
        <f t="shared" si="310"/>
        <v>100</v>
      </c>
      <c r="AZ435" s="50"/>
      <c r="BA435" s="125">
        <f t="shared" si="341"/>
        <v>0</v>
      </c>
      <c r="BB435" s="126">
        <f t="shared" si="332"/>
        <v>0</v>
      </c>
      <c r="BC435" s="126">
        <f t="shared" si="342"/>
        <v>6019000</v>
      </c>
      <c r="BD435" s="51"/>
    </row>
    <row r="436" spans="1:56" ht="30" customHeight="1" x14ac:dyDescent="0.2">
      <c r="A436" s="82"/>
      <c r="B436" s="83"/>
      <c r="C436" s="83"/>
      <c r="D436" s="63"/>
      <c r="E436" s="60"/>
      <c r="F436" s="83"/>
      <c r="G436" s="104"/>
      <c r="H436" s="105"/>
      <c r="I436" s="59"/>
      <c r="J436" s="130" t="s">
        <v>63</v>
      </c>
      <c r="K436" s="61"/>
      <c r="L436" s="62"/>
      <c r="M436" s="63"/>
      <c r="N436" s="101" t="s">
        <v>64</v>
      </c>
      <c r="O436" s="103">
        <f>O437+O438+O439</f>
        <v>5010000</v>
      </c>
      <c r="P436" s="131">
        <f>P437+P438+P439</f>
        <v>5390000</v>
      </c>
      <c r="Q436" s="132">
        <f>Q437+Q438+Q439</f>
        <v>5827000</v>
      </c>
      <c r="R436" s="103">
        <f>R437+R438+R439</f>
        <v>5010000</v>
      </c>
      <c r="S436" s="379"/>
      <c r="T436" s="103">
        <f>T437+T438+T439</f>
        <v>756000</v>
      </c>
      <c r="U436" s="103">
        <f>U437+U438+U439</f>
        <v>307000</v>
      </c>
      <c r="V436" s="103">
        <f>V437+V438+V439</f>
        <v>311000</v>
      </c>
      <c r="W436" s="103">
        <f t="shared" si="325"/>
        <v>1374000</v>
      </c>
      <c r="X436" s="102">
        <f t="shared" si="313"/>
        <v>27.425149700598801</v>
      </c>
      <c r="Z436" s="102">
        <f>Z437+Z438+Z439</f>
        <v>409000</v>
      </c>
      <c r="AA436" s="103">
        <f>AA437+AA438+AA439</f>
        <v>413000</v>
      </c>
      <c r="AB436" s="103">
        <f>AB437+AB438+AB439</f>
        <v>314000</v>
      </c>
      <c r="AC436" s="103">
        <f t="shared" si="327"/>
        <v>1136000</v>
      </c>
      <c r="AD436" s="424">
        <f t="shared" ref="AD436:AD443" si="343">AC436/(O436/100)</f>
        <v>22.674650698602793</v>
      </c>
      <c r="AF436" s="420">
        <f t="shared" si="316"/>
        <v>2510000</v>
      </c>
      <c r="AG436" s="420">
        <f t="shared" si="317"/>
        <v>50.099800399201598</v>
      </c>
      <c r="AI436" s="420">
        <f>AI437+AI438+AI439</f>
        <v>507000</v>
      </c>
      <c r="AJ436" s="103">
        <f>AJ437+AJ438+AJ439</f>
        <v>407000</v>
      </c>
      <c r="AK436" s="103">
        <f>AK437+AK438+AK439</f>
        <v>607000</v>
      </c>
      <c r="AL436" s="103">
        <f t="shared" si="329"/>
        <v>1521000</v>
      </c>
      <c r="AM436" s="424">
        <f t="shared" ref="AM436:AM443" si="344">AL436/(O436/100)</f>
        <v>30.359281437125748</v>
      </c>
      <c r="AO436" s="420">
        <f>AO437+AO438+AO439</f>
        <v>373000</v>
      </c>
      <c r="AP436" s="103">
        <f>AP437+AP438+AP439</f>
        <v>303000</v>
      </c>
      <c r="AQ436" s="103">
        <f>AQ437+AQ438+AQ439</f>
        <v>303000</v>
      </c>
      <c r="AR436" s="103">
        <f t="shared" si="331"/>
        <v>979000</v>
      </c>
      <c r="AS436" s="424">
        <f t="shared" ref="AS436:AS443" si="345">AR436/(O436/100)</f>
        <v>19.540918163672654</v>
      </c>
      <c r="AU436" s="420">
        <f t="shared" si="307"/>
        <v>2500000</v>
      </c>
      <c r="AV436" s="420">
        <f t="shared" si="308"/>
        <v>49.900199600798402</v>
      </c>
      <c r="AX436" s="420">
        <f t="shared" si="309"/>
        <v>5010000</v>
      </c>
      <c r="AY436" s="420">
        <f t="shared" si="310"/>
        <v>100</v>
      </c>
      <c r="AZ436" s="50"/>
      <c r="BA436" s="102">
        <f t="shared" si="341"/>
        <v>0</v>
      </c>
      <c r="BB436" s="103">
        <f t="shared" si="332"/>
        <v>0</v>
      </c>
      <c r="BC436" s="103">
        <f t="shared" si="342"/>
        <v>5010000</v>
      </c>
      <c r="BD436" s="51"/>
    </row>
    <row r="437" spans="1:56" ht="30" customHeight="1" x14ac:dyDescent="0.2">
      <c r="A437" s="82"/>
      <c r="B437" s="83"/>
      <c r="C437" s="83"/>
      <c r="D437" s="63"/>
      <c r="E437" s="60"/>
      <c r="F437" s="83"/>
      <c r="G437" s="104"/>
      <c r="H437" s="105"/>
      <c r="I437" s="59"/>
      <c r="J437" s="60"/>
      <c r="K437" s="133">
        <v>1</v>
      </c>
      <c r="L437" s="62"/>
      <c r="M437" s="63"/>
      <c r="N437" s="134" t="s">
        <v>65</v>
      </c>
      <c r="O437" s="129">
        <v>4910000</v>
      </c>
      <c r="P437" s="136">
        <v>5290000</v>
      </c>
      <c r="Q437" s="137">
        <v>5717000</v>
      </c>
      <c r="R437" s="129">
        <v>4910000</v>
      </c>
      <c r="S437" s="375"/>
      <c r="T437" s="129">
        <v>740000</v>
      </c>
      <c r="U437" s="129">
        <v>300000</v>
      </c>
      <c r="V437" s="129">
        <v>300000</v>
      </c>
      <c r="W437" s="129">
        <f t="shared" si="325"/>
        <v>1340000</v>
      </c>
      <c r="X437" s="135">
        <f t="shared" si="313"/>
        <v>27.291242362525459</v>
      </c>
      <c r="Z437" s="135">
        <v>400000</v>
      </c>
      <c r="AA437" s="129">
        <v>400000</v>
      </c>
      <c r="AB437" s="129">
        <v>300000</v>
      </c>
      <c r="AC437" s="129">
        <f>Z437+AA437+AB437</f>
        <v>1100000</v>
      </c>
      <c r="AD437" s="424">
        <f t="shared" si="343"/>
        <v>22.403258655804482</v>
      </c>
      <c r="AF437" s="424">
        <f t="shared" si="316"/>
        <v>2440000</v>
      </c>
      <c r="AG437" s="424">
        <f t="shared" si="317"/>
        <v>49.694501018329937</v>
      </c>
      <c r="AI437" s="424">
        <v>500000</v>
      </c>
      <c r="AJ437" s="129">
        <v>400000</v>
      </c>
      <c r="AK437" s="129">
        <v>600000</v>
      </c>
      <c r="AL437" s="129">
        <f>AI437+AJ437+AK437</f>
        <v>1500000</v>
      </c>
      <c r="AM437" s="424">
        <f t="shared" si="344"/>
        <v>30.549898167006109</v>
      </c>
      <c r="AO437" s="424">
        <v>370000</v>
      </c>
      <c r="AP437" s="129">
        <v>300000</v>
      </c>
      <c r="AQ437" s="129">
        <v>300000</v>
      </c>
      <c r="AR437" s="129">
        <f>AO437+AP437+AQ437</f>
        <v>970000</v>
      </c>
      <c r="AS437" s="424">
        <f t="shared" si="345"/>
        <v>19.75560081466395</v>
      </c>
      <c r="AU437" s="424">
        <f t="shared" si="307"/>
        <v>2470000</v>
      </c>
      <c r="AV437" s="424">
        <f t="shared" si="308"/>
        <v>50.305498981670063</v>
      </c>
      <c r="AX437" s="424">
        <f t="shared" si="309"/>
        <v>4910000</v>
      </c>
      <c r="AY437" s="424">
        <f t="shared" si="310"/>
        <v>100</v>
      </c>
      <c r="AZ437" s="50"/>
      <c r="BA437" s="135">
        <f t="shared" si="341"/>
        <v>0</v>
      </c>
      <c r="BB437" s="129">
        <f t="shared" si="332"/>
        <v>0</v>
      </c>
      <c r="BC437" s="129">
        <f t="shared" si="342"/>
        <v>4910000</v>
      </c>
      <c r="BD437" s="51"/>
    </row>
    <row r="438" spans="1:56" ht="30" customHeight="1" x14ac:dyDescent="0.2">
      <c r="A438" s="82"/>
      <c r="B438" s="83"/>
      <c r="C438" s="83"/>
      <c r="D438" s="63"/>
      <c r="E438" s="60"/>
      <c r="F438" s="83"/>
      <c r="G438" s="104"/>
      <c r="H438" s="105"/>
      <c r="I438" s="59"/>
      <c r="J438" s="60"/>
      <c r="K438" s="133">
        <v>2</v>
      </c>
      <c r="L438" s="62"/>
      <c r="M438" s="63"/>
      <c r="N438" s="134" t="s">
        <v>73</v>
      </c>
      <c r="O438" s="129">
        <v>90000</v>
      </c>
      <c r="P438" s="136">
        <v>90000</v>
      </c>
      <c r="Q438" s="137">
        <v>100000</v>
      </c>
      <c r="R438" s="129">
        <v>90000</v>
      </c>
      <c r="S438" s="375"/>
      <c r="T438" s="129">
        <v>14000</v>
      </c>
      <c r="U438" s="129">
        <v>6000</v>
      </c>
      <c r="V438" s="129">
        <v>10000</v>
      </c>
      <c r="W438" s="129">
        <f t="shared" si="325"/>
        <v>30000</v>
      </c>
      <c r="X438" s="135">
        <f t="shared" si="313"/>
        <v>33.333333333333336</v>
      </c>
      <c r="Z438" s="135">
        <v>7000</v>
      </c>
      <c r="AA438" s="129">
        <v>11000</v>
      </c>
      <c r="AB438" s="129">
        <v>12000</v>
      </c>
      <c r="AC438" s="129">
        <f>Z438+AA438+AB438</f>
        <v>30000</v>
      </c>
      <c r="AD438" s="424">
        <f t="shared" si="343"/>
        <v>33.333333333333336</v>
      </c>
      <c r="AF438" s="424">
        <f t="shared" si="316"/>
        <v>60000</v>
      </c>
      <c r="AG438" s="424">
        <f t="shared" si="317"/>
        <v>66.666666666666671</v>
      </c>
      <c r="AI438" s="424">
        <v>7000</v>
      </c>
      <c r="AJ438" s="129">
        <v>7000</v>
      </c>
      <c r="AK438" s="129">
        <v>7000</v>
      </c>
      <c r="AL438" s="129">
        <f>AI438+AJ438+AK438</f>
        <v>21000</v>
      </c>
      <c r="AM438" s="424">
        <f t="shared" si="344"/>
        <v>23.333333333333332</v>
      </c>
      <c r="AO438" s="424">
        <v>3000</v>
      </c>
      <c r="AP438" s="129">
        <v>3000</v>
      </c>
      <c r="AQ438" s="129">
        <v>3000</v>
      </c>
      <c r="AR438" s="129">
        <f>AO438+AP438+AQ438</f>
        <v>9000</v>
      </c>
      <c r="AS438" s="424">
        <f t="shared" si="345"/>
        <v>10</v>
      </c>
      <c r="AU438" s="424">
        <f t="shared" si="307"/>
        <v>30000</v>
      </c>
      <c r="AV438" s="424">
        <f t="shared" si="308"/>
        <v>33.333333333333336</v>
      </c>
      <c r="AX438" s="424">
        <f t="shared" si="309"/>
        <v>90000</v>
      </c>
      <c r="AY438" s="424">
        <f t="shared" si="310"/>
        <v>100</v>
      </c>
      <c r="AZ438" s="50"/>
      <c r="BA438" s="135">
        <f t="shared" si="341"/>
        <v>0</v>
      </c>
      <c r="BB438" s="129">
        <f t="shared" si="332"/>
        <v>0</v>
      </c>
      <c r="BC438" s="129">
        <f t="shared" si="342"/>
        <v>90000</v>
      </c>
      <c r="BD438" s="51"/>
    </row>
    <row r="439" spans="1:56" ht="30" customHeight="1" x14ac:dyDescent="0.2">
      <c r="A439" s="82"/>
      <c r="B439" s="83"/>
      <c r="C439" s="83"/>
      <c r="D439" s="63"/>
      <c r="E439" s="60"/>
      <c r="F439" s="83"/>
      <c r="G439" s="104"/>
      <c r="H439" s="105"/>
      <c r="I439" s="59"/>
      <c r="J439" s="60"/>
      <c r="K439" s="133">
        <v>4</v>
      </c>
      <c r="L439" s="62"/>
      <c r="M439" s="63"/>
      <c r="N439" s="134" t="s">
        <v>66</v>
      </c>
      <c r="O439" s="129">
        <v>10000</v>
      </c>
      <c r="P439" s="136">
        <v>10000</v>
      </c>
      <c r="Q439" s="137">
        <v>10000</v>
      </c>
      <c r="R439" s="129">
        <v>10000</v>
      </c>
      <c r="S439" s="375"/>
      <c r="T439" s="129">
        <v>2000</v>
      </c>
      <c r="U439" s="129">
        <v>1000</v>
      </c>
      <c r="V439" s="129">
        <v>1000</v>
      </c>
      <c r="W439" s="129">
        <f t="shared" si="325"/>
        <v>4000</v>
      </c>
      <c r="X439" s="135">
        <f t="shared" si="313"/>
        <v>40</v>
      </c>
      <c r="Z439" s="135">
        <v>2000</v>
      </c>
      <c r="AA439" s="129">
        <v>2000</v>
      </c>
      <c r="AB439" s="129">
        <v>2000</v>
      </c>
      <c r="AC439" s="129">
        <f>Z439+AA439+AB439</f>
        <v>6000</v>
      </c>
      <c r="AD439" s="424">
        <f t="shared" si="343"/>
        <v>60</v>
      </c>
      <c r="AF439" s="424">
        <f t="shared" si="316"/>
        <v>10000</v>
      </c>
      <c r="AG439" s="424">
        <f t="shared" si="317"/>
        <v>100</v>
      </c>
      <c r="AI439" s="424"/>
      <c r="AJ439" s="129"/>
      <c r="AK439" s="129"/>
      <c r="AL439" s="129">
        <f>AI439+AJ439+AK439</f>
        <v>0</v>
      </c>
      <c r="AM439" s="424">
        <f t="shared" si="344"/>
        <v>0</v>
      </c>
      <c r="AO439" s="424"/>
      <c r="AP439" s="129"/>
      <c r="AQ439" s="129"/>
      <c r="AR439" s="129">
        <f>AO439+AP439+AQ439</f>
        <v>0</v>
      </c>
      <c r="AS439" s="424">
        <f t="shared" si="345"/>
        <v>0</v>
      </c>
      <c r="AU439" s="424">
        <f t="shared" si="307"/>
        <v>0</v>
      </c>
      <c r="AV439" s="424">
        <f t="shared" si="308"/>
        <v>0</v>
      </c>
      <c r="AX439" s="424">
        <f t="shared" si="309"/>
        <v>10000</v>
      </c>
      <c r="AY439" s="424">
        <f t="shared" si="310"/>
        <v>100</v>
      </c>
      <c r="AZ439" s="50"/>
      <c r="BA439" s="135">
        <f t="shared" si="341"/>
        <v>0</v>
      </c>
      <c r="BB439" s="129">
        <f t="shared" si="332"/>
        <v>0</v>
      </c>
      <c r="BC439" s="129">
        <f t="shared" si="342"/>
        <v>10000</v>
      </c>
      <c r="BD439" s="51"/>
    </row>
    <row r="440" spans="1:56" ht="30" customHeight="1" x14ac:dyDescent="0.2">
      <c r="A440" s="82"/>
      <c r="B440" s="83"/>
      <c r="C440" s="83"/>
      <c r="D440" s="63"/>
      <c r="E440" s="60"/>
      <c r="F440" s="83"/>
      <c r="G440" s="104"/>
      <c r="H440" s="105"/>
      <c r="I440" s="59"/>
      <c r="J440" s="130" t="s">
        <v>67</v>
      </c>
      <c r="K440" s="61"/>
      <c r="L440" s="62"/>
      <c r="M440" s="63"/>
      <c r="N440" s="101" t="s">
        <v>68</v>
      </c>
      <c r="O440" s="103">
        <f>O441+O442+O443</f>
        <v>936000</v>
      </c>
      <c r="P440" s="131">
        <f>P441+P442+P443</f>
        <v>1010000</v>
      </c>
      <c r="Q440" s="132">
        <f>Q441+Q442+Q443</f>
        <v>1092000</v>
      </c>
      <c r="R440" s="103">
        <f>R441+R442+R443</f>
        <v>936000</v>
      </c>
      <c r="S440" s="379"/>
      <c r="T440" s="103">
        <f>T441+T442+T443</f>
        <v>132000</v>
      </c>
      <c r="U440" s="103">
        <f>U441+U442+U443</f>
        <v>61000</v>
      </c>
      <c r="V440" s="103">
        <f>V441+V442+V443</f>
        <v>112000</v>
      </c>
      <c r="W440" s="103">
        <f t="shared" si="325"/>
        <v>305000</v>
      </c>
      <c r="X440" s="102">
        <f t="shared" si="313"/>
        <v>32.585470085470085</v>
      </c>
      <c r="Z440" s="102">
        <f>Z441+Z442+Z443</f>
        <v>111000</v>
      </c>
      <c r="AA440" s="103">
        <f>AA441+AA442+AA443</f>
        <v>111000</v>
      </c>
      <c r="AB440" s="103">
        <f>AB441+AB442+AB443</f>
        <v>102000</v>
      </c>
      <c r="AC440" s="103">
        <f t="shared" si="327"/>
        <v>324000</v>
      </c>
      <c r="AD440" s="424">
        <f t="shared" si="343"/>
        <v>34.615384615384613</v>
      </c>
      <c r="AF440" s="420">
        <f t="shared" si="316"/>
        <v>629000</v>
      </c>
      <c r="AG440" s="420">
        <f t="shared" si="317"/>
        <v>67.200854700854705</v>
      </c>
      <c r="AI440" s="420">
        <f>AI441+AI442+AI443</f>
        <v>101000</v>
      </c>
      <c r="AJ440" s="103">
        <f>AJ441+AJ442+AJ443</f>
        <v>101000</v>
      </c>
      <c r="AK440" s="103">
        <f>AK441+AK442+AK443</f>
        <v>101000</v>
      </c>
      <c r="AL440" s="103">
        <f t="shared" si="329"/>
        <v>303000</v>
      </c>
      <c r="AM440" s="424">
        <f t="shared" si="344"/>
        <v>32.371794871794869</v>
      </c>
      <c r="AO440" s="420">
        <f>AO441+AO442+AO443</f>
        <v>2000</v>
      </c>
      <c r="AP440" s="103">
        <f>AP441+AP442+AP443</f>
        <v>2000</v>
      </c>
      <c r="AQ440" s="103">
        <f>AQ441+AQ442+AQ443</f>
        <v>0</v>
      </c>
      <c r="AR440" s="103">
        <f t="shared" si="331"/>
        <v>4000</v>
      </c>
      <c r="AS440" s="424">
        <f t="shared" si="345"/>
        <v>0.42735042735042733</v>
      </c>
      <c r="AU440" s="420">
        <f t="shared" si="307"/>
        <v>307000</v>
      </c>
      <c r="AV440" s="420">
        <f t="shared" si="308"/>
        <v>32.799145299145302</v>
      </c>
      <c r="AX440" s="420">
        <f t="shared" si="309"/>
        <v>936000</v>
      </c>
      <c r="AY440" s="420">
        <f t="shared" si="310"/>
        <v>100</v>
      </c>
      <c r="AZ440" s="50"/>
      <c r="BA440" s="102">
        <f t="shared" si="341"/>
        <v>0</v>
      </c>
      <c r="BB440" s="103">
        <f t="shared" si="332"/>
        <v>0</v>
      </c>
      <c r="BC440" s="103">
        <f t="shared" si="342"/>
        <v>936000</v>
      </c>
      <c r="BD440" s="51"/>
    </row>
    <row r="441" spans="1:56" ht="30" customHeight="1" x14ac:dyDescent="0.2">
      <c r="A441" s="82"/>
      <c r="B441" s="83"/>
      <c r="C441" s="83"/>
      <c r="D441" s="63"/>
      <c r="E441" s="60"/>
      <c r="F441" s="83"/>
      <c r="G441" s="104"/>
      <c r="H441" s="105"/>
      <c r="I441" s="59"/>
      <c r="J441" s="60"/>
      <c r="K441" s="133">
        <v>1</v>
      </c>
      <c r="L441" s="62"/>
      <c r="M441" s="63"/>
      <c r="N441" s="134" t="s">
        <v>65</v>
      </c>
      <c r="O441" s="129">
        <v>920000</v>
      </c>
      <c r="P441" s="136">
        <v>990000</v>
      </c>
      <c r="Q441" s="137">
        <v>1070000</v>
      </c>
      <c r="R441" s="129">
        <v>920000</v>
      </c>
      <c r="S441" s="375"/>
      <c r="T441" s="129">
        <v>130000</v>
      </c>
      <c r="U441" s="129">
        <v>60000</v>
      </c>
      <c r="V441" s="129">
        <v>110000</v>
      </c>
      <c r="W441" s="129">
        <f t="shared" si="325"/>
        <v>300000</v>
      </c>
      <c r="X441" s="135">
        <f t="shared" si="313"/>
        <v>32.608695652173914</v>
      </c>
      <c r="Z441" s="135">
        <v>110000</v>
      </c>
      <c r="AA441" s="129">
        <v>110000</v>
      </c>
      <c r="AB441" s="129">
        <v>100000</v>
      </c>
      <c r="AC441" s="129">
        <f t="shared" si="327"/>
        <v>320000</v>
      </c>
      <c r="AD441" s="424">
        <f t="shared" si="343"/>
        <v>34.782608695652172</v>
      </c>
      <c r="AF441" s="424">
        <f t="shared" si="316"/>
        <v>620000</v>
      </c>
      <c r="AG441" s="424">
        <f t="shared" si="317"/>
        <v>67.391304347826093</v>
      </c>
      <c r="AI441" s="424">
        <v>100000</v>
      </c>
      <c r="AJ441" s="129">
        <v>100000</v>
      </c>
      <c r="AK441" s="129">
        <v>100000</v>
      </c>
      <c r="AL441" s="129">
        <f t="shared" si="329"/>
        <v>300000</v>
      </c>
      <c r="AM441" s="424">
        <f t="shared" si="344"/>
        <v>32.608695652173914</v>
      </c>
      <c r="AO441" s="424"/>
      <c r="AP441" s="129"/>
      <c r="AQ441" s="129"/>
      <c r="AR441" s="129">
        <f t="shared" si="331"/>
        <v>0</v>
      </c>
      <c r="AS441" s="424">
        <f t="shared" si="345"/>
        <v>0</v>
      </c>
      <c r="AU441" s="424">
        <f t="shared" si="307"/>
        <v>300000</v>
      </c>
      <c r="AV441" s="424">
        <f t="shared" si="308"/>
        <v>32.608695652173914</v>
      </c>
      <c r="AX441" s="424">
        <f t="shared" si="309"/>
        <v>920000</v>
      </c>
      <c r="AY441" s="424">
        <f t="shared" si="310"/>
        <v>100</v>
      </c>
      <c r="AZ441" s="50"/>
      <c r="BA441" s="135">
        <f t="shared" si="341"/>
        <v>0</v>
      </c>
      <c r="BB441" s="129">
        <f t="shared" si="332"/>
        <v>0</v>
      </c>
      <c r="BC441" s="129">
        <f t="shared" si="342"/>
        <v>920000</v>
      </c>
      <c r="BD441" s="51"/>
    </row>
    <row r="442" spans="1:56" ht="30" customHeight="1" x14ac:dyDescent="0.2">
      <c r="A442" s="82"/>
      <c r="B442" s="83"/>
      <c r="C442" s="83"/>
      <c r="D442" s="63"/>
      <c r="E442" s="60"/>
      <c r="F442" s="83"/>
      <c r="G442" s="104"/>
      <c r="H442" s="105"/>
      <c r="I442" s="59"/>
      <c r="J442" s="60"/>
      <c r="K442" s="133">
        <v>2</v>
      </c>
      <c r="L442" s="62"/>
      <c r="M442" s="63"/>
      <c r="N442" s="134" t="s">
        <v>73</v>
      </c>
      <c r="O442" s="129">
        <v>14000</v>
      </c>
      <c r="P442" s="136">
        <v>18000</v>
      </c>
      <c r="Q442" s="137">
        <v>20000</v>
      </c>
      <c r="R442" s="129">
        <v>14000</v>
      </c>
      <c r="S442" s="375"/>
      <c r="T442" s="129">
        <v>2000</v>
      </c>
      <c r="U442" s="129">
        <v>1000</v>
      </c>
      <c r="V442" s="129">
        <v>1000</v>
      </c>
      <c r="W442" s="129">
        <f t="shared" si="325"/>
        <v>4000</v>
      </c>
      <c r="X442" s="135">
        <f t="shared" si="313"/>
        <v>28.571428571428573</v>
      </c>
      <c r="Z442" s="135">
        <v>1000</v>
      </c>
      <c r="AA442" s="129">
        <v>1000</v>
      </c>
      <c r="AB442" s="129">
        <v>1000</v>
      </c>
      <c r="AC442" s="129">
        <f t="shared" si="327"/>
        <v>3000</v>
      </c>
      <c r="AD442" s="424">
        <f t="shared" si="343"/>
        <v>21.428571428571427</v>
      </c>
      <c r="AF442" s="424">
        <f t="shared" si="316"/>
        <v>7000</v>
      </c>
      <c r="AG442" s="424">
        <f t="shared" si="317"/>
        <v>50</v>
      </c>
      <c r="AI442" s="424">
        <v>1000</v>
      </c>
      <c r="AJ442" s="129">
        <v>1000</v>
      </c>
      <c r="AK442" s="129">
        <v>1000</v>
      </c>
      <c r="AL442" s="129">
        <f t="shared" si="329"/>
        <v>3000</v>
      </c>
      <c r="AM442" s="424">
        <f t="shared" si="344"/>
        <v>21.428571428571427</v>
      </c>
      <c r="AO442" s="424">
        <v>2000</v>
      </c>
      <c r="AP442" s="129">
        <v>2000</v>
      </c>
      <c r="AQ442" s="129"/>
      <c r="AR442" s="129">
        <f t="shared" si="331"/>
        <v>4000</v>
      </c>
      <c r="AS442" s="424">
        <f t="shared" si="345"/>
        <v>28.571428571428573</v>
      </c>
      <c r="AU442" s="424">
        <f t="shared" si="307"/>
        <v>7000</v>
      </c>
      <c r="AV442" s="424">
        <f t="shared" si="308"/>
        <v>50</v>
      </c>
      <c r="AX442" s="424">
        <f t="shared" si="309"/>
        <v>14000</v>
      </c>
      <c r="AY442" s="424">
        <f t="shared" si="310"/>
        <v>100</v>
      </c>
      <c r="AZ442" s="50"/>
      <c r="BA442" s="135">
        <f t="shared" si="341"/>
        <v>0</v>
      </c>
      <c r="BB442" s="129">
        <f t="shared" si="332"/>
        <v>0</v>
      </c>
      <c r="BC442" s="129">
        <f t="shared" si="342"/>
        <v>14000</v>
      </c>
      <c r="BD442" s="51"/>
    </row>
    <row r="443" spans="1:56" ht="30" customHeight="1" x14ac:dyDescent="0.2">
      <c r="A443" s="82"/>
      <c r="B443" s="83"/>
      <c r="C443" s="83"/>
      <c r="D443" s="63"/>
      <c r="E443" s="60"/>
      <c r="F443" s="83"/>
      <c r="G443" s="104"/>
      <c r="H443" s="105"/>
      <c r="I443" s="59"/>
      <c r="J443" s="60"/>
      <c r="K443" s="133">
        <v>4</v>
      </c>
      <c r="L443" s="62"/>
      <c r="M443" s="63"/>
      <c r="N443" s="134" t="s">
        <v>66</v>
      </c>
      <c r="O443" s="129">
        <v>2000</v>
      </c>
      <c r="P443" s="136">
        <v>2000</v>
      </c>
      <c r="Q443" s="137">
        <v>2000</v>
      </c>
      <c r="R443" s="129">
        <v>2000</v>
      </c>
      <c r="S443" s="375"/>
      <c r="T443" s="129"/>
      <c r="U443" s="129"/>
      <c r="V443" s="129">
        <v>1000</v>
      </c>
      <c r="W443" s="129">
        <f t="shared" si="325"/>
        <v>1000</v>
      </c>
      <c r="X443" s="135">
        <f t="shared" si="313"/>
        <v>50</v>
      </c>
      <c r="Z443" s="135"/>
      <c r="AA443" s="129"/>
      <c r="AB443" s="129">
        <v>1000</v>
      </c>
      <c r="AC443" s="129">
        <f t="shared" si="327"/>
        <v>1000</v>
      </c>
      <c r="AD443" s="424">
        <f t="shared" si="343"/>
        <v>50</v>
      </c>
      <c r="AF443" s="424">
        <f t="shared" si="316"/>
        <v>2000</v>
      </c>
      <c r="AG443" s="424">
        <f t="shared" si="317"/>
        <v>100</v>
      </c>
      <c r="AI443" s="424"/>
      <c r="AJ443" s="129"/>
      <c r="AK443" s="129"/>
      <c r="AL443" s="129">
        <f t="shared" si="329"/>
        <v>0</v>
      </c>
      <c r="AM443" s="424">
        <f t="shared" si="344"/>
        <v>0</v>
      </c>
      <c r="AO443" s="424"/>
      <c r="AP443" s="129"/>
      <c r="AQ443" s="129"/>
      <c r="AR443" s="129">
        <f t="shared" si="331"/>
        <v>0</v>
      </c>
      <c r="AS443" s="424">
        <f t="shared" si="345"/>
        <v>0</v>
      </c>
      <c r="AU443" s="424">
        <f t="shared" si="307"/>
        <v>0</v>
      </c>
      <c r="AV443" s="424">
        <f t="shared" si="308"/>
        <v>0</v>
      </c>
      <c r="AX443" s="424">
        <f t="shared" si="309"/>
        <v>2000</v>
      </c>
      <c r="AY443" s="424">
        <f t="shared" si="310"/>
        <v>100</v>
      </c>
      <c r="AZ443" s="50"/>
      <c r="BA443" s="135">
        <f t="shared" si="341"/>
        <v>0</v>
      </c>
      <c r="BB443" s="129">
        <f t="shared" si="332"/>
        <v>0</v>
      </c>
      <c r="BC443" s="129">
        <f t="shared" si="342"/>
        <v>2000</v>
      </c>
      <c r="BD443" s="51"/>
    </row>
    <row r="444" spans="1:56" ht="30" customHeight="1" x14ac:dyDescent="0.2">
      <c r="A444" s="82"/>
      <c r="B444" s="83"/>
      <c r="C444" s="83"/>
      <c r="D444" s="63"/>
      <c r="E444" s="60"/>
      <c r="F444" s="83"/>
      <c r="G444" s="104"/>
      <c r="H444" s="105"/>
      <c r="I444" s="59"/>
      <c r="J444" s="130" t="s">
        <v>55</v>
      </c>
      <c r="K444" s="61"/>
      <c r="L444" s="62"/>
      <c r="M444" s="63"/>
      <c r="N444" s="101" t="s">
        <v>56</v>
      </c>
      <c r="O444" s="103">
        <f>O445+O446+O447+O448</f>
        <v>73000</v>
      </c>
      <c r="P444" s="131">
        <f>P445+P446+P447+P448</f>
        <v>76000</v>
      </c>
      <c r="Q444" s="132">
        <f>Q445+Q446+Q447+Q448</f>
        <v>80000</v>
      </c>
      <c r="R444" s="103">
        <f>R445+R446+R447+R448</f>
        <v>73000</v>
      </c>
      <c r="S444" s="379"/>
      <c r="T444" s="103">
        <f>T445+T446+T447+T448</f>
        <v>5800</v>
      </c>
      <c r="U444" s="103">
        <f>U445+U446+U447+U448</f>
        <v>4400</v>
      </c>
      <c r="V444" s="103">
        <f>V445+V446+V447+V448</f>
        <v>4600</v>
      </c>
      <c r="W444" s="103">
        <f t="shared" si="325"/>
        <v>14800</v>
      </c>
      <c r="X444" s="102">
        <f t="shared" si="313"/>
        <v>20.273972602739725</v>
      </c>
      <c r="Z444" s="102">
        <f>Z445+Z446+Z447+Z448</f>
        <v>7200</v>
      </c>
      <c r="AA444" s="103">
        <f>AA445+AA446+AA447+AA448</f>
        <v>7200</v>
      </c>
      <c r="AB444" s="103">
        <f>AB445+AB446+AB447+AB448</f>
        <v>7300</v>
      </c>
      <c r="AC444" s="103">
        <f t="shared" si="327"/>
        <v>21700</v>
      </c>
      <c r="AD444" s="420">
        <f>AC444/(R444/100)</f>
        <v>29.726027397260275</v>
      </c>
      <c r="AF444" s="420">
        <f t="shared" si="316"/>
        <v>36500</v>
      </c>
      <c r="AG444" s="420">
        <f t="shared" si="317"/>
        <v>50</v>
      </c>
      <c r="AI444" s="420">
        <f>AI445+AI446+AI447+AI448</f>
        <v>6900</v>
      </c>
      <c r="AJ444" s="103">
        <f>AJ445+AJ446+AJ447+AJ448</f>
        <v>7000</v>
      </c>
      <c r="AK444" s="103">
        <f>AK445+AK446+AK447+AK448</f>
        <v>7300</v>
      </c>
      <c r="AL444" s="103">
        <f t="shared" si="329"/>
        <v>21200</v>
      </c>
      <c r="AM444" s="420">
        <f>AL444/(R444/100)</f>
        <v>29.041095890410958</v>
      </c>
      <c r="AO444" s="420">
        <f>AO445+AO446+AO447+AO448</f>
        <v>5100</v>
      </c>
      <c r="AP444" s="103">
        <f>AP445+AP446+AP447+AP448</f>
        <v>5400</v>
      </c>
      <c r="AQ444" s="103">
        <f>AQ445+AQ446+AQ447+AQ448</f>
        <v>4800</v>
      </c>
      <c r="AR444" s="103">
        <f t="shared" si="331"/>
        <v>15300</v>
      </c>
      <c r="AS444" s="420">
        <f>AR444/(R444/100)</f>
        <v>20.958904109589042</v>
      </c>
      <c r="AU444" s="420">
        <f t="shared" si="307"/>
        <v>36500</v>
      </c>
      <c r="AV444" s="420">
        <f t="shared" si="308"/>
        <v>50</v>
      </c>
      <c r="AX444" s="420">
        <f t="shared" si="309"/>
        <v>73000</v>
      </c>
      <c r="AY444" s="420">
        <f t="shared" si="310"/>
        <v>100</v>
      </c>
      <c r="AZ444" s="50"/>
      <c r="BA444" s="102">
        <f t="shared" si="341"/>
        <v>0</v>
      </c>
      <c r="BB444" s="103">
        <f t="shared" si="332"/>
        <v>0</v>
      </c>
      <c r="BC444" s="103">
        <f t="shared" si="342"/>
        <v>73000</v>
      </c>
      <c r="BD444" s="51"/>
    </row>
    <row r="445" spans="1:56" ht="30" customHeight="1" x14ac:dyDescent="0.2">
      <c r="A445" s="82"/>
      <c r="B445" s="83"/>
      <c r="C445" s="83"/>
      <c r="D445" s="63"/>
      <c r="E445" s="60"/>
      <c r="F445" s="83"/>
      <c r="G445" s="104"/>
      <c r="H445" s="105"/>
      <c r="I445" s="59"/>
      <c r="J445" s="60"/>
      <c r="K445" s="133">
        <v>2</v>
      </c>
      <c r="L445" s="62"/>
      <c r="M445" s="63"/>
      <c r="N445" s="134" t="s">
        <v>57</v>
      </c>
      <c r="O445" s="129">
        <v>4000</v>
      </c>
      <c r="P445" s="136">
        <v>5000</v>
      </c>
      <c r="Q445" s="137">
        <v>6000</v>
      </c>
      <c r="R445" s="129">
        <v>4000</v>
      </c>
      <c r="S445" s="375"/>
      <c r="T445" s="129">
        <v>300</v>
      </c>
      <c r="U445" s="129">
        <v>300</v>
      </c>
      <c r="V445" s="129">
        <v>400</v>
      </c>
      <c r="W445" s="129">
        <f t="shared" si="325"/>
        <v>1000</v>
      </c>
      <c r="X445" s="135">
        <f t="shared" si="313"/>
        <v>25</v>
      </c>
      <c r="Z445" s="135">
        <v>300</v>
      </c>
      <c r="AA445" s="129">
        <v>300</v>
      </c>
      <c r="AB445" s="129">
        <v>400</v>
      </c>
      <c r="AC445" s="129">
        <f t="shared" si="327"/>
        <v>1000</v>
      </c>
      <c r="AD445" s="424">
        <f>AC445/(R445/100)</f>
        <v>25</v>
      </c>
      <c r="AF445" s="424">
        <f t="shared" si="316"/>
        <v>2000</v>
      </c>
      <c r="AG445" s="424">
        <f t="shared" si="317"/>
        <v>50</v>
      </c>
      <c r="AI445" s="424">
        <v>300</v>
      </c>
      <c r="AJ445" s="129">
        <v>300</v>
      </c>
      <c r="AK445" s="129">
        <v>400</v>
      </c>
      <c r="AL445" s="129">
        <f t="shared" si="329"/>
        <v>1000</v>
      </c>
      <c r="AM445" s="424">
        <f>AL445/(R445/100)</f>
        <v>25</v>
      </c>
      <c r="AO445" s="424">
        <v>300</v>
      </c>
      <c r="AP445" s="129">
        <v>300</v>
      </c>
      <c r="AQ445" s="129">
        <v>400</v>
      </c>
      <c r="AR445" s="129">
        <f t="shared" si="331"/>
        <v>1000</v>
      </c>
      <c r="AS445" s="424">
        <f>AR445/(R445/100)</f>
        <v>25</v>
      </c>
      <c r="AU445" s="424">
        <f t="shared" si="307"/>
        <v>2000</v>
      </c>
      <c r="AV445" s="424">
        <f t="shared" si="308"/>
        <v>50</v>
      </c>
      <c r="AX445" s="424">
        <f t="shared" si="309"/>
        <v>4000</v>
      </c>
      <c r="AY445" s="424">
        <f t="shared" si="310"/>
        <v>100</v>
      </c>
      <c r="AZ445" s="50"/>
      <c r="BA445" s="135">
        <f t="shared" si="341"/>
        <v>0</v>
      </c>
      <c r="BB445" s="129">
        <f t="shared" si="332"/>
        <v>0</v>
      </c>
      <c r="BC445" s="129">
        <f t="shared" si="342"/>
        <v>4000</v>
      </c>
      <c r="BD445" s="51"/>
    </row>
    <row r="446" spans="1:56" ht="30" customHeight="1" x14ac:dyDescent="0.2">
      <c r="A446" s="82"/>
      <c r="B446" s="83"/>
      <c r="C446" s="83"/>
      <c r="D446" s="63"/>
      <c r="E446" s="60"/>
      <c r="F446" s="83"/>
      <c r="G446" s="104"/>
      <c r="H446" s="105"/>
      <c r="I446" s="59"/>
      <c r="J446" s="60"/>
      <c r="K446" s="133">
        <v>3</v>
      </c>
      <c r="L446" s="62"/>
      <c r="M446" s="63"/>
      <c r="N446" s="134" t="s">
        <v>69</v>
      </c>
      <c r="O446" s="129">
        <v>60000</v>
      </c>
      <c r="P446" s="136">
        <v>63000</v>
      </c>
      <c r="Q446" s="137">
        <v>66000</v>
      </c>
      <c r="R446" s="129">
        <v>60000</v>
      </c>
      <c r="S446" s="375"/>
      <c r="T446" s="129">
        <v>4800</v>
      </c>
      <c r="U446" s="129">
        <v>3600</v>
      </c>
      <c r="V446" s="129">
        <v>3600</v>
      </c>
      <c r="W446" s="129">
        <f t="shared" si="325"/>
        <v>12000</v>
      </c>
      <c r="X446" s="135">
        <f t="shared" si="313"/>
        <v>20</v>
      </c>
      <c r="Z446" s="135">
        <v>6000</v>
      </c>
      <c r="AA446" s="129">
        <v>6000</v>
      </c>
      <c r="AB446" s="129">
        <v>6000</v>
      </c>
      <c r="AC446" s="129">
        <f t="shared" si="327"/>
        <v>18000</v>
      </c>
      <c r="AD446" s="424">
        <f>AC446/(R446/100)</f>
        <v>30</v>
      </c>
      <c r="AF446" s="424">
        <f t="shared" si="316"/>
        <v>30000</v>
      </c>
      <c r="AG446" s="424">
        <f t="shared" si="317"/>
        <v>50</v>
      </c>
      <c r="AI446" s="424">
        <v>6000</v>
      </c>
      <c r="AJ446" s="129">
        <v>6000</v>
      </c>
      <c r="AK446" s="129">
        <v>6000</v>
      </c>
      <c r="AL446" s="129">
        <f t="shared" si="329"/>
        <v>18000</v>
      </c>
      <c r="AM446" s="424">
        <f>AL446/(R446/100)</f>
        <v>30</v>
      </c>
      <c r="AO446" s="424">
        <v>4000</v>
      </c>
      <c r="AP446" s="129">
        <v>4000</v>
      </c>
      <c r="AQ446" s="129">
        <v>4000</v>
      </c>
      <c r="AR446" s="129">
        <f t="shared" si="331"/>
        <v>12000</v>
      </c>
      <c r="AS446" s="424">
        <f>AR446/(R446/100)</f>
        <v>20</v>
      </c>
      <c r="AU446" s="424">
        <f t="shared" si="307"/>
        <v>30000</v>
      </c>
      <c r="AV446" s="424">
        <f t="shared" si="308"/>
        <v>50</v>
      </c>
      <c r="AX446" s="424">
        <f t="shared" si="309"/>
        <v>60000</v>
      </c>
      <c r="AY446" s="424">
        <f t="shared" si="310"/>
        <v>100</v>
      </c>
      <c r="AZ446" s="50"/>
      <c r="BA446" s="135">
        <f t="shared" si="341"/>
        <v>0</v>
      </c>
      <c r="BB446" s="129">
        <f t="shared" si="332"/>
        <v>0</v>
      </c>
      <c r="BC446" s="129">
        <f t="shared" si="342"/>
        <v>60000</v>
      </c>
      <c r="BD446" s="51"/>
    </row>
    <row r="447" spans="1:56" ht="30" customHeight="1" x14ac:dyDescent="0.2">
      <c r="A447" s="82"/>
      <c r="B447" s="83"/>
      <c r="C447" s="83"/>
      <c r="D447" s="63"/>
      <c r="E447" s="60"/>
      <c r="F447" s="83"/>
      <c r="G447" s="104"/>
      <c r="H447" s="105"/>
      <c r="I447" s="59"/>
      <c r="J447" s="60"/>
      <c r="K447" s="133">
        <v>5</v>
      </c>
      <c r="L447" s="62"/>
      <c r="M447" s="63"/>
      <c r="N447" s="134" t="s">
        <v>58</v>
      </c>
      <c r="O447" s="129">
        <v>4000</v>
      </c>
      <c r="P447" s="136">
        <v>4000</v>
      </c>
      <c r="Q447" s="137">
        <v>4000</v>
      </c>
      <c r="R447" s="129">
        <v>4000</v>
      </c>
      <c r="S447" s="375"/>
      <c r="T447" s="129">
        <v>300</v>
      </c>
      <c r="U447" s="129">
        <v>200</v>
      </c>
      <c r="V447" s="129">
        <v>300</v>
      </c>
      <c r="W447" s="129">
        <f t="shared" si="325"/>
        <v>800</v>
      </c>
      <c r="X447" s="135">
        <f t="shared" si="313"/>
        <v>20</v>
      </c>
      <c r="Z447" s="135">
        <v>400</v>
      </c>
      <c r="AA447" s="129">
        <v>400</v>
      </c>
      <c r="AB447" s="129">
        <v>400</v>
      </c>
      <c r="AC447" s="129">
        <f t="shared" si="327"/>
        <v>1200</v>
      </c>
      <c r="AD447" s="424">
        <f>AC447/(R447/100)</f>
        <v>30</v>
      </c>
      <c r="AF447" s="424">
        <f t="shared" si="316"/>
        <v>2000</v>
      </c>
      <c r="AG447" s="424">
        <f t="shared" si="317"/>
        <v>50</v>
      </c>
      <c r="AI447" s="424">
        <v>300</v>
      </c>
      <c r="AJ447" s="129">
        <v>300</v>
      </c>
      <c r="AK447" s="129">
        <v>400</v>
      </c>
      <c r="AL447" s="129">
        <f t="shared" si="329"/>
        <v>1000</v>
      </c>
      <c r="AM447" s="424">
        <f>AL447/(R447/100)</f>
        <v>25</v>
      </c>
      <c r="AO447" s="424">
        <v>300</v>
      </c>
      <c r="AP447" s="129">
        <v>300</v>
      </c>
      <c r="AQ447" s="129">
        <v>400</v>
      </c>
      <c r="AR447" s="129">
        <f t="shared" si="331"/>
        <v>1000</v>
      </c>
      <c r="AS447" s="424">
        <f>AR447/(R447/100)</f>
        <v>25</v>
      </c>
      <c r="AU447" s="424">
        <f t="shared" si="307"/>
        <v>2000</v>
      </c>
      <c r="AV447" s="424">
        <f t="shared" si="308"/>
        <v>50</v>
      </c>
      <c r="AX447" s="424">
        <f t="shared" si="309"/>
        <v>4000</v>
      </c>
      <c r="AY447" s="424">
        <f t="shared" si="310"/>
        <v>100</v>
      </c>
      <c r="AZ447" s="50"/>
      <c r="BA447" s="135">
        <f t="shared" si="341"/>
        <v>0</v>
      </c>
      <c r="BB447" s="129">
        <f t="shared" si="332"/>
        <v>0</v>
      </c>
      <c r="BC447" s="129">
        <f t="shared" si="342"/>
        <v>4000</v>
      </c>
      <c r="BD447" s="51"/>
    </row>
    <row r="448" spans="1:56" ht="30" customHeight="1" x14ac:dyDescent="0.2">
      <c r="A448" s="82"/>
      <c r="B448" s="83"/>
      <c r="C448" s="83"/>
      <c r="D448" s="63"/>
      <c r="E448" s="60"/>
      <c r="F448" s="83"/>
      <c r="G448" s="104"/>
      <c r="H448" s="105"/>
      <c r="I448" s="59"/>
      <c r="J448" s="60"/>
      <c r="K448" s="133">
        <v>7</v>
      </c>
      <c r="L448" s="62"/>
      <c r="M448" s="63"/>
      <c r="N448" s="134" t="s">
        <v>59</v>
      </c>
      <c r="O448" s="129">
        <v>5000</v>
      </c>
      <c r="P448" s="136">
        <v>4000</v>
      </c>
      <c r="Q448" s="137">
        <v>4000</v>
      </c>
      <c r="R448" s="129">
        <v>5000</v>
      </c>
      <c r="S448" s="375"/>
      <c r="T448" s="129">
        <v>400</v>
      </c>
      <c r="U448" s="129">
        <v>300</v>
      </c>
      <c r="V448" s="129">
        <v>300</v>
      </c>
      <c r="W448" s="129">
        <f t="shared" si="325"/>
        <v>1000</v>
      </c>
      <c r="X448" s="135">
        <f t="shared" si="313"/>
        <v>20</v>
      </c>
      <c r="Z448" s="135">
        <v>500</v>
      </c>
      <c r="AA448" s="129">
        <v>500</v>
      </c>
      <c r="AB448" s="129">
        <v>500</v>
      </c>
      <c r="AC448" s="129">
        <f t="shared" si="327"/>
        <v>1500</v>
      </c>
      <c r="AD448" s="424">
        <f>AC448/(R448/100)</f>
        <v>30</v>
      </c>
      <c r="AF448" s="424">
        <f t="shared" si="316"/>
        <v>2500</v>
      </c>
      <c r="AG448" s="424">
        <f t="shared" si="317"/>
        <v>50</v>
      </c>
      <c r="AI448" s="424">
        <v>300</v>
      </c>
      <c r="AJ448" s="129">
        <v>400</v>
      </c>
      <c r="AK448" s="129">
        <v>500</v>
      </c>
      <c r="AL448" s="129">
        <f t="shared" si="329"/>
        <v>1200</v>
      </c>
      <c r="AM448" s="424">
        <f>AL448/(R448/100)</f>
        <v>24</v>
      </c>
      <c r="AO448" s="424">
        <v>500</v>
      </c>
      <c r="AP448" s="129">
        <v>800</v>
      </c>
      <c r="AQ448" s="129"/>
      <c r="AR448" s="129">
        <f t="shared" si="331"/>
        <v>1300</v>
      </c>
      <c r="AS448" s="424">
        <f>AR448/(R448/100)</f>
        <v>26</v>
      </c>
      <c r="AU448" s="424">
        <f t="shared" si="307"/>
        <v>2500</v>
      </c>
      <c r="AV448" s="424">
        <f t="shared" si="308"/>
        <v>50</v>
      </c>
      <c r="AX448" s="424">
        <f t="shared" si="309"/>
        <v>5000</v>
      </c>
      <c r="AY448" s="424">
        <f t="shared" si="310"/>
        <v>100</v>
      </c>
      <c r="AZ448" s="50"/>
      <c r="BA448" s="135">
        <f t="shared" si="341"/>
        <v>0</v>
      </c>
      <c r="BB448" s="129">
        <f t="shared" si="332"/>
        <v>0</v>
      </c>
      <c r="BC448" s="129">
        <f t="shared" si="342"/>
        <v>5000</v>
      </c>
      <c r="BD448" s="51"/>
    </row>
    <row r="449" spans="1:56" ht="30" customHeight="1" x14ac:dyDescent="0.2">
      <c r="A449" s="82"/>
      <c r="B449" s="83"/>
      <c r="C449" s="83"/>
      <c r="D449" s="63"/>
      <c r="E449" s="60"/>
      <c r="F449" s="83"/>
      <c r="G449" s="109"/>
      <c r="H449" s="110" t="s">
        <v>52</v>
      </c>
      <c r="I449" s="111"/>
      <c r="J449" s="112"/>
      <c r="K449" s="113"/>
      <c r="L449" s="114"/>
      <c r="M449" s="115"/>
      <c r="N449" s="116" t="s">
        <v>53</v>
      </c>
      <c r="O449" s="118">
        <f>O450</f>
        <v>53000</v>
      </c>
      <c r="P449" s="119">
        <f>P450</f>
        <v>65000</v>
      </c>
      <c r="Q449" s="120">
        <f>Q450</f>
        <v>78000</v>
      </c>
      <c r="R449" s="118">
        <f>R450</f>
        <v>53000</v>
      </c>
      <c r="S449" s="379"/>
      <c r="T449" s="118">
        <f>T450</f>
        <v>4800</v>
      </c>
      <c r="U449" s="118">
        <f>U450</f>
        <v>3900</v>
      </c>
      <c r="V449" s="118">
        <f>V450</f>
        <v>4500</v>
      </c>
      <c r="W449" s="118">
        <f>W450</f>
        <v>13200</v>
      </c>
      <c r="X449" s="117">
        <f t="shared" si="313"/>
        <v>24.90566037735849</v>
      </c>
      <c r="Z449" s="117">
        <f>Z450</f>
        <v>4800</v>
      </c>
      <c r="AA449" s="118">
        <f>AA450</f>
        <v>4900</v>
      </c>
      <c r="AB449" s="118">
        <f>AB450</f>
        <v>3600</v>
      </c>
      <c r="AC449" s="118">
        <f>AC450</f>
        <v>13300</v>
      </c>
      <c r="AD449" s="422">
        <f t="shared" si="315"/>
        <v>25.09433962264151</v>
      </c>
      <c r="AF449" s="422">
        <f t="shared" si="316"/>
        <v>26500</v>
      </c>
      <c r="AG449" s="422">
        <f t="shared" si="317"/>
        <v>50</v>
      </c>
      <c r="AI449" s="422">
        <f>AI450</f>
        <v>7100</v>
      </c>
      <c r="AJ449" s="118">
        <f>AJ450</f>
        <v>6800</v>
      </c>
      <c r="AK449" s="118">
        <f>AK450</f>
        <v>5300</v>
      </c>
      <c r="AL449" s="118">
        <f>AL450</f>
        <v>19200</v>
      </c>
      <c r="AM449" s="422">
        <f t="shared" si="319"/>
        <v>36.226415094339622</v>
      </c>
      <c r="AO449" s="422">
        <f>AO450</f>
        <v>2300</v>
      </c>
      <c r="AP449" s="118">
        <f>AP450</f>
        <v>2700</v>
      </c>
      <c r="AQ449" s="118">
        <f>AQ450</f>
        <v>2300</v>
      </c>
      <c r="AR449" s="118">
        <f>AR450</f>
        <v>7300</v>
      </c>
      <c r="AS449" s="422">
        <f t="shared" si="321"/>
        <v>13.773584905660377</v>
      </c>
      <c r="AU449" s="422">
        <f>AU450</f>
        <v>26500</v>
      </c>
      <c r="AV449" s="422">
        <f t="shared" si="308"/>
        <v>50</v>
      </c>
      <c r="AX449" s="422">
        <f t="shared" si="309"/>
        <v>53000</v>
      </c>
      <c r="AY449" s="422">
        <f t="shared" si="310"/>
        <v>100</v>
      </c>
      <c r="AZ449" s="121"/>
      <c r="BA449" s="117">
        <f t="shared" si="341"/>
        <v>0</v>
      </c>
      <c r="BB449" s="122">
        <f t="shared" si="332"/>
        <v>0</v>
      </c>
      <c r="BC449" s="118">
        <f t="shared" si="342"/>
        <v>53000</v>
      </c>
      <c r="BD449" s="51"/>
    </row>
    <row r="450" spans="1:56" ht="30" customHeight="1" x14ac:dyDescent="0.2">
      <c r="A450" s="82"/>
      <c r="B450" s="83"/>
      <c r="C450" s="83"/>
      <c r="D450" s="63"/>
      <c r="E450" s="60"/>
      <c r="F450" s="83"/>
      <c r="G450" s="104"/>
      <c r="H450" s="105"/>
      <c r="I450" s="123">
        <v>2</v>
      </c>
      <c r="J450" s="60"/>
      <c r="K450" s="61"/>
      <c r="L450" s="62"/>
      <c r="M450" s="63"/>
      <c r="N450" s="124" t="s">
        <v>54</v>
      </c>
      <c r="O450" s="126">
        <f>O451+O454+O456</f>
        <v>53000</v>
      </c>
      <c r="P450" s="127">
        <f>P451+P454+P456</f>
        <v>65000</v>
      </c>
      <c r="Q450" s="128">
        <f>Q451+Q454+Q456</f>
        <v>78000</v>
      </c>
      <c r="R450" s="126">
        <f>R451+R454+R456</f>
        <v>53000</v>
      </c>
      <c r="S450" s="388"/>
      <c r="T450" s="126">
        <f>T451+T454+T456</f>
        <v>4800</v>
      </c>
      <c r="U450" s="126">
        <f>U451+U454+U456</f>
        <v>3900</v>
      </c>
      <c r="V450" s="126">
        <f>V451+V454+V456</f>
        <v>4500</v>
      </c>
      <c r="W450" s="126">
        <f>W451+W454+W456</f>
        <v>13200</v>
      </c>
      <c r="X450" s="125">
        <f t="shared" si="313"/>
        <v>24.90566037735849</v>
      </c>
      <c r="Z450" s="125">
        <f>Z451+Z454+Z456</f>
        <v>4800</v>
      </c>
      <c r="AA450" s="126">
        <f>AA451+AA454+AA456</f>
        <v>4900</v>
      </c>
      <c r="AB450" s="126">
        <f>AB451+AB454+AB456</f>
        <v>3600</v>
      </c>
      <c r="AC450" s="126">
        <f>AC451+AC454+AC456</f>
        <v>13300</v>
      </c>
      <c r="AD450" s="423">
        <f t="shared" si="315"/>
        <v>25.09433962264151</v>
      </c>
      <c r="AF450" s="423">
        <f t="shared" si="316"/>
        <v>26500</v>
      </c>
      <c r="AG450" s="423">
        <f t="shared" si="317"/>
        <v>50</v>
      </c>
      <c r="AI450" s="423">
        <f>AI451+AI454+AI456</f>
        <v>7100</v>
      </c>
      <c r="AJ450" s="126">
        <f>AJ451+AJ454+AJ456</f>
        <v>6800</v>
      </c>
      <c r="AK450" s="126">
        <f>AK451+AK454+AK456</f>
        <v>5300</v>
      </c>
      <c r="AL450" s="126">
        <f>AL451+AL454+AL456</f>
        <v>19200</v>
      </c>
      <c r="AM450" s="423">
        <f t="shared" si="319"/>
        <v>36.226415094339622</v>
      </c>
      <c r="AO450" s="423">
        <f>AO451+AO454+AO456</f>
        <v>2300</v>
      </c>
      <c r="AP450" s="126">
        <f>AP451+AP454+AP456</f>
        <v>2700</v>
      </c>
      <c r="AQ450" s="126">
        <f>AQ451+AQ454+AQ456</f>
        <v>2300</v>
      </c>
      <c r="AR450" s="126">
        <f>AR451+AR454+AR456</f>
        <v>7300</v>
      </c>
      <c r="AS450" s="423">
        <f t="shared" si="321"/>
        <v>13.773584905660377</v>
      </c>
      <c r="AU450" s="423">
        <f>AU451+AU454+AU456</f>
        <v>26500</v>
      </c>
      <c r="AV450" s="423">
        <f t="shared" si="308"/>
        <v>50</v>
      </c>
      <c r="AX450" s="423">
        <f t="shared" si="309"/>
        <v>53000</v>
      </c>
      <c r="AY450" s="423">
        <f t="shared" si="310"/>
        <v>100</v>
      </c>
      <c r="AZ450" s="50"/>
      <c r="BA450" s="125">
        <f t="shared" si="341"/>
        <v>0</v>
      </c>
      <c r="BB450" s="129">
        <f t="shared" si="332"/>
        <v>0</v>
      </c>
      <c r="BC450" s="126">
        <f t="shared" si="342"/>
        <v>53000</v>
      </c>
      <c r="BD450" s="51"/>
    </row>
    <row r="451" spans="1:56" ht="30" customHeight="1" x14ac:dyDescent="0.2">
      <c r="A451" s="82"/>
      <c r="B451" s="83"/>
      <c r="C451" s="83"/>
      <c r="D451" s="63"/>
      <c r="E451" s="60"/>
      <c r="F451" s="83"/>
      <c r="G451" s="104"/>
      <c r="H451" s="105"/>
      <c r="I451" s="59"/>
      <c r="J451" s="130" t="s">
        <v>63</v>
      </c>
      <c r="K451" s="61"/>
      <c r="L451" s="62"/>
      <c r="M451" s="63"/>
      <c r="N451" s="101" t="s">
        <v>64</v>
      </c>
      <c r="O451" s="103">
        <f>O452+O453</f>
        <v>25000</v>
      </c>
      <c r="P451" s="131">
        <f>P452+P453</f>
        <v>36000</v>
      </c>
      <c r="Q451" s="132">
        <f>Q452+Q453</f>
        <v>47000</v>
      </c>
      <c r="R451" s="103">
        <f>R452+R453</f>
        <v>25000</v>
      </c>
      <c r="S451" s="379"/>
      <c r="T451" s="103">
        <f>T452+T453</f>
        <v>2600</v>
      </c>
      <c r="U451" s="103">
        <f>U452+U453</f>
        <v>2000</v>
      </c>
      <c r="V451" s="103">
        <f>V452+V453</f>
        <v>2000</v>
      </c>
      <c r="W451" s="103">
        <f>SUM(T451:V451)</f>
        <v>6600</v>
      </c>
      <c r="X451" s="102">
        <f t="shared" si="313"/>
        <v>26.4</v>
      </c>
      <c r="Z451" s="102">
        <f>Z452+Z453</f>
        <v>2400</v>
      </c>
      <c r="AA451" s="103">
        <f>AA452+AA453</f>
        <v>2400</v>
      </c>
      <c r="AB451" s="103">
        <f>AB452+AB453</f>
        <v>1400</v>
      </c>
      <c r="AC451" s="103">
        <f>SUM(Z451:AB451)</f>
        <v>6200</v>
      </c>
      <c r="AD451" s="420">
        <f t="shared" si="315"/>
        <v>24.8</v>
      </c>
      <c r="AF451" s="420">
        <f t="shared" si="316"/>
        <v>12800</v>
      </c>
      <c r="AG451" s="420">
        <f t="shared" si="317"/>
        <v>51.2</v>
      </c>
      <c r="AI451" s="420">
        <f>AI452+AI453</f>
        <v>2500</v>
      </c>
      <c r="AJ451" s="103">
        <f>AJ452+AJ453</f>
        <v>2500</v>
      </c>
      <c r="AK451" s="103">
        <f>AK452+AK453</f>
        <v>1500</v>
      </c>
      <c r="AL451" s="103">
        <f>SUM(AI451:AK451)</f>
        <v>6500</v>
      </c>
      <c r="AM451" s="420">
        <f t="shared" si="319"/>
        <v>26</v>
      </c>
      <c r="AO451" s="420">
        <f>AO452+AO453</f>
        <v>1300</v>
      </c>
      <c r="AP451" s="103">
        <f>AP452+AP453</f>
        <v>2400</v>
      </c>
      <c r="AQ451" s="103">
        <f>AQ452+AQ453</f>
        <v>2000</v>
      </c>
      <c r="AR451" s="103">
        <f>SUM(AO451:AQ451)</f>
        <v>5700</v>
      </c>
      <c r="AS451" s="420">
        <f t="shared" si="321"/>
        <v>22.8</v>
      </c>
      <c r="AU451" s="420">
        <f>AU452+AU453</f>
        <v>12200</v>
      </c>
      <c r="AV451" s="420">
        <f t="shared" si="308"/>
        <v>48.8</v>
      </c>
      <c r="AX451" s="420">
        <f>AX452+AX453</f>
        <v>25000</v>
      </c>
      <c r="AY451" s="420">
        <f t="shared" si="310"/>
        <v>100</v>
      </c>
      <c r="AZ451" s="50"/>
      <c r="BA451" s="102">
        <f t="shared" si="341"/>
        <v>0</v>
      </c>
      <c r="BB451" s="129">
        <f t="shared" si="332"/>
        <v>0</v>
      </c>
      <c r="BC451" s="103">
        <f t="shared" si="342"/>
        <v>25000</v>
      </c>
      <c r="BD451" s="51"/>
    </row>
    <row r="452" spans="1:56" ht="30" customHeight="1" x14ac:dyDescent="0.2">
      <c r="A452" s="82"/>
      <c r="B452" s="83"/>
      <c r="C452" s="83"/>
      <c r="D452" s="63"/>
      <c r="E452" s="60"/>
      <c r="F452" s="83"/>
      <c r="G452" s="104"/>
      <c r="H452" s="105"/>
      <c r="I452" s="59"/>
      <c r="J452" s="60"/>
      <c r="K452" s="133">
        <v>1</v>
      </c>
      <c r="L452" s="62"/>
      <c r="M452" s="63"/>
      <c r="N452" s="134" t="s">
        <v>65</v>
      </c>
      <c r="O452" s="129">
        <v>20000</v>
      </c>
      <c r="P452" s="136">
        <v>30000</v>
      </c>
      <c r="Q452" s="137">
        <v>40000</v>
      </c>
      <c r="R452" s="129">
        <v>20000</v>
      </c>
      <c r="S452" s="375"/>
      <c r="T452" s="129">
        <v>1600</v>
      </c>
      <c r="U452" s="129">
        <v>1700</v>
      </c>
      <c r="V452" s="129">
        <v>1700</v>
      </c>
      <c r="W452" s="129">
        <f>SUM(T452:V452)</f>
        <v>5000</v>
      </c>
      <c r="X452" s="135">
        <f t="shared" si="313"/>
        <v>25</v>
      </c>
      <c r="Z452" s="135">
        <v>2000</v>
      </c>
      <c r="AA452" s="129">
        <v>2000</v>
      </c>
      <c r="AB452" s="129">
        <v>1000</v>
      </c>
      <c r="AC452" s="129">
        <f>SUM(Z452:AB452)</f>
        <v>5000</v>
      </c>
      <c r="AD452" s="424">
        <f t="shared" si="315"/>
        <v>25</v>
      </c>
      <c r="AF452" s="424">
        <f t="shared" si="316"/>
        <v>10000</v>
      </c>
      <c r="AG452" s="424">
        <f t="shared" si="317"/>
        <v>50</v>
      </c>
      <c r="AI452" s="424">
        <v>2000</v>
      </c>
      <c r="AJ452" s="129">
        <v>2000</v>
      </c>
      <c r="AK452" s="129">
        <v>1000</v>
      </c>
      <c r="AL452" s="129">
        <f>SUM(AI452:AK452)</f>
        <v>5000</v>
      </c>
      <c r="AM452" s="424">
        <f t="shared" si="319"/>
        <v>25</v>
      </c>
      <c r="AO452" s="424">
        <v>1000</v>
      </c>
      <c r="AP452" s="129">
        <v>2000</v>
      </c>
      <c r="AQ452" s="129">
        <v>2000</v>
      </c>
      <c r="AR452" s="129">
        <f>SUM(AO452:AQ452)</f>
        <v>5000</v>
      </c>
      <c r="AS452" s="424">
        <f t="shared" si="321"/>
        <v>25</v>
      </c>
      <c r="AU452" s="424">
        <f>AL452+AR452</f>
        <v>10000</v>
      </c>
      <c r="AV452" s="424">
        <f t="shared" si="308"/>
        <v>50</v>
      </c>
      <c r="AX452" s="424">
        <f>AF452+AU452</f>
        <v>20000</v>
      </c>
      <c r="AY452" s="424">
        <f t="shared" si="310"/>
        <v>100</v>
      </c>
      <c r="AZ452" s="50"/>
      <c r="BA452" s="135">
        <f t="shared" si="341"/>
        <v>0</v>
      </c>
      <c r="BB452" s="129">
        <f t="shared" si="332"/>
        <v>0</v>
      </c>
      <c r="BC452" s="129">
        <f t="shared" si="342"/>
        <v>20000</v>
      </c>
      <c r="BD452" s="51"/>
    </row>
    <row r="453" spans="1:56" ht="30" customHeight="1" x14ac:dyDescent="0.2">
      <c r="A453" s="82"/>
      <c r="B453" s="83"/>
      <c r="C453" s="83"/>
      <c r="D453" s="63"/>
      <c r="E453" s="60"/>
      <c r="F453" s="83"/>
      <c r="G453" s="104"/>
      <c r="H453" s="105"/>
      <c r="I453" s="59"/>
      <c r="J453" s="60"/>
      <c r="K453" s="133">
        <v>4</v>
      </c>
      <c r="L453" s="62"/>
      <c r="M453" s="63"/>
      <c r="N453" s="134" t="s">
        <v>66</v>
      </c>
      <c r="O453" s="129">
        <v>5000</v>
      </c>
      <c r="P453" s="136">
        <v>6000</v>
      </c>
      <c r="Q453" s="137">
        <v>7000</v>
      </c>
      <c r="R453" s="129">
        <v>5000</v>
      </c>
      <c r="S453" s="375"/>
      <c r="T453" s="129">
        <v>1000</v>
      </c>
      <c r="U453" s="129">
        <v>300</v>
      </c>
      <c r="V453" s="129">
        <v>300</v>
      </c>
      <c r="W453" s="129">
        <f>SUM(T453:V453)</f>
        <v>1600</v>
      </c>
      <c r="X453" s="135">
        <f t="shared" si="313"/>
        <v>32</v>
      </c>
      <c r="Z453" s="135">
        <v>400</v>
      </c>
      <c r="AA453" s="129">
        <v>400</v>
      </c>
      <c r="AB453" s="129">
        <v>400</v>
      </c>
      <c r="AC453" s="129">
        <f>SUM(Z453:AB453)</f>
        <v>1200</v>
      </c>
      <c r="AD453" s="424">
        <f t="shared" si="315"/>
        <v>24</v>
      </c>
      <c r="AF453" s="424">
        <f t="shared" si="316"/>
        <v>2800</v>
      </c>
      <c r="AG453" s="424">
        <f t="shared" si="317"/>
        <v>56</v>
      </c>
      <c r="AI453" s="424">
        <v>500</v>
      </c>
      <c r="AJ453" s="129">
        <v>500</v>
      </c>
      <c r="AK453" s="129">
        <v>500</v>
      </c>
      <c r="AL453" s="129">
        <f>SUM(AI453:AK453)</f>
        <v>1500</v>
      </c>
      <c r="AM453" s="424">
        <f t="shared" si="319"/>
        <v>30</v>
      </c>
      <c r="AO453" s="424">
        <v>300</v>
      </c>
      <c r="AP453" s="129">
        <v>400</v>
      </c>
      <c r="AQ453" s="129"/>
      <c r="AR453" s="129">
        <f>SUM(AO453:AQ453)</f>
        <v>700</v>
      </c>
      <c r="AS453" s="424">
        <f t="shared" si="321"/>
        <v>14</v>
      </c>
      <c r="AU453" s="424">
        <f>AL453+AR453</f>
        <v>2200</v>
      </c>
      <c r="AV453" s="424">
        <f t="shared" si="308"/>
        <v>44</v>
      </c>
      <c r="AX453" s="424">
        <f>AF453+AU453</f>
        <v>5000</v>
      </c>
      <c r="AY453" s="424">
        <f t="shared" si="310"/>
        <v>100</v>
      </c>
      <c r="AZ453" s="50"/>
      <c r="BA453" s="135">
        <f t="shared" si="341"/>
        <v>0</v>
      </c>
      <c r="BB453" s="129">
        <f t="shared" si="332"/>
        <v>0</v>
      </c>
      <c r="BC453" s="129">
        <f t="shared" si="342"/>
        <v>5000</v>
      </c>
      <c r="BD453" s="51"/>
    </row>
    <row r="454" spans="1:56" ht="30" customHeight="1" x14ac:dyDescent="0.2">
      <c r="A454" s="82"/>
      <c r="B454" s="83"/>
      <c r="C454" s="83"/>
      <c r="D454" s="63"/>
      <c r="E454" s="60"/>
      <c r="F454" s="83"/>
      <c r="G454" s="104"/>
      <c r="H454" s="105"/>
      <c r="I454" s="59"/>
      <c r="J454" s="130" t="s">
        <v>67</v>
      </c>
      <c r="K454" s="61"/>
      <c r="L454" s="62"/>
      <c r="M454" s="63"/>
      <c r="N454" s="101" t="s">
        <v>68</v>
      </c>
      <c r="O454" s="103">
        <f>O455</f>
        <v>3000</v>
      </c>
      <c r="P454" s="131">
        <f>P455</f>
        <v>3000</v>
      </c>
      <c r="Q454" s="132">
        <f>Q455</f>
        <v>3000</v>
      </c>
      <c r="R454" s="103">
        <f>R455</f>
        <v>3000</v>
      </c>
      <c r="S454" s="379"/>
      <c r="T454" s="103">
        <f>T455</f>
        <v>400</v>
      </c>
      <c r="U454" s="103">
        <f>U455</f>
        <v>200</v>
      </c>
      <c r="V454" s="103">
        <f>V455</f>
        <v>200</v>
      </c>
      <c r="W454" s="103">
        <f>SUM(T454:V454)</f>
        <v>800</v>
      </c>
      <c r="X454" s="102">
        <f t="shared" si="313"/>
        <v>26.666666666666668</v>
      </c>
      <c r="Z454" s="102">
        <f>Z455</f>
        <v>300</v>
      </c>
      <c r="AA454" s="103">
        <f>AA455</f>
        <v>300</v>
      </c>
      <c r="AB454" s="103">
        <f>AB455</f>
        <v>200</v>
      </c>
      <c r="AC454" s="103">
        <f>SUM(Z454:AB454)</f>
        <v>800</v>
      </c>
      <c r="AD454" s="420">
        <f t="shared" si="315"/>
        <v>26.666666666666668</v>
      </c>
      <c r="AF454" s="420">
        <f t="shared" si="316"/>
        <v>1600</v>
      </c>
      <c r="AG454" s="420">
        <f t="shared" si="317"/>
        <v>53.333333333333336</v>
      </c>
      <c r="AI454" s="420">
        <f>AI455</f>
        <v>500</v>
      </c>
      <c r="AJ454" s="103">
        <f>AJ455</f>
        <v>300</v>
      </c>
      <c r="AK454" s="103">
        <f>AK455</f>
        <v>400</v>
      </c>
      <c r="AL454" s="103">
        <f>SUM(AI454:AK454)</f>
        <v>1200</v>
      </c>
      <c r="AM454" s="420">
        <f t="shared" si="319"/>
        <v>40</v>
      </c>
      <c r="AO454" s="420">
        <f>AO455</f>
        <v>200</v>
      </c>
      <c r="AP454" s="103">
        <f>AP455</f>
        <v>0</v>
      </c>
      <c r="AQ454" s="103">
        <f>AQ455</f>
        <v>0</v>
      </c>
      <c r="AR454" s="103">
        <f>SUM(AO454:AQ454)</f>
        <v>200</v>
      </c>
      <c r="AS454" s="420">
        <f t="shared" si="321"/>
        <v>6.666666666666667</v>
      </c>
      <c r="AU454" s="420">
        <f>AL454+AR454</f>
        <v>1400</v>
      </c>
      <c r="AV454" s="420">
        <f t="shared" si="308"/>
        <v>46.666666666666664</v>
      </c>
      <c r="AX454" s="420">
        <f>AF454+AU454</f>
        <v>3000</v>
      </c>
      <c r="AY454" s="420">
        <f t="shared" si="310"/>
        <v>100</v>
      </c>
      <c r="AZ454" s="50"/>
      <c r="BA454" s="102">
        <f t="shared" si="341"/>
        <v>0</v>
      </c>
      <c r="BB454" s="129">
        <f t="shared" si="332"/>
        <v>0</v>
      </c>
      <c r="BC454" s="103">
        <f t="shared" si="342"/>
        <v>3000</v>
      </c>
      <c r="BD454" s="51"/>
    </row>
    <row r="455" spans="1:56" ht="30" customHeight="1" x14ac:dyDescent="0.2">
      <c r="A455" s="82"/>
      <c r="B455" s="83"/>
      <c r="C455" s="83"/>
      <c r="D455" s="63"/>
      <c r="E455" s="60"/>
      <c r="F455" s="83"/>
      <c r="G455" s="104"/>
      <c r="H455" s="105"/>
      <c r="I455" s="59"/>
      <c r="J455" s="60"/>
      <c r="K455" s="133">
        <v>4</v>
      </c>
      <c r="L455" s="62"/>
      <c r="M455" s="63"/>
      <c r="N455" s="134" t="s">
        <v>66</v>
      </c>
      <c r="O455" s="129">
        <v>3000</v>
      </c>
      <c r="P455" s="136">
        <v>3000</v>
      </c>
      <c r="Q455" s="137">
        <v>3000</v>
      </c>
      <c r="R455" s="129">
        <v>3000</v>
      </c>
      <c r="S455" s="375"/>
      <c r="T455" s="129">
        <v>400</v>
      </c>
      <c r="U455" s="129">
        <v>200</v>
      </c>
      <c r="V455" s="129">
        <v>200</v>
      </c>
      <c r="W455" s="129">
        <f>SUM(T455:V455)</f>
        <v>800</v>
      </c>
      <c r="X455" s="135">
        <f t="shared" si="313"/>
        <v>26.666666666666668</v>
      </c>
      <c r="Z455" s="135">
        <v>300</v>
      </c>
      <c r="AA455" s="129">
        <v>300</v>
      </c>
      <c r="AB455" s="129">
        <v>200</v>
      </c>
      <c r="AC455" s="129">
        <f>SUM(Z455:AB455)</f>
        <v>800</v>
      </c>
      <c r="AD455" s="424">
        <f t="shared" si="315"/>
        <v>26.666666666666668</v>
      </c>
      <c r="AF455" s="424">
        <f t="shared" si="316"/>
        <v>1600</v>
      </c>
      <c r="AG455" s="424">
        <f t="shared" si="317"/>
        <v>53.333333333333336</v>
      </c>
      <c r="AI455" s="424">
        <v>500</v>
      </c>
      <c r="AJ455" s="129">
        <v>300</v>
      </c>
      <c r="AK455" s="129">
        <v>400</v>
      </c>
      <c r="AL455" s="129">
        <f>SUM(AI455:AK455)</f>
        <v>1200</v>
      </c>
      <c r="AM455" s="424">
        <f t="shared" si="319"/>
        <v>40</v>
      </c>
      <c r="AO455" s="424">
        <v>200</v>
      </c>
      <c r="AP455" s="129"/>
      <c r="AQ455" s="129"/>
      <c r="AR455" s="129">
        <f>SUM(AO455:AQ455)</f>
        <v>200</v>
      </c>
      <c r="AS455" s="424">
        <f t="shared" si="321"/>
        <v>6.666666666666667</v>
      </c>
      <c r="AU455" s="424">
        <f>AL455+AR455</f>
        <v>1400</v>
      </c>
      <c r="AV455" s="424">
        <f t="shared" si="308"/>
        <v>46.666666666666664</v>
      </c>
      <c r="AX455" s="424">
        <f>AF455+AU455</f>
        <v>3000</v>
      </c>
      <c r="AY455" s="424">
        <f t="shared" si="310"/>
        <v>100</v>
      </c>
      <c r="AZ455" s="50"/>
      <c r="BA455" s="135">
        <f t="shared" si="341"/>
        <v>0</v>
      </c>
      <c r="BB455" s="129">
        <f t="shared" si="332"/>
        <v>0</v>
      </c>
      <c r="BC455" s="129">
        <f t="shared" si="342"/>
        <v>3000</v>
      </c>
      <c r="BD455" s="51"/>
    </row>
    <row r="456" spans="1:56" ht="30" customHeight="1" x14ac:dyDescent="0.2">
      <c r="A456" s="82"/>
      <c r="B456" s="83"/>
      <c r="C456" s="83"/>
      <c r="D456" s="63"/>
      <c r="E456" s="60"/>
      <c r="F456" s="83"/>
      <c r="G456" s="104"/>
      <c r="H456" s="105"/>
      <c r="I456" s="59"/>
      <c r="J456" s="130" t="s">
        <v>55</v>
      </c>
      <c r="K456" s="61"/>
      <c r="L456" s="62"/>
      <c r="M456" s="63"/>
      <c r="N456" s="101" t="s">
        <v>56</v>
      </c>
      <c r="O456" s="102">
        <f>O457+O459+O460+O458</f>
        <v>25000</v>
      </c>
      <c r="P456" s="131">
        <f>P457+P459+P460+P458</f>
        <v>26000</v>
      </c>
      <c r="Q456" s="132">
        <f>Q457+Q459+Q460+Q458</f>
        <v>28000</v>
      </c>
      <c r="R456" s="102">
        <f>R457+R459+R460+R458</f>
        <v>25000</v>
      </c>
      <c r="S456" s="378"/>
      <c r="T456" s="102">
        <f>T457+T459+T460+T458</f>
        <v>1800</v>
      </c>
      <c r="U456" s="102">
        <f>U457+U459+U460+U458</f>
        <v>1700</v>
      </c>
      <c r="V456" s="102">
        <f>V457+V459+V460+V458</f>
        <v>2300</v>
      </c>
      <c r="W456" s="102">
        <f>W457+W458+W459+W460</f>
        <v>5800</v>
      </c>
      <c r="X456" s="102">
        <f t="shared" si="313"/>
        <v>23.2</v>
      </c>
      <c r="Z456" s="102">
        <f>Z457+Z459+Z460+Z458</f>
        <v>2100</v>
      </c>
      <c r="AA456" s="102">
        <f>AA457+AA459+AA460+AA458</f>
        <v>2200</v>
      </c>
      <c r="AB456" s="102">
        <f>AB457+AB459+AB460+AB458</f>
        <v>2000</v>
      </c>
      <c r="AC456" s="102">
        <f>AC457+AC458+AC459+AC460</f>
        <v>6300</v>
      </c>
      <c r="AD456" s="420">
        <f t="shared" si="315"/>
        <v>25.2</v>
      </c>
      <c r="AF456" s="420">
        <f t="shared" si="316"/>
        <v>12100</v>
      </c>
      <c r="AG456" s="420">
        <f t="shared" si="317"/>
        <v>48.4</v>
      </c>
      <c r="AI456" s="420">
        <f>AI457+AI459+AI460+AI458</f>
        <v>4100</v>
      </c>
      <c r="AJ456" s="102">
        <f>AJ457+AJ459+AJ460+AJ458</f>
        <v>4000</v>
      </c>
      <c r="AK456" s="102">
        <f>AK457+AK459+AK460+AK458</f>
        <v>3400</v>
      </c>
      <c r="AL456" s="102">
        <f>AL457+AL458+AL459+AL460</f>
        <v>11500</v>
      </c>
      <c r="AM456" s="420">
        <f t="shared" si="319"/>
        <v>46</v>
      </c>
      <c r="AO456" s="420">
        <f>AO457+AO459+AO460+AO458</f>
        <v>800</v>
      </c>
      <c r="AP456" s="102">
        <f>AP457+AP459+AP460+AP458</f>
        <v>300</v>
      </c>
      <c r="AQ456" s="102">
        <f>AQ457+AQ459+AQ460+AQ458</f>
        <v>300</v>
      </c>
      <c r="AR456" s="102">
        <f>AR457+AR458+AR459+AR460</f>
        <v>1400</v>
      </c>
      <c r="AS456" s="420">
        <f t="shared" si="321"/>
        <v>5.6</v>
      </c>
      <c r="AU456" s="420">
        <f>AU457+AU458+AU459+AU460</f>
        <v>12900</v>
      </c>
      <c r="AV456" s="420">
        <f t="shared" si="308"/>
        <v>51.6</v>
      </c>
      <c r="AX456" s="420">
        <f>AX457+AX458+AX459+AX460</f>
        <v>25000</v>
      </c>
      <c r="AY456" s="420">
        <f t="shared" si="310"/>
        <v>100</v>
      </c>
      <c r="AZ456" s="50"/>
      <c r="BA456" s="102">
        <f t="shared" si="341"/>
        <v>0</v>
      </c>
      <c r="BB456" s="129">
        <f t="shared" si="332"/>
        <v>0</v>
      </c>
      <c r="BC456" s="102">
        <f t="shared" si="342"/>
        <v>25000</v>
      </c>
      <c r="BD456" s="51"/>
    </row>
    <row r="457" spans="1:56" ht="30" customHeight="1" x14ac:dyDescent="0.2">
      <c r="A457" s="82"/>
      <c r="B457" s="83"/>
      <c r="C457" s="83"/>
      <c r="D457" s="63"/>
      <c r="E457" s="60"/>
      <c r="F457" s="83"/>
      <c r="G457" s="104"/>
      <c r="H457" s="105"/>
      <c r="I457" s="59"/>
      <c r="J457" s="60"/>
      <c r="K457" s="133">
        <v>2</v>
      </c>
      <c r="L457" s="62"/>
      <c r="M457" s="63"/>
      <c r="N457" s="134" t="s">
        <v>57</v>
      </c>
      <c r="O457" s="129">
        <v>3000</v>
      </c>
      <c r="P457" s="136">
        <v>3000</v>
      </c>
      <c r="Q457" s="137">
        <v>4000</v>
      </c>
      <c r="R457" s="129">
        <v>3000</v>
      </c>
      <c r="S457" s="375"/>
      <c r="T457" s="129">
        <v>200</v>
      </c>
      <c r="U457" s="129">
        <v>300</v>
      </c>
      <c r="V457" s="129">
        <v>300</v>
      </c>
      <c r="W457" s="129">
        <f>SUM(T457:V457)</f>
        <v>800</v>
      </c>
      <c r="X457" s="135">
        <f t="shared" si="313"/>
        <v>26.666666666666668</v>
      </c>
      <c r="Z457" s="135">
        <v>200</v>
      </c>
      <c r="AA457" s="129">
        <v>300</v>
      </c>
      <c r="AB457" s="129">
        <v>300</v>
      </c>
      <c r="AC457" s="129">
        <f>SUM(Z457:AB457)</f>
        <v>800</v>
      </c>
      <c r="AD457" s="424">
        <f t="shared" si="315"/>
        <v>26.666666666666668</v>
      </c>
      <c r="AF457" s="424">
        <f t="shared" si="316"/>
        <v>1600</v>
      </c>
      <c r="AG457" s="424">
        <f t="shared" si="317"/>
        <v>53.333333333333336</v>
      </c>
      <c r="AI457" s="424">
        <v>300</v>
      </c>
      <c r="AJ457" s="129">
        <v>200</v>
      </c>
      <c r="AK457" s="129">
        <v>300</v>
      </c>
      <c r="AL457" s="129">
        <f>SUM(AI457:AK457)</f>
        <v>800</v>
      </c>
      <c r="AM457" s="424">
        <f t="shared" si="319"/>
        <v>26.666666666666668</v>
      </c>
      <c r="AO457" s="424">
        <v>200</v>
      </c>
      <c r="AP457" s="129">
        <v>200</v>
      </c>
      <c r="AQ457" s="129">
        <v>200</v>
      </c>
      <c r="AR457" s="129">
        <f>SUM(AO457:AQ457)</f>
        <v>600</v>
      </c>
      <c r="AS457" s="424">
        <f t="shared" si="321"/>
        <v>20</v>
      </c>
      <c r="AU457" s="424">
        <f t="shared" ref="AU457:AU520" si="346">AL457+AR457</f>
        <v>1400</v>
      </c>
      <c r="AV457" s="424">
        <f t="shared" si="308"/>
        <v>46.666666666666664</v>
      </c>
      <c r="AX457" s="424">
        <f t="shared" ref="AX457:AX520" si="347">AF457+AU457</f>
        <v>3000</v>
      </c>
      <c r="AY457" s="424">
        <f t="shared" si="310"/>
        <v>100</v>
      </c>
      <c r="AZ457" s="50"/>
      <c r="BA457" s="135">
        <f t="shared" si="341"/>
        <v>0</v>
      </c>
      <c r="BB457" s="129">
        <f t="shared" si="332"/>
        <v>0</v>
      </c>
      <c r="BC457" s="129">
        <f t="shared" si="342"/>
        <v>3000</v>
      </c>
      <c r="BD457" s="51"/>
    </row>
    <row r="458" spans="1:56" ht="30" customHeight="1" x14ac:dyDescent="0.2">
      <c r="A458" s="82"/>
      <c r="B458" s="83"/>
      <c r="C458" s="83"/>
      <c r="D458" s="63"/>
      <c r="E458" s="60"/>
      <c r="F458" s="83"/>
      <c r="G458" s="104"/>
      <c r="H458" s="105"/>
      <c r="I458" s="59"/>
      <c r="J458" s="60"/>
      <c r="K458" s="133">
        <v>3</v>
      </c>
      <c r="L458" s="62"/>
      <c r="M458" s="63"/>
      <c r="N458" s="134" t="s">
        <v>69</v>
      </c>
      <c r="O458" s="135">
        <v>18000</v>
      </c>
      <c r="P458" s="136">
        <v>19000</v>
      </c>
      <c r="Q458" s="137">
        <v>20000</v>
      </c>
      <c r="R458" s="135">
        <v>18000</v>
      </c>
      <c r="S458" s="377"/>
      <c r="T458" s="135">
        <v>1400</v>
      </c>
      <c r="U458" s="135">
        <v>1000</v>
      </c>
      <c r="V458" s="135">
        <v>1600</v>
      </c>
      <c r="W458" s="135">
        <f>SUM(T458:V458)</f>
        <v>4000</v>
      </c>
      <c r="X458" s="135">
        <f t="shared" si="313"/>
        <v>22.222222222222221</v>
      </c>
      <c r="Z458" s="135">
        <v>1500</v>
      </c>
      <c r="AA458" s="135">
        <v>1500</v>
      </c>
      <c r="AB458" s="135">
        <v>1500</v>
      </c>
      <c r="AC458" s="135">
        <f>SUM(Z458:AB458)</f>
        <v>4500</v>
      </c>
      <c r="AD458" s="424">
        <f t="shared" si="315"/>
        <v>25</v>
      </c>
      <c r="AF458" s="424">
        <f t="shared" si="316"/>
        <v>8500</v>
      </c>
      <c r="AG458" s="424">
        <f t="shared" si="317"/>
        <v>47.222222222222221</v>
      </c>
      <c r="AI458" s="424">
        <v>3400</v>
      </c>
      <c r="AJ458" s="135">
        <v>3400</v>
      </c>
      <c r="AK458" s="135">
        <v>2700</v>
      </c>
      <c r="AL458" s="135">
        <f>SUM(AI458:AK458)</f>
        <v>9500</v>
      </c>
      <c r="AM458" s="424">
        <f t="shared" si="319"/>
        <v>52.777777777777779</v>
      </c>
      <c r="AO458" s="424"/>
      <c r="AP458" s="135"/>
      <c r="AQ458" s="135"/>
      <c r="AR458" s="135">
        <f>SUM(AO458:AQ458)</f>
        <v>0</v>
      </c>
      <c r="AS458" s="424">
        <f t="shared" si="321"/>
        <v>0</v>
      </c>
      <c r="AU458" s="424">
        <f t="shared" si="346"/>
        <v>9500</v>
      </c>
      <c r="AV458" s="424">
        <f t="shared" si="308"/>
        <v>52.777777777777779</v>
      </c>
      <c r="AX458" s="424">
        <f t="shared" si="347"/>
        <v>18000</v>
      </c>
      <c r="AY458" s="424">
        <f t="shared" si="310"/>
        <v>100</v>
      </c>
      <c r="AZ458" s="50"/>
      <c r="BA458" s="135">
        <f t="shared" si="341"/>
        <v>0</v>
      </c>
      <c r="BB458" s="129">
        <f t="shared" si="332"/>
        <v>0</v>
      </c>
      <c r="BC458" s="135">
        <f t="shared" si="342"/>
        <v>18000</v>
      </c>
      <c r="BD458" s="51"/>
    </row>
    <row r="459" spans="1:56" ht="30" customHeight="1" x14ac:dyDescent="0.2">
      <c r="A459" s="82"/>
      <c r="B459" s="83"/>
      <c r="C459" s="83"/>
      <c r="D459" s="63"/>
      <c r="E459" s="60"/>
      <c r="F459" s="83"/>
      <c r="G459" s="104"/>
      <c r="H459" s="105"/>
      <c r="I459" s="59"/>
      <c r="J459" s="60"/>
      <c r="K459" s="133">
        <v>5</v>
      </c>
      <c r="L459" s="62"/>
      <c r="M459" s="63"/>
      <c r="N459" s="134" t="s">
        <v>58</v>
      </c>
      <c r="O459" s="129">
        <v>2000</v>
      </c>
      <c r="P459" s="136">
        <v>2000</v>
      </c>
      <c r="Q459" s="137">
        <v>2000</v>
      </c>
      <c r="R459" s="129">
        <v>2000</v>
      </c>
      <c r="S459" s="375"/>
      <c r="T459" s="129">
        <v>100</v>
      </c>
      <c r="U459" s="129">
        <v>200</v>
      </c>
      <c r="V459" s="129">
        <v>200</v>
      </c>
      <c r="W459" s="129">
        <f>SUM(T459:V459)</f>
        <v>500</v>
      </c>
      <c r="X459" s="135">
        <f t="shared" si="313"/>
        <v>25</v>
      </c>
      <c r="Z459" s="135">
        <v>200</v>
      </c>
      <c r="AA459" s="129">
        <v>200</v>
      </c>
      <c r="AB459" s="129">
        <v>100</v>
      </c>
      <c r="AC459" s="129">
        <f>SUM(Z459:AB459)</f>
        <v>500</v>
      </c>
      <c r="AD459" s="424">
        <f t="shared" si="315"/>
        <v>25</v>
      </c>
      <c r="AF459" s="424">
        <f t="shared" si="316"/>
        <v>1000</v>
      </c>
      <c r="AG459" s="424">
        <f t="shared" si="317"/>
        <v>50</v>
      </c>
      <c r="AI459" s="424">
        <v>200</v>
      </c>
      <c r="AJ459" s="129">
        <v>200</v>
      </c>
      <c r="AK459" s="129">
        <v>200</v>
      </c>
      <c r="AL459" s="129">
        <f>SUM(AI459:AK459)</f>
        <v>600</v>
      </c>
      <c r="AM459" s="424">
        <f t="shared" si="319"/>
        <v>30</v>
      </c>
      <c r="AO459" s="424">
        <v>200</v>
      </c>
      <c r="AP459" s="129">
        <v>100</v>
      </c>
      <c r="AQ459" s="129">
        <v>100</v>
      </c>
      <c r="AR459" s="129">
        <f>SUM(AO459:AQ459)</f>
        <v>400</v>
      </c>
      <c r="AS459" s="424">
        <f t="shared" si="321"/>
        <v>20</v>
      </c>
      <c r="AU459" s="424">
        <f t="shared" si="346"/>
        <v>1000</v>
      </c>
      <c r="AV459" s="424">
        <f t="shared" si="308"/>
        <v>50</v>
      </c>
      <c r="AX459" s="424">
        <f t="shared" si="347"/>
        <v>2000</v>
      </c>
      <c r="AY459" s="424">
        <f t="shared" si="310"/>
        <v>100</v>
      </c>
      <c r="AZ459" s="50"/>
      <c r="BA459" s="135">
        <f t="shared" si="341"/>
        <v>0</v>
      </c>
      <c r="BB459" s="129">
        <f t="shared" si="332"/>
        <v>0</v>
      </c>
      <c r="BC459" s="129">
        <f t="shared" si="342"/>
        <v>2000</v>
      </c>
      <c r="BD459" s="51"/>
    </row>
    <row r="460" spans="1:56" ht="30" customHeight="1" x14ac:dyDescent="0.2">
      <c r="A460" s="82"/>
      <c r="B460" s="83"/>
      <c r="C460" s="83"/>
      <c r="D460" s="63"/>
      <c r="E460" s="60"/>
      <c r="F460" s="83"/>
      <c r="G460" s="104"/>
      <c r="H460" s="105"/>
      <c r="I460" s="59"/>
      <c r="J460" s="60"/>
      <c r="K460" s="133">
        <v>7</v>
      </c>
      <c r="L460" s="62"/>
      <c r="M460" s="63"/>
      <c r="N460" s="134" t="s">
        <v>59</v>
      </c>
      <c r="O460" s="129">
        <v>2000</v>
      </c>
      <c r="P460" s="136">
        <v>2000</v>
      </c>
      <c r="Q460" s="137">
        <v>2000</v>
      </c>
      <c r="R460" s="129">
        <v>2000</v>
      </c>
      <c r="S460" s="375"/>
      <c r="T460" s="129">
        <v>100</v>
      </c>
      <c r="U460" s="129">
        <v>200</v>
      </c>
      <c r="V460" s="129">
        <v>200</v>
      </c>
      <c r="W460" s="129">
        <f>SUM(T460:V460)</f>
        <v>500</v>
      </c>
      <c r="X460" s="135">
        <f t="shared" si="313"/>
        <v>25</v>
      </c>
      <c r="Z460" s="135">
        <v>200</v>
      </c>
      <c r="AA460" s="129">
        <v>200</v>
      </c>
      <c r="AB460" s="129">
        <v>100</v>
      </c>
      <c r="AC460" s="129">
        <f>SUM(Z460:AB460)</f>
        <v>500</v>
      </c>
      <c r="AD460" s="424">
        <f t="shared" si="315"/>
        <v>25</v>
      </c>
      <c r="AF460" s="424">
        <f t="shared" si="316"/>
        <v>1000</v>
      </c>
      <c r="AG460" s="424">
        <f t="shared" si="317"/>
        <v>50</v>
      </c>
      <c r="AI460" s="424">
        <v>200</v>
      </c>
      <c r="AJ460" s="129">
        <v>200</v>
      </c>
      <c r="AK460" s="129">
        <v>200</v>
      </c>
      <c r="AL460" s="129">
        <f>SUM(AI460:AK460)</f>
        <v>600</v>
      </c>
      <c r="AM460" s="424">
        <f t="shared" si="319"/>
        <v>30</v>
      </c>
      <c r="AO460" s="424">
        <v>400</v>
      </c>
      <c r="AP460" s="129"/>
      <c r="AQ460" s="129"/>
      <c r="AR460" s="129">
        <f>SUM(AO460:AQ460)</f>
        <v>400</v>
      </c>
      <c r="AS460" s="424">
        <f t="shared" si="321"/>
        <v>20</v>
      </c>
      <c r="AU460" s="424">
        <f t="shared" si="346"/>
        <v>1000</v>
      </c>
      <c r="AV460" s="424">
        <f t="shared" si="308"/>
        <v>50</v>
      </c>
      <c r="AX460" s="424">
        <f t="shared" si="347"/>
        <v>2000</v>
      </c>
      <c r="AY460" s="424">
        <f t="shared" si="310"/>
        <v>100</v>
      </c>
      <c r="AZ460" s="50"/>
      <c r="BA460" s="135">
        <f t="shared" si="341"/>
        <v>0</v>
      </c>
      <c r="BB460" s="129">
        <f t="shared" si="332"/>
        <v>0</v>
      </c>
      <c r="BC460" s="129">
        <f t="shared" si="342"/>
        <v>2000</v>
      </c>
      <c r="BD460" s="51"/>
    </row>
    <row r="461" spans="1:56" ht="30" customHeight="1" x14ac:dyDescent="0.2">
      <c r="A461" s="82"/>
      <c r="B461" s="83"/>
      <c r="C461" s="83"/>
      <c r="D461" s="63"/>
      <c r="E461" s="60"/>
      <c r="F461" s="83"/>
      <c r="G461" s="109"/>
      <c r="H461" s="138" t="s">
        <v>60</v>
      </c>
      <c r="I461" s="139"/>
      <c r="J461" s="140"/>
      <c r="K461" s="141"/>
      <c r="L461" s="142"/>
      <c r="M461" s="143"/>
      <c r="N461" s="144" t="s">
        <v>61</v>
      </c>
      <c r="O461" s="147">
        <f>O462</f>
        <v>18000</v>
      </c>
      <c r="P461" s="146">
        <f>P462</f>
        <v>18000</v>
      </c>
      <c r="Q461" s="174">
        <f>Q462</f>
        <v>18000</v>
      </c>
      <c r="R461" s="147">
        <f>R462</f>
        <v>18000</v>
      </c>
      <c r="S461" s="379"/>
      <c r="T461" s="147">
        <f>T462</f>
        <v>0</v>
      </c>
      <c r="U461" s="147">
        <f>U462</f>
        <v>0</v>
      </c>
      <c r="V461" s="147">
        <f>V462</f>
        <v>0</v>
      </c>
      <c r="W461" s="147">
        <f t="shared" ref="W461:W468" si="348">SUM(T461:V461)</f>
        <v>0</v>
      </c>
      <c r="X461" s="145">
        <f t="shared" si="313"/>
        <v>0</v>
      </c>
      <c r="Z461" s="145">
        <f>Z462</f>
        <v>0</v>
      </c>
      <c r="AA461" s="147">
        <f>AA462</f>
        <v>0</v>
      </c>
      <c r="AB461" s="147">
        <f>AB462</f>
        <v>0</v>
      </c>
      <c r="AC461" s="147">
        <f t="shared" ref="AC461:AC468" si="349">SUM(Z461:AB461)</f>
        <v>0</v>
      </c>
      <c r="AD461" s="149">
        <f t="shared" si="315"/>
        <v>0</v>
      </c>
      <c r="AF461" s="149">
        <f t="shared" si="316"/>
        <v>0</v>
      </c>
      <c r="AG461" s="149">
        <f t="shared" si="317"/>
        <v>0</v>
      </c>
      <c r="AI461" s="149">
        <f>AI462</f>
        <v>18000</v>
      </c>
      <c r="AJ461" s="147">
        <f>AJ462</f>
        <v>0</v>
      </c>
      <c r="AK461" s="147">
        <f>AK462</f>
        <v>0</v>
      </c>
      <c r="AL461" s="147">
        <f t="shared" ref="AL461:AL468" si="350">SUM(AI461:AK461)</f>
        <v>18000</v>
      </c>
      <c r="AM461" s="149">
        <f t="shared" si="319"/>
        <v>100</v>
      </c>
      <c r="AO461" s="149">
        <f>AO462</f>
        <v>0</v>
      </c>
      <c r="AP461" s="147">
        <f>AP462</f>
        <v>0</v>
      </c>
      <c r="AQ461" s="147">
        <f>AQ462</f>
        <v>0</v>
      </c>
      <c r="AR461" s="147">
        <f t="shared" ref="AR461:AR468" si="351">SUM(AO461:AQ461)</f>
        <v>0</v>
      </c>
      <c r="AS461" s="149">
        <f t="shared" si="321"/>
        <v>0</v>
      </c>
      <c r="AU461" s="149">
        <f t="shared" si="346"/>
        <v>18000</v>
      </c>
      <c r="AV461" s="149">
        <f t="shared" si="308"/>
        <v>100</v>
      </c>
      <c r="AX461" s="149">
        <f t="shared" si="347"/>
        <v>18000</v>
      </c>
      <c r="AY461" s="446">
        <f t="shared" si="310"/>
        <v>100</v>
      </c>
      <c r="AZ461" s="148"/>
      <c r="BA461" s="145">
        <f t="shared" si="341"/>
        <v>0</v>
      </c>
      <c r="BB461" s="147">
        <f t="shared" ref="BB461:BB468" si="352">BA461/(O461/100)</f>
        <v>0</v>
      </c>
      <c r="BC461" s="147">
        <f t="shared" si="342"/>
        <v>18000</v>
      </c>
      <c r="BD461" s="51"/>
    </row>
    <row r="462" spans="1:56" ht="30" customHeight="1" x14ac:dyDescent="0.2">
      <c r="A462" s="82"/>
      <c r="B462" s="83"/>
      <c r="C462" s="83"/>
      <c r="D462" s="63"/>
      <c r="E462" s="60"/>
      <c r="F462" s="83"/>
      <c r="G462" s="104"/>
      <c r="H462" s="105"/>
      <c r="I462" s="123">
        <v>2</v>
      </c>
      <c r="J462" s="60"/>
      <c r="K462" s="61"/>
      <c r="L462" s="62"/>
      <c r="M462" s="63"/>
      <c r="N462" s="124" t="s">
        <v>54</v>
      </c>
      <c r="O462" s="126">
        <f>O463+O465</f>
        <v>18000</v>
      </c>
      <c r="P462" s="126">
        <f>P463+P465</f>
        <v>18000</v>
      </c>
      <c r="Q462" s="126">
        <f>Q463+Q465</f>
        <v>18000</v>
      </c>
      <c r="R462" s="126">
        <f>R463+R465</f>
        <v>18000</v>
      </c>
      <c r="S462" s="388"/>
      <c r="T462" s="126">
        <f>T463+T465</f>
        <v>0</v>
      </c>
      <c r="U462" s="126">
        <f>U463+U465</f>
        <v>0</v>
      </c>
      <c r="V462" s="126">
        <f>V463+V465</f>
        <v>0</v>
      </c>
      <c r="W462" s="126">
        <f t="shared" si="348"/>
        <v>0</v>
      </c>
      <c r="X462" s="125">
        <f t="shared" si="313"/>
        <v>0</v>
      </c>
      <c r="Z462" s="125">
        <f>Z463+Z465</f>
        <v>0</v>
      </c>
      <c r="AA462" s="126">
        <f>AA463+AA465</f>
        <v>0</v>
      </c>
      <c r="AB462" s="126">
        <f>AB463+AB465</f>
        <v>0</v>
      </c>
      <c r="AC462" s="126">
        <f t="shared" si="349"/>
        <v>0</v>
      </c>
      <c r="AD462" s="423">
        <f t="shared" si="315"/>
        <v>0</v>
      </c>
      <c r="AF462" s="423">
        <f t="shared" si="316"/>
        <v>0</v>
      </c>
      <c r="AG462" s="423">
        <f t="shared" si="317"/>
        <v>0</v>
      </c>
      <c r="AI462" s="423">
        <f>AI463+AI465</f>
        <v>18000</v>
      </c>
      <c r="AJ462" s="126">
        <f>AJ463+AJ465</f>
        <v>0</v>
      </c>
      <c r="AK462" s="126">
        <f>AK463+AK465</f>
        <v>0</v>
      </c>
      <c r="AL462" s="126">
        <f t="shared" si="350"/>
        <v>18000</v>
      </c>
      <c r="AM462" s="423">
        <f t="shared" si="319"/>
        <v>100</v>
      </c>
      <c r="AO462" s="423">
        <f>AO463+AO465</f>
        <v>0</v>
      </c>
      <c r="AP462" s="126">
        <f>AP463+AP465</f>
        <v>0</v>
      </c>
      <c r="AQ462" s="126">
        <f>AQ463+AQ465</f>
        <v>0</v>
      </c>
      <c r="AR462" s="126">
        <f t="shared" si="351"/>
        <v>0</v>
      </c>
      <c r="AS462" s="423">
        <f t="shared" si="321"/>
        <v>0</v>
      </c>
      <c r="AU462" s="423">
        <f t="shared" si="346"/>
        <v>18000</v>
      </c>
      <c r="AV462" s="423">
        <f t="shared" si="308"/>
        <v>100</v>
      </c>
      <c r="AX462" s="423">
        <f t="shared" si="347"/>
        <v>18000</v>
      </c>
      <c r="AY462" s="447">
        <f t="shared" si="310"/>
        <v>100</v>
      </c>
      <c r="AZ462" s="50"/>
      <c r="BA462" s="125">
        <f t="shared" si="341"/>
        <v>0</v>
      </c>
      <c r="BB462" s="126">
        <f t="shared" si="352"/>
        <v>0</v>
      </c>
      <c r="BC462" s="126">
        <f t="shared" si="342"/>
        <v>18000</v>
      </c>
      <c r="BD462" s="51"/>
    </row>
    <row r="463" spans="1:56" ht="30" customHeight="1" x14ac:dyDescent="0.2">
      <c r="A463" s="82"/>
      <c r="B463" s="83"/>
      <c r="C463" s="83"/>
      <c r="D463" s="63"/>
      <c r="E463" s="60"/>
      <c r="F463" s="83"/>
      <c r="G463" s="104"/>
      <c r="H463" s="105"/>
      <c r="I463" s="59"/>
      <c r="J463" s="130" t="s">
        <v>63</v>
      </c>
      <c r="K463" s="61"/>
      <c r="L463" s="62"/>
      <c r="M463" s="63"/>
      <c r="N463" s="101" t="s">
        <v>64</v>
      </c>
      <c r="O463" s="103">
        <f>O464</f>
        <v>10000</v>
      </c>
      <c r="P463" s="103">
        <f>P464</f>
        <v>10000</v>
      </c>
      <c r="Q463" s="103">
        <f>Q464</f>
        <v>10000</v>
      </c>
      <c r="R463" s="103">
        <f>R464</f>
        <v>10000</v>
      </c>
      <c r="S463" s="379"/>
      <c r="T463" s="103">
        <f>T464</f>
        <v>0</v>
      </c>
      <c r="U463" s="103">
        <f>U464</f>
        <v>0</v>
      </c>
      <c r="V463" s="103">
        <f>V464</f>
        <v>0</v>
      </c>
      <c r="W463" s="103">
        <f t="shared" si="348"/>
        <v>0</v>
      </c>
      <c r="X463" s="102">
        <f t="shared" si="313"/>
        <v>0</v>
      </c>
      <c r="Z463" s="102">
        <f>Z464</f>
        <v>0</v>
      </c>
      <c r="AA463" s="103">
        <f>AA464</f>
        <v>0</v>
      </c>
      <c r="AB463" s="103">
        <f>AB464</f>
        <v>0</v>
      </c>
      <c r="AC463" s="103">
        <f t="shared" si="349"/>
        <v>0</v>
      </c>
      <c r="AD463" s="420">
        <f t="shared" si="315"/>
        <v>0</v>
      </c>
      <c r="AF463" s="420">
        <f t="shared" si="316"/>
        <v>0</v>
      </c>
      <c r="AG463" s="420">
        <f t="shared" si="317"/>
        <v>0</v>
      </c>
      <c r="AI463" s="420">
        <f>AI464</f>
        <v>10000</v>
      </c>
      <c r="AJ463" s="103">
        <f>AJ464</f>
        <v>0</v>
      </c>
      <c r="AK463" s="103">
        <f>AK464</f>
        <v>0</v>
      </c>
      <c r="AL463" s="103">
        <f t="shared" si="350"/>
        <v>10000</v>
      </c>
      <c r="AM463" s="420">
        <f t="shared" si="319"/>
        <v>100</v>
      </c>
      <c r="AO463" s="420">
        <f>AO464</f>
        <v>0</v>
      </c>
      <c r="AP463" s="103">
        <f>AP464</f>
        <v>0</v>
      </c>
      <c r="AQ463" s="103">
        <f>AQ464</f>
        <v>0</v>
      </c>
      <c r="AR463" s="103">
        <f t="shared" si="351"/>
        <v>0</v>
      </c>
      <c r="AS463" s="420">
        <f t="shared" si="321"/>
        <v>0</v>
      </c>
      <c r="AU463" s="420">
        <f t="shared" si="346"/>
        <v>10000</v>
      </c>
      <c r="AV463" s="420">
        <f t="shared" ref="AV463:AV526" si="353">AU463/(R463/100)</f>
        <v>100</v>
      </c>
      <c r="AX463" s="420">
        <f t="shared" si="347"/>
        <v>10000</v>
      </c>
      <c r="AY463" s="448">
        <f t="shared" ref="AY463:AY526" si="354">AX463/(R463/100)</f>
        <v>100</v>
      </c>
      <c r="AZ463" s="50"/>
      <c r="BA463" s="102">
        <f t="shared" si="341"/>
        <v>0</v>
      </c>
      <c r="BB463" s="103">
        <f t="shared" si="352"/>
        <v>0</v>
      </c>
      <c r="BC463" s="103">
        <f t="shared" si="342"/>
        <v>10000</v>
      </c>
      <c r="BD463" s="51"/>
    </row>
    <row r="464" spans="1:56" ht="30" customHeight="1" x14ac:dyDescent="0.2">
      <c r="A464" s="82"/>
      <c r="B464" s="83"/>
      <c r="C464" s="83"/>
      <c r="D464" s="63"/>
      <c r="E464" s="60"/>
      <c r="F464" s="83"/>
      <c r="G464" s="104"/>
      <c r="H464" s="105"/>
      <c r="I464" s="59"/>
      <c r="J464" s="60"/>
      <c r="K464" s="133">
        <v>1</v>
      </c>
      <c r="L464" s="62"/>
      <c r="M464" s="63"/>
      <c r="N464" s="134" t="s">
        <v>65</v>
      </c>
      <c r="O464" s="129">
        <v>10000</v>
      </c>
      <c r="P464" s="136">
        <v>10000</v>
      </c>
      <c r="Q464" s="137">
        <v>10000</v>
      </c>
      <c r="R464" s="129">
        <v>10000</v>
      </c>
      <c r="S464" s="375"/>
      <c r="T464" s="129"/>
      <c r="U464" s="129"/>
      <c r="V464" s="129"/>
      <c r="W464" s="129">
        <f t="shared" si="348"/>
        <v>0</v>
      </c>
      <c r="X464" s="135">
        <f t="shared" si="313"/>
        <v>0</v>
      </c>
      <c r="Z464" s="135"/>
      <c r="AA464" s="129"/>
      <c r="AB464" s="129"/>
      <c r="AC464" s="129">
        <f t="shared" si="349"/>
        <v>0</v>
      </c>
      <c r="AD464" s="424">
        <f t="shared" si="315"/>
        <v>0</v>
      </c>
      <c r="AF464" s="424">
        <f t="shared" si="316"/>
        <v>0</v>
      </c>
      <c r="AG464" s="424">
        <f t="shared" si="317"/>
        <v>0</v>
      </c>
      <c r="AI464" s="424">
        <v>10000</v>
      </c>
      <c r="AJ464" s="129"/>
      <c r="AK464" s="129"/>
      <c r="AL464" s="129">
        <f t="shared" si="350"/>
        <v>10000</v>
      </c>
      <c r="AM464" s="424">
        <f t="shared" si="319"/>
        <v>100</v>
      </c>
      <c r="AO464" s="424"/>
      <c r="AP464" s="129"/>
      <c r="AQ464" s="129"/>
      <c r="AR464" s="129">
        <f t="shared" si="351"/>
        <v>0</v>
      </c>
      <c r="AS464" s="424">
        <f t="shared" si="321"/>
        <v>0</v>
      </c>
      <c r="AU464" s="424">
        <f t="shared" si="346"/>
        <v>10000</v>
      </c>
      <c r="AV464" s="424">
        <f t="shared" si="353"/>
        <v>100</v>
      </c>
      <c r="AX464" s="424">
        <f t="shared" si="347"/>
        <v>10000</v>
      </c>
      <c r="AY464" s="449">
        <f t="shared" si="354"/>
        <v>100</v>
      </c>
      <c r="AZ464" s="50"/>
      <c r="BA464" s="135">
        <f t="shared" si="341"/>
        <v>0</v>
      </c>
      <c r="BB464" s="129">
        <f t="shared" si="352"/>
        <v>0</v>
      </c>
      <c r="BC464" s="129">
        <f t="shared" si="342"/>
        <v>10000</v>
      </c>
      <c r="BD464" s="51"/>
    </row>
    <row r="465" spans="1:56" ht="30" customHeight="1" x14ac:dyDescent="0.2">
      <c r="A465" s="82"/>
      <c r="B465" s="83"/>
      <c r="C465" s="83"/>
      <c r="D465" s="63"/>
      <c r="E465" s="60"/>
      <c r="F465" s="83"/>
      <c r="G465" s="104"/>
      <c r="H465" s="105"/>
      <c r="I465" s="59"/>
      <c r="J465" s="130" t="s">
        <v>55</v>
      </c>
      <c r="K465" s="61"/>
      <c r="L465" s="62"/>
      <c r="M465" s="63"/>
      <c r="N465" s="101" t="s">
        <v>56</v>
      </c>
      <c r="O465" s="103">
        <f>O466+O467+O468</f>
        <v>8000</v>
      </c>
      <c r="P465" s="131">
        <f>P466+P467+P468</f>
        <v>8000</v>
      </c>
      <c r="Q465" s="132">
        <f>Q466+Q467+Q468</f>
        <v>8000</v>
      </c>
      <c r="R465" s="103">
        <f>R466+R467+R468</f>
        <v>8000</v>
      </c>
      <c r="S465" s="379"/>
      <c r="T465" s="103">
        <f>T466+T467+T468</f>
        <v>0</v>
      </c>
      <c r="U465" s="103">
        <f>U466+U467+U468</f>
        <v>0</v>
      </c>
      <c r="V465" s="103">
        <f>V466+V467+V468</f>
        <v>0</v>
      </c>
      <c r="W465" s="103">
        <f t="shared" si="348"/>
        <v>0</v>
      </c>
      <c r="X465" s="102">
        <f t="shared" si="313"/>
        <v>0</v>
      </c>
      <c r="Z465" s="102">
        <f>Z466+Z467+Z468</f>
        <v>0</v>
      </c>
      <c r="AA465" s="103">
        <f>AA466+AA467+AA468</f>
        <v>0</v>
      </c>
      <c r="AB465" s="103">
        <f>AB466+AB467+AB468</f>
        <v>0</v>
      </c>
      <c r="AC465" s="103">
        <f t="shared" si="349"/>
        <v>0</v>
      </c>
      <c r="AD465" s="420">
        <f t="shared" si="315"/>
        <v>0</v>
      </c>
      <c r="AF465" s="420">
        <f t="shared" si="316"/>
        <v>0</v>
      </c>
      <c r="AG465" s="420">
        <f t="shared" si="317"/>
        <v>0</v>
      </c>
      <c r="AI465" s="420">
        <f>AI466+AI467+AI468</f>
        <v>8000</v>
      </c>
      <c r="AJ465" s="103">
        <f>AJ466+AJ467+AJ468</f>
        <v>0</v>
      </c>
      <c r="AK465" s="103">
        <f>AK466+AK467+AK468</f>
        <v>0</v>
      </c>
      <c r="AL465" s="103">
        <f t="shared" si="350"/>
        <v>8000</v>
      </c>
      <c r="AM465" s="420">
        <f t="shared" si="319"/>
        <v>100</v>
      </c>
      <c r="AO465" s="420">
        <f>AO466+AO467+AO468</f>
        <v>0</v>
      </c>
      <c r="AP465" s="103">
        <f>AP466+AP467+AP468</f>
        <v>0</v>
      </c>
      <c r="AQ465" s="103">
        <f>AQ466+AQ467+AQ468</f>
        <v>0</v>
      </c>
      <c r="AR465" s="103">
        <f t="shared" si="351"/>
        <v>0</v>
      </c>
      <c r="AS465" s="420">
        <f t="shared" si="321"/>
        <v>0</v>
      </c>
      <c r="AU465" s="420">
        <f t="shared" si="346"/>
        <v>8000</v>
      </c>
      <c r="AV465" s="420">
        <f t="shared" si="353"/>
        <v>100</v>
      </c>
      <c r="AX465" s="420">
        <f t="shared" si="347"/>
        <v>8000</v>
      </c>
      <c r="AY465" s="448">
        <f t="shared" si="354"/>
        <v>100</v>
      </c>
      <c r="AZ465" s="50"/>
      <c r="BA465" s="102">
        <f t="shared" si="341"/>
        <v>0</v>
      </c>
      <c r="BB465" s="103">
        <f t="shared" si="352"/>
        <v>0</v>
      </c>
      <c r="BC465" s="103">
        <f t="shared" si="342"/>
        <v>8000</v>
      </c>
      <c r="BD465" s="51"/>
    </row>
    <row r="466" spans="1:56" ht="30" customHeight="1" x14ac:dyDescent="0.2">
      <c r="A466" s="82"/>
      <c r="B466" s="83"/>
      <c r="C466" s="83"/>
      <c r="D466" s="63"/>
      <c r="E466" s="60"/>
      <c r="F466" s="83"/>
      <c r="G466" s="104"/>
      <c r="H466" s="105"/>
      <c r="I466" s="59"/>
      <c r="J466" s="60"/>
      <c r="K466" s="133">
        <v>2</v>
      </c>
      <c r="L466" s="62"/>
      <c r="M466" s="63"/>
      <c r="N466" s="134" t="s">
        <v>57</v>
      </c>
      <c r="O466" s="129">
        <v>3000</v>
      </c>
      <c r="P466" s="136">
        <v>3000</v>
      </c>
      <c r="Q466" s="137">
        <v>3000</v>
      </c>
      <c r="R466" s="129">
        <v>3000</v>
      </c>
      <c r="S466" s="375"/>
      <c r="T466" s="129"/>
      <c r="U466" s="129"/>
      <c r="V466" s="129"/>
      <c r="W466" s="129">
        <f t="shared" si="348"/>
        <v>0</v>
      </c>
      <c r="X466" s="135">
        <f t="shared" si="313"/>
        <v>0</v>
      </c>
      <c r="Z466" s="135"/>
      <c r="AA466" s="129"/>
      <c r="AB466" s="129"/>
      <c r="AC466" s="129">
        <f t="shared" si="349"/>
        <v>0</v>
      </c>
      <c r="AD466" s="424">
        <f t="shared" si="315"/>
        <v>0</v>
      </c>
      <c r="AF466" s="424">
        <f t="shared" si="316"/>
        <v>0</v>
      </c>
      <c r="AG466" s="424">
        <f t="shared" si="317"/>
        <v>0</v>
      </c>
      <c r="AI466" s="424">
        <v>3000</v>
      </c>
      <c r="AJ466" s="129"/>
      <c r="AK466" s="129"/>
      <c r="AL466" s="129">
        <f t="shared" si="350"/>
        <v>3000</v>
      </c>
      <c r="AM466" s="424">
        <f t="shared" si="319"/>
        <v>100</v>
      </c>
      <c r="AO466" s="424"/>
      <c r="AP466" s="129"/>
      <c r="AQ466" s="129"/>
      <c r="AR466" s="129">
        <f t="shared" si="351"/>
        <v>0</v>
      </c>
      <c r="AS466" s="424">
        <f t="shared" si="321"/>
        <v>0</v>
      </c>
      <c r="AU466" s="424">
        <f t="shared" si="346"/>
        <v>3000</v>
      </c>
      <c r="AV466" s="424">
        <f t="shared" si="353"/>
        <v>100</v>
      </c>
      <c r="AX466" s="424">
        <f t="shared" si="347"/>
        <v>3000</v>
      </c>
      <c r="AY466" s="449">
        <f t="shared" si="354"/>
        <v>100</v>
      </c>
      <c r="AZ466" s="50"/>
      <c r="BA466" s="135">
        <f t="shared" si="341"/>
        <v>0</v>
      </c>
      <c r="BB466" s="129">
        <f t="shared" si="352"/>
        <v>0</v>
      </c>
      <c r="BC466" s="129">
        <f t="shared" si="342"/>
        <v>3000</v>
      </c>
      <c r="BD466" s="51"/>
    </row>
    <row r="467" spans="1:56" ht="30" customHeight="1" x14ac:dyDescent="0.2">
      <c r="A467" s="82"/>
      <c r="B467" s="83"/>
      <c r="C467" s="83"/>
      <c r="D467" s="63"/>
      <c r="E467" s="60"/>
      <c r="F467" s="83"/>
      <c r="G467" s="104"/>
      <c r="H467" s="105"/>
      <c r="I467" s="59"/>
      <c r="J467" s="60"/>
      <c r="K467" s="133">
        <v>5</v>
      </c>
      <c r="L467" s="62"/>
      <c r="M467" s="63"/>
      <c r="N467" s="134" t="s">
        <v>58</v>
      </c>
      <c r="O467" s="129">
        <v>2000</v>
      </c>
      <c r="P467" s="136">
        <v>2000</v>
      </c>
      <c r="Q467" s="137">
        <v>2000</v>
      </c>
      <c r="R467" s="129">
        <v>2000</v>
      </c>
      <c r="S467" s="375"/>
      <c r="T467" s="129"/>
      <c r="U467" s="129"/>
      <c r="V467" s="129"/>
      <c r="W467" s="129">
        <f t="shared" si="348"/>
        <v>0</v>
      </c>
      <c r="X467" s="135">
        <f>W467/(R467/100)</f>
        <v>0</v>
      </c>
      <c r="Z467" s="135"/>
      <c r="AA467" s="129"/>
      <c r="AB467" s="129"/>
      <c r="AC467" s="129">
        <f t="shared" si="349"/>
        <v>0</v>
      </c>
      <c r="AD467" s="424">
        <f>AC467/(R467/100)</f>
        <v>0</v>
      </c>
      <c r="AF467" s="424">
        <f>W467+AC467</f>
        <v>0</v>
      </c>
      <c r="AG467" s="424">
        <f>AF467/(R467/100)</f>
        <v>0</v>
      </c>
      <c r="AI467" s="443">
        <v>2000</v>
      </c>
      <c r="AJ467" s="129"/>
      <c r="AK467" s="129"/>
      <c r="AL467" s="129">
        <f t="shared" si="350"/>
        <v>2000</v>
      </c>
      <c r="AM467" s="424">
        <f>AL467/(R467/100)</f>
        <v>100</v>
      </c>
      <c r="AO467" s="424"/>
      <c r="AP467" s="129"/>
      <c r="AQ467" s="129"/>
      <c r="AR467" s="129">
        <f t="shared" si="351"/>
        <v>0</v>
      </c>
      <c r="AS467" s="424">
        <f>AR467/(R467/100)</f>
        <v>0</v>
      </c>
      <c r="AU467" s="424">
        <f t="shared" si="346"/>
        <v>2000</v>
      </c>
      <c r="AV467" s="424">
        <f t="shared" si="353"/>
        <v>100</v>
      </c>
      <c r="AX467" s="424">
        <f t="shared" si="347"/>
        <v>2000</v>
      </c>
      <c r="AY467" s="449">
        <f t="shared" si="354"/>
        <v>100</v>
      </c>
      <c r="AZ467" s="50"/>
      <c r="BA467" s="135">
        <f t="shared" si="341"/>
        <v>0</v>
      </c>
      <c r="BB467" s="129">
        <f t="shared" si="352"/>
        <v>0</v>
      </c>
      <c r="BC467" s="129">
        <f t="shared" si="342"/>
        <v>2000</v>
      </c>
      <c r="BD467" s="51"/>
    </row>
    <row r="468" spans="1:56" ht="30" customHeight="1" x14ac:dyDescent="0.2">
      <c r="A468" s="82"/>
      <c r="B468" s="83"/>
      <c r="C468" s="83"/>
      <c r="D468" s="63"/>
      <c r="E468" s="60"/>
      <c r="F468" s="83"/>
      <c r="G468" s="104"/>
      <c r="H468" s="105"/>
      <c r="I468" s="59"/>
      <c r="J468" s="60"/>
      <c r="K468" s="133">
        <v>7</v>
      </c>
      <c r="L468" s="62"/>
      <c r="M468" s="63"/>
      <c r="N468" s="134" t="s">
        <v>59</v>
      </c>
      <c r="O468" s="129">
        <v>3000</v>
      </c>
      <c r="P468" s="136">
        <v>3000</v>
      </c>
      <c r="Q468" s="137">
        <v>3000</v>
      </c>
      <c r="R468" s="129">
        <v>3000</v>
      </c>
      <c r="S468" s="375"/>
      <c r="T468" s="129"/>
      <c r="U468" s="129"/>
      <c r="V468" s="129"/>
      <c r="W468" s="129">
        <f t="shared" si="348"/>
        <v>0</v>
      </c>
      <c r="X468" s="135">
        <f>W468/(R468/100)</f>
        <v>0</v>
      </c>
      <c r="Z468" s="135"/>
      <c r="AA468" s="129"/>
      <c r="AB468" s="129"/>
      <c r="AC468" s="129">
        <f t="shared" si="349"/>
        <v>0</v>
      </c>
      <c r="AD468" s="424">
        <f>AC468/(R468/100)</f>
        <v>0</v>
      </c>
      <c r="AF468" s="424">
        <f>W468+AC468</f>
        <v>0</v>
      </c>
      <c r="AG468" s="424">
        <f>AF468/(R468/100)</f>
        <v>0</v>
      </c>
      <c r="AI468" s="424">
        <v>3000</v>
      </c>
      <c r="AJ468" s="129"/>
      <c r="AK468" s="129"/>
      <c r="AL468" s="129">
        <f t="shared" si="350"/>
        <v>3000</v>
      </c>
      <c r="AM468" s="424">
        <f>AL468/(R468/100)</f>
        <v>100</v>
      </c>
      <c r="AO468" s="424"/>
      <c r="AP468" s="129"/>
      <c r="AQ468" s="129"/>
      <c r="AR468" s="129">
        <f t="shared" si="351"/>
        <v>0</v>
      </c>
      <c r="AS468" s="424">
        <f>AR468/(R468/100)</f>
        <v>0</v>
      </c>
      <c r="AU468" s="424">
        <f t="shared" si="346"/>
        <v>3000</v>
      </c>
      <c r="AV468" s="424">
        <f t="shared" si="353"/>
        <v>100</v>
      </c>
      <c r="AX468" s="424">
        <f t="shared" si="347"/>
        <v>3000</v>
      </c>
      <c r="AY468" s="449">
        <f t="shared" si="354"/>
        <v>100</v>
      </c>
      <c r="AZ468" s="50"/>
      <c r="BA468" s="135">
        <f t="shared" si="341"/>
        <v>0</v>
      </c>
      <c r="BB468" s="129">
        <f t="shared" si="352"/>
        <v>0</v>
      </c>
      <c r="BC468" s="129">
        <f t="shared" si="342"/>
        <v>3000</v>
      </c>
      <c r="BD468" s="51"/>
    </row>
    <row r="469" spans="1:56" ht="30" customHeight="1" x14ac:dyDescent="0.2">
      <c r="A469" s="82"/>
      <c r="B469" s="83"/>
      <c r="C469" s="83"/>
      <c r="D469" s="63"/>
      <c r="E469" s="60"/>
      <c r="F469" s="83"/>
      <c r="G469" s="104"/>
      <c r="H469" s="199" t="s">
        <v>74</v>
      </c>
      <c r="I469" s="200"/>
      <c r="J469" s="201"/>
      <c r="K469" s="202"/>
      <c r="L469" s="202"/>
      <c r="M469" s="203"/>
      <c r="N469" s="204" t="s">
        <v>75</v>
      </c>
      <c r="O469" s="206">
        <f>O470</f>
        <v>2000</v>
      </c>
      <c r="P469" s="206">
        <f t="shared" ref="P469:Q471" si="355">P470</f>
        <v>2000</v>
      </c>
      <c r="Q469" s="206">
        <f t="shared" si="355"/>
        <v>2000</v>
      </c>
      <c r="R469" s="206">
        <f>R470</f>
        <v>2000</v>
      </c>
      <c r="S469" s="399"/>
      <c r="T469" s="206">
        <f t="shared" ref="T469:V471" si="356">T470</f>
        <v>0</v>
      </c>
      <c r="U469" s="206">
        <f t="shared" si="356"/>
        <v>0</v>
      </c>
      <c r="V469" s="206">
        <f t="shared" si="356"/>
        <v>0</v>
      </c>
      <c r="W469" s="206">
        <f t="shared" ref="W469:W531" si="357">T469+U469+V469</f>
        <v>0</v>
      </c>
      <c r="X469" s="205">
        <f t="shared" ref="X469:X532" si="358">W469/(R469/100)</f>
        <v>0</v>
      </c>
      <c r="Z469" s="205">
        <f t="shared" ref="Z469:AB471" si="359">Z470</f>
        <v>0</v>
      </c>
      <c r="AA469" s="206">
        <f t="shared" si="359"/>
        <v>0</v>
      </c>
      <c r="AB469" s="206">
        <f t="shared" si="359"/>
        <v>0</v>
      </c>
      <c r="AC469" s="206">
        <f t="shared" ref="AC469:AC489" si="360">Z469+AA469+AB469</f>
        <v>0</v>
      </c>
      <c r="AD469" s="428">
        <f t="shared" ref="AD469:AD518" si="361">AC469/(R469/100)</f>
        <v>0</v>
      </c>
      <c r="AF469" s="428">
        <f t="shared" ref="AF469:AF532" si="362">W469+AC469</f>
        <v>0</v>
      </c>
      <c r="AG469" s="428">
        <f t="shared" ref="AG469:AG532" si="363">AF469/(R469/100)</f>
        <v>0</v>
      </c>
      <c r="AI469" s="428">
        <f t="shared" ref="AI469:AK471" si="364">AI470</f>
        <v>0</v>
      </c>
      <c r="AJ469" s="206">
        <f t="shared" si="364"/>
        <v>0</v>
      </c>
      <c r="AK469" s="206">
        <f t="shared" si="364"/>
        <v>2000</v>
      </c>
      <c r="AL469" s="206">
        <f t="shared" ref="AL469:AL489" si="365">AI469+AJ469+AK469</f>
        <v>2000</v>
      </c>
      <c r="AM469" s="428">
        <f t="shared" ref="AM469:AM518" si="366">AL469/(R469/100)</f>
        <v>100</v>
      </c>
      <c r="AO469" s="428">
        <f t="shared" ref="AO469:AQ471" si="367">AO470</f>
        <v>0</v>
      </c>
      <c r="AP469" s="206">
        <f t="shared" si="367"/>
        <v>0</v>
      </c>
      <c r="AQ469" s="206">
        <f t="shared" si="367"/>
        <v>0</v>
      </c>
      <c r="AR469" s="206">
        <f t="shared" ref="AR469:AR489" si="368">AO469+AP469+AQ469</f>
        <v>0</v>
      </c>
      <c r="AS469" s="428">
        <f t="shared" ref="AS469:AS518" si="369">AR469/(R469/100)</f>
        <v>0</v>
      </c>
      <c r="AU469" s="428">
        <f t="shared" si="346"/>
        <v>2000</v>
      </c>
      <c r="AV469" s="428">
        <f t="shared" si="353"/>
        <v>100</v>
      </c>
      <c r="AX469" s="428">
        <f t="shared" si="347"/>
        <v>2000</v>
      </c>
      <c r="AY469" s="428">
        <f t="shared" si="354"/>
        <v>100</v>
      </c>
      <c r="AZ469" s="186"/>
      <c r="BA469" s="205">
        <f t="shared" si="341"/>
        <v>0</v>
      </c>
      <c r="BB469" s="206">
        <f t="shared" ref="BB469:BB500" si="370">BA469/(R469/100)</f>
        <v>0</v>
      </c>
      <c r="BC469" s="206">
        <f t="shared" si="342"/>
        <v>2000</v>
      </c>
      <c r="BD469" s="51"/>
    </row>
    <row r="470" spans="1:56" ht="30" customHeight="1" x14ac:dyDescent="0.2">
      <c r="A470" s="82"/>
      <c r="B470" s="83"/>
      <c r="C470" s="83"/>
      <c r="D470" s="63"/>
      <c r="E470" s="60"/>
      <c r="F470" s="83"/>
      <c r="G470" s="104"/>
      <c r="H470" s="105"/>
      <c r="I470" s="123">
        <v>2</v>
      </c>
      <c r="J470" s="60"/>
      <c r="K470" s="83"/>
      <c r="L470" s="83"/>
      <c r="M470" s="63"/>
      <c r="N470" s="124" t="s">
        <v>54</v>
      </c>
      <c r="O470" s="188">
        <f>O471</f>
        <v>2000</v>
      </c>
      <c r="P470" s="188">
        <f t="shared" si="355"/>
        <v>2000</v>
      </c>
      <c r="Q470" s="188">
        <f t="shared" si="355"/>
        <v>2000</v>
      </c>
      <c r="R470" s="188">
        <f>R471</f>
        <v>2000</v>
      </c>
      <c r="S470" s="387"/>
      <c r="T470" s="188">
        <f t="shared" si="356"/>
        <v>0</v>
      </c>
      <c r="U470" s="188">
        <f t="shared" si="356"/>
        <v>0</v>
      </c>
      <c r="V470" s="188">
        <f t="shared" si="356"/>
        <v>0</v>
      </c>
      <c r="W470" s="188">
        <f t="shared" si="357"/>
        <v>0</v>
      </c>
      <c r="X470" s="125">
        <f t="shared" si="358"/>
        <v>0</v>
      </c>
      <c r="Z470" s="125">
        <f t="shared" si="359"/>
        <v>0</v>
      </c>
      <c r="AA470" s="188">
        <f t="shared" si="359"/>
        <v>0</v>
      </c>
      <c r="AB470" s="188">
        <f t="shared" si="359"/>
        <v>0</v>
      </c>
      <c r="AC470" s="188">
        <f t="shared" si="360"/>
        <v>0</v>
      </c>
      <c r="AD470" s="423">
        <f t="shared" si="361"/>
        <v>0</v>
      </c>
      <c r="AF470" s="423">
        <f t="shared" si="362"/>
        <v>0</v>
      </c>
      <c r="AG470" s="423">
        <f t="shared" si="363"/>
        <v>0</v>
      </c>
      <c r="AI470" s="423">
        <f t="shared" si="364"/>
        <v>0</v>
      </c>
      <c r="AJ470" s="188">
        <f t="shared" si="364"/>
        <v>0</v>
      </c>
      <c r="AK470" s="188">
        <f t="shared" si="364"/>
        <v>2000</v>
      </c>
      <c r="AL470" s="188">
        <f t="shared" si="365"/>
        <v>2000</v>
      </c>
      <c r="AM470" s="423">
        <f t="shared" si="366"/>
        <v>100</v>
      </c>
      <c r="AO470" s="423">
        <f t="shared" si="367"/>
        <v>0</v>
      </c>
      <c r="AP470" s="188">
        <f t="shared" si="367"/>
        <v>0</v>
      </c>
      <c r="AQ470" s="188">
        <f t="shared" si="367"/>
        <v>0</v>
      </c>
      <c r="AR470" s="188">
        <f t="shared" si="368"/>
        <v>0</v>
      </c>
      <c r="AS470" s="423">
        <f t="shared" si="369"/>
        <v>0</v>
      </c>
      <c r="AU470" s="423">
        <f t="shared" si="346"/>
        <v>2000</v>
      </c>
      <c r="AV470" s="423">
        <f t="shared" si="353"/>
        <v>100</v>
      </c>
      <c r="AX470" s="423">
        <f t="shared" si="347"/>
        <v>2000</v>
      </c>
      <c r="AY470" s="423">
        <f t="shared" si="354"/>
        <v>100</v>
      </c>
      <c r="AZ470" s="50"/>
      <c r="BA470" s="125">
        <f t="shared" si="341"/>
        <v>0</v>
      </c>
      <c r="BB470" s="188">
        <f t="shared" si="370"/>
        <v>0</v>
      </c>
      <c r="BC470" s="188">
        <f t="shared" si="342"/>
        <v>2000</v>
      </c>
      <c r="BD470" s="51"/>
    </row>
    <row r="471" spans="1:56" ht="30" customHeight="1" x14ac:dyDescent="0.2">
      <c r="A471" s="82"/>
      <c r="B471" s="83"/>
      <c r="C471" s="83"/>
      <c r="D471" s="63"/>
      <c r="E471" s="60"/>
      <c r="F471" s="83"/>
      <c r="G471" s="104"/>
      <c r="H471" s="190"/>
      <c r="I471" s="191"/>
      <c r="J471" s="130" t="s">
        <v>63</v>
      </c>
      <c r="K471" s="176"/>
      <c r="L471" s="176"/>
      <c r="M471" s="177"/>
      <c r="N471" s="101" t="s">
        <v>64</v>
      </c>
      <c r="O471" s="192">
        <f>O472</f>
        <v>2000</v>
      </c>
      <c r="P471" s="192">
        <f t="shared" si="355"/>
        <v>2000</v>
      </c>
      <c r="Q471" s="192">
        <f t="shared" si="355"/>
        <v>2000</v>
      </c>
      <c r="R471" s="192">
        <f>R472</f>
        <v>2000</v>
      </c>
      <c r="S471" s="380"/>
      <c r="T471" s="192">
        <f>T472</f>
        <v>0</v>
      </c>
      <c r="U471" s="192">
        <f t="shared" si="356"/>
        <v>0</v>
      </c>
      <c r="V471" s="192">
        <f t="shared" si="356"/>
        <v>0</v>
      </c>
      <c r="W471" s="192">
        <f t="shared" si="357"/>
        <v>0</v>
      </c>
      <c r="X471" s="65">
        <f t="shared" si="358"/>
        <v>0</v>
      </c>
      <c r="Z471" s="102">
        <f>Z472</f>
        <v>0</v>
      </c>
      <c r="AA471" s="192">
        <f t="shared" si="359"/>
        <v>0</v>
      </c>
      <c r="AB471" s="192">
        <f t="shared" si="359"/>
        <v>0</v>
      </c>
      <c r="AC471" s="192">
        <f t="shared" si="360"/>
        <v>0</v>
      </c>
      <c r="AD471" s="424">
        <f t="shared" si="361"/>
        <v>0</v>
      </c>
      <c r="AF471" s="420">
        <f t="shared" si="362"/>
        <v>0</v>
      </c>
      <c r="AG471" s="420">
        <f t="shared" si="363"/>
        <v>0</v>
      </c>
      <c r="AI471" s="420">
        <f>AI472</f>
        <v>0</v>
      </c>
      <c r="AJ471" s="192">
        <f t="shared" si="364"/>
        <v>0</v>
      </c>
      <c r="AK471" s="192">
        <f t="shared" si="364"/>
        <v>2000</v>
      </c>
      <c r="AL471" s="192">
        <f t="shared" si="365"/>
        <v>2000</v>
      </c>
      <c r="AM471" s="424">
        <f t="shared" si="366"/>
        <v>100</v>
      </c>
      <c r="AO471" s="420">
        <f>AO472</f>
        <v>0</v>
      </c>
      <c r="AP471" s="192">
        <f t="shared" si="367"/>
        <v>0</v>
      </c>
      <c r="AQ471" s="192">
        <f t="shared" si="367"/>
        <v>0</v>
      </c>
      <c r="AR471" s="192">
        <f t="shared" si="368"/>
        <v>0</v>
      </c>
      <c r="AS471" s="424">
        <f t="shared" si="369"/>
        <v>0</v>
      </c>
      <c r="AU471" s="420">
        <f t="shared" si="346"/>
        <v>2000</v>
      </c>
      <c r="AV471" s="65">
        <f t="shared" si="353"/>
        <v>100</v>
      </c>
      <c r="AX471" s="420">
        <f t="shared" si="347"/>
        <v>2000</v>
      </c>
      <c r="AY471" s="420">
        <f t="shared" si="354"/>
        <v>100</v>
      </c>
      <c r="AZ471" s="50"/>
      <c r="BA471" s="102">
        <f t="shared" si="341"/>
        <v>0</v>
      </c>
      <c r="BB471" s="192">
        <f t="shared" si="370"/>
        <v>0</v>
      </c>
      <c r="BC471" s="192">
        <f t="shared" si="342"/>
        <v>2000</v>
      </c>
      <c r="BD471" s="51"/>
    </row>
    <row r="472" spans="1:56" ht="30" customHeight="1" x14ac:dyDescent="0.2">
      <c r="A472" s="82"/>
      <c r="B472" s="83"/>
      <c r="C472" s="83"/>
      <c r="D472" s="63"/>
      <c r="E472" s="60"/>
      <c r="F472" s="83"/>
      <c r="G472" s="104"/>
      <c r="H472" s="105"/>
      <c r="I472" s="59"/>
      <c r="J472" s="60"/>
      <c r="K472" s="133">
        <v>1</v>
      </c>
      <c r="L472" s="62"/>
      <c r="M472" s="63"/>
      <c r="N472" s="134" t="s">
        <v>65</v>
      </c>
      <c r="O472" s="129">
        <v>2000</v>
      </c>
      <c r="P472" s="136">
        <v>2000</v>
      </c>
      <c r="Q472" s="137">
        <v>2000</v>
      </c>
      <c r="R472" s="129">
        <v>2000</v>
      </c>
      <c r="S472" s="375"/>
      <c r="T472" s="129"/>
      <c r="U472" s="129"/>
      <c r="V472" s="129"/>
      <c r="W472" s="129">
        <f t="shared" si="357"/>
        <v>0</v>
      </c>
      <c r="X472" s="65">
        <f t="shared" si="358"/>
        <v>0</v>
      </c>
      <c r="Z472" s="135"/>
      <c r="AA472" s="129"/>
      <c r="AB472" s="129"/>
      <c r="AC472" s="129">
        <f t="shared" si="360"/>
        <v>0</v>
      </c>
      <c r="AD472" s="424">
        <f t="shared" si="361"/>
        <v>0</v>
      </c>
      <c r="AF472" s="424">
        <f t="shared" si="362"/>
        <v>0</v>
      </c>
      <c r="AG472" s="424">
        <f t="shared" si="363"/>
        <v>0</v>
      </c>
      <c r="AI472" s="424"/>
      <c r="AJ472" s="129"/>
      <c r="AK472" s="129">
        <v>2000</v>
      </c>
      <c r="AL472" s="129">
        <f t="shared" si="365"/>
        <v>2000</v>
      </c>
      <c r="AM472" s="424">
        <f t="shared" si="366"/>
        <v>100</v>
      </c>
      <c r="AO472" s="424"/>
      <c r="AP472" s="129"/>
      <c r="AQ472" s="129"/>
      <c r="AR472" s="129">
        <f t="shared" si="368"/>
        <v>0</v>
      </c>
      <c r="AS472" s="424">
        <f t="shared" si="369"/>
        <v>0</v>
      </c>
      <c r="AU472" s="424">
        <f t="shared" si="346"/>
        <v>2000</v>
      </c>
      <c r="AV472" s="65">
        <f t="shared" si="353"/>
        <v>100</v>
      </c>
      <c r="AX472" s="424">
        <f t="shared" si="347"/>
        <v>2000</v>
      </c>
      <c r="AY472" s="424">
        <f t="shared" si="354"/>
        <v>100</v>
      </c>
      <c r="AZ472" s="50"/>
      <c r="BA472" s="135">
        <f t="shared" si="341"/>
        <v>0</v>
      </c>
      <c r="BB472" s="129">
        <f t="shared" si="370"/>
        <v>0</v>
      </c>
      <c r="BC472" s="129">
        <f t="shared" si="342"/>
        <v>2000</v>
      </c>
      <c r="BD472" s="51"/>
    </row>
    <row r="473" spans="1:56" ht="30" customHeight="1" x14ac:dyDescent="0.2">
      <c r="A473" s="82"/>
      <c r="B473" s="83"/>
      <c r="C473" s="83"/>
      <c r="D473" s="168" t="s">
        <v>99</v>
      </c>
      <c r="E473" s="85"/>
      <c r="F473" s="86"/>
      <c r="G473" s="87"/>
      <c r="H473" s="88"/>
      <c r="I473" s="89"/>
      <c r="J473" s="85"/>
      <c r="K473" s="90"/>
      <c r="L473" s="91"/>
      <c r="M473" s="92"/>
      <c r="N473" s="93" t="s">
        <v>100</v>
      </c>
      <c r="O473" s="95">
        <f t="shared" ref="O473:R475" si="371">O474</f>
        <v>7935000</v>
      </c>
      <c r="P473" s="169">
        <f t="shared" si="371"/>
        <v>8573000</v>
      </c>
      <c r="Q473" s="170">
        <f t="shared" si="371"/>
        <v>9259000</v>
      </c>
      <c r="R473" s="95">
        <f t="shared" si="371"/>
        <v>7935000</v>
      </c>
      <c r="S473" s="375"/>
      <c r="T473" s="95">
        <f t="shared" ref="T473:V475" si="372">T474</f>
        <v>1193400</v>
      </c>
      <c r="U473" s="95">
        <f t="shared" si="372"/>
        <v>497200</v>
      </c>
      <c r="V473" s="95">
        <f t="shared" si="372"/>
        <v>449000</v>
      </c>
      <c r="W473" s="95">
        <f t="shared" si="357"/>
        <v>2139600</v>
      </c>
      <c r="X473" s="94">
        <f t="shared" si="358"/>
        <v>26.964083175803403</v>
      </c>
      <c r="Z473" s="94">
        <f>Z474</f>
        <v>654200</v>
      </c>
      <c r="AA473" s="95">
        <f>AA474</f>
        <v>525400</v>
      </c>
      <c r="AB473" s="95">
        <f>AB474</f>
        <v>567500</v>
      </c>
      <c r="AC473" s="95">
        <f t="shared" si="360"/>
        <v>1747100</v>
      </c>
      <c r="AD473" s="195">
        <f t="shared" si="361"/>
        <v>22.017643352236924</v>
      </c>
      <c r="AF473" s="195">
        <f t="shared" si="362"/>
        <v>3886700</v>
      </c>
      <c r="AG473" s="195">
        <f t="shared" si="363"/>
        <v>48.981726528040326</v>
      </c>
      <c r="AI473" s="195">
        <f>AI474</f>
        <v>823000</v>
      </c>
      <c r="AJ473" s="95">
        <f>AJ474</f>
        <v>713600</v>
      </c>
      <c r="AK473" s="95">
        <f>AK474</f>
        <v>1005800</v>
      </c>
      <c r="AL473" s="95">
        <f t="shared" si="365"/>
        <v>2542400</v>
      </c>
      <c r="AM473" s="195">
        <f t="shared" si="366"/>
        <v>32.040327662255827</v>
      </c>
      <c r="AO473" s="195">
        <f>AO474</f>
        <v>503400</v>
      </c>
      <c r="AP473" s="95">
        <f>AP474</f>
        <v>501600</v>
      </c>
      <c r="AQ473" s="95">
        <f>AQ474</f>
        <v>500900</v>
      </c>
      <c r="AR473" s="95">
        <f t="shared" si="368"/>
        <v>1505900</v>
      </c>
      <c r="AS473" s="195">
        <f t="shared" si="369"/>
        <v>18.977945809703844</v>
      </c>
      <c r="AU473" s="195">
        <f t="shared" si="346"/>
        <v>4048300</v>
      </c>
      <c r="AV473" s="195">
        <f t="shared" si="353"/>
        <v>51.018273471959674</v>
      </c>
      <c r="AX473" s="195">
        <f>AX474</f>
        <v>7935000</v>
      </c>
      <c r="AY473" s="195">
        <f t="shared" si="354"/>
        <v>100</v>
      </c>
      <c r="AZ473" s="96"/>
      <c r="BA473" s="94">
        <f t="shared" si="341"/>
        <v>0</v>
      </c>
      <c r="BB473" s="95">
        <f t="shared" si="370"/>
        <v>0</v>
      </c>
      <c r="BC473" s="95">
        <f t="shared" si="342"/>
        <v>7935000</v>
      </c>
      <c r="BD473" s="51"/>
    </row>
    <row r="474" spans="1:56" ht="30" customHeight="1" x14ac:dyDescent="0.2">
      <c r="A474" s="82"/>
      <c r="B474" s="83"/>
      <c r="C474" s="83"/>
      <c r="D474" s="63"/>
      <c r="E474" s="193" t="s">
        <v>48</v>
      </c>
      <c r="F474" s="83"/>
      <c r="G474" s="104"/>
      <c r="H474" s="105"/>
      <c r="I474" s="59"/>
      <c r="J474" s="60"/>
      <c r="K474" s="61"/>
      <c r="L474" s="62"/>
      <c r="M474" s="63"/>
      <c r="N474" s="64" t="s">
        <v>49</v>
      </c>
      <c r="O474" s="99">
        <f t="shared" si="371"/>
        <v>7935000</v>
      </c>
      <c r="P474" s="66">
        <f t="shared" si="371"/>
        <v>8573000</v>
      </c>
      <c r="Q474" s="67">
        <f t="shared" si="371"/>
        <v>9259000</v>
      </c>
      <c r="R474" s="99">
        <f t="shared" si="371"/>
        <v>7935000</v>
      </c>
      <c r="S474" s="383"/>
      <c r="T474" s="99">
        <f t="shared" si="372"/>
        <v>1193400</v>
      </c>
      <c r="U474" s="99">
        <f t="shared" si="372"/>
        <v>497200</v>
      </c>
      <c r="V474" s="99">
        <f t="shared" si="372"/>
        <v>449000</v>
      </c>
      <c r="W474" s="99">
        <f t="shared" si="357"/>
        <v>2139600</v>
      </c>
      <c r="X474" s="98">
        <f t="shared" si="358"/>
        <v>26.964083175803403</v>
      </c>
      <c r="Z474" s="98">
        <f t="shared" ref="Z474:AB475" si="373">Z475</f>
        <v>654200</v>
      </c>
      <c r="AA474" s="99">
        <f t="shared" si="373"/>
        <v>525400</v>
      </c>
      <c r="AB474" s="99">
        <f t="shared" si="373"/>
        <v>567500</v>
      </c>
      <c r="AC474" s="99">
        <f t="shared" si="360"/>
        <v>1747100</v>
      </c>
      <c r="AD474" s="65">
        <f t="shared" si="361"/>
        <v>22.017643352236924</v>
      </c>
      <c r="AF474" s="65">
        <f t="shared" si="362"/>
        <v>3886700</v>
      </c>
      <c r="AG474" s="65">
        <f t="shared" si="363"/>
        <v>48.981726528040326</v>
      </c>
      <c r="AI474" s="65">
        <f t="shared" ref="AI474:AK475" si="374">AI475</f>
        <v>823000</v>
      </c>
      <c r="AJ474" s="99">
        <f t="shared" si="374"/>
        <v>713600</v>
      </c>
      <c r="AK474" s="99">
        <f t="shared" si="374"/>
        <v>1005800</v>
      </c>
      <c r="AL474" s="99">
        <f t="shared" si="365"/>
        <v>2542400</v>
      </c>
      <c r="AM474" s="65">
        <f t="shared" si="366"/>
        <v>32.040327662255827</v>
      </c>
      <c r="AO474" s="65">
        <f t="shared" ref="AO474:AQ475" si="375">AO475</f>
        <v>503400</v>
      </c>
      <c r="AP474" s="99">
        <f t="shared" si="375"/>
        <v>501600</v>
      </c>
      <c r="AQ474" s="99">
        <f t="shared" si="375"/>
        <v>500900</v>
      </c>
      <c r="AR474" s="99">
        <f t="shared" si="368"/>
        <v>1505900</v>
      </c>
      <c r="AS474" s="65">
        <f t="shared" si="369"/>
        <v>18.977945809703844</v>
      </c>
      <c r="AU474" s="65">
        <f t="shared" si="346"/>
        <v>4048300</v>
      </c>
      <c r="AV474" s="65">
        <f t="shared" si="353"/>
        <v>51.018273471959674</v>
      </c>
      <c r="AX474" s="65">
        <f>AX475</f>
        <v>7935000</v>
      </c>
      <c r="AY474" s="65">
        <f t="shared" si="354"/>
        <v>100</v>
      </c>
      <c r="AZ474" s="50"/>
      <c r="BA474" s="98">
        <f t="shared" si="341"/>
        <v>0</v>
      </c>
      <c r="BB474" s="99">
        <f t="shared" si="370"/>
        <v>0</v>
      </c>
      <c r="BC474" s="99">
        <f t="shared" si="342"/>
        <v>7935000</v>
      </c>
      <c r="BD474" s="51"/>
    </row>
    <row r="475" spans="1:56" ht="30" customHeight="1" x14ac:dyDescent="0.2">
      <c r="A475" s="82"/>
      <c r="B475" s="83"/>
      <c r="C475" s="83"/>
      <c r="D475" s="63"/>
      <c r="E475" s="60"/>
      <c r="F475" s="171">
        <v>4</v>
      </c>
      <c r="G475" s="104"/>
      <c r="H475" s="105"/>
      <c r="I475" s="59"/>
      <c r="J475" s="60"/>
      <c r="K475" s="61"/>
      <c r="L475" s="62"/>
      <c r="M475" s="63"/>
      <c r="N475" s="101" t="s">
        <v>50</v>
      </c>
      <c r="O475" s="103">
        <f t="shared" si="371"/>
        <v>7935000</v>
      </c>
      <c r="P475" s="131">
        <f t="shared" si="371"/>
        <v>8573000</v>
      </c>
      <c r="Q475" s="132">
        <f t="shared" si="371"/>
        <v>9259000</v>
      </c>
      <c r="R475" s="103">
        <f t="shared" si="371"/>
        <v>7935000</v>
      </c>
      <c r="S475" s="379"/>
      <c r="T475" s="103">
        <f t="shared" si="372"/>
        <v>1193400</v>
      </c>
      <c r="U475" s="103">
        <f t="shared" si="372"/>
        <v>497200</v>
      </c>
      <c r="V475" s="103">
        <f t="shared" si="372"/>
        <v>449000</v>
      </c>
      <c r="W475" s="103">
        <f t="shared" si="357"/>
        <v>2139600</v>
      </c>
      <c r="X475" s="102">
        <f t="shared" si="358"/>
        <v>26.964083175803403</v>
      </c>
      <c r="Z475" s="102">
        <f t="shared" si="373"/>
        <v>654200</v>
      </c>
      <c r="AA475" s="103">
        <f t="shared" si="373"/>
        <v>525400</v>
      </c>
      <c r="AB475" s="103">
        <f t="shared" si="373"/>
        <v>567500</v>
      </c>
      <c r="AC475" s="103">
        <f t="shared" si="360"/>
        <v>1747100</v>
      </c>
      <c r="AD475" s="420">
        <f t="shared" si="361"/>
        <v>22.017643352236924</v>
      </c>
      <c r="AF475" s="420">
        <f t="shared" si="362"/>
        <v>3886700</v>
      </c>
      <c r="AG475" s="420">
        <f t="shared" si="363"/>
        <v>48.981726528040326</v>
      </c>
      <c r="AI475" s="420">
        <f t="shared" si="374"/>
        <v>823000</v>
      </c>
      <c r="AJ475" s="103">
        <f t="shared" si="374"/>
        <v>713600</v>
      </c>
      <c r="AK475" s="103">
        <f t="shared" si="374"/>
        <v>1005800</v>
      </c>
      <c r="AL475" s="103">
        <f t="shared" si="365"/>
        <v>2542400</v>
      </c>
      <c r="AM475" s="420">
        <f t="shared" si="366"/>
        <v>32.040327662255827</v>
      </c>
      <c r="AO475" s="420">
        <f t="shared" si="375"/>
        <v>503400</v>
      </c>
      <c r="AP475" s="103">
        <f t="shared" si="375"/>
        <v>501600</v>
      </c>
      <c r="AQ475" s="103">
        <f t="shared" si="375"/>
        <v>500900</v>
      </c>
      <c r="AR475" s="103">
        <f t="shared" si="368"/>
        <v>1505900</v>
      </c>
      <c r="AS475" s="420">
        <f t="shared" si="369"/>
        <v>18.977945809703844</v>
      </c>
      <c r="AU475" s="420">
        <f t="shared" si="346"/>
        <v>4048300</v>
      </c>
      <c r="AV475" s="420">
        <f t="shared" si="353"/>
        <v>51.018273471959674</v>
      </c>
      <c r="AX475" s="420">
        <f>AX476</f>
        <v>7935000</v>
      </c>
      <c r="AY475" s="420">
        <f t="shared" si="354"/>
        <v>100</v>
      </c>
      <c r="AZ475" s="50"/>
      <c r="BA475" s="102">
        <f t="shared" si="341"/>
        <v>0</v>
      </c>
      <c r="BB475" s="103">
        <f t="shared" si="370"/>
        <v>0</v>
      </c>
      <c r="BC475" s="103">
        <f t="shared" si="342"/>
        <v>7935000</v>
      </c>
      <c r="BD475" s="51"/>
    </row>
    <row r="476" spans="1:56" ht="30" customHeight="1" x14ac:dyDescent="0.2">
      <c r="A476" s="82"/>
      <c r="B476" s="83"/>
      <c r="C476" s="83"/>
      <c r="D476" s="63"/>
      <c r="E476" s="60"/>
      <c r="F476" s="83"/>
      <c r="G476" s="109">
        <v>1</v>
      </c>
      <c r="H476" s="172"/>
      <c r="I476" s="59"/>
      <c r="J476" s="60"/>
      <c r="K476" s="61"/>
      <c r="L476" s="62"/>
      <c r="M476" s="63"/>
      <c r="N476" s="101" t="s">
        <v>51</v>
      </c>
      <c r="O476" s="103">
        <f>O477+O490+O501+O508</f>
        <v>7935000</v>
      </c>
      <c r="P476" s="131">
        <f>P477+P490+P501+P508</f>
        <v>8573000</v>
      </c>
      <c r="Q476" s="132">
        <f>Q477+Q490+Q501+Q508</f>
        <v>9259000</v>
      </c>
      <c r="R476" s="103">
        <f>R477+R490+R501+R509</f>
        <v>7935000</v>
      </c>
      <c r="S476" s="379"/>
      <c r="T476" s="103">
        <f>T477+T490+T501+T509</f>
        <v>1193400</v>
      </c>
      <c r="U476" s="103">
        <f>U477+U490+U501+U509</f>
        <v>497200</v>
      </c>
      <c r="V476" s="103">
        <f>V477+V490+V501+V509</f>
        <v>449000</v>
      </c>
      <c r="W476" s="103">
        <f t="shared" si="357"/>
        <v>2139600</v>
      </c>
      <c r="X476" s="102">
        <f t="shared" si="358"/>
        <v>26.964083175803403</v>
      </c>
      <c r="Z476" s="102">
        <f>Z477+Z490+Z501+Z509</f>
        <v>654200</v>
      </c>
      <c r="AA476" s="103">
        <f>AA477+AA490+AA501+AA509</f>
        <v>525400</v>
      </c>
      <c r="AB476" s="103">
        <f>AB477+AB490+AB501+AB509</f>
        <v>567500</v>
      </c>
      <c r="AC476" s="103">
        <f t="shared" si="360"/>
        <v>1747100</v>
      </c>
      <c r="AD476" s="420">
        <f t="shared" si="361"/>
        <v>22.017643352236924</v>
      </c>
      <c r="AF476" s="420">
        <f t="shared" si="362"/>
        <v>3886700</v>
      </c>
      <c r="AG476" s="420">
        <f t="shared" si="363"/>
        <v>48.981726528040326</v>
      </c>
      <c r="AI476" s="420">
        <f>AI477+AI490+AI501+AI509</f>
        <v>823000</v>
      </c>
      <c r="AJ476" s="103">
        <f>AJ477+AJ490+AJ501+AJ509</f>
        <v>713600</v>
      </c>
      <c r="AK476" s="103">
        <f>AK477+AK490+AK501+AK509</f>
        <v>1005800</v>
      </c>
      <c r="AL476" s="103">
        <f t="shared" si="365"/>
        <v>2542400</v>
      </c>
      <c r="AM476" s="420">
        <f t="shared" si="366"/>
        <v>32.040327662255827</v>
      </c>
      <c r="AO476" s="420">
        <f>AO477+AO490+AO501+AO509</f>
        <v>503400</v>
      </c>
      <c r="AP476" s="103">
        <f>AP477+AP490+AP501+AP509</f>
        <v>501600</v>
      </c>
      <c r="AQ476" s="103">
        <f>AQ477+AQ490+AQ501+AQ509</f>
        <v>500900</v>
      </c>
      <c r="AR476" s="103">
        <f t="shared" si="368"/>
        <v>1505900</v>
      </c>
      <c r="AS476" s="420">
        <f t="shared" si="369"/>
        <v>18.977945809703844</v>
      </c>
      <c r="AU476" s="420">
        <f t="shared" si="346"/>
        <v>4048300</v>
      </c>
      <c r="AV476" s="420">
        <f t="shared" si="353"/>
        <v>51.018273471959674</v>
      </c>
      <c r="AX476" s="420">
        <f>AX477+AX490+AX501+AX509</f>
        <v>7935000</v>
      </c>
      <c r="AY476" s="420">
        <f t="shared" si="354"/>
        <v>100</v>
      </c>
      <c r="AZ476" s="50"/>
      <c r="BA476" s="102">
        <f t="shared" si="341"/>
        <v>0</v>
      </c>
      <c r="BB476" s="103">
        <f t="shared" si="370"/>
        <v>0</v>
      </c>
      <c r="BC476" s="103">
        <f t="shared" si="342"/>
        <v>7935000</v>
      </c>
      <c r="BD476" s="51"/>
    </row>
    <row r="477" spans="1:56" ht="30" customHeight="1" x14ac:dyDescent="0.2">
      <c r="A477" s="82"/>
      <c r="B477" s="83"/>
      <c r="C477" s="83"/>
      <c r="D477" s="63"/>
      <c r="E477" s="60"/>
      <c r="F477" s="83"/>
      <c r="G477" s="109"/>
      <c r="H477" s="173" t="s">
        <v>46</v>
      </c>
      <c r="I477" s="59"/>
      <c r="J477" s="60"/>
      <c r="K477" s="61"/>
      <c r="L477" s="62"/>
      <c r="M477" s="63"/>
      <c r="N477" s="101" t="s">
        <v>51</v>
      </c>
      <c r="O477" s="103">
        <f>O478</f>
        <v>7504000</v>
      </c>
      <c r="P477" s="131">
        <f>P478</f>
        <v>8129000</v>
      </c>
      <c r="Q477" s="132">
        <f>Q478</f>
        <v>8781000</v>
      </c>
      <c r="R477" s="103">
        <f>R478</f>
        <v>7504000</v>
      </c>
      <c r="S477" s="379"/>
      <c r="T477" s="103">
        <f>T478</f>
        <v>1147400</v>
      </c>
      <c r="U477" s="103">
        <f>U478</f>
        <v>477000</v>
      </c>
      <c r="V477" s="103">
        <f>V478</f>
        <v>428200</v>
      </c>
      <c r="W477" s="103">
        <f t="shared" si="357"/>
        <v>2052600</v>
      </c>
      <c r="X477" s="102">
        <f t="shared" si="358"/>
        <v>27.353411513859275</v>
      </c>
      <c r="Z477" s="102">
        <f>Z478</f>
        <v>628800</v>
      </c>
      <c r="AA477" s="103">
        <f>AA478</f>
        <v>500100</v>
      </c>
      <c r="AB477" s="103">
        <f>AB478</f>
        <v>541200</v>
      </c>
      <c r="AC477" s="103">
        <f t="shared" si="360"/>
        <v>1670100</v>
      </c>
      <c r="AD477" s="420">
        <f t="shared" si="361"/>
        <v>22.256130063965884</v>
      </c>
      <c r="AF477" s="420">
        <f t="shared" si="362"/>
        <v>3722700</v>
      </c>
      <c r="AG477" s="420">
        <f t="shared" si="363"/>
        <v>49.609541577825162</v>
      </c>
      <c r="AI477" s="420">
        <f>AI478</f>
        <v>687800</v>
      </c>
      <c r="AJ477" s="103">
        <f>AJ478</f>
        <v>688000</v>
      </c>
      <c r="AK477" s="103">
        <f>AK478</f>
        <v>968100</v>
      </c>
      <c r="AL477" s="103">
        <f t="shared" si="365"/>
        <v>2343900</v>
      </c>
      <c r="AM477" s="420">
        <f t="shared" si="366"/>
        <v>31.235341151385928</v>
      </c>
      <c r="AO477" s="420">
        <f>AO478</f>
        <v>485900</v>
      </c>
      <c r="AP477" s="103">
        <f>AP478</f>
        <v>485900</v>
      </c>
      <c r="AQ477" s="103">
        <f>AQ478</f>
        <v>465600</v>
      </c>
      <c r="AR477" s="103">
        <f t="shared" si="368"/>
        <v>1437400</v>
      </c>
      <c r="AS477" s="420">
        <f t="shared" si="369"/>
        <v>19.155117270788914</v>
      </c>
      <c r="AU477" s="420">
        <f t="shared" si="346"/>
        <v>3781300</v>
      </c>
      <c r="AV477" s="420">
        <f t="shared" si="353"/>
        <v>50.390458422174838</v>
      </c>
      <c r="AX477" s="420">
        <f t="shared" si="347"/>
        <v>7504000</v>
      </c>
      <c r="AY477" s="420">
        <f t="shared" si="354"/>
        <v>100</v>
      </c>
      <c r="AZ477" s="50"/>
      <c r="BA477" s="102">
        <f t="shared" si="341"/>
        <v>0</v>
      </c>
      <c r="BB477" s="103">
        <f t="shared" si="370"/>
        <v>0</v>
      </c>
      <c r="BC477" s="103">
        <f t="shared" si="342"/>
        <v>7504000</v>
      </c>
      <c r="BD477" s="51"/>
    </row>
    <row r="478" spans="1:56" ht="30" customHeight="1" x14ac:dyDescent="0.2">
      <c r="A478" s="82"/>
      <c r="B478" s="83"/>
      <c r="C478" s="83"/>
      <c r="D478" s="63"/>
      <c r="E478" s="60"/>
      <c r="F478" s="83"/>
      <c r="G478" s="104"/>
      <c r="H478" s="105"/>
      <c r="I478" s="123">
        <v>2</v>
      </c>
      <c r="J478" s="60"/>
      <c r="K478" s="61"/>
      <c r="L478" s="62"/>
      <c r="M478" s="63"/>
      <c r="N478" s="124" t="s">
        <v>54</v>
      </c>
      <c r="O478" s="126">
        <f>O479+O482+O485</f>
        <v>7504000</v>
      </c>
      <c r="P478" s="127">
        <f>P479+P482+P485</f>
        <v>8129000</v>
      </c>
      <c r="Q478" s="128">
        <f>Q479+Q482+Q485</f>
        <v>8781000</v>
      </c>
      <c r="R478" s="126">
        <f>R479+R482+R485</f>
        <v>7504000</v>
      </c>
      <c r="S478" s="388"/>
      <c r="T478" s="126">
        <f>T479+T482+T485</f>
        <v>1147400</v>
      </c>
      <c r="U478" s="126">
        <f>U479+U482+U485</f>
        <v>477000</v>
      </c>
      <c r="V478" s="126">
        <f>V479+V482+V485</f>
        <v>428200</v>
      </c>
      <c r="W478" s="126">
        <f t="shared" si="357"/>
        <v>2052600</v>
      </c>
      <c r="X478" s="125">
        <f t="shared" si="358"/>
        <v>27.353411513859275</v>
      </c>
      <c r="Z478" s="125">
        <f>Z479+Z482+Z485</f>
        <v>628800</v>
      </c>
      <c r="AA478" s="126">
        <f>AA479+AA482+AA485</f>
        <v>500100</v>
      </c>
      <c r="AB478" s="126">
        <f>AB479+AB482+AB485</f>
        <v>541200</v>
      </c>
      <c r="AC478" s="126">
        <f t="shared" si="360"/>
        <v>1670100</v>
      </c>
      <c r="AD478" s="423">
        <f t="shared" si="361"/>
        <v>22.256130063965884</v>
      </c>
      <c r="AF478" s="423">
        <f t="shared" si="362"/>
        <v>3722700</v>
      </c>
      <c r="AG478" s="423">
        <f t="shared" si="363"/>
        <v>49.609541577825162</v>
      </c>
      <c r="AI478" s="423">
        <f>AI479+AI482+AI485</f>
        <v>687800</v>
      </c>
      <c r="AJ478" s="126">
        <f>AJ479+AJ482+AJ485</f>
        <v>688000</v>
      </c>
      <c r="AK478" s="126">
        <f>AK479+AK482+AK485</f>
        <v>968100</v>
      </c>
      <c r="AL478" s="126">
        <f t="shared" si="365"/>
        <v>2343900</v>
      </c>
      <c r="AM478" s="423">
        <f t="shared" si="366"/>
        <v>31.235341151385928</v>
      </c>
      <c r="AO478" s="423">
        <f>AO479+AO482+AO485</f>
        <v>485900</v>
      </c>
      <c r="AP478" s="126">
        <f>AP479+AP482+AP485</f>
        <v>485900</v>
      </c>
      <c r="AQ478" s="126">
        <f>AQ479+AQ482+AQ485</f>
        <v>465600</v>
      </c>
      <c r="AR478" s="126">
        <f t="shared" si="368"/>
        <v>1437400</v>
      </c>
      <c r="AS478" s="423">
        <f t="shared" si="369"/>
        <v>19.155117270788914</v>
      </c>
      <c r="AU478" s="423">
        <f t="shared" si="346"/>
        <v>3781300</v>
      </c>
      <c r="AV478" s="423">
        <f t="shared" si="353"/>
        <v>50.390458422174838</v>
      </c>
      <c r="AX478" s="423">
        <f t="shared" si="347"/>
        <v>7504000</v>
      </c>
      <c r="AY478" s="423">
        <f t="shared" si="354"/>
        <v>100</v>
      </c>
      <c r="AZ478" s="50"/>
      <c r="BA478" s="125">
        <f t="shared" si="341"/>
        <v>0</v>
      </c>
      <c r="BB478" s="126">
        <f t="shared" si="370"/>
        <v>0</v>
      </c>
      <c r="BC478" s="126">
        <f t="shared" si="342"/>
        <v>7504000</v>
      </c>
      <c r="BD478" s="51"/>
    </row>
    <row r="479" spans="1:56" ht="30" customHeight="1" x14ac:dyDescent="0.2">
      <c r="A479" s="82"/>
      <c r="B479" s="83"/>
      <c r="C479" s="83"/>
      <c r="D479" s="63"/>
      <c r="E479" s="60"/>
      <c r="F479" s="83"/>
      <c r="G479" s="104"/>
      <c r="H479" s="105"/>
      <c r="I479" s="59"/>
      <c r="J479" s="130" t="s">
        <v>63</v>
      </c>
      <c r="K479" s="61"/>
      <c r="L479" s="62"/>
      <c r="M479" s="63"/>
      <c r="N479" s="101" t="s">
        <v>64</v>
      </c>
      <c r="O479" s="103">
        <f>O480+O481</f>
        <v>6290000</v>
      </c>
      <c r="P479" s="131">
        <f>P480+P481</f>
        <v>6820000</v>
      </c>
      <c r="Q479" s="132">
        <f>Q480+Q481</f>
        <v>7365000</v>
      </c>
      <c r="R479" s="103">
        <f>R480+R481</f>
        <v>6290000</v>
      </c>
      <c r="S479" s="379"/>
      <c r="T479" s="103">
        <f>T480+T481</f>
        <v>971000</v>
      </c>
      <c r="U479" s="103">
        <f>U480+U481</f>
        <v>402000</v>
      </c>
      <c r="V479" s="103">
        <f>V480+V481</f>
        <v>352000</v>
      </c>
      <c r="W479" s="103">
        <f t="shared" si="357"/>
        <v>1725000</v>
      </c>
      <c r="X479" s="102">
        <f t="shared" si="358"/>
        <v>27.424483306836247</v>
      </c>
      <c r="Z479" s="102">
        <f>Z480+Z481</f>
        <v>501000</v>
      </c>
      <c r="AA479" s="103">
        <f>AA480+AA481</f>
        <v>402000</v>
      </c>
      <c r="AB479" s="103">
        <f>AB480+AB481</f>
        <v>402000</v>
      </c>
      <c r="AC479" s="103">
        <f t="shared" si="360"/>
        <v>1305000</v>
      </c>
      <c r="AD479" s="424">
        <f t="shared" ref="AD479:AD484" si="376">AC479/(O479/100)</f>
        <v>20.747217806041334</v>
      </c>
      <c r="AF479" s="420">
        <f t="shared" si="362"/>
        <v>3030000</v>
      </c>
      <c r="AG479" s="420">
        <f t="shared" si="363"/>
        <v>48.171701112877585</v>
      </c>
      <c r="AI479" s="420">
        <f>AI480+AI481</f>
        <v>600000</v>
      </c>
      <c r="AJ479" s="103">
        <f>AJ480+AJ481</f>
        <v>600000</v>
      </c>
      <c r="AK479" s="103">
        <f>AK480+AK481</f>
        <v>900000</v>
      </c>
      <c r="AL479" s="103">
        <f t="shared" si="365"/>
        <v>2100000</v>
      </c>
      <c r="AM479" s="424">
        <f t="shared" ref="AM479:AM484" si="377">AL479/(O479/100)</f>
        <v>33.386327503974563</v>
      </c>
      <c r="AO479" s="420">
        <f>AO480+AO481</f>
        <v>400000</v>
      </c>
      <c r="AP479" s="103">
        <f>AP480+AP481</f>
        <v>400000</v>
      </c>
      <c r="AQ479" s="103">
        <f>AQ480+AQ481</f>
        <v>360000</v>
      </c>
      <c r="AR479" s="103">
        <f t="shared" si="368"/>
        <v>1160000</v>
      </c>
      <c r="AS479" s="424">
        <f t="shared" ref="AS479:AS484" si="378">AR479/(O479/100)</f>
        <v>18.441971383147855</v>
      </c>
      <c r="AU479" s="420">
        <f t="shared" si="346"/>
        <v>3260000</v>
      </c>
      <c r="AV479" s="420">
        <f t="shared" si="353"/>
        <v>51.828298887122415</v>
      </c>
      <c r="AX479" s="420">
        <f t="shared" si="347"/>
        <v>6290000</v>
      </c>
      <c r="AY479" s="420">
        <f t="shared" si="354"/>
        <v>100</v>
      </c>
      <c r="AZ479" s="50"/>
      <c r="BA479" s="102">
        <f t="shared" si="341"/>
        <v>0</v>
      </c>
      <c r="BB479" s="103">
        <f t="shared" si="370"/>
        <v>0</v>
      </c>
      <c r="BC479" s="103">
        <f t="shared" si="342"/>
        <v>6290000</v>
      </c>
      <c r="BD479" s="51"/>
    </row>
    <row r="480" spans="1:56" ht="30" customHeight="1" x14ac:dyDescent="0.2">
      <c r="A480" s="82"/>
      <c r="B480" s="83"/>
      <c r="C480" s="83"/>
      <c r="D480" s="63"/>
      <c r="E480" s="60"/>
      <c r="F480" s="83"/>
      <c r="G480" s="104"/>
      <c r="H480" s="105"/>
      <c r="I480" s="59"/>
      <c r="J480" s="60"/>
      <c r="K480" s="133">
        <v>1</v>
      </c>
      <c r="L480" s="62"/>
      <c r="M480" s="63"/>
      <c r="N480" s="134" t="s">
        <v>65</v>
      </c>
      <c r="O480" s="129">
        <v>6280000</v>
      </c>
      <c r="P480" s="136">
        <v>6810000</v>
      </c>
      <c r="Q480" s="137">
        <v>7355000</v>
      </c>
      <c r="R480" s="129">
        <v>6280000</v>
      </c>
      <c r="S480" s="375"/>
      <c r="T480" s="129">
        <v>970000</v>
      </c>
      <c r="U480" s="129">
        <v>400000</v>
      </c>
      <c r="V480" s="129">
        <v>350000</v>
      </c>
      <c r="W480" s="129">
        <f t="shared" si="357"/>
        <v>1720000</v>
      </c>
      <c r="X480" s="135">
        <f t="shared" si="358"/>
        <v>27.388535031847134</v>
      </c>
      <c r="Z480" s="135">
        <v>500000</v>
      </c>
      <c r="AA480" s="129">
        <v>400000</v>
      </c>
      <c r="AB480" s="129">
        <v>400000</v>
      </c>
      <c r="AC480" s="129">
        <f t="shared" si="360"/>
        <v>1300000</v>
      </c>
      <c r="AD480" s="424">
        <f t="shared" si="376"/>
        <v>20.70063694267516</v>
      </c>
      <c r="AF480" s="424">
        <f t="shared" si="362"/>
        <v>3020000</v>
      </c>
      <c r="AG480" s="424">
        <f t="shared" si="363"/>
        <v>48.089171974522294</v>
      </c>
      <c r="AI480" s="424">
        <v>600000</v>
      </c>
      <c r="AJ480" s="129">
        <v>600000</v>
      </c>
      <c r="AK480" s="129">
        <v>900000</v>
      </c>
      <c r="AL480" s="129">
        <f t="shared" si="365"/>
        <v>2100000</v>
      </c>
      <c r="AM480" s="424">
        <f t="shared" si="377"/>
        <v>33.439490445859875</v>
      </c>
      <c r="AO480" s="424">
        <v>400000</v>
      </c>
      <c r="AP480" s="129">
        <v>400000</v>
      </c>
      <c r="AQ480" s="129">
        <v>360000</v>
      </c>
      <c r="AR480" s="129">
        <f t="shared" si="368"/>
        <v>1160000</v>
      </c>
      <c r="AS480" s="424">
        <f t="shared" si="378"/>
        <v>18.471337579617835</v>
      </c>
      <c r="AU480" s="424">
        <f t="shared" si="346"/>
        <v>3260000</v>
      </c>
      <c r="AV480" s="424">
        <f t="shared" si="353"/>
        <v>51.910828025477706</v>
      </c>
      <c r="AX480" s="424">
        <f t="shared" si="347"/>
        <v>6280000</v>
      </c>
      <c r="AY480" s="424">
        <f t="shared" si="354"/>
        <v>100</v>
      </c>
      <c r="AZ480" s="50"/>
      <c r="BA480" s="135">
        <f t="shared" si="341"/>
        <v>0</v>
      </c>
      <c r="BB480" s="129">
        <f t="shared" si="370"/>
        <v>0</v>
      </c>
      <c r="BC480" s="129">
        <f t="shared" si="342"/>
        <v>6280000</v>
      </c>
      <c r="BD480" s="51"/>
    </row>
    <row r="481" spans="1:56" ht="30" customHeight="1" x14ac:dyDescent="0.2">
      <c r="A481" s="82"/>
      <c r="B481" s="83"/>
      <c r="C481" s="83"/>
      <c r="D481" s="63"/>
      <c r="E481" s="60"/>
      <c r="F481" s="83"/>
      <c r="G481" s="104"/>
      <c r="H481" s="105"/>
      <c r="I481" s="59"/>
      <c r="J481" s="60"/>
      <c r="K481" s="133">
        <v>4</v>
      </c>
      <c r="L481" s="62"/>
      <c r="M481" s="63"/>
      <c r="N481" s="134" t="s">
        <v>66</v>
      </c>
      <c r="O481" s="129">
        <v>10000</v>
      </c>
      <c r="P481" s="136">
        <v>10000</v>
      </c>
      <c r="Q481" s="137">
        <v>10000</v>
      </c>
      <c r="R481" s="129">
        <v>10000</v>
      </c>
      <c r="S481" s="375"/>
      <c r="T481" s="129">
        <v>1000</v>
      </c>
      <c r="U481" s="129">
        <v>2000</v>
      </c>
      <c r="V481" s="129">
        <v>2000</v>
      </c>
      <c r="W481" s="129">
        <f t="shared" si="357"/>
        <v>5000</v>
      </c>
      <c r="X481" s="135">
        <f t="shared" si="358"/>
        <v>50</v>
      </c>
      <c r="Z481" s="135">
        <v>1000</v>
      </c>
      <c r="AA481" s="129">
        <v>2000</v>
      </c>
      <c r="AB481" s="129">
        <v>2000</v>
      </c>
      <c r="AC481" s="129">
        <f t="shared" si="360"/>
        <v>5000</v>
      </c>
      <c r="AD481" s="424">
        <f t="shared" si="376"/>
        <v>50</v>
      </c>
      <c r="AF481" s="424">
        <f t="shared" si="362"/>
        <v>10000</v>
      </c>
      <c r="AG481" s="424">
        <f t="shared" si="363"/>
        <v>100</v>
      </c>
      <c r="AI481" s="424"/>
      <c r="AJ481" s="129"/>
      <c r="AK481" s="129"/>
      <c r="AL481" s="129">
        <f t="shared" si="365"/>
        <v>0</v>
      </c>
      <c r="AM481" s="424">
        <f t="shared" si="377"/>
        <v>0</v>
      </c>
      <c r="AO481" s="424"/>
      <c r="AP481" s="129"/>
      <c r="AQ481" s="129"/>
      <c r="AR481" s="129">
        <f t="shared" si="368"/>
        <v>0</v>
      </c>
      <c r="AS481" s="424">
        <f t="shared" si="378"/>
        <v>0</v>
      </c>
      <c r="AU481" s="424">
        <f t="shared" si="346"/>
        <v>0</v>
      </c>
      <c r="AV481" s="424">
        <f t="shared" si="353"/>
        <v>0</v>
      </c>
      <c r="AX481" s="424">
        <f t="shared" si="347"/>
        <v>10000</v>
      </c>
      <c r="AY481" s="424">
        <f t="shared" si="354"/>
        <v>100</v>
      </c>
      <c r="AZ481" s="50"/>
      <c r="BA481" s="135">
        <f t="shared" si="341"/>
        <v>0</v>
      </c>
      <c r="BB481" s="129">
        <f t="shared" si="370"/>
        <v>0</v>
      </c>
      <c r="BC481" s="129">
        <f t="shared" si="342"/>
        <v>10000</v>
      </c>
      <c r="BD481" s="51"/>
    </row>
    <row r="482" spans="1:56" ht="30" customHeight="1" x14ac:dyDescent="0.2">
      <c r="A482" s="82"/>
      <c r="B482" s="83"/>
      <c r="C482" s="83"/>
      <c r="D482" s="63"/>
      <c r="E482" s="60"/>
      <c r="F482" s="83"/>
      <c r="G482" s="104"/>
      <c r="H482" s="105"/>
      <c r="I482" s="59"/>
      <c r="J482" s="130" t="s">
        <v>67</v>
      </c>
      <c r="K482" s="61"/>
      <c r="L482" s="62"/>
      <c r="M482" s="63"/>
      <c r="N482" s="101" t="s">
        <v>68</v>
      </c>
      <c r="O482" s="103">
        <f>O483+O484</f>
        <v>1132000</v>
      </c>
      <c r="P482" s="131">
        <f>P483+P484</f>
        <v>1222000</v>
      </c>
      <c r="Q482" s="132">
        <f>Q483+Q484</f>
        <v>1322000</v>
      </c>
      <c r="R482" s="103">
        <f>R483+R484</f>
        <v>1132000</v>
      </c>
      <c r="S482" s="379"/>
      <c r="T482" s="103">
        <f>T483+T484</f>
        <v>170000</v>
      </c>
      <c r="U482" s="103">
        <f>U483+U484</f>
        <v>70000</v>
      </c>
      <c r="V482" s="103">
        <f>V483+V484</f>
        <v>71000</v>
      </c>
      <c r="W482" s="103">
        <f t="shared" si="357"/>
        <v>311000</v>
      </c>
      <c r="X482" s="102">
        <f t="shared" si="358"/>
        <v>27.473498233215548</v>
      </c>
      <c r="Z482" s="102">
        <f>Z483+Z484</f>
        <v>120000</v>
      </c>
      <c r="AA482" s="103">
        <f>AA483+AA484</f>
        <v>90000</v>
      </c>
      <c r="AB482" s="103">
        <f>AB483+AB484</f>
        <v>131000</v>
      </c>
      <c r="AC482" s="103">
        <f t="shared" si="360"/>
        <v>341000</v>
      </c>
      <c r="AD482" s="424">
        <f t="shared" si="376"/>
        <v>30.123674911660778</v>
      </c>
      <c r="AF482" s="420">
        <f t="shared" si="362"/>
        <v>652000</v>
      </c>
      <c r="AG482" s="420">
        <f t="shared" si="363"/>
        <v>57.597173144876322</v>
      </c>
      <c r="AI482" s="420">
        <f>AI483+AI484</f>
        <v>80000</v>
      </c>
      <c r="AJ482" s="103">
        <f>AJ483+AJ484</f>
        <v>80000</v>
      </c>
      <c r="AK482" s="103">
        <f>AK483+AK484</f>
        <v>60000</v>
      </c>
      <c r="AL482" s="103">
        <f t="shared" si="365"/>
        <v>220000</v>
      </c>
      <c r="AM482" s="424">
        <f t="shared" si="377"/>
        <v>19.434628975265017</v>
      </c>
      <c r="AO482" s="420">
        <f>AO483+AO484</f>
        <v>80000</v>
      </c>
      <c r="AP482" s="103">
        <f>AP483+AP484</f>
        <v>80000</v>
      </c>
      <c r="AQ482" s="103">
        <f>AQ483+AQ484</f>
        <v>100000</v>
      </c>
      <c r="AR482" s="103">
        <f t="shared" si="368"/>
        <v>260000</v>
      </c>
      <c r="AS482" s="424">
        <f t="shared" si="378"/>
        <v>22.968197879858657</v>
      </c>
      <c r="AU482" s="420">
        <f t="shared" si="346"/>
        <v>480000</v>
      </c>
      <c r="AV482" s="420">
        <f t="shared" si="353"/>
        <v>42.402826855123678</v>
      </c>
      <c r="AX482" s="420">
        <f t="shared" si="347"/>
        <v>1132000</v>
      </c>
      <c r="AY482" s="420">
        <f t="shared" si="354"/>
        <v>100</v>
      </c>
      <c r="AZ482" s="50"/>
      <c r="BA482" s="102">
        <f t="shared" si="341"/>
        <v>0</v>
      </c>
      <c r="BB482" s="103">
        <f t="shared" si="370"/>
        <v>0</v>
      </c>
      <c r="BC482" s="103">
        <f t="shared" si="342"/>
        <v>1132000</v>
      </c>
      <c r="BD482" s="51"/>
    </row>
    <row r="483" spans="1:56" ht="30" customHeight="1" x14ac:dyDescent="0.2">
      <c r="A483" s="82"/>
      <c r="B483" s="83"/>
      <c r="C483" s="83"/>
      <c r="D483" s="63"/>
      <c r="E483" s="60"/>
      <c r="F483" s="83"/>
      <c r="G483" s="104"/>
      <c r="H483" s="105"/>
      <c r="I483" s="59"/>
      <c r="J483" s="60"/>
      <c r="K483" s="133">
        <v>1</v>
      </c>
      <c r="L483" s="62"/>
      <c r="M483" s="63"/>
      <c r="N483" s="134" t="s">
        <v>65</v>
      </c>
      <c r="O483" s="129">
        <v>1130000</v>
      </c>
      <c r="P483" s="136">
        <v>1220000</v>
      </c>
      <c r="Q483" s="137">
        <v>1320000</v>
      </c>
      <c r="R483" s="129">
        <v>1130000</v>
      </c>
      <c r="S483" s="375"/>
      <c r="T483" s="129">
        <v>170000</v>
      </c>
      <c r="U483" s="129">
        <v>70000</v>
      </c>
      <c r="V483" s="129">
        <v>70000</v>
      </c>
      <c r="W483" s="129">
        <f t="shared" si="357"/>
        <v>310000</v>
      </c>
      <c r="X483" s="135">
        <f t="shared" si="358"/>
        <v>27.43362831858407</v>
      </c>
      <c r="Z483" s="135">
        <v>120000</v>
      </c>
      <c r="AA483" s="129">
        <v>90000</v>
      </c>
      <c r="AB483" s="129">
        <v>130000</v>
      </c>
      <c r="AC483" s="129">
        <f t="shared" si="360"/>
        <v>340000</v>
      </c>
      <c r="AD483" s="424">
        <f t="shared" si="376"/>
        <v>30.088495575221238</v>
      </c>
      <c r="AF483" s="424">
        <f t="shared" si="362"/>
        <v>650000</v>
      </c>
      <c r="AG483" s="424">
        <f t="shared" si="363"/>
        <v>57.522123893805308</v>
      </c>
      <c r="AI483" s="424">
        <v>80000</v>
      </c>
      <c r="AJ483" s="129">
        <v>80000</v>
      </c>
      <c r="AK483" s="129">
        <v>60000</v>
      </c>
      <c r="AL483" s="129">
        <f t="shared" si="365"/>
        <v>220000</v>
      </c>
      <c r="AM483" s="424">
        <f t="shared" si="377"/>
        <v>19.469026548672566</v>
      </c>
      <c r="AO483" s="424">
        <v>80000</v>
      </c>
      <c r="AP483" s="129">
        <v>80000</v>
      </c>
      <c r="AQ483" s="129">
        <v>100000</v>
      </c>
      <c r="AR483" s="129">
        <f t="shared" si="368"/>
        <v>260000</v>
      </c>
      <c r="AS483" s="424">
        <f t="shared" si="378"/>
        <v>23.008849557522122</v>
      </c>
      <c r="AU483" s="424">
        <f t="shared" si="346"/>
        <v>480000</v>
      </c>
      <c r="AV483" s="424">
        <f t="shared" si="353"/>
        <v>42.477876106194692</v>
      </c>
      <c r="AX483" s="424">
        <f t="shared" si="347"/>
        <v>1130000</v>
      </c>
      <c r="AY483" s="424">
        <f t="shared" si="354"/>
        <v>100</v>
      </c>
      <c r="AZ483" s="50"/>
      <c r="BA483" s="135">
        <f t="shared" si="341"/>
        <v>0</v>
      </c>
      <c r="BB483" s="129">
        <f t="shared" si="370"/>
        <v>0</v>
      </c>
      <c r="BC483" s="129">
        <f t="shared" si="342"/>
        <v>1130000</v>
      </c>
      <c r="BD483" s="51"/>
    </row>
    <row r="484" spans="1:56" ht="30" customHeight="1" x14ac:dyDescent="0.2">
      <c r="A484" s="82"/>
      <c r="B484" s="83"/>
      <c r="C484" s="83"/>
      <c r="D484" s="63"/>
      <c r="E484" s="60"/>
      <c r="F484" s="83"/>
      <c r="G484" s="104"/>
      <c r="H484" s="105"/>
      <c r="I484" s="59"/>
      <c r="J484" s="60"/>
      <c r="K484" s="133">
        <v>4</v>
      </c>
      <c r="L484" s="62"/>
      <c r="M484" s="63"/>
      <c r="N484" s="134" t="s">
        <v>66</v>
      </c>
      <c r="O484" s="129">
        <v>2000</v>
      </c>
      <c r="P484" s="136">
        <v>2000</v>
      </c>
      <c r="Q484" s="137">
        <v>2000</v>
      </c>
      <c r="R484" s="129">
        <v>2000</v>
      </c>
      <c r="S484" s="375"/>
      <c r="T484" s="129"/>
      <c r="U484" s="129"/>
      <c r="V484" s="129">
        <v>1000</v>
      </c>
      <c r="W484" s="129">
        <f t="shared" si="357"/>
        <v>1000</v>
      </c>
      <c r="X484" s="135">
        <f t="shared" si="358"/>
        <v>50</v>
      </c>
      <c r="Z484" s="135"/>
      <c r="AA484" s="129"/>
      <c r="AB484" s="129">
        <v>1000</v>
      </c>
      <c r="AC484" s="129">
        <f t="shared" si="360"/>
        <v>1000</v>
      </c>
      <c r="AD484" s="424">
        <f t="shared" si="376"/>
        <v>50</v>
      </c>
      <c r="AF484" s="424">
        <f t="shared" si="362"/>
        <v>2000</v>
      </c>
      <c r="AG484" s="424">
        <f t="shared" si="363"/>
        <v>100</v>
      </c>
      <c r="AI484" s="424"/>
      <c r="AJ484" s="129"/>
      <c r="AK484" s="129"/>
      <c r="AL484" s="129">
        <f t="shared" si="365"/>
        <v>0</v>
      </c>
      <c r="AM484" s="424">
        <f t="shared" si="377"/>
        <v>0</v>
      </c>
      <c r="AO484" s="424"/>
      <c r="AP484" s="129"/>
      <c r="AQ484" s="129"/>
      <c r="AR484" s="129">
        <f t="shared" si="368"/>
        <v>0</v>
      </c>
      <c r="AS484" s="424">
        <f t="shared" si="378"/>
        <v>0</v>
      </c>
      <c r="AU484" s="424">
        <f t="shared" si="346"/>
        <v>0</v>
      </c>
      <c r="AV484" s="424">
        <f t="shared" si="353"/>
        <v>0</v>
      </c>
      <c r="AX484" s="424">
        <f t="shared" si="347"/>
        <v>2000</v>
      </c>
      <c r="AY484" s="424">
        <f t="shared" si="354"/>
        <v>100</v>
      </c>
      <c r="AZ484" s="50"/>
      <c r="BA484" s="135">
        <f t="shared" si="341"/>
        <v>0</v>
      </c>
      <c r="BB484" s="129">
        <f t="shared" si="370"/>
        <v>0</v>
      </c>
      <c r="BC484" s="129">
        <f t="shared" si="342"/>
        <v>2000</v>
      </c>
      <c r="BD484" s="51"/>
    </row>
    <row r="485" spans="1:56" ht="30" customHeight="1" x14ac:dyDescent="0.2">
      <c r="A485" s="82"/>
      <c r="B485" s="83"/>
      <c r="C485" s="83"/>
      <c r="D485" s="63"/>
      <c r="E485" s="60"/>
      <c r="F485" s="83"/>
      <c r="G485" s="104"/>
      <c r="H485" s="105"/>
      <c r="I485" s="59"/>
      <c r="J485" s="130" t="s">
        <v>55</v>
      </c>
      <c r="K485" s="61"/>
      <c r="L485" s="62"/>
      <c r="M485" s="63"/>
      <c r="N485" s="101" t="s">
        <v>56</v>
      </c>
      <c r="O485" s="103">
        <f>O486+O487+O488+O489</f>
        <v>82000</v>
      </c>
      <c r="P485" s="131">
        <f>P486+P487+P488+P489</f>
        <v>87000</v>
      </c>
      <c r="Q485" s="132">
        <f>Q486+Q487+Q488+Q489</f>
        <v>94000</v>
      </c>
      <c r="R485" s="103">
        <f>R486+R487+R488+R489</f>
        <v>82000</v>
      </c>
      <c r="S485" s="379"/>
      <c r="T485" s="103">
        <f>T486+T487+T488+T489</f>
        <v>6400</v>
      </c>
      <c r="U485" s="103">
        <f>U486+U487+U488+U489</f>
        <v>5000</v>
      </c>
      <c r="V485" s="103">
        <f>V486+V487+V488+V489</f>
        <v>5200</v>
      </c>
      <c r="W485" s="103">
        <f t="shared" si="357"/>
        <v>16600</v>
      </c>
      <c r="X485" s="102">
        <f t="shared" si="358"/>
        <v>20.243902439024389</v>
      </c>
      <c r="Z485" s="102">
        <f>Z486+Z487+Z488+Z489</f>
        <v>7800</v>
      </c>
      <c r="AA485" s="103">
        <f>AA486+AA487+AA488+AA489</f>
        <v>8100</v>
      </c>
      <c r="AB485" s="103">
        <f>AB486+AB487+AB488+AB489</f>
        <v>8200</v>
      </c>
      <c r="AC485" s="103">
        <f t="shared" si="360"/>
        <v>24100</v>
      </c>
      <c r="AD485" s="420">
        <f>AC485/(R485/100)</f>
        <v>29.390243902439025</v>
      </c>
      <c r="AF485" s="420">
        <f t="shared" si="362"/>
        <v>40700</v>
      </c>
      <c r="AG485" s="420">
        <f t="shared" si="363"/>
        <v>49.634146341463413</v>
      </c>
      <c r="AI485" s="420">
        <f>AI486+AI487+AI488+AI489</f>
        <v>7800</v>
      </c>
      <c r="AJ485" s="103">
        <f>AJ486+AJ487+AJ488+AJ489</f>
        <v>8000</v>
      </c>
      <c r="AK485" s="103">
        <f>AK486+AK487+AK488+AK489</f>
        <v>8100</v>
      </c>
      <c r="AL485" s="103">
        <f t="shared" si="365"/>
        <v>23900</v>
      </c>
      <c r="AM485" s="420">
        <f>AL485/(R485/100)</f>
        <v>29.146341463414632</v>
      </c>
      <c r="AO485" s="420">
        <f>AO486+AO487+AO488+AO489</f>
        <v>5900</v>
      </c>
      <c r="AP485" s="103">
        <f>AP486+AP487+AP488+AP489</f>
        <v>5900</v>
      </c>
      <c r="AQ485" s="103">
        <f>AQ486+AQ487+AQ488+AQ489</f>
        <v>5600</v>
      </c>
      <c r="AR485" s="103">
        <f t="shared" si="368"/>
        <v>17400</v>
      </c>
      <c r="AS485" s="420">
        <f>AR485/(R485/100)</f>
        <v>21.219512195121951</v>
      </c>
      <c r="AU485" s="420">
        <f t="shared" si="346"/>
        <v>41300</v>
      </c>
      <c r="AV485" s="420">
        <f t="shared" si="353"/>
        <v>50.365853658536587</v>
      </c>
      <c r="AX485" s="420">
        <f t="shared" si="347"/>
        <v>82000</v>
      </c>
      <c r="AY485" s="420">
        <f t="shared" si="354"/>
        <v>100</v>
      </c>
      <c r="AZ485" s="50"/>
      <c r="BA485" s="102">
        <f t="shared" si="341"/>
        <v>0</v>
      </c>
      <c r="BB485" s="103">
        <f t="shared" si="370"/>
        <v>0</v>
      </c>
      <c r="BC485" s="103">
        <f t="shared" si="342"/>
        <v>82000</v>
      </c>
      <c r="BD485" s="51"/>
    </row>
    <row r="486" spans="1:56" ht="30" customHeight="1" x14ac:dyDescent="0.2">
      <c r="A486" s="82"/>
      <c r="B486" s="83"/>
      <c r="C486" s="83"/>
      <c r="D486" s="63"/>
      <c r="E486" s="60"/>
      <c r="F486" s="83"/>
      <c r="G486" s="104"/>
      <c r="H486" s="105"/>
      <c r="I486" s="59"/>
      <c r="J486" s="60"/>
      <c r="K486" s="133">
        <v>2</v>
      </c>
      <c r="L486" s="62"/>
      <c r="M486" s="63"/>
      <c r="N486" s="134" t="s">
        <v>57</v>
      </c>
      <c r="O486" s="129">
        <v>9000</v>
      </c>
      <c r="P486" s="136">
        <v>10000</v>
      </c>
      <c r="Q486" s="137">
        <v>12000</v>
      </c>
      <c r="R486" s="129">
        <v>9000</v>
      </c>
      <c r="S486" s="375"/>
      <c r="T486" s="129">
        <v>700</v>
      </c>
      <c r="U486" s="129">
        <v>700</v>
      </c>
      <c r="V486" s="129">
        <v>800</v>
      </c>
      <c r="W486" s="129">
        <f t="shared" si="357"/>
        <v>2200</v>
      </c>
      <c r="X486" s="135">
        <f t="shared" si="358"/>
        <v>24.444444444444443</v>
      </c>
      <c r="Z486" s="135">
        <v>700</v>
      </c>
      <c r="AA486" s="129">
        <v>800</v>
      </c>
      <c r="AB486" s="129">
        <v>800</v>
      </c>
      <c r="AC486" s="129">
        <f t="shared" si="360"/>
        <v>2300</v>
      </c>
      <c r="AD486" s="424">
        <f>AC486/(R486/100)</f>
        <v>25.555555555555557</v>
      </c>
      <c r="AF486" s="424">
        <f t="shared" si="362"/>
        <v>4500</v>
      </c>
      <c r="AG486" s="424">
        <f t="shared" si="363"/>
        <v>50</v>
      </c>
      <c r="AI486" s="424">
        <v>700</v>
      </c>
      <c r="AJ486" s="129">
        <v>800</v>
      </c>
      <c r="AK486" s="129">
        <v>800</v>
      </c>
      <c r="AL486" s="129">
        <f t="shared" si="365"/>
        <v>2300</v>
      </c>
      <c r="AM486" s="424">
        <f>AL486/(R486/100)</f>
        <v>25.555555555555557</v>
      </c>
      <c r="AO486" s="424">
        <v>700</v>
      </c>
      <c r="AP486" s="129">
        <v>700</v>
      </c>
      <c r="AQ486" s="129">
        <v>800</v>
      </c>
      <c r="AR486" s="129">
        <f t="shared" si="368"/>
        <v>2200</v>
      </c>
      <c r="AS486" s="424">
        <f>AR486/(R486/100)</f>
        <v>24.444444444444443</v>
      </c>
      <c r="AU486" s="424">
        <f t="shared" si="346"/>
        <v>4500</v>
      </c>
      <c r="AV486" s="424">
        <f t="shared" si="353"/>
        <v>50</v>
      </c>
      <c r="AX486" s="424">
        <f t="shared" si="347"/>
        <v>9000</v>
      </c>
      <c r="AY486" s="424">
        <f t="shared" si="354"/>
        <v>100</v>
      </c>
      <c r="AZ486" s="50"/>
      <c r="BA486" s="135">
        <f t="shared" si="341"/>
        <v>0</v>
      </c>
      <c r="BB486" s="129">
        <f t="shared" si="370"/>
        <v>0</v>
      </c>
      <c r="BC486" s="129">
        <f t="shared" si="342"/>
        <v>9000</v>
      </c>
      <c r="BD486" s="51"/>
    </row>
    <row r="487" spans="1:56" ht="30" customHeight="1" x14ac:dyDescent="0.2">
      <c r="A487" s="82"/>
      <c r="B487" s="83"/>
      <c r="C487" s="83"/>
      <c r="D487" s="63"/>
      <c r="E487" s="60"/>
      <c r="F487" s="83"/>
      <c r="G487" s="104"/>
      <c r="H487" s="105"/>
      <c r="I487" s="59"/>
      <c r="J487" s="60"/>
      <c r="K487" s="133">
        <v>3</v>
      </c>
      <c r="L487" s="62"/>
      <c r="M487" s="63"/>
      <c r="N487" s="134" t="s">
        <v>69</v>
      </c>
      <c r="O487" s="129">
        <v>64000</v>
      </c>
      <c r="P487" s="136">
        <v>68000</v>
      </c>
      <c r="Q487" s="137">
        <v>73000</v>
      </c>
      <c r="R487" s="129">
        <v>64000</v>
      </c>
      <c r="S487" s="375"/>
      <c r="T487" s="129">
        <v>5100</v>
      </c>
      <c r="U487" s="129">
        <v>3700</v>
      </c>
      <c r="V487" s="129">
        <v>3700</v>
      </c>
      <c r="W487" s="129">
        <f t="shared" si="357"/>
        <v>12500</v>
      </c>
      <c r="X487" s="135">
        <f t="shared" si="358"/>
        <v>19.53125</v>
      </c>
      <c r="Z487" s="135">
        <v>6300</v>
      </c>
      <c r="AA487" s="129">
        <v>6400</v>
      </c>
      <c r="AB487" s="129">
        <v>6500</v>
      </c>
      <c r="AC487" s="129">
        <f t="shared" si="360"/>
        <v>19200</v>
      </c>
      <c r="AD487" s="424">
        <f>AC487/(R487/100)</f>
        <v>30</v>
      </c>
      <c r="AF487" s="424">
        <f t="shared" si="362"/>
        <v>31700</v>
      </c>
      <c r="AG487" s="424">
        <f t="shared" si="363"/>
        <v>49.53125</v>
      </c>
      <c r="AI487" s="424">
        <v>6300</v>
      </c>
      <c r="AJ487" s="129">
        <v>6400</v>
      </c>
      <c r="AK487" s="129">
        <v>6500</v>
      </c>
      <c r="AL487" s="129">
        <f t="shared" si="365"/>
        <v>19200</v>
      </c>
      <c r="AM487" s="424">
        <f>AL487/(R487/100)</f>
        <v>30</v>
      </c>
      <c r="AO487" s="424">
        <v>4300</v>
      </c>
      <c r="AP487" s="129">
        <v>4400</v>
      </c>
      <c r="AQ487" s="129">
        <v>4400</v>
      </c>
      <c r="AR487" s="129">
        <f t="shared" si="368"/>
        <v>13100</v>
      </c>
      <c r="AS487" s="424">
        <f>AR487/(R487/100)</f>
        <v>20.46875</v>
      </c>
      <c r="AU487" s="424">
        <f t="shared" si="346"/>
        <v>32300</v>
      </c>
      <c r="AV487" s="424">
        <f t="shared" si="353"/>
        <v>50.46875</v>
      </c>
      <c r="AX487" s="424">
        <f t="shared" si="347"/>
        <v>64000</v>
      </c>
      <c r="AY487" s="424">
        <f t="shared" si="354"/>
        <v>100</v>
      </c>
      <c r="AZ487" s="50"/>
      <c r="BA487" s="135">
        <f t="shared" si="341"/>
        <v>0</v>
      </c>
      <c r="BB487" s="129">
        <f t="shared" si="370"/>
        <v>0</v>
      </c>
      <c r="BC487" s="129">
        <f t="shared" si="342"/>
        <v>64000</v>
      </c>
      <c r="BD487" s="51"/>
    </row>
    <row r="488" spans="1:56" ht="30" customHeight="1" x14ac:dyDescent="0.2">
      <c r="A488" s="82"/>
      <c r="B488" s="83"/>
      <c r="C488" s="83"/>
      <c r="D488" s="63"/>
      <c r="E488" s="60"/>
      <c r="F488" s="83"/>
      <c r="G488" s="104"/>
      <c r="H488" s="105"/>
      <c r="I488" s="59"/>
      <c r="J488" s="60"/>
      <c r="K488" s="133">
        <v>5</v>
      </c>
      <c r="L488" s="62"/>
      <c r="M488" s="63"/>
      <c r="N488" s="134" t="s">
        <v>58</v>
      </c>
      <c r="O488" s="129">
        <v>3000</v>
      </c>
      <c r="P488" s="136">
        <v>3000</v>
      </c>
      <c r="Q488" s="137">
        <v>3000</v>
      </c>
      <c r="R488" s="129">
        <v>3000</v>
      </c>
      <c r="S488" s="375"/>
      <c r="T488" s="129">
        <v>200</v>
      </c>
      <c r="U488" s="129">
        <v>200</v>
      </c>
      <c r="V488" s="129">
        <v>300</v>
      </c>
      <c r="W488" s="129">
        <f t="shared" si="357"/>
        <v>700</v>
      </c>
      <c r="X488" s="135">
        <f t="shared" si="358"/>
        <v>23.333333333333332</v>
      </c>
      <c r="Z488" s="135">
        <v>200</v>
      </c>
      <c r="AA488" s="129">
        <v>300</v>
      </c>
      <c r="AB488" s="129">
        <v>300</v>
      </c>
      <c r="AC488" s="129">
        <f t="shared" si="360"/>
        <v>800</v>
      </c>
      <c r="AD488" s="424">
        <f>AC488/(R488/100)</f>
        <v>26.666666666666668</v>
      </c>
      <c r="AF488" s="424">
        <f t="shared" si="362"/>
        <v>1500</v>
      </c>
      <c r="AG488" s="424">
        <f t="shared" si="363"/>
        <v>50</v>
      </c>
      <c r="AI488" s="424">
        <v>300</v>
      </c>
      <c r="AJ488" s="129">
        <v>300</v>
      </c>
      <c r="AK488" s="129">
        <v>300</v>
      </c>
      <c r="AL488" s="129">
        <f t="shared" si="365"/>
        <v>900</v>
      </c>
      <c r="AM488" s="424">
        <f>AL488/(R488/100)</f>
        <v>30</v>
      </c>
      <c r="AO488" s="424">
        <v>200</v>
      </c>
      <c r="AP488" s="129">
        <v>200</v>
      </c>
      <c r="AQ488" s="129">
        <v>200</v>
      </c>
      <c r="AR488" s="129">
        <f t="shared" si="368"/>
        <v>600</v>
      </c>
      <c r="AS488" s="424">
        <f>AR488/(R488/100)</f>
        <v>20</v>
      </c>
      <c r="AU488" s="424">
        <f t="shared" si="346"/>
        <v>1500</v>
      </c>
      <c r="AV488" s="424">
        <f t="shared" si="353"/>
        <v>50</v>
      </c>
      <c r="AX488" s="424">
        <f t="shared" si="347"/>
        <v>3000</v>
      </c>
      <c r="AY488" s="424">
        <f t="shared" si="354"/>
        <v>100</v>
      </c>
      <c r="AZ488" s="50"/>
      <c r="BA488" s="135">
        <f t="shared" si="341"/>
        <v>0</v>
      </c>
      <c r="BB488" s="129">
        <f t="shared" si="370"/>
        <v>0</v>
      </c>
      <c r="BC488" s="129">
        <f t="shared" si="342"/>
        <v>3000</v>
      </c>
      <c r="BD488" s="51"/>
    </row>
    <row r="489" spans="1:56" ht="30" customHeight="1" x14ac:dyDescent="0.2">
      <c r="A489" s="82"/>
      <c r="B489" s="83"/>
      <c r="C489" s="83"/>
      <c r="D489" s="63"/>
      <c r="E489" s="60"/>
      <c r="F489" s="83"/>
      <c r="G489" s="104"/>
      <c r="H489" s="105"/>
      <c r="I489" s="59"/>
      <c r="J489" s="60"/>
      <c r="K489" s="133">
        <v>7</v>
      </c>
      <c r="L489" s="62"/>
      <c r="M489" s="63"/>
      <c r="N489" s="134" t="s">
        <v>59</v>
      </c>
      <c r="O489" s="129">
        <v>6000</v>
      </c>
      <c r="P489" s="136">
        <v>6000</v>
      </c>
      <c r="Q489" s="137">
        <v>6000</v>
      </c>
      <c r="R489" s="129">
        <v>6000</v>
      </c>
      <c r="S489" s="375"/>
      <c r="T489" s="129">
        <v>400</v>
      </c>
      <c r="U489" s="129">
        <v>400</v>
      </c>
      <c r="V489" s="129">
        <v>400</v>
      </c>
      <c r="W489" s="129">
        <f t="shared" si="357"/>
        <v>1200</v>
      </c>
      <c r="X489" s="135">
        <f t="shared" si="358"/>
        <v>20</v>
      </c>
      <c r="Z489" s="135">
        <v>600</v>
      </c>
      <c r="AA489" s="129">
        <v>600</v>
      </c>
      <c r="AB489" s="129">
        <v>600</v>
      </c>
      <c r="AC489" s="129">
        <f t="shared" si="360"/>
        <v>1800</v>
      </c>
      <c r="AD489" s="424">
        <f>AC489/(R489/100)</f>
        <v>30</v>
      </c>
      <c r="AF489" s="424">
        <f t="shared" si="362"/>
        <v>3000</v>
      </c>
      <c r="AG489" s="424">
        <f t="shared" si="363"/>
        <v>50</v>
      </c>
      <c r="AI489" s="424">
        <v>500</v>
      </c>
      <c r="AJ489" s="129">
        <v>500</v>
      </c>
      <c r="AK489" s="129">
        <v>500</v>
      </c>
      <c r="AL489" s="129">
        <f t="shared" si="365"/>
        <v>1500</v>
      </c>
      <c r="AM489" s="424">
        <f>AL489/(R489/100)</f>
        <v>25</v>
      </c>
      <c r="AO489" s="424">
        <v>700</v>
      </c>
      <c r="AP489" s="129">
        <v>600</v>
      </c>
      <c r="AQ489" s="129">
        <v>200</v>
      </c>
      <c r="AR489" s="129">
        <f t="shared" si="368"/>
        <v>1500</v>
      </c>
      <c r="AS489" s="424">
        <f>AR489/(R489/100)</f>
        <v>25</v>
      </c>
      <c r="AU489" s="424">
        <f t="shared" si="346"/>
        <v>3000</v>
      </c>
      <c r="AV489" s="424">
        <f t="shared" si="353"/>
        <v>50</v>
      </c>
      <c r="AX489" s="424">
        <f t="shared" si="347"/>
        <v>6000</v>
      </c>
      <c r="AY489" s="424">
        <f t="shared" si="354"/>
        <v>100</v>
      </c>
      <c r="AZ489" s="50"/>
      <c r="BA489" s="135">
        <f t="shared" si="341"/>
        <v>0</v>
      </c>
      <c r="BB489" s="129">
        <f t="shared" si="370"/>
        <v>0</v>
      </c>
      <c r="BC489" s="129">
        <f t="shared" si="342"/>
        <v>6000</v>
      </c>
      <c r="BD489" s="51"/>
    </row>
    <row r="490" spans="1:56" ht="30" customHeight="1" x14ac:dyDescent="0.2">
      <c r="A490" s="82"/>
      <c r="B490" s="83"/>
      <c r="C490" s="83"/>
      <c r="D490" s="63"/>
      <c r="E490" s="60"/>
      <c r="F490" s="83"/>
      <c r="G490" s="109"/>
      <c r="H490" s="110" t="s">
        <v>52</v>
      </c>
      <c r="I490" s="111"/>
      <c r="J490" s="112"/>
      <c r="K490" s="113"/>
      <c r="L490" s="114"/>
      <c r="M490" s="115"/>
      <c r="N490" s="116" t="s">
        <v>53</v>
      </c>
      <c r="O490" s="118">
        <f>O491</f>
        <v>319000</v>
      </c>
      <c r="P490" s="119">
        <f>P491</f>
        <v>332000</v>
      </c>
      <c r="Q490" s="120">
        <f>Q491</f>
        <v>355000</v>
      </c>
      <c r="R490" s="118">
        <f>R491</f>
        <v>319000</v>
      </c>
      <c r="S490" s="379"/>
      <c r="T490" s="118">
        <f>T491</f>
        <v>46000</v>
      </c>
      <c r="U490" s="118">
        <f>U491</f>
        <v>20200</v>
      </c>
      <c r="V490" s="118">
        <f>V491</f>
        <v>20800</v>
      </c>
      <c r="W490" s="118">
        <f>W491</f>
        <v>87000</v>
      </c>
      <c r="X490" s="117">
        <f t="shared" si="358"/>
        <v>27.272727272727273</v>
      </c>
      <c r="Z490" s="117">
        <f>Z491</f>
        <v>25400</v>
      </c>
      <c r="AA490" s="118">
        <f>AA491</f>
        <v>25300</v>
      </c>
      <c r="AB490" s="118">
        <f>AB491</f>
        <v>25300</v>
      </c>
      <c r="AC490" s="118">
        <f>AC491</f>
        <v>76000</v>
      </c>
      <c r="AD490" s="422">
        <f t="shared" si="361"/>
        <v>23.824451410658309</v>
      </c>
      <c r="AF490" s="422">
        <f t="shared" si="362"/>
        <v>163000</v>
      </c>
      <c r="AG490" s="422">
        <f t="shared" si="363"/>
        <v>51.097178683385579</v>
      </c>
      <c r="AI490" s="422">
        <f>AI491</f>
        <v>25200</v>
      </c>
      <c r="AJ490" s="118">
        <f>AJ491</f>
        <v>25600</v>
      </c>
      <c r="AK490" s="118">
        <f>AK491</f>
        <v>36700</v>
      </c>
      <c r="AL490" s="118">
        <f>AL491</f>
        <v>87500</v>
      </c>
      <c r="AM490" s="422">
        <f t="shared" si="366"/>
        <v>27.429467084639498</v>
      </c>
      <c r="AO490" s="422">
        <f>AO491</f>
        <v>17500</v>
      </c>
      <c r="AP490" s="118">
        <f>AP491</f>
        <v>15700</v>
      </c>
      <c r="AQ490" s="118">
        <f>AQ491</f>
        <v>35300</v>
      </c>
      <c r="AR490" s="118">
        <f>AR491</f>
        <v>68500</v>
      </c>
      <c r="AS490" s="422">
        <f t="shared" si="369"/>
        <v>21.473354231974923</v>
      </c>
      <c r="AU490" s="422">
        <f>AU491+AU492+AU493</f>
        <v>442100</v>
      </c>
      <c r="AV490" s="422">
        <f t="shared" si="353"/>
        <v>138.58934169278996</v>
      </c>
      <c r="AX490" s="422">
        <f>AX491</f>
        <v>319000</v>
      </c>
      <c r="AY490" s="422">
        <f t="shared" si="354"/>
        <v>100</v>
      </c>
      <c r="AZ490" s="121"/>
      <c r="BA490" s="117">
        <f t="shared" si="341"/>
        <v>0</v>
      </c>
      <c r="BB490" s="122">
        <f t="shared" si="370"/>
        <v>0</v>
      </c>
      <c r="BC490" s="118">
        <f t="shared" si="342"/>
        <v>319000</v>
      </c>
      <c r="BD490" s="51"/>
    </row>
    <row r="491" spans="1:56" ht="30" customHeight="1" x14ac:dyDescent="0.2">
      <c r="A491" s="82"/>
      <c r="B491" s="83"/>
      <c r="C491" s="83"/>
      <c r="D491" s="63"/>
      <c r="E491" s="60"/>
      <c r="F491" s="83"/>
      <c r="G491" s="104"/>
      <c r="H491" s="105"/>
      <c r="I491" s="123">
        <v>2</v>
      </c>
      <c r="J491" s="60"/>
      <c r="K491" s="61"/>
      <c r="L491" s="62"/>
      <c r="M491" s="63"/>
      <c r="N491" s="124" t="s">
        <v>54</v>
      </c>
      <c r="O491" s="126">
        <f>O492+O495+O497</f>
        <v>319000</v>
      </c>
      <c r="P491" s="127">
        <f>P492+P495+P497</f>
        <v>332000</v>
      </c>
      <c r="Q491" s="128">
        <f>Q492+Q495+Q497</f>
        <v>355000</v>
      </c>
      <c r="R491" s="126">
        <f>R492+R495+R497</f>
        <v>319000</v>
      </c>
      <c r="S491" s="388"/>
      <c r="T491" s="126">
        <f>T492+T495+T497</f>
        <v>46000</v>
      </c>
      <c r="U491" s="126">
        <f>U492+U495+U497</f>
        <v>20200</v>
      </c>
      <c r="V491" s="126">
        <f>V492+V495+V497</f>
        <v>20800</v>
      </c>
      <c r="W491" s="126">
        <f t="shared" ref="W491:W508" si="379">SUM(T491:V491)</f>
        <v>87000</v>
      </c>
      <c r="X491" s="125">
        <f t="shared" si="358"/>
        <v>27.272727272727273</v>
      </c>
      <c r="Z491" s="125">
        <f>Z492+Z495+Z497</f>
        <v>25400</v>
      </c>
      <c r="AA491" s="126">
        <f>AA492+AA495+AA497</f>
        <v>25300</v>
      </c>
      <c r="AB491" s="126">
        <f>AB492+AB495+AB497</f>
        <v>25300</v>
      </c>
      <c r="AC491" s="126">
        <f t="shared" ref="AC491:AC508" si="380">SUM(Z491:AB491)</f>
        <v>76000</v>
      </c>
      <c r="AD491" s="423">
        <f t="shared" si="361"/>
        <v>23.824451410658309</v>
      </c>
      <c r="AF491" s="423">
        <f t="shared" si="362"/>
        <v>163000</v>
      </c>
      <c r="AG491" s="423">
        <f t="shared" si="363"/>
        <v>51.097178683385579</v>
      </c>
      <c r="AI491" s="423">
        <f>AI492+AI495+AI497</f>
        <v>25200</v>
      </c>
      <c r="AJ491" s="126">
        <f>AJ492+AJ495+AJ497</f>
        <v>25600</v>
      </c>
      <c r="AK491" s="126">
        <f>AK492+AK495+AK497</f>
        <v>36700</v>
      </c>
      <c r="AL491" s="126">
        <f t="shared" ref="AL491:AL508" si="381">SUM(AI491:AK491)</f>
        <v>87500</v>
      </c>
      <c r="AM491" s="423">
        <f t="shared" si="366"/>
        <v>27.429467084639498</v>
      </c>
      <c r="AO491" s="423">
        <f>AO492+AO495+AO497</f>
        <v>17500</v>
      </c>
      <c r="AP491" s="126">
        <f>AP492+AP495+AP497</f>
        <v>15700</v>
      </c>
      <c r="AQ491" s="126">
        <f>AQ492+AQ495+AQ497</f>
        <v>35300</v>
      </c>
      <c r="AR491" s="126">
        <f t="shared" ref="AR491:AR508" si="382">SUM(AO491:AQ491)</f>
        <v>68500</v>
      </c>
      <c r="AS491" s="423">
        <f t="shared" si="369"/>
        <v>21.473354231974923</v>
      </c>
      <c r="AU491" s="423">
        <f t="shared" ref="AU491:AU509" si="383">AL491+AR491</f>
        <v>156000</v>
      </c>
      <c r="AV491" s="423">
        <f t="shared" si="353"/>
        <v>48.902821316614421</v>
      </c>
      <c r="AX491" s="423">
        <f t="shared" ref="AX491:AX509" si="384">AF491+AU491</f>
        <v>319000</v>
      </c>
      <c r="AY491" s="423">
        <f t="shared" si="354"/>
        <v>100</v>
      </c>
      <c r="AZ491" s="50"/>
      <c r="BA491" s="125">
        <f t="shared" si="341"/>
        <v>0</v>
      </c>
      <c r="BB491" s="129">
        <f t="shared" si="370"/>
        <v>0</v>
      </c>
      <c r="BC491" s="126">
        <f t="shared" si="342"/>
        <v>319000</v>
      </c>
      <c r="BD491" s="51"/>
    </row>
    <row r="492" spans="1:56" ht="30" customHeight="1" x14ac:dyDescent="0.2">
      <c r="A492" s="82"/>
      <c r="B492" s="83"/>
      <c r="C492" s="83"/>
      <c r="D492" s="63"/>
      <c r="E492" s="60"/>
      <c r="F492" s="83"/>
      <c r="G492" s="104"/>
      <c r="H492" s="105"/>
      <c r="I492" s="59"/>
      <c r="J492" s="130" t="s">
        <v>63</v>
      </c>
      <c r="K492" s="61"/>
      <c r="L492" s="62"/>
      <c r="M492" s="63"/>
      <c r="N492" s="101" t="s">
        <v>64</v>
      </c>
      <c r="O492" s="103">
        <f>O493+O494</f>
        <v>295000</v>
      </c>
      <c r="P492" s="131">
        <f>P493+P494</f>
        <v>306000</v>
      </c>
      <c r="Q492" s="132">
        <f>Q493+Q494</f>
        <v>327000</v>
      </c>
      <c r="R492" s="103">
        <f>R493+R494</f>
        <v>295000</v>
      </c>
      <c r="S492" s="379"/>
      <c r="T492" s="103">
        <f>T493+T494</f>
        <v>44000</v>
      </c>
      <c r="U492" s="103">
        <f>U493+U494</f>
        <v>18300</v>
      </c>
      <c r="V492" s="103">
        <f>V493+V494</f>
        <v>18300</v>
      </c>
      <c r="W492" s="103">
        <f t="shared" si="379"/>
        <v>80600</v>
      </c>
      <c r="X492" s="102">
        <f t="shared" si="358"/>
        <v>27.322033898305083</v>
      </c>
      <c r="Z492" s="102">
        <f>Z493+Z494</f>
        <v>23400</v>
      </c>
      <c r="AA492" s="103">
        <f>AA493+AA494</f>
        <v>23400</v>
      </c>
      <c r="AB492" s="103">
        <f>AB493+AB494</f>
        <v>23500</v>
      </c>
      <c r="AC492" s="103">
        <f t="shared" si="380"/>
        <v>70300</v>
      </c>
      <c r="AD492" s="420">
        <f t="shared" si="361"/>
        <v>23.83050847457627</v>
      </c>
      <c r="AF492" s="420">
        <f>W492+AC492</f>
        <v>150900</v>
      </c>
      <c r="AG492" s="420">
        <f t="shared" si="363"/>
        <v>51.152542372881356</v>
      </c>
      <c r="AI492" s="420">
        <f>AI493+AI494</f>
        <v>23400</v>
      </c>
      <c r="AJ492" s="103">
        <f>AJ493+AJ494</f>
        <v>23400</v>
      </c>
      <c r="AK492" s="103">
        <f>AK493+AK494</f>
        <v>34000</v>
      </c>
      <c r="AL492" s="103">
        <f t="shared" si="381"/>
        <v>80800</v>
      </c>
      <c r="AM492" s="420">
        <f t="shared" si="366"/>
        <v>27.389830508474578</v>
      </c>
      <c r="AO492" s="420">
        <f>AO493+AO494</f>
        <v>15300</v>
      </c>
      <c r="AP492" s="103">
        <f>AP493+AP494</f>
        <v>14000</v>
      </c>
      <c r="AQ492" s="103">
        <f>AQ493+AQ494</f>
        <v>34000</v>
      </c>
      <c r="AR492" s="103">
        <f t="shared" si="382"/>
        <v>63300</v>
      </c>
      <c r="AS492" s="420">
        <f t="shared" si="369"/>
        <v>21.457627118644069</v>
      </c>
      <c r="AU492" s="420">
        <f t="shared" si="383"/>
        <v>144100</v>
      </c>
      <c r="AV492" s="420">
        <f t="shared" si="353"/>
        <v>48.847457627118644</v>
      </c>
      <c r="AX492" s="420">
        <f t="shared" si="384"/>
        <v>295000</v>
      </c>
      <c r="AY492" s="420">
        <f t="shared" si="354"/>
        <v>100</v>
      </c>
      <c r="AZ492" s="50"/>
      <c r="BA492" s="102">
        <f t="shared" si="341"/>
        <v>0</v>
      </c>
      <c r="BB492" s="129">
        <f t="shared" si="370"/>
        <v>0</v>
      </c>
      <c r="BC492" s="103">
        <f t="shared" si="342"/>
        <v>295000</v>
      </c>
      <c r="BD492" s="51"/>
    </row>
    <row r="493" spans="1:56" ht="30" customHeight="1" x14ac:dyDescent="0.2">
      <c r="A493" s="82"/>
      <c r="B493" s="83"/>
      <c r="C493" s="83"/>
      <c r="D493" s="63"/>
      <c r="E493" s="60"/>
      <c r="F493" s="83"/>
      <c r="G493" s="104"/>
      <c r="H493" s="105"/>
      <c r="I493" s="59"/>
      <c r="J493" s="60"/>
      <c r="K493" s="133">
        <v>1</v>
      </c>
      <c r="L493" s="62"/>
      <c r="M493" s="63"/>
      <c r="N493" s="134" t="s">
        <v>65</v>
      </c>
      <c r="O493" s="129">
        <v>290000</v>
      </c>
      <c r="P493" s="136">
        <v>300000</v>
      </c>
      <c r="Q493" s="137">
        <v>320000</v>
      </c>
      <c r="R493" s="129">
        <v>290000</v>
      </c>
      <c r="S493" s="375"/>
      <c r="T493" s="129">
        <v>43000</v>
      </c>
      <c r="U493" s="129">
        <v>18000</v>
      </c>
      <c r="V493" s="129">
        <v>18000</v>
      </c>
      <c r="W493" s="129">
        <f t="shared" si="379"/>
        <v>79000</v>
      </c>
      <c r="X493" s="135">
        <f t="shared" si="358"/>
        <v>27.241379310344829</v>
      </c>
      <c r="Z493" s="135">
        <v>23000</v>
      </c>
      <c r="AA493" s="129">
        <v>23000</v>
      </c>
      <c r="AB493" s="129">
        <v>23000</v>
      </c>
      <c r="AC493" s="129">
        <f t="shared" si="380"/>
        <v>69000</v>
      </c>
      <c r="AD493" s="424">
        <f t="shared" si="361"/>
        <v>23.793103448275861</v>
      </c>
      <c r="AF493" s="424">
        <f t="shared" si="362"/>
        <v>148000</v>
      </c>
      <c r="AG493" s="424">
        <f t="shared" si="363"/>
        <v>51.03448275862069</v>
      </c>
      <c r="AI493" s="424">
        <v>23000</v>
      </c>
      <c r="AJ493" s="129">
        <v>23000</v>
      </c>
      <c r="AK493" s="129">
        <v>33000</v>
      </c>
      <c r="AL493" s="129">
        <f t="shared" si="381"/>
        <v>79000</v>
      </c>
      <c r="AM493" s="424">
        <f t="shared" si="366"/>
        <v>27.241379310344829</v>
      </c>
      <c r="AO493" s="424">
        <v>15000</v>
      </c>
      <c r="AP493" s="129">
        <v>14000</v>
      </c>
      <c r="AQ493" s="129">
        <v>34000</v>
      </c>
      <c r="AR493" s="129">
        <f t="shared" si="382"/>
        <v>63000</v>
      </c>
      <c r="AS493" s="424">
        <f t="shared" si="369"/>
        <v>21.724137931034484</v>
      </c>
      <c r="AU493" s="424">
        <f t="shared" si="383"/>
        <v>142000</v>
      </c>
      <c r="AV493" s="424">
        <f t="shared" si="353"/>
        <v>48.96551724137931</v>
      </c>
      <c r="AX493" s="424">
        <f t="shared" si="384"/>
        <v>290000</v>
      </c>
      <c r="AY493" s="424">
        <f t="shared" si="354"/>
        <v>100</v>
      </c>
      <c r="AZ493" s="50"/>
      <c r="BA493" s="135">
        <f t="shared" si="341"/>
        <v>0</v>
      </c>
      <c r="BB493" s="129">
        <f t="shared" si="370"/>
        <v>0</v>
      </c>
      <c r="BC493" s="129">
        <f t="shared" si="342"/>
        <v>290000</v>
      </c>
      <c r="BD493" s="51"/>
    </row>
    <row r="494" spans="1:56" ht="30" customHeight="1" x14ac:dyDescent="0.2">
      <c r="A494" s="82"/>
      <c r="B494" s="83"/>
      <c r="C494" s="83"/>
      <c r="D494" s="63"/>
      <c r="E494" s="60"/>
      <c r="F494" s="83"/>
      <c r="G494" s="104"/>
      <c r="H494" s="105"/>
      <c r="I494" s="59"/>
      <c r="J494" s="60"/>
      <c r="K494" s="133">
        <v>4</v>
      </c>
      <c r="L494" s="62"/>
      <c r="M494" s="63"/>
      <c r="N494" s="134" t="s">
        <v>66</v>
      </c>
      <c r="O494" s="129">
        <v>5000</v>
      </c>
      <c r="P494" s="136">
        <v>6000</v>
      </c>
      <c r="Q494" s="137">
        <v>7000</v>
      </c>
      <c r="R494" s="129">
        <v>5000</v>
      </c>
      <c r="S494" s="375"/>
      <c r="T494" s="129">
        <v>1000</v>
      </c>
      <c r="U494" s="129">
        <v>300</v>
      </c>
      <c r="V494" s="129">
        <v>300</v>
      </c>
      <c r="W494" s="129">
        <f t="shared" si="379"/>
        <v>1600</v>
      </c>
      <c r="X494" s="135">
        <f t="shared" si="358"/>
        <v>32</v>
      </c>
      <c r="Z494" s="135">
        <v>400</v>
      </c>
      <c r="AA494" s="129">
        <v>400</v>
      </c>
      <c r="AB494" s="129">
        <v>500</v>
      </c>
      <c r="AC494" s="129">
        <f t="shared" si="380"/>
        <v>1300</v>
      </c>
      <c r="AD494" s="424">
        <f t="shared" si="361"/>
        <v>26</v>
      </c>
      <c r="AF494" s="424">
        <f t="shared" si="362"/>
        <v>2900</v>
      </c>
      <c r="AG494" s="424">
        <f t="shared" si="363"/>
        <v>58</v>
      </c>
      <c r="AI494" s="424">
        <v>400</v>
      </c>
      <c r="AJ494" s="129">
        <v>400</v>
      </c>
      <c r="AK494" s="129">
        <v>1000</v>
      </c>
      <c r="AL494" s="129">
        <f t="shared" si="381"/>
        <v>1800</v>
      </c>
      <c r="AM494" s="424">
        <f t="shared" si="366"/>
        <v>36</v>
      </c>
      <c r="AO494" s="424">
        <v>300</v>
      </c>
      <c r="AP494" s="129"/>
      <c r="AQ494" s="129"/>
      <c r="AR494" s="129">
        <f t="shared" si="382"/>
        <v>300</v>
      </c>
      <c r="AS494" s="424">
        <f t="shared" si="369"/>
        <v>6</v>
      </c>
      <c r="AU494" s="424">
        <f t="shared" si="383"/>
        <v>2100</v>
      </c>
      <c r="AV494" s="424">
        <f t="shared" si="353"/>
        <v>42</v>
      </c>
      <c r="AX494" s="424">
        <f t="shared" si="384"/>
        <v>5000</v>
      </c>
      <c r="AY494" s="424">
        <f t="shared" si="354"/>
        <v>100</v>
      </c>
      <c r="AZ494" s="50"/>
      <c r="BA494" s="135">
        <f t="shared" si="341"/>
        <v>0</v>
      </c>
      <c r="BB494" s="129">
        <f t="shared" si="370"/>
        <v>0</v>
      </c>
      <c r="BC494" s="129">
        <f t="shared" si="342"/>
        <v>5000</v>
      </c>
      <c r="BD494" s="51"/>
    </row>
    <row r="495" spans="1:56" ht="30" customHeight="1" x14ac:dyDescent="0.2">
      <c r="A495" s="82"/>
      <c r="B495" s="83"/>
      <c r="C495" s="83"/>
      <c r="D495" s="63"/>
      <c r="E495" s="60"/>
      <c r="F495" s="83"/>
      <c r="G495" s="104"/>
      <c r="H495" s="105"/>
      <c r="I495" s="59"/>
      <c r="J495" s="130" t="s">
        <v>67</v>
      </c>
      <c r="K495" s="61"/>
      <c r="L495" s="62"/>
      <c r="M495" s="63"/>
      <c r="N495" s="101" t="s">
        <v>68</v>
      </c>
      <c r="O495" s="103">
        <f>O496</f>
        <v>2000</v>
      </c>
      <c r="P495" s="131">
        <f>P496</f>
        <v>2000</v>
      </c>
      <c r="Q495" s="132">
        <f>Q496</f>
        <v>2000</v>
      </c>
      <c r="R495" s="103">
        <f>R496</f>
        <v>2000</v>
      </c>
      <c r="S495" s="379"/>
      <c r="T495" s="103">
        <f>T496</f>
        <v>300</v>
      </c>
      <c r="U495" s="103">
        <f>U496</f>
        <v>100</v>
      </c>
      <c r="V495" s="103">
        <f>V496</f>
        <v>100</v>
      </c>
      <c r="W495" s="103">
        <f t="shared" si="379"/>
        <v>500</v>
      </c>
      <c r="X495" s="102">
        <f t="shared" si="358"/>
        <v>25</v>
      </c>
      <c r="Z495" s="102">
        <f>Z496</f>
        <v>200</v>
      </c>
      <c r="AA495" s="103">
        <f>AA496</f>
        <v>200</v>
      </c>
      <c r="AB495" s="103">
        <f>AB496</f>
        <v>100</v>
      </c>
      <c r="AC495" s="103">
        <f t="shared" si="380"/>
        <v>500</v>
      </c>
      <c r="AD495" s="420">
        <f t="shared" si="361"/>
        <v>25</v>
      </c>
      <c r="AF495" s="420">
        <f t="shared" si="362"/>
        <v>1000</v>
      </c>
      <c r="AG495" s="420">
        <f t="shared" si="363"/>
        <v>50</v>
      </c>
      <c r="AI495" s="420">
        <f>AI496</f>
        <v>100</v>
      </c>
      <c r="AJ495" s="103">
        <f>AJ496</f>
        <v>500</v>
      </c>
      <c r="AK495" s="103">
        <f>AK496</f>
        <v>200</v>
      </c>
      <c r="AL495" s="103">
        <f t="shared" si="381"/>
        <v>800</v>
      </c>
      <c r="AM495" s="420">
        <f t="shared" si="366"/>
        <v>40</v>
      </c>
      <c r="AO495" s="420">
        <f>AO496</f>
        <v>200</v>
      </c>
      <c r="AP495" s="103">
        <f>AP496</f>
        <v>0</v>
      </c>
      <c r="AQ495" s="103">
        <f>AQ496</f>
        <v>0</v>
      </c>
      <c r="AR495" s="103">
        <f t="shared" si="382"/>
        <v>200</v>
      </c>
      <c r="AS495" s="420">
        <f t="shared" si="369"/>
        <v>10</v>
      </c>
      <c r="AU495" s="420">
        <f t="shared" si="383"/>
        <v>1000</v>
      </c>
      <c r="AV495" s="420">
        <f t="shared" si="353"/>
        <v>50</v>
      </c>
      <c r="AX495" s="420">
        <f t="shared" si="384"/>
        <v>2000</v>
      </c>
      <c r="AY495" s="420">
        <f t="shared" si="354"/>
        <v>100</v>
      </c>
      <c r="AZ495" s="50"/>
      <c r="BA495" s="102">
        <f t="shared" ref="BA495:BA558" si="385">R495-AX495</f>
        <v>0</v>
      </c>
      <c r="BB495" s="129">
        <f t="shared" si="370"/>
        <v>0</v>
      </c>
      <c r="BC495" s="103">
        <f t="shared" ref="BC495:BC558" si="386">R495-BA495</f>
        <v>2000</v>
      </c>
      <c r="BD495" s="51"/>
    </row>
    <row r="496" spans="1:56" ht="30" customHeight="1" x14ac:dyDescent="0.2">
      <c r="A496" s="82"/>
      <c r="B496" s="83"/>
      <c r="C496" s="83"/>
      <c r="D496" s="63"/>
      <c r="E496" s="60"/>
      <c r="F496" s="83"/>
      <c r="G496" s="104"/>
      <c r="H496" s="105"/>
      <c r="I496" s="59"/>
      <c r="J496" s="60"/>
      <c r="K496" s="133">
        <v>4</v>
      </c>
      <c r="L496" s="62"/>
      <c r="M496" s="63"/>
      <c r="N496" s="134" t="s">
        <v>66</v>
      </c>
      <c r="O496" s="129">
        <v>2000</v>
      </c>
      <c r="P496" s="136">
        <v>2000</v>
      </c>
      <c r="Q496" s="137">
        <v>2000</v>
      </c>
      <c r="R496" s="129">
        <v>2000</v>
      </c>
      <c r="S496" s="375"/>
      <c r="T496" s="129">
        <v>300</v>
      </c>
      <c r="U496" s="129">
        <v>100</v>
      </c>
      <c r="V496" s="129">
        <v>100</v>
      </c>
      <c r="W496" s="129">
        <f t="shared" si="379"/>
        <v>500</v>
      </c>
      <c r="X496" s="135">
        <f t="shared" si="358"/>
        <v>25</v>
      </c>
      <c r="Z496" s="135">
        <v>200</v>
      </c>
      <c r="AA496" s="129">
        <v>200</v>
      </c>
      <c r="AB496" s="129">
        <v>100</v>
      </c>
      <c r="AC496" s="129">
        <f t="shared" si="380"/>
        <v>500</v>
      </c>
      <c r="AD496" s="424">
        <f t="shared" si="361"/>
        <v>25</v>
      </c>
      <c r="AF496" s="424">
        <f t="shared" si="362"/>
        <v>1000</v>
      </c>
      <c r="AG496" s="424">
        <f t="shared" si="363"/>
        <v>50</v>
      </c>
      <c r="AI496" s="424">
        <v>100</v>
      </c>
      <c r="AJ496" s="129">
        <v>500</v>
      </c>
      <c r="AK496" s="129">
        <v>200</v>
      </c>
      <c r="AL496" s="129">
        <f t="shared" si="381"/>
        <v>800</v>
      </c>
      <c r="AM496" s="424">
        <f t="shared" si="366"/>
        <v>40</v>
      </c>
      <c r="AO496" s="424">
        <v>200</v>
      </c>
      <c r="AP496" s="129"/>
      <c r="AQ496" s="129"/>
      <c r="AR496" s="129">
        <f t="shared" si="382"/>
        <v>200</v>
      </c>
      <c r="AS496" s="424">
        <f t="shared" si="369"/>
        <v>10</v>
      </c>
      <c r="AU496" s="424">
        <f t="shared" si="383"/>
        <v>1000</v>
      </c>
      <c r="AV496" s="424">
        <f t="shared" si="353"/>
        <v>50</v>
      </c>
      <c r="AX496" s="424">
        <f t="shared" si="384"/>
        <v>2000</v>
      </c>
      <c r="AY496" s="424">
        <f t="shared" si="354"/>
        <v>100</v>
      </c>
      <c r="AZ496" s="50"/>
      <c r="BA496" s="135">
        <f t="shared" si="385"/>
        <v>0</v>
      </c>
      <c r="BB496" s="129">
        <f t="shared" si="370"/>
        <v>0</v>
      </c>
      <c r="BC496" s="129">
        <f t="shared" si="386"/>
        <v>2000</v>
      </c>
      <c r="BD496" s="51"/>
    </row>
    <row r="497" spans="1:56" ht="30" customHeight="1" x14ac:dyDescent="0.2">
      <c r="A497" s="82"/>
      <c r="B497" s="83"/>
      <c r="C497" s="83"/>
      <c r="D497" s="63"/>
      <c r="E497" s="60"/>
      <c r="F497" s="83"/>
      <c r="G497" s="104"/>
      <c r="H497" s="105"/>
      <c r="I497" s="59"/>
      <c r="J497" s="130" t="s">
        <v>55</v>
      </c>
      <c r="K497" s="61"/>
      <c r="L497" s="62"/>
      <c r="M497" s="63"/>
      <c r="N497" s="101" t="s">
        <v>56</v>
      </c>
      <c r="O497" s="103">
        <f>O498+O499+O500</f>
        <v>22000</v>
      </c>
      <c r="P497" s="131">
        <f>P498+P499+P500</f>
        <v>24000</v>
      </c>
      <c r="Q497" s="132">
        <f>Q498+Q499+Q500</f>
        <v>26000</v>
      </c>
      <c r="R497" s="103">
        <f>R498+R499+R500</f>
        <v>22000</v>
      </c>
      <c r="S497" s="379"/>
      <c r="T497" s="103">
        <f>T498+T499+T500</f>
        <v>1700</v>
      </c>
      <c r="U497" s="103">
        <f>U498+U499+U500</f>
        <v>1800</v>
      </c>
      <c r="V497" s="103">
        <f>V498+V499+V500</f>
        <v>2400</v>
      </c>
      <c r="W497" s="103">
        <f t="shared" si="379"/>
        <v>5900</v>
      </c>
      <c r="X497" s="102">
        <f t="shared" si="358"/>
        <v>26.818181818181817</v>
      </c>
      <c r="Z497" s="102">
        <f>Z498+Z499+Z500</f>
        <v>1800</v>
      </c>
      <c r="AA497" s="103">
        <f>AA498+AA499+AA500</f>
        <v>1700</v>
      </c>
      <c r="AB497" s="103">
        <f>AB498+AB499+AB500</f>
        <v>1700</v>
      </c>
      <c r="AC497" s="103">
        <f t="shared" si="380"/>
        <v>5200</v>
      </c>
      <c r="AD497" s="420">
        <f t="shared" si="361"/>
        <v>23.636363636363637</v>
      </c>
      <c r="AF497" s="420">
        <f t="shared" si="362"/>
        <v>11100</v>
      </c>
      <c r="AG497" s="420">
        <f t="shared" si="363"/>
        <v>50.454545454545453</v>
      </c>
      <c r="AI497" s="420">
        <f>AI498+AI499+AI500</f>
        <v>1700</v>
      </c>
      <c r="AJ497" s="103">
        <f>AJ498+AJ499+AJ500</f>
        <v>1700</v>
      </c>
      <c r="AK497" s="103">
        <f>AK498+AK499+AK500</f>
        <v>2500</v>
      </c>
      <c r="AL497" s="103">
        <f t="shared" si="381"/>
        <v>5900</v>
      </c>
      <c r="AM497" s="420">
        <f t="shared" si="366"/>
        <v>26.818181818181817</v>
      </c>
      <c r="AO497" s="420">
        <f>AO498+AO499+AO500</f>
        <v>2000</v>
      </c>
      <c r="AP497" s="103">
        <f>AP498+AP499+AP500</f>
        <v>1700</v>
      </c>
      <c r="AQ497" s="103">
        <f>AQ498+AQ499+AQ500</f>
        <v>1300</v>
      </c>
      <c r="AR497" s="103">
        <f t="shared" si="382"/>
        <v>5000</v>
      </c>
      <c r="AS497" s="420">
        <f t="shared" si="369"/>
        <v>22.727272727272727</v>
      </c>
      <c r="AU497" s="420">
        <f t="shared" si="383"/>
        <v>10900</v>
      </c>
      <c r="AV497" s="420">
        <f t="shared" si="353"/>
        <v>49.545454545454547</v>
      </c>
      <c r="AX497" s="420">
        <f t="shared" si="384"/>
        <v>22000</v>
      </c>
      <c r="AY497" s="420">
        <f t="shared" si="354"/>
        <v>100</v>
      </c>
      <c r="AZ497" s="50"/>
      <c r="BA497" s="102">
        <f t="shared" si="385"/>
        <v>0</v>
      </c>
      <c r="BB497" s="129">
        <f t="shared" si="370"/>
        <v>0</v>
      </c>
      <c r="BC497" s="103">
        <f t="shared" si="386"/>
        <v>22000</v>
      </c>
      <c r="BD497" s="51"/>
    </row>
    <row r="498" spans="1:56" ht="30" customHeight="1" x14ac:dyDescent="0.2">
      <c r="A498" s="82"/>
      <c r="B498" s="83"/>
      <c r="C498" s="83"/>
      <c r="D498" s="63"/>
      <c r="E498" s="60"/>
      <c r="F498" s="83"/>
      <c r="G498" s="104"/>
      <c r="H498" s="105"/>
      <c r="I498" s="59"/>
      <c r="J498" s="60"/>
      <c r="K498" s="133">
        <v>2</v>
      </c>
      <c r="L498" s="62"/>
      <c r="M498" s="63"/>
      <c r="N498" s="134" t="s">
        <v>57</v>
      </c>
      <c r="O498" s="129">
        <v>13000</v>
      </c>
      <c r="P498" s="136">
        <v>15000</v>
      </c>
      <c r="Q498" s="137">
        <v>16000</v>
      </c>
      <c r="R498" s="129">
        <v>13000</v>
      </c>
      <c r="S498" s="375"/>
      <c r="T498" s="129">
        <v>1000</v>
      </c>
      <c r="U498" s="129">
        <v>1000</v>
      </c>
      <c r="V498" s="129">
        <v>1500</v>
      </c>
      <c r="W498" s="129">
        <f t="shared" si="379"/>
        <v>3500</v>
      </c>
      <c r="X498" s="135">
        <f t="shared" si="358"/>
        <v>26.923076923076923</v>
      </c>
      <c r="Z498" s="135">
        <v>1000</v>
      </c>
      <c r="AA498" s="129">
        <v>1000</v>
      </c>
      <c r="AB498" s="129">
        <v>1000</v>
      </c>
      <c r="AC498" s="129">
        <f t="shared" si="380"/>
        <v>3000</v>
      </c>
      <c r="AD498" s="424">
        <f t="shared" si="361"/>
        <v>23.076923076923077</v>
      </c>
      <c r="AF498" s="424">
        <f t="shared" si="362"/>
        <v>6500</v>
      </c>
      <c r="AG498" s="424">
        <f t="shared" si="363"/>
        <v>50</v>
      </c>
      <c r="AI498" s="424">
        <v>1000</v>
      </c>
      <c r="AJ498" s="129">
        <v>1000</v>
      </c>
      <c r="AK498" s="129">
        <v>1000</v>
      </c>
      <c r="AL498" s="129">
        <f t="shared" si="381"/>
        <v>3000</v>
      </c>
      <c r="AM498" s="424">
        <f t="shared" si="366"/>
        <v>23.076923076923077</v>
      </c>
      <c r="AO498" s="424">
        <v>1200</v>
      </c>
      <c r="AP498" s="129">
        <v>1300</v>
      </c>
      <c r="AQ498" s="129">
        <v>1000</v>
      </c>
      <c r="AR498" s="129">
        <f t="shared" si="382"/>
        <v>3500</v>
      </c>
      <c r="AS498" s="424">
        <f t="shared" si="369"/>
        <v>26.923076923076923</v>
      </c>
      <c r="AU498" s="424">
        <f t="shared" si="383"/>
        <v>6500</v>
      </c>
      <c r="AV498" s="424">
        <f t="shared" si="353"/>
        <v>50</v>
      </c>
      <c r="AX498" s="424">
        <f t="shared" si="384"/>
        <v>13000</v>
      </c>
      <c r="AY498" s="424">
        <f t="shared" si="354"/>
        <v>100</v>
      </c>
      <c r="AZ498" s="50"/>
      <c r="BA498" s="135">
        <f t="shared" si="385"/>
        <v>0</v>
      </c>
      <c r="BB498" s="129">
        <f t="shared" si="370"/>
        <v>0</v>
      </c>
      <c r="BC498" s="129">
        <f t="shared" si="386"/>
        <v>13000</v>
      </c>
      <c r="BD498" s="51"/>
    </row>
    <row r="499" spans="1:56" ht="30" customHeight="1" x14ac:dyDescent="0.2">
      <c r="A499" s="82"/>
      <c r="B499" s="83"/>
      <c r="C499" s="83"/>
      <c r="D499" s="63"/>
      <c r="E499" s="60"/>
      <c r="F499" s="83"/>
      <c r="G499" s="104"/>
      <c r="H499" s="105"/>
      <c r="I499" s="59"/>
      <c r="J499" s="60"/>
      <c r="K499" s="133">
        <v>5</v>
      </c>
      <c r="L499" s="62"/>
      <c r="M499" s="63"/>
      <c r="N499" s="134" t="s">
        <v>58</v>
      </c>
      <c r="O499" s="129">
        <v>4000</v>
      </c>
      <c r="P499" s="136">
        <v>4000</v>
      </c>
      <c r="Q499" s="137">
        <v>5000</v>
      </c>
      <c r="R499" s="129">
        <v>4000</v>
      </c>
      <c r="S499" s="375"/>
      <c r="T499" s="129">
        <v>300</v>
      </c>
      <c r="U499" s="129">
        <v>400</v>
      </c>
      <c r="V499" s="129">
        <v>400</v>
      </c>
      <c r="W499" s="129">
        <f t="shared" si="379"/>
        <v>1100</v>
      </c>
      <c r="X499" s="135">
        <f t="shared" si="358"/>
        <v>27.5</v>
      </c>
      <c r="Z499" s="135">
        <v>300</v>
      </c>
      <c r="AA499" s="129">
        <v>300</v>
      </c>
      <c r="AB499" s="129">
        <v>300</v>
      </c>
      <c r="AC499" s="129">
        <f t="shared" si="380"/>
        <v>900</v>
      </c>
      <c r="AD499" s="424">
        <f t="shared" si="361"/>
        <v>22.5</v>
      </c>
      <c r="AF499" s="424">
        <f t="shared" si="362"/>
        <v>2000</v>
      </c>
      <c r="AG499" s="424">
        <f t="shared" si="363"/>
        <v>50</v>
      </c>
      <c r="AI499" s="424">
        <v>300</v>
      </c>
      <c r="AJ499" s="129">
        <v>300</v>
      </c>
      <c r="AK499" s="129">
        <v>300</v>
      </c>
      <c r="AL499" s="129">
        <f t="shared" si="381"/>
        <v>900</v>
      </c>
      <c r="AM499" s="424">
        <f t="shared" si="366"/>
        <v>22.5</v>
      </c>
      <c r="AO499" s="424">
        <v>400</v>
      </c>
      <c r="AP499" s="129">
        <v>400</v>
      </c>
      <c r="AQ499" s="129">
        <v>300</v>
      </c>
      <c r="AR499" s="129">
        <f t="shared" si="382"/>
        <v>1100</v>
      </c>
      <c r="AS499" s="424">
        <f t="shared" si="369"/>
        <v>27.5</v>
      </c>
      <c r="AU499" s="424">
        <f t="shared" si="383"/>
        <v>2000</v>
      </c>
      <c r="AV499" s="424">
        <f t="shared" si="353"/>
        <v>50</v>
      </c>
      <c r="AX499" s="424">
        <f t="shared" si="384"/>
        <v>4000</v>
      </c>
      <c r="AY499" s="424">
        <f t="shared" si="354"/>
        <v>100</v>
      </c>
      <c r="AZ499" s="50"/>
      <c r="BA499" s="135">
        <f t="shared" si="385"/>
        <v>0</v>
      </c>
      <c r="BB499" s="129">
        <f t="shared" si="370"/>
        <v>0</v>
      </c>
      <c r="BC499" s="129">
        <f t="shared" si="386"/>
        <v>4000</v>
      </c>
      <c r="BD499" s="51"/>
    </row>
    <row r="500" spans="1:56" ht="30" customHeight="1" x14ac:dyDescent="0.2">
      <c r="A500" s="82"/>
      <c r="B500" s="83"/>
      <c r="C500" s="83"/>
      <c r="D500" s="63"/>
      <c r="E500" s="60"/>
      <c r="F500" s="83"/>
      <c r="G500" s="104"/>
      <c r="H500" s="105"/>
      <c r="I500" s="59"/>
      <c r="J500" s="60"/>
      <c r="K500" s="133">
        <v>7</v>
      </c>
      <c r="L500" s="62"/>
      <c r="M500" s="63"/>
      <c r="N500" s="134" t="s">
        <v>59</v>
      </c>
      <c r="O500" s="129">
        <v>5000</v>
      </c>
      <c r="P500" s="136">
        <v>5000</v>
      </c>
      <c r="Q500" s="137">
        <v>5000</v>
      </c>
      <c r="R500" s="129">
        <v>5000</v>
      </c>
      <c r="S500" s="375"/>
      <c r="T500" s="129">
        <v>400</v>
      </c>
      <c r="U500" s="129">
        <v>400</v>
      </c>
      <c r="V500" s="129">
        <v>500</v>
      </c>
      <c r="W500" s="129">
        <f t="shared" si="379"/>
        <v>1300</v>
      </c>
      <c r="X500" s="135">
        <f t="shared" si="358"/>
        <v>26</v>
      </c>
      <c r="Z500" s="135">
        <v>500</v>
      </c>
      <c r="AA500" s="129">
        <v>400</v>
      </c>
      <c r="AB500" s="129">
        <v>400</v>
      </c>
      <c r="AC500" s="129">
        <f t="shared" si="380"/>
        <v>1300</v>
      </c>
      <c r="AD500" s="424">
        <f t="shared" si="361"/>
        <v>26</v>
      </c>
      <c r="AF500" s="424">
        <f t="shared" si="362"/>
        <v>2600</v>
      </c>
      <c r="AG500" s="424">
        <f t="shared" si="363"/>
        <v>52</v>
      </c>
      <c r="AI500" s="424">
        <v>400</v>
      </c>
      <c r="AJ500" s="129">
        <v>400</v>
      </c>
      <c r="AK500" s="129">
        <v>1200</v>
      </c>
      <c r="AL500" s="129">
        <f t="shared" si="381"/>
        <v>2000</v>
      </c>
      <c r="AM500" s="424">
        <f t="shared" si="366"/>
        <v>40</v>
      </c>
      <c r="AO500" s="424">
        <v>400</v>
      </c>
      <c r="AP500" s="129"/>
      <c r="AQ500" s="129"/>
      <c r="AR500" s="129">
        <f t="shared" si="382"/>
        <v>400</v>
      </c>
      <c r="AS500" s="424">
        <f t="shared" si="369"/>
        <v>8</v>
      </c>
      <c r="AU500" s="424">
        <f t="shared" si="383"/>
        <v>2400</v>
      </c>
      <c r="AV500" s="424">
        <f t="shared" si="353"/>
        <v>48</v>
      </c>
      <c r="AX500" s="424">
        <f t="shared" si="384"/>
        <v>5000</v>
      </c>
      <c r="AY500" s="424">
        <f t="shared" si="354"/>
        <v>100</v>
      </c>
      <c r="AZ500" s="50"/>
      <c r="BA500" s="135">
        <f t="shared" si="385"/>
        <v>0</v>
      </c>
      <c r="BB500" s="129">
        <f t="shared" si="370"/>
        <v>0</v>
      </c>
      <c r="BC500" s="129">
        <f t="shared" si="386"/>
        <v>5000</v>
      </c>
      <c r="BD500" s="51"/>
    </row>
    <row r="501" spans="1:56" ht="30" customHeight="1" x14ac:dyDescent="0.2">
      <c r="A501" s="82"/>
      <c r="B501" s="83"/>
      <c r="C501" s="83"/>
      <c r="D501" s="63"/>
      <c r="E501" s="60"/>
      <c r="F501" s="83"/>
      <c r="G501" s="109"/>
      <c r="H501" s="138" t="s">
        <v>60</v>
      </c>
      <c r="I501" s="139"/>
      <c r="J501" s="140"/>
      <c r="K501" s="141"/>
      <c r="L501" s="142"/>
      <c r="M501" s="143"/>
      <c r="N501" s="144" t="s">
        <v>61</v>
      </c>
      <c r="O501" s="147">
        <f>O502</f>
        <v>110000</v>
      </c>
      <c r="P501" s="146">
        <f>P502</f>
        <v>110000</v>
      </c>
      <c r="Q501" s="174">
        <f>Q502</f>
        <v>121000</v>
      </c>
      <c r="R501" s="147">
        <f>R502</f>
        <v>110000</v>
      </c>
      <c r="S501" s="379"/>
      <c r="T501" s="147">
        <f>T502</f>
        <v>0</v>
      </c>
      <c r="U501" s="147">
        <f>U502</f>
        <v>0</v>
      </c>
      <c r="V501" s="147">
        <f>V502</f>
        <v>0</v>
      </c>
      <c r="W501" s="147">
        <f t="shared" si="379"/>
        <v>0</v>
      </c>
      <c r="X501" s="145">
        <f t="shared" si="358"/>
        <v>0</v>
      </c>
      <c r="Z501" s="145">
        <f>Z502</f>
        <v>0</v>
      </c>
      <c r="AA501" s="147">
        <f>AA502</f>
        <v>0</v>
      </c>
      <c r="AB501" s="147">
        <f>AB502</f>
        <v>0</v>
      </c>
      <c r="AC501" s="147">
        <f t="shared" si="380"/>
        <v>0</v>
      </c>
      <c r="AD501" s="149">
        <f t="shared" si="361"/>
        <v>0</v>
      </c>
      <c r="AF501" s="149">
        <f t="shared" si="362"/>
        <v>0</v>
      </c>
      <c r="AG501" s="149">
        <f t="shared" si="363"/>
        <v>0</v>
      </c>
      <c r="AI501" s="149">
        <f>AI502</f>
        <v>110000</v>
      </c>
      <c r="AJ501" s="147">
        <f>AJ502</f>
        <v>0</v>
      </c>
      <c r="AK501" s="147">
        <f>AK502</f>
        <v>0</v>
      </c>
      <c r="AL501" s="147">
        <f t="shared" si="381"/>
        <v>110000</v>
      </c>
      <c r="AM501" s="149">
        <f t="shared" si="366"/>
        <v>100</v>
      </c>
      <c r="AO501" s="149">
        <f>AO502</f>
        <v>0</v>
      </c>
      <c r="AP501" s="147">
        <f>AP502</f>
        <v>0</v>
      </c>
      <c r="AQ501" s="147">
        <f>AQ502</f>
        <v>0</v>
      </c>
      <c r="AR501" s="147">
        <f t="shared" si="382"/>
        <v>0</v>
      </c>
      <c r="AS501" s="149">
        <f t="shared" si="369"/>
        <v>0</v>
      </c>
      <c r="AU501" s="149">
        <f t="shared" si="383"/>
        <v>110000</v>
      </c>
      <c r="AV501" s="149">
        <f t="shared" si="353"/>
        <v>100</v>
      </c>
      <c r="AX501" s="149">
        <f t="shared" si="384"/>
        <v>110000</v>
      </c>
      <c r="AY501" s="446">
        <f t="shared" si="354"/>
        <v>100</v>
      </c>
      <c r="AZ501" s="148"/>
      <c r="BA501" s="145">
        <f t="shared" si="385"/>
        <v>0</v>
      </c>
      <c r="BB501" s="147">
        <f t="shared" ref="BB501:BB508" si="387">BA501/(O501/100)</f>
        <v>0</v>
      </c>
      <c r="BC501" s="147">
        <f t="shared" si="386"/>
        <v>110000</v>
      </c>
      <c r="BD501" s="51"/>
    </row>
    <row r="502" spans="1:56" ht="30" customHeight="1" x14ac:dyDescent="0.2">
      <c r="A502" s="82"/>
      <c r="B502" s="83"/>
      <c r="C502" s="83"/>
      <c r="D502" s="63"/>
      <c r="E502" s="60"/>
      <c r="F502" s="83"/>
      <c r="G502" s="104"/>
      <c r="H502" s="105"/>
      <c r="I502" s="123">
        <v>2</v>
      </c>
      <c r="J502" s="60"/>
      <c r="K502" s="61"/>
      <c r="L502" s="62"/>
      <c r="M502" s="63"/>
      <c r="N502" s="124" t="s">
        <v>54</v>
      </c>
      <c r="O502" s="126">
        <f>O503+O505</f>
        <v>110000</v>
      </c>
      <c r="P502" s="126">
        <f>P503+P505</f>
        <v>110000</v>
      </c>
      <c r="Q502" s="126">
        <f>Q503+Q505</f>
        <v>121000</v>
      </c>
      <c r="R502" s="126">
        <f>R503+R505</f>
        <v>110000</v>
      </c>
      <c r="S502" s="388"/>
      <c r="T502" s="126">
        <f>T503+T505</f>
        <v>0</v>
      </c>
      <c r="U502" s="126">
        <f>U503+U505</f>
        <v>0</v>
      </c>
      <c r="V502" s="126">
        <f>V503+V505</f>
        <v>0</v>
      </c>
      <c r="W502" s="126">
        <f t="shared" si="379"/>
        <v>0</v>
      </c>
      <c r="X502" s="125">
        <f t="shared" si="358"/>
        <v>0</v>
      </c>
      <c r="Z502" s="125">
        <f>Z503+Z505</f>
        <v>0</v>
      </c>
      <c r="AA502" s="126">
        <f>AA503+AA505</f>
        <v>0</v>
      </c>
      <c r="AB502" s="126">
        <f>AB503+AB505</f>
        <v>0</v>
      </c>
      <c r="AC502" s="126">
        <f t="shared" si="380"/>
        <v>0</v>
      </c>
      <c r="AD502" s="423">
        <f t="shared" si="361"/>
        <v>0</v>
      </c>
      <c r="AF502" s="423">
        <f t="shared" si="362"/>
        <v>0</v>
      </c>
      <c r="AG502" s="423">
        <f t="shared" si="363"/>
        <v>0</v>
      </c>
      <c r="AI502" s="423">
        <f>AI503+AI505</f>
        <v>110000</v>
      </c>
      <c r="AJ502" s="126">
        <f>AJ503+AJ505</f>
        <v>0</v>
      </c>
      <c r="AK502" s="126">
        <f>AK503+AK505</f>
        <v>0</v>
      </c>
      <c r="AL502" s="126">
        <f t="shared" si="381"/>
        <v>110000</v>
      </c>
      <c r="AM502" s="423">
        <f t="shared" si="366"/>
        <v>100</v>
      </c>
      <c r="AO502" s="423">
        <f>AO503+AO505</f>
        <v>0</v>
      </c>
      <c r="AP502" s="126">
        <f>AP503+AP505</f>
        <v>0</v>
      </c>
      <c r="AQ502" s="126">
        <f>AQ503+AQ505</f>
        <v>0</v>
      </c>
      <c r="AR502" s="126">
        <f t="shared" si="382"/>
        <v>0</v>
      </c>
      <c r="AS502" s="423">
        <f t="shared" si="369"/>
        <v>0</v>
      </c>
      <c r="AU502" s="423">
        <f t="shared" si="383"/>
        <v>110000</v>
      </c>
      <c r="AV502" s="423">
        <f t="shared" si="353"/>
        <v>100</v>
      </c>
      <c r="AX502" s="423">
        <f t="shared" si="384"/>
        <v>110000</v>
      </c>
      <c r="AY502" s="447">
        <f t="shared" si="354"/>
        <v>100</v>
      </c>
      <c r="AZ502" s="50"/>
      <c r="BA502" s="125">
        <f t="shared" si="385"/>
        <v>0</v>
      </c>
      <c r="BB502" s="126">
        <f t="shared" si="387"/>
        <v>0</v>
      </c>
      <c r="BC502" s="126">
        <f t="shared" si="386"/>
        <v>110000</v>
      </c>
      <c r="BD502" s="51"/>
    </row>
    <row r="503" spans="1:56" ht="30" customHeight="1" x14ac:dyDescent="0.2">
      <c r="A503" s="82"/>
      <c r="B503" s="83"/>
      <c r="C503" s="83"/>
      <c r="D503" s="63"/>
      <c r="E503" s="60"/>
      <c r="F503" s="83"/>
      <c r="G503" s="104"/>
      <c r="H503" s="105"/>
      <c r="I503" s="59"/>
      <c r="J503" s="130" t="s">
        <v>63</v>
      </c>
      <c r="K503" s="61"/>
      <c r="L503" s="62"/>
      <c r="M503" s="63"/>
      <c r="N503" s="101" t="s">
        <v>64</v>
      </c>
      <c r="O503" s="103">
        <f>O504</f>
        <v>100000</v>
      </c>
      <c r="P503" s="103">
        <f>P504</f>
        <v>100000</v>
      </c>
      <c r="Q503" s="103">
        <f>Q504</f>
        <v>110000</v>
      </c>
      <c r="R503" s="103">
        <f>R504</f>
        <v>100000</v>
      </c>
      <c r="S503" s="379"/>
      <c r="T503" s="103">
        <f>T504</f>
        <v>0</v>
      </c>
      <c r="U503" s="103">
        <f>U504</f>
        <v>0</v>
      </c>
      <c r="V503" s="103">
        <f>V504</f>
        <v>0</v>
      </c>
      <c r="W503" s="103">
        <f t="shared" si="379"/>
        <v>0</v>
      </c>
      <c r="X503" s="102">
        <f t="shared" si="358"/>
        <v>0</v>
      </c>
      <c r="Z503" s="102">
        <f>Z504</f>
        <v>0</v>
      </c>
      <c r="AA503" s="103">
        <f>AA504</f>
        <v>0</v>
      </c>
      <c r="AB503" s="103">
        <f>AB504</f>
        <v>0</v>
      </c>
      <c r="AC503" s="103">
        <f t="shared" si="380"/>
        <v>0</v>
      </c>
      <c r="AD503" s="420">
        <f t="shared" si="361"/>
        <v>0</v>
      </c>
      <c r="AF503" s="420">
        <f t="shared" si="362"/>
        <v>0</v>
      </c>
      <c r="AG503" s="420">
        <f t="shared" si="363"/>
        <v>0</v>
      </c>
      <c r="AI503" s="420">
        <f>AI504</f>
        <v>100000</v>
      </c>
      <c r="AJ503" s="103">
        <f>AJ504</f>
        <v>0</v>
      </c>
      <c r="AK503" s="103">
        <f>AK504</f>
        <v>0</v>
      </c>
      <c r="AL503" s="103">
        <f t="shared" si="381"/>
        <v>100000</v>
      </c>
      <c r="AM503" s="420">
        <f t="shared" si="366"/>
        <v>100</v>
      </c>
      <c r="AO503" s="420">
        <f>AO504</f>
        <v>0</v>
      </c>
      <c r="AP503" s="103">
        <f>AP504</f>
        <v>0</v>
      </c>
      <c r="AQ503" s="103">
        <f>AQ504</f>
        <v>0</v>
      </c>
      <c r="AR503" s="103">
        <f t="shared" si="382"/>
        <v>0</v>
      </c>
      <c r="AS503" s="420">
        <f t="shared" si="369"/>
        <v>0</v>
      </c>
      <c r="AU503" s="420">
        <f t="shared" si="383"/>
        <v>100000</v>
      </c>
      <c r="AV503" s="420">
        <f t="shared" si="353"/>
        <v>100</v>
      </c>
      <c r="AX503" s="420">
        <f t="shared" si="384"/>
        <v>100000</v>
      </c>
      <c r="AY503" s="448">
        <f t="shared" si="354"/>
        <v>100</v>
      </c>
      <c r="AZ503" s="50"/>
      <c r="BA503" s="102">
        <f t="shared" si="385"/>
        <v>0</v>
      </c>
      <c r="BB503" s="103">
        <f t="shared" si="387"/>
        <v>0</v>
      </c>
      <c r="BC503" s="103">
        <f t="shared" si="386"/>
        <v>100000</v>
      </c>
      <c r="BD503" s="51"/>
    </row>
    <row r="504" spans="1:56" ht="30" customHeight="1" x14ac:dyDescent="0.2">
      <c r="A504" s="82"/>
      <c r="B504" s="83"/>
      <c r="C504" s="83"/>
      <c r="D504" s="63"/>
      <c r="E504" s="60"/>
      <c r="F504" s="83"/>
      <c r="G504" s="104"/>
      <c r="H504" s="105"/>
      <c r="I504" s="59"/>
      <c r="J504" s="60"/>
      <c r="K504" s="133">
        <v>1</v>
      </c>
      <c r="L504" s="62"/>
      <c r="M504" s="63"/>
      <c r="N504" s="134" t="s">
        <v>65</v>
      </c>
      <c r="O504" s="129">
        <v>100000</v>
      </c>
      <c r="P504" s="136">
        <v>100000</v>
      </c>
      <c r="Q504" s="137">
        <v>110000</v>
      </c>
      <c r="R504" s="129">
        <v>100000</v>
      </c>
      <c r="S504" s="375"/>
      <c r="T504" s="129"/>
      <c r="U504" s="129"/>
      <c r="V504" s="129"/>
      <c r="W504" s="129">
        <f t="shared" si="379"/>
        <v>0</v>
      </c>
      <c r="X504" s="135">
        <f t="shared" si="358"/>
        <v>0</v>
      </c>
      <c r="Z504" s="135"/>
      <c r="AA504" s="129"/>
      <c r="AB504" s="129"/>
      <c r="AC504" s="129">
        <f t="shared" si="380"/>
        <v>0</v>
      </c>
      <c r="AD504" s="424">
        <f t="shared" si="361"/>
        <v>0</v>
      </c>
      <c r="AF504" s="424">
        <f t="shared" si="362"/>
        <v>0</v>
      </c>
      <c r="AG504" s="424">
        <f t="shared" si="363"/>
        <v>0</v>
      </c>
      <c r="AI504" s="424">
        <v>100000</v>
      </c>
      <c r="AJ504" s="129"/>
      <c r="AK504" s="129"/>
      <c r="AL504" s="129">
        <f t="shared" si="381"/>
        <v>100000</v>
      </c>
      <c r="AM504" s="424">
        <f t="shared" si="366"/>
        <v>100</v>
      </c>
      <c r="AO504" s="424"/>
      <c r="AP504" s="129"/>
      <c r="AQ504" s="129"/>
      <c r="AR504" s="129">
        <f t="shared" si="382"/>
        <v>0</v>
      </c>
      <c r="AS504" s="424">
        <f t="shared" si="369"/>
        <v>0</v>
      </c>
      <c r="AU504" s="424">
        <f t="shared" si="383"/>
        <v>100000</v>
      </c>
      <c r="AV504" s="424">
        <f t="shared" si="353"/>
        <v>100</v>
      </c>
      <c r="AX504" s="424">
        <f t="shared" si="384"/>
        <v>100000</v>
      </c>
      <c r="AY504" s="449">
        <f t="shared" si="354"/>
        <v>100</v>
      </c>
      <c r="AZ504" s="50"/>
      <c r="BA504" s="135">
        <f t="shared" si="385"/>
        <v>0</v>
      </c>
      <c r="BB504" s="129">
        <f t="shared" si="387"/>
        <v>0</v>
      </c>
      <c r="BC504" s="129">
        <f t="shared" si="386"/>
        <v>100000</v>
      </c>
      <c r="BD504" s="51"/>
    </row>
    <row r="505" spans="1:56" ht="30" customHeight="1" x14ac:dyDescent="0.2">
      <c r="A505" s="82"/>
      <c r="B505" s="83"/>
      <c r="C505" s="83"/>
      <c r="D505" s="63"/>
      <c r="E505" s="60"/>
      <c r="F505" s="83"/>
      <c r="G505" s="104"/>
      <c r="H505" s="105"/>
      <c r="I505" s="59"/>
      <c r="J505" s="130" t="s">
        <v>55</v>
      </c>
      <c r="K505" s="61"/>
      <c r="L505" s="62"/>
      <c r="M505" s="63"/>
      <c r="N505" s="101" t="s">
        <v>56</v>
      </c>
      <c r="O505" s="103">
        <f>O506+O508</f>
        <v>10000</v>
      </c>
      <c r="P505" s="103">
        <f>P506+P508</f>
        <v>10000</v>
      </c>
      <c r="Q505" s="103">
        <f>Q506+Q508</f>
        <v>11000</v>
      </c>
      <c r="R505" s="103">
        <f>R506+R508</f>
        <v>10000</v>
      </c>
      <c r="S505" s="379"/>
      <c r="T505" s="103">
        <f>T506+T507+T508</f>
        <v>0</v>
      </c>
      <c r="U505" s="103">
        <f>U506+U507+U508</f>
        <v>0</v>
      </c>
      <c r="V505" s="103">
        <f>V506+V507+V508</f>
        <v>0</v>
      </c>
      <c r="W505" s="103">
        <f t="shared" si="379"/>
        <v>0</v>
      </c>
      <c r="X505" s="102">
        <f t="shared" si="358"/>
        <v>0</v>
      </c>
      <c r="Z505" s="102">
        <f>Z506+Z507+Z508</f>
        <v>0</v>
      </c>
      <c r="AA505" s="103">
        <f>AA506+AA507+AA508</f>
        <v>0</v>
      </c>
      <c r="AB505" s="103">
        <f>AB506+AB507+AB508</f>
        <v>0</v>
      </c>
      <c r="AC505" s="103">
        <f t="shared" si="380"/>
        <v>0</v>
      </c>
      <c r="AD505" s="420">
        <f t="shared" si="361"/>
        <v>0</v>
      </c>
      <c r="AF505" s="420">
        <f t="shared" si="362"/>
        <v>0</v>
      </c>
      <c r="AG505" s="420">
        <f t="shared" si="363"/>
        <v>0</v>
      </c>
      <c r="AI505" s="420">
        <f>AI506+AI507+AI508</f>
        <v>10000</v>
      </c>
      <c r="AJ505" s="103">
        <f>AJ506+AJ507+AJ508</f>
        <v>0</v>
      </c>
      <c r="AK505" s="103">
        <f>AK506+AK507+AK508</f>
        <v>0</v>
      </c>
      <c r="AL505" s="103">
        <f t="shared" si="381"/>
        <v>10000</v>
      </c>
      <c r="AM505" s="420">
        <f t="shared" si="366"/>
        <v>100</v>
      </c>
      <c r="AO505" s="420">
        <f>AO506+AO507+AO508</f>
        <v>0</v>
      </c>
      <c r="AP505" s="103">
        <f>AP506+AP507+AP508</f>
        <v>0</v>
      </c>
      <c r="AQ505" s="103">
        <f>AQ506+AQ507+AQ508</f>
        <v>0</v>
      </c>
      <c r="AR505" s="103">
        <f t="shared" si="382"/>
        <v>0</v>
      </c>
      <c r="AS505" s="420">
        <f t="shared" si="369"/>
        <v>0</v>
      </c>
      <c r="AU505" s="420">
        <f t="shared" si="383"/>
        <v>10000</v>
      </c>
      <c r="AV505" s="420">
        <f t="shared" si="353"/>
        <v>100</v>
      </c>
      <c r="AX505" s="420">
        <f t="shared" si="384"/>
        <v>10000</v>
      </c>
      <c r="AY505" s="448">
        <f t="shared" si="354"/>
        <v>100</v>
      </c>
      <c r="AZ505" s="50"/>
      <c r="BA505" s="102">
        <f t="shared" si="385"/>
        <v>0</v>
      </c>
      <c r="BB505" s="103">
        <f t="shared" si="387"/>
        <v>0</v>
      </c>
      <c r="BC505" s="103">
        <f t="shared" si="386"/>
        <v>10000</v>
      </c>
      <c r="BD505" s="51"/>
    </row>
    <row r="506" spans="1:56" ht="30" customHeight="1" x14ac:dyDescent="0.2">
      <c r="A506" s="82"/>
      <c r="B506" s="83"/>
      <c r="C506" s="83"/>
      <c r="D506" s="63"/>
      <c r="E506" s="60"/>
      <c r="F506" s="83"/>
      <c r="G506" s="104"/>
      <c r="H506" s="105"/>
      <c r="I506" s="59"/>
      <c r="J506" s="60"/>
      <c r="K506" s="133">
        <v>2</v>
      </c>
      <c r="L506" s="62"/>
      <c r="M506" s="63"/>
      <c r="N506" s="134" t="s">
        <v>57</v>
      </c>
      <c r="O506" s="129">
        <v>8000</v>
      </c>
      <c r="P506" s="136">
        <v>8000</v>
      </c>
      <c r="Q506" s="137">
        <v>9000</v>
      </c>
      <c r="R506" s="129">
        <v>8000</v>
      </c>
      <c r="S506" s="375"/>
      <c r="T506" s="129"/>
      <c r="U506" s="129"/>
      <c r="V506" s="129"/>
      <c r="W506" s="129">
        <f t="shared" si="379"/>
        <v>0</v>
      </c>
      <c r="X506" s="135">
        <f t="shared" si="358"/>
        <v>0</v>
      </c>
      <c r="Z506" s="135"/>
      <c r="AA506" s="129"/>
      <c r="AB506" s="129"/>
      <c r="AC506" s="129">
        <f t="shared" si="380"/>
        <v>0</v>
      </c>
      <c r="AD506" s="424">
        <f t="shared" si="361"/>
        <v>0</v>
      </c>
      <c r="AF506" s="424">
        <f t="shared" si="362"/>
        <v>0</v>
      </c>
      <c r="AG506" s="424">
        <f t="shared" si="363"/>
        <v>0</v>
      </c>
      <c r="AI506" s="424">
        <v>8000</v>
      </c>
      <c r="AJ506" s="129"/>
      <c r="AK506" s="129"/>
      <c r="AL506" s="129">
        <f t="shared" si="381"/>
        <v>8000</v>
      </c>
      <c r="AM506" s="424">
        <f t="shared" si="366"/>
        <v>100</v>
      </c>
      <c r="AO506" s="424"/>
      <c r="AP506" s="129"/>
      <c r="AQ506" s="129"/>
      <c r="AR506" s="129">
        <f t="shared" si="382"/>
        <v>0</v>
      </c>
      <c r="AS506" s="424">
        <f t="shared" si="369"/>
        <v>0</v>
      </c>
      <c r="AU506" s="424">
        <f t="shared" si="383"/>
        <v>8000</v>
      </c>
      <c r="AV506" s="424">
        <f t="shared" si="353"/>
        <v>100</v>
      </c>
      <c r="AX506" s="424">
        <f t="shared" si="384"/>
        <v>8000</v>
      </c>
      <c r="AY506" s="449">
        <f t="shared" si="354"/>
        <v>100</v>
      </c>
      <c r="AZ506" s="50"/>
      <c r="BA506" s="135">
        <f t="shared" si="385"/>
        <v>0</v>
      </c>
      <c r="BB506" s="129">
        <f t="shared" si="387"/>
        <v>0</v>
      </c>
      <c r="BC506" s="129">
        <f t="shared" si="386"/>
        <v>8000</v>
      </c>
      <c r="BD506" s="51"/>
    </row>
    <row r="507" spans="1:56" ht="30" hidden="1" customHeight="1" x14ac:dyDescent="0.2">
      <c r="A507" s="82"/>
      <c r="B507" s="83"/>
      <c r="C507" s="83"/>
      <c r="D507" s="63"/>
      <c r="E507" s="60"/>
      <c r="F507" s="83"/>
      <c r="G507" s="104"/>
      <c r="H507" s="105"/>
      <c r="I507" s="59"/>
      <c r="J507" s="60"/>
      <c r="K507" s="133">
        <v>5</v>
      </c>
      <c r="L507" s="62"/>
      <c r="M507" s="63"/>
      <c r="N507" s="134" t="s">
        <v>58</v>
      </c>
      <c r="O507" s="129" t="e">
        <f>[1]ÖD1!AJ2087</f>
        <v>#REF!</v>
      </c>
      <c r="P507" s="136" t="e">
        <f>[1]ÖD1!AK2087</f>
        <v>#REF!</v>
      </c>
      <c r="Q507" s="137" t="e">
        <f>[1]ÖD1!AL2087</f>
        <v>#REF!</v>
      </c>
      <c r="R507" s="129" t="e">
        <f>[1]ÖD1!AM2087</f>
        <v>#REF!</v>
      </c>
      <c r="S507" s="375"/>
      <c r="T507" s="129"/>
      <c r="U507" s="129"/>
      <c r="V507" s="129"/>
      <c r="W507" s="129">
        <f t="shared" si="379"/>
        <v>0</v>
      </c>
      <c r="X507" s="135" t="e">
        <f t="shared" si="358"/>
        <v>#REF!</v>
      </c>
      <c r="Z507" s="135"/>
      <c r="AA507" s="129"/>
      <c r="AB507" s="129"/>
      <c r="AC507" s="129">
        <f t="shared" si="380"/>
        <v>0</v>
      </c>
      <c r="AD507" s="424" t="e">
        <f t="shared" si="361"/>
        <v>#REF!</v>
      </c>
      <c r="AF507" s="424">
        <f t="shared" si="362"/>
        <v>0</v>
      </c>
      <c r="AG507" s="424" t="e">
        <f t="shared" si="363"/>
        <v>#REF!</v>
      </c>
      <c r="AI507" s="424"/>
      <c r="AJ507" s="129"/>
      <c r="AK507" s="129"/>
      <c r="AL507" s="129">
        <f t="shared" si="381"/>
        <v>0</v>
      </c>
      <c r="AM507" s="424" t="e">
        <f t="shared" si="366"/>
        <v>#REF!</v>
      </c>
      <c r="AO507" s="424"/>
      <c r="AP507" s="129"/>
      <c r="AQ507" s="129"/>
      <c r="AR507" s="129">
        <f t="shared" si="382"/>
        <v>0</v>
      </c>
      <c r="AS507" s="424" t="e">
        <f t="shared" si="369"/>
        <v>#REF!</v>
      </c>
      <c r="AU507" s="424">
        <f t="shared" si="383"/>
        <v>0</v>
      </c>
      <c r="AV507" s="424" t="e">
        <f t="shared" si="353"/>
        <v>#REF!</v>
      </c>
      <c r="AX507" s="424">
        <f t="shared" si="384"/>
        <v>0</v>
      </c>
      <c r="AY507" s="449" t="e">
        <f t="shared" si="354"/>
        <v>#REF!</v>
      </c>
      <c r="AZ507" s="50"/>
      <c r="BA507" s="135" t="e">
        <f t="shared" si="385"/>
        <v>#REF!</v>
      </c>
      <c r="BB507" s="129" t="e">
        <f t="shared" si="387"/>
        <v>#REF!</v>
      </c>
      <c r="BC507" s="129" t="e">
        <f t="shared" si="386"/>
        <v>#REF!</v>
      </c>
      <c r="BD507" s="51"/>
    </row>
    <row r="508" spans="1:56" ht="30" customHeight="1" x14ac:dyDescent="0.2">
      <c r="A508" s="82"/>
      <c r="B508" s="83"/>
      <c r="C508" s="83"/>
      <c r="D508" s="63"/>
      <c r="E508" s="60"/>
      <c r="F508" s="83"/>
      <c r="G508" s="104"/>
      <c r="H508" s="105"/>
      <c r="I508" s="59"/>
      <c r="J508" s="60"/>
      <c r="K508" s="133">
        <v>7</v>
      </c>
      <c r="L508" s="62"/>
      <c r="M508" s="63"/>
      <c r="N508" s="134" t="s">
        <v>59</v>
      </c>
      <c r="O508" s="129">
        <v>2000</v>
      </c>
      <c r="P508" s="136">
        <v>2000</v>
      </c>
      <c r="Q508" s="137">
        <v>2000</v>
      </c>
      <c r="R508" s="129">
        <v>2000</v>
      </c>
      <c r="S508" s="375"/>
      <c r="T508" s="129"/>
      <c r="U508" s="129"/>
      <c r="V508" s="129"/>
      <c r="W508" s="129">
        <f t="shared" si="379"/>
        <v>0</v>
      </c>
      <c r="X508" s="135">
        <f t="shared" si="358"/>
        <v>0</v>
      </c>
      <c r="Z508" s="135"/>
      <c r="AA508" s="129"/>
      <c r="AB508" s="129"/>
      <c r="AC508" s="129">
        <f t="shared" si="380"/>
        <v>0</v>
      </c>
      <c r="AD508" s="424">
        <f t="shared" si="361"/>
        <v>0</v>
      </c>
      <c r="AF508" s="424">
        <f t="shared" si="362"/>
        <v>0</v>
      </c>
      <c r="AG508" s="424">
        <f t="shared" si="363"/>
        <v>0</v>
      </c>
      <c r="AI508" s="424">
        <v>2000</v>
      </c>
      <c r="AJ508" s="129"/>
      <c r="AK508" s="129"/>
      <c r="AL508" s="129">
        <f t="shared" si="381"/>
        <v>2000</v>
      </c>
      <c r="AM508" s="424">
        <f t="shared" si="366"/>
        <v>100</v>
      </c>
      <c r="AO508" s="424"/>
      <c r="AP508" s="129"/>
      <c r="AQ508" s="129"/>
      <c r="AR508" s="129">
        <f t="shared" si="382"/>
        <v>0</v>
      </c>
      <c r="AS508" s="424">
        <f t="shared" si="369"/>
        <v>0</v>
      </c>
      <c r="AU508" s="424">
        <f t="shared" si="383"/>
        <v>2000</v>
      </c>
      <c r="AV508" s="424">
        <f t="shared" si="353"/>
        <v>100</v>
      </c>
      <c r="AX508" s="424">
        <f t="shared" si="384"/>
        <v>2000</v>
      </c>
      <c r="AY508" s="449">
        <f t="shared" si="354"/>
        <v>100</v>
      </c>
      <c r="AZ508" s="50"/>
      <c r="BA508" s="135">
        <f t="shared" si="385"/>
        <v>0</v>
      </c>
      <c r="BB508" s="129">
        <f t="shared" si="387"/>
        <v>0</v>
      </c>
      <c r="BC508" s="129">
        <f t="shared" si="386"/>
        <v>2000</v>
      </c>
      <c r="BD508" s="51"/>
    </row>
    <row r="509" spans="1:56" ht="30" customHeight="1" x14ac:dyDescent="0.2">
      <c r="A509" s="82"/>
      <c r="B509" s="83"/>
      <c r="C509" s="83"/>
      <c r="D509" s="63"/>
      <c r="E509" s="60"/>
      <c r="F509" s="83"/>
      <c r="G509" s="104"/>
      <c r="H509" s="199" t="s">
        <v>74</v>
      </c>
      <c r="I509" s="200"/>
      <c r="J509" s="201"/>
      <c r="K509" s="202"/>
      <c r="L509" s="202"/>
      <c r="M509" s="203"/>
      <c r="N509" s="204" t="s">
        <v>75</v>
      </c>
      <c r="O509" s="206">
        <f>O510</f>
        <v>2000</v>
      </c>
      <c r="P509" s="206">
        <f>P510</f>
        <v>2000</v>
      </c>
      <c r="Q509" s="206">
        <f>Q510</f>
        <v>2000</v>
      </c>
      <c r="R509" s="206">
        <f>R510</f>
        <v>2000</v>
      </c>
      <c r="S509" s="399"/>
      <c r="T509" s="206">
        <f t="shared" ref="T509:V511" si="388">T510</f>
        <v>0</v>
      </c>
      <c r="U509" s="206">
        <f t="shared" si="388"/>
        <v>0</v>
      </c>
      <c r="V509" s="206">
        <f t="shared" si="388"/>
        <v>0</v>
      </c>
      <c r="W509" s="206">
        <f>T509+U509+V509</f>
        <v>0</v>
      </c>
      <c r="X509" s="410">
        <f t="shared" si="358"/>
        <v>0</v>
      </c>
      <c r="Z509" s="205">
        <f t="shared" ref="Z509:AB511" si="389">Z510</f>
        <v>0</v>
      </c>
      <c r="AA509" s="206">
        <f t="shared" si="389"/>
        <v>0</v>
      </c>
      <c r="AB509" s="206">
        <f t="shared" si="389"/>
        <v>1000</v>
      </c>
      <c r="AC509" s="206">
        <f t="shared" ref="AC509:AC531" si="390">Z509+AA509+AB509</f>
        <v>1000</v>
      </c>
      <c r="AD509" s="427">
        <f t="shared" si="361"/>
        <v>50</v>
      </c>
      <c r="AF509" s="428">
        <f t="shared" si="362"/>
        <v>1000</v>
      </c>
      <c r="AG509" s="428">
        <f t="shared" si="363"/>
        <v>50</v>
      </c>
      <c r="AI509" s="428">
        <f t="shared" ref="AI509:AK511" si="391">AI510</f>
        <v>0</v>
      </c>
      <c r="AJ509" s="206">
        <f t="shared" si="391"/>
        <v>0</v>
      </c>
      <c r="AK509" s="206">
        <f t="shared" si="391"/>
        <v>1000</v>
      </c>
      <c r="AL509" s="206">
        <f t="shared" ref="AL509:AL531" si="392">AI509+AJ509+AK509</f>
        <v>1000</v>
      </c>
      <c r="AM509" s="427">
        <f t="shared" si="366"/>
        <v>50</v>
      </c>
      <c r="AO509" s="428">
        <f t="shared" ref="AO509:AQ511" si="393">AO510</f>
        <v>0</v>
      </c>
      <c r="AP509" s="206">
        <f t="shared" si="393"/>
        <v>0</v>
      </c>
      <c r="AQ509" s="206">
        <f t="shared" si="393"/>
        <v>0</v>
      </c>
      <c r="AR509" s="206">
        <f t="shared" ref="AR509:AR531" si="394">AO509+AP509+AQ509</f>
        <v>0</v>
      </c>
      <c r="AS509" s="427">
        <f t="shared" si="369"/>
        <v>0</v>
      </c>
      <c r="AU509" s="428">
        <f t="shared" si="383"/>
        <v>1000</v>
      </c>
      <c r="AV509" s="410">
        <f t="shared" si="353"/>
        <v>50</v>
      </c>
      <c r="AX509" s="428">
        <f t="shared" si="384"/>
        <v>2000</v>
      </c>
      <c r="AY509" s="428">
        <f t="shared" si="354"/>
        <v>100</v>
      </c>
      <c r="AZ509" s="186"/>
      <c r="BA509" s="205">
        <f t="shared" si="385"/>
        <v>0</v>
      </c>
      <c r="BB509" s="206">
        <f>BA509/(R509/100)</f>
        <v>0</v>
      </c>
      <c r="BC509" s="206">
        <f t="shared" si="386"/>
        <v>2000</v>
      </c>
      <c r="BD509" s="51"/>
    </row>
    <row r="510" spans="1:56" ht="30" customHeight="1" x14ac:dyDescent="0.2">
      <c r="A510" s="82"/>
      <c r="B510" s="83"/>
      <c r="C510" s="83"/>
      <c r="D510" s="63"/>
      <c r="E510" s="60"/>
      <c r="F510" s="83"/>
      <c r="G510" s="104"/>
      <c r="H510" s="105"/>
      <c r="I510" s="123">
        <v>2</v>
      </c>
      <c r="J510" s="60"/>
      <c r="K510" s="83"/>
      <c r="L510" s="83"/>
      <c r="M510" s="63"/>
      <c r="N510" s="124" t="s">
        <v>54</v>
      </c>
      <c r="O510" s="188">
        <f t="shared" ref="O510:R511" si="395">O511</f>
        <v>2000</v>
      </c>
      <c r="P510" s="188">
        <f t="shared" si="395"/>
        <v>2000</v>
      </c>
      <c r="Q510" s="188">
        <f t="shared" si="395"/>
        <v>2000</v>
      </c>
      <c r="R510" s="188">
        <f t="shared" si="395"/>
        <v>2000</v>
      </c>
      <c r="S510" s="387"/>
      <c r="T510" s="188">
        <f t="shared" si="388"/>
        <v>0</v>
      </c>
      <c r="U510" s="188">
        <f t="shared" si="388"/>
        <v>0</v>
      </c>
      <c r="V510" s="188">
        <f t="shared" si="388"/>
        <v>0</v>
      </c>
      <c r="W510" s="188">
        <f t="shared" si="357"/>
        <v>0</v>
      </c>
      <c r="X510" s="125">
        <f t="shared" si="358"/>
        <v>0</v>
      </c>
      <c r="Z510" s="125">
        <f t="shared" si="389"/>
        <v>0</v>
      </c>
      <c r="AA510" s="188">
        <f t="shared" si="389"/>
        <v>0</v>
      </c>
      <c r="AB510" s="188">
        <f t="shared" si="389"/>
        <v>1000</v>
      </c>
      <c r="AC510" s="188">
        <f t="shared" si="390"/>
        <v>1000</v>
      </c>
      <c r="AD510" s="423">
        <f t="shared" si="361"/>
        <v>50</v>
      </c>
      <c r="AF510" s="423">
        <f t="shared" si="362"/>
        <v>1000</v>
      </c>
      <c r="AG510" s="423">
        <f t="shared" si="363"/>
        <v>50</v>
      </c>
      <c r="AI510" s="423">
        <f t="shared" si="391"/>
        <v>0</v>
      </c>
      <c r="AJ510" s="188">
        <f t="shared" si="391"/>
        <v>0</v>
      </c>
      <c r="AK510" s="188">
        <f t="shared" si="391"/>
        <v>1000</v>
      </c>
      <c r="AL510" s="188">
        <f t="shared" si="392"/>
        <v>1000</v>
      </c>
      <c r="AM510" s="423">
        <f t="shared" si="366"/>
        <v>50</v>
      </c>
      <c r="AO510" s="423">
        <f t="shared" si="393"/>
        <v>0</v>
      </c>
      <c r="AP510" s="188">
        <f t="shared" si="393"/>
        <v>0</v>
      </c>
      <c r="AQ510" s="188">
        <f t="shared" si="393"/>
        <v>0</v>
      </c>
      <c r="AR510" s="188">
        <f t="shared" si="394"/>
        <v>0</v>
      </c>
      <c r="AS510" s="423">
        <f t="shared" si="369"/>
        <v>0</v>
      </c>
      <c r="AU510" s="423">
        <f t="shared" si="346"/>
        <v>1000</v>
      </c>
      <c r="AV510" s="423">
        <f t="shared" si="353"/>
        <v>50</v>
      </c>
      <c r="AX510" s="423">
        <f t="shared" si="347"/>
        <v>2000</v>
      </c>
      <c r="AY510" s="423">
        <f t="shared" si="354"/>
        <v>100</v>
      </c>
      <c r="AZ510" s="50"/>
      <c r="BA510" s="125">
        <f t="shared" si="385"/>
        <v>0</v>
      </c>
      <c r="BB510" s="188">
        <f t="shared" ref="BB510:BB538" si="396">BA510/(R510/100)</f>
        <v>0</v>
      </c>
      <c r="BC510" s="188">
        <f t="shared" si="386"/>
        <v>2000</v>
      </c>
      <c r="BD510" s="51"/>
    </row>
    <row r="511" spans="1:56" ht="30" customHeight="1" x14ac:dyDescent="0.2">
      <c r="A511" s="82"/>
      <c r="B511" s="83"/>
      <c r="C511" s="83"/>
      <c r="D511" s="63"/>
      <c r="E511" s="60"/>
      <c r="F511" s="83"/>
      <c r="G511" s="104"/>
      <c r="H511" s="190"/>
      <c r="I511" s="191"/>
      <c r="J511" s="130" t="s">
        <v>63</v>
      </c>
      <c r="K511" s="176"/>
      <c r="L511" s="176"/>
      <c r="M511" s="177"/>
      <c r="N511" s="101" t="s">
        <v>64</v>
      </c>
      <c r="O511" s="192">
        <f>O512</f>
        <v>2000</v>
      </c>
      <c r="P511" s="192">
        <f t="shared" si="395"/>
        <v>2000</v>
      </c>
      <c r="Q511" s="192">
        <f t="shared" si="395"/>
        <v>2000</v>
      </c>
      <c r="R511" s="192">
        <f>R512</f>
        <v>2000</v>
      </c>
      <c r="S511" s="380"/>
      <c r="T511" s="192">
        <f t="shared" si="388"/>
        <v>0</v>
      </c>
      <c r="U511" s="192">
        <f t="shared" si="388"/>
        <v>0</v>
      </c>
      <c r="V511" s="192">
        <f t="shared" si="388"/>
        <v>0</v>
      </c>
      <c r="W511" s="192">
        <f>T511+U511+V511</f>
        <v>0</v>
      </c>
      <c r="X511" s="65">
        <f t="shared" si="358"/>
        <v>0</v>
      </c>
      <c r="Z511" s="102">
        <f t="shared" si="389"/>
        <v>0</v>
      </c>
      <c r="AA511" s="192">
        <f t="shared" si="389"/>
        <v>0</v>
      </c>
      <c r="AB511" s="192">
        <f t="shared" si="389"/>
        <v>1000</v>
      </c>
      <c r="AC511" s="192">
        <f t="shared" si="390"/>
        <v>1000</v>
      </c>
      <c r="AD511" s="424">
        <f t="shared" si="361"/>
        <v>50</v>
      </c>
      <c r="AF511" s="420">
        <f t="shared" si="362"/>
        <v>1000</v>
      </c>
      <c r="AG511" s="420">
        <f t="shared" si="363"/>
        <v>50</v>
      </c>
      <c r="AI511" s="420">
        <f t="shared" si="391"/>
        <v>0</v>
      </c>
      <c r="AJ511" s="192">
        <f t="shared" si="391"/>
        <v>0</v>
      </c>
      <c r="AK511" s="192">
        <f t="shared" si="391"/>
        <v>1000</v>
      </c>
      <c r="AL511" s="192">
        <f t="shared" si="392"/>
        <v>1000</v>
      </c>
      <c r="AM511" s="424">
        <f t="shared" si="366"/>
        <v>50</v>
      </c>
      <c r="AO511" s="420">
        <f t="shared" si="393"/>
        <v>0</v>
      </c>
      <c r="AP511" s="192">
        <f t="shared" si="393"/>
        <v>0</v>
      </c>
      <c r="AQ511" s="192">
        <f t="shared" si="393"/>
        <v>0</v>
      </c>
      <c r="AR511" s="192">
        <f t="shared" si="394"/>
        <v>0</v>
      </c>
      <c r="AS511" s="424">
        <f t="shared" si="369"/>
        <v>0</v>
      </c>
      <c r="AU511" s="420">
        <f t="shared" si="346"/>
        <v>1000</v>
      </c>
      <c r="AV511" s="65">
        <f t="shared" si="353"/>
        <v>50</v>
      </c>
      <c r="AX511" s="420">
        <f t="shared" si="347"/>
        <v>2000</v>
      </c>
      <c r="AY511" s="420">
        <f t="shared" si="354"/>
        <v>100</v>
      </c>
      <c r="AZ511" s="50"/>
      <c r="BA511" s="102">
        <f t="shared" si="385"/>
        <v>0</v>
      </c>
      <c r="BB511" s="192">
        <f t="shared" si="396"/>
        <v>0</v>
      </c>
      <c r="BC511" s="192">
        <f t="shared" si="386"/>
        <v>2000</v>
      </c>
      <c r="BD511" s="51"/>
    </row>
    <row r="512" spans="1:56" ht="30" customHeight="1" x14ac:dyDescent="0.2">
      <c r="A512" s="82"/>
      <c r="B512" s="83"/>
      <c r="C512" s="83"/>
      <c r="D512" s="63"/>
      <c r="E512" s="60"/>
      <c r="F512" s="83"/>
      <c r="G512" s="104"/>
      <c r="H512" s="105"/>
      <c r="I512" s="59"/>
      <c r="J512" s="60"/>
      <c r="K512" s="133">
        <v>1</v>
      </c>
      <c r="L512" s="62"/>
      <c r="M512" s="63"/>
      <c r="N512" s="134" t="s">
        <v>65</v>
      </c>
      <c r="O512" s="129">
        <v>2000</v>
      </c>
      <c r="P512" s="136">
        <v>2000</v>
      </c>
      <c r="Q512" s="137">
        <v>2000</v>
      </c>
      <c r="R512" s="129">
        <v>2000</v>
      </c>
      <c r="S512" s="375"/>
      <c r="T512" s="129"/>
      <c r="U512" s="129"/>
      <c r="V512" s="129"/>
      <c r="W512" s="129">
        <f>T512+U512+V512</f>
        <v>0</v>
      </c>
      <c r="X512" s="65">
        <f t="shared" si="358"/>
        <v>0</v>
      </c>
      <c r="Z512" s="135"/>
      <c r="AA512" s="129"/>
      <c r="AB512" s="129">
        <v>1000</v>
      </c>
      <c r="AC512" s="129">
        <f t="shared" si="390"/>
        <v>1000</v>
      </c>
      <c r="AD512" s="424">
        <f t="shared" si="361"/>
        <v>50</v>
      </c>
      <c r="AF512" s="424">
        <f t="shared" si="362"/>
        <v>1000</v>
      </c>
      <c r="AG512" s="424">
        <f t="shared" si="363"/>
        <v>50</v>
      </c>
      <c r="AI512" s="424"/>
      <c r="AJ512" s="129"/>
      <c r="AK512" s="129">
        <v>1000</v>
      </c>
      <c r="AL512" s="129">
        <f t="shared" si="392"/>
        <v>1000</v>
      </c>
      <c r="AM512" s="424">
        <f t="shared" si="366"/>
        <v>50</v>
      </c>
      <c r="AO512" s="424"/>
      <c r="AP512" s="129"/>
      <c r="AQ512" s="129"/>
      <c r="AR512" s="129">
        <f t="shared" si="394"/>
        <v>0</v>
      </c>
      <c r="AS512" s="424">
        <f t="shared" si="369"/>
        <v>0</v>
      </c>
      <c r="AU512" s="424">
        <f t="shared" si="346"/>
        <v>1000</v>
      </c>
      <c r="AV512" s="65">
        <f t="shared" si="353"/>
        <v>50</v>
      </c>
      <c r="AX512" s="424">
        <f t="shared" si="347"/>
        <v>2000</v>
      </c>
      <c r="AY512" s="424">
        <f t="shared" si="354"/>
        <v>100</v>
      </c>
      <c r="AZ512" s="50"/>
      <c r="BA512" s="135">
        <f t="shared" si="385"/>
        <v>0</v>
      </c>
      <c r="BB512" s="129">
        <f t="shared" si="396"/>
        <v>0</v>
      </c>
      <c r="BC512" s="129">
        <f t="shared" si="386"/>
        <v>2000</v>
      </c>
      <c r="BD512" s="51"/>
    </row>
    <row r="513" spans="1:56" ht="30" customHeight="1" x14ac:dyDescent="0.2">
      <c r="A513" s="82"/>
      <c r="B513" s="83"/>
      <c r="C513" s="83"/>
      <c r="D513" s="168" t="s">
        <v>101</v>
      </c>
      <c r="E513" s="85"/>
      <c r="F513" s="86"/>
      <c r="G513" s="87"/>
      <c r="H513" s="88"/>
      <c r="I513" s="89"/>
      <c r="J513" s="85"/>
      <c r="K513" s="90"/>
      <c r="L513" s="91"/>
      <c r="M513" s="92"/>
      <c r="N513" s="93" t="s">
        <v>102</v>
      </c>
      <c r="O513" s="95">
        <f t="shared" ref="O513:R515" si="397">O514</f>
        <v>5011000</v>
      </c>
      <c r="P513" s="169">
        <f t="shared" si="397"/>
        <v>5411000</v>
      </c>
      <c r="Q513" s="170">
        <f t="shared" si="397"/>
        <v>5859000</v>
      </c>
      <c r="R513" s="95">
        <f t="shared" si="397"/>
        <v>5011000</v>
      </c>
      <c r="S513" s="375"/>
      <c r="T513" s="95">
        <f t="shared" ref="T513:V515" si="398">T514</f>
        <v>753300</v>
      </c>
      <c r="U513" s="95">
        <f t="shared" si="398"/>
        <v>302100</v>
      </c>
      <c r="V513" s="95">
        <f t="shared" si="398"/>
        <v>301700</v>
      </c>
      <c r="W513" s="95">
        <f t="shared" si="357"/>
        <v>1357100</v>
      </c>
      <c r="X513" s="94">
        <f t="shared" si="358"/>
        <v>27.082418678906407</v>
      </c>
      <c r="Z513" s="94">
        <f>Z514</f>
        <v>382400</v>
      </c>
      <c r="AA513" s="95">
        <f>AA514</f>
        <v>338600</v>
      </c>
      <c r="AB513" s="95">
        <f>AB514</f>
        <v>340600</v>
      </c>
      <c r="AC513" s="95">
        <f t="shared" si="390"/>
        <v>1061600</v>
      </c>
      <c r="AD513" s="195">
        <f t="shared" si="361"/>
        <v>21.185392137297946</v>
      </c>
      <c r="AF513" s="195">
        <f t="shared" si="362"/>
        <v>2418700</v>
      </c>
      <c r="AG513" s="195">
        <f t="shared" si="363"/>
        <v>48.267810816204353</v>
      </c>
      <c r="AI513" s="195">
        <f>AI514</f>
        <v>574600</v>
      </c>
      <c r="AJ513" s="95">
        <f>AJ514</f>
        <v>506800</v>
      </c>
      <c r="AK513" s="95">
        <f>AK514</f>
        <v>573000</v>
      </c>
      <c r="AL513" s="95">
        <f t="shared" si="392"/>
        <v>1654400</v>
      </c>
      <c r="AM513" s="195">
        <f t="shared" si="366"/>
        <v>33.015366194372383</v>
      </c>
      <c r="AO513" s="195">
        <f>AO514</f>
        <v>314200</v>
      </c>
      <c r="AP513" s="95">
        <f>AP514</f>
        <v>313300</v>
      </c>
      <c r="AQ513" s="95">
        <f>AQ514</f>
        <v>310400</v>
      </c>
      <c r="AR513" s="95">
        <f t="shared" si="394"/>
        <v>937900</v>
      </c>
      <c r="AS513" s="195">
        <f t="shared" si="369"/>
        <v>18.716822989423267</v>
      </c>
      <c r="AU513" s="195">
        <f t="shared" si="346"/>
        <v>2592300</v>
      </c>
      <c r="AV513" s="195">
        <f t="shared" si="353"/>
        <v>51.732189183795647</v>
      </c>
      <c r="AX513" s="195">
        <f t="shared" si="347"/>
        <v>5011000</v>
      </c>
      <c r="AY513" s="195">
        <f t="shared" si="354"/>
        <v>100</v>
      </c>
      <c r="AZ513" s="96"/>
      <c r="BA513" s="94">
        <f t="shared" si="385"/>
        <v>0</v>
      </c>
      <c r="BB513" s="95">
        <f t="shared" si="396"/>
        <v>0</v>
      </c>
      <c r="BC513" s="95">
        <f t="shared" si="386"/>
        <v>5011000</v>
      </c>
      <c r="BD513" s="51"/>
    </row>
    <row r="514" spans="1:56" ht="30" customHeight="1" x14ac:dyDescent="0.2">
      <c r="A514" s="82"/>
      <c r="B514" s="83"/>
      <c r="C514" s="83"/>
      <c r="D514" s="63"/>
      <c r="E514" s="193" t="s">
        <v>48</v>
      </c>
      <c r="F514" s="83"/>
      <c r="G514" s="104"/>
      <c r="H514" s="105"/>
      <c r="I514" s="59"/>
      <c r="J514" s="60"/>
      <c r="K514" s="61"/>
      <c r="L514" s="62"/>
      <c r="M514" s="63"/>
      <c r="N514" s="64" t="s">
        <v>49</v>
      </c>
      <c r="O514" s="99">
        <f t="shared" si="397"/>
        <v>5011000</v>
      </c>
      <c r="P514" s="66">
        <f t="shared" si="397"/>
        <v>5411000</v>
      </c>
      <c r="Q514" s="67">
        <f t="shared" si="397"/>
        <v>5859000</v>
      </c>
      <c r="R514" s="99">
        <f t="shared" si="397"/>
        <v>5011000</v>
      </c>
      <c r="S514" s="383"/>
      <c r="T514" s="99">
        <f t="shared" si="398"/>
        <v>753300</v>
      </c>
      <c r="U514" s="99">
        <f t="shared" si="398"/>
        <v>302100</v>
      </c>
      <c r="V514" s="99">
        <f t="shared" si="398"/>
        <v>301700</v>
      </c>
      <c r="W514" s="99">
        <f t="shared" si="357"/>
        <v>1357100</v>
      </c>
      <c r="X514" s="98">
        <f t="shared" si="358"/>
        <v>27.082418678906407</v>
      </c>
      <c r="Z514" s="98">
        <f t="shared" ref="Z514:AB515" si="399">Z515</f>
        <v>382400</v>
      </c>
      <c r="AA514" s="99">
        <f t="shared" si="399"/>
        <v>338600</v>
      </c>
      <c r="AB514" s="99">
        <f t="shared" si="399"/>
        <v>340600</v>
      </c>
      <c r="AC514" s="99">
        <f t="shared" si="390"/>
        <v>1061600</v>
      </c>
      <c r="AD514" s="65">
        <f t="shared" si="361"/>
        <v>21.185392137297946</v>
      </c>
      <c r="AF514" s="65">
        <f t="shared" si="362"/>
        <v>2418700</v>
      </c>
      <c r="AG514" s="65">
        <f t="shared" si="363"/>
        <v>48.267810816204353</v>
      </c>
      <c r="AI514" s="65">
        <f t="shared" ref="AI514:AK515" si="400">AI515</f>
        <v>574600</v>
      </c>
      <c r="AJ514" s="99">
        <f t="shared" si="400"/>
        <v>506800</v>
      </c>
      <c r="AK514" s="99">
        <f t="shared" si="400"/>
        <v>573000</v>
      </c>
      <c r="AL514" s="99">
        <f t="shared" si="392"/>
        <v>1654400</v>
      </c>
      <c r="AM514" s="65">
        <f t="shared" si="366"/>
        <v>33.015366194372383</v>
      </c>
      <c r="AO514" s="65">
        <f t="shared" ref="AO514:AQ515" si="401">AO515</f>
        <v>314200</v>
      </c>
      <c r="AP514" s="99">
        <f t="shared" si="401"/>
        <v>313300</v>
      </c>
      <c r="AQ514" s="99">
        <f t="shared" si="401"/>
        <v>310400</v>
      </c>
      <c r="AR514" s="99">
        <f t="shared" si="394"/>
        <v>937900</v>
      </c>
      <c r="AS514" s="65">
        <f t="shared" si="369"/>
        <v>18.716822989423267</v>
      </c>
      <c r="AU514" s="65">
        <f t="shared" si="346"/>
        <v>2592300</v>
      </c>
      <c r="AV514" s="65">
        <f t="shared" si="353"/>
        <v>51.732189183795647</v>
      </c>
      <c r="AX514" s="65">
        <f t="shared" si="347"/>
        <v>5011000</v>
      </c>
      <c r="AY514" s="65">
        <f t="shared" si="354"/>
        <v>100</v>
      </c>
      <c r="AZ514" s="50"/>
      <c r="BA514" s="98">
        <f t="shared" si="385"/>
        <v>0</v>
      </c>
      <c r="BB514" s="99">
        <f t="shared" si="396"/>
        <v>0</v>
      </c>
      <c r="BC514" s="99">
        <f t="shared" si="386"/>
        <v>5011000</v>
      </c>
      <c r="BD514" s="51"/>
    </row>
    <row r="515" spans="1:56" ht="30" customHeight="1" x14ac:dyDescent="0.2">
      <c r="A515" s="82"/>
      <c r="B515" s="83"/>
      <c r="C515" s="83"/>
      <c r="D515" s="63"/>
      <c r="E515" s="60"/>
      <c r="F515" s="171">
        <v>4</v>
      </c>
      <c r="G515" s="104"/>
      <c r="H515" s="105"/>
      <c r="I515" s="59"/>
      <c r="J515" s="60"/>
      <c r="K515" s="61"/>
      <c r="L515" s="62"/>
      <c r="M515" s="63"/>
      <c r="N515" s="101" t="s">
        <v>50</v>
      </c>
      <c r="O515" s="103">
        <f t="shared" si="397"/>
        <v>5011000</v>
      </c>
      <c r="P515" s="131">
        <f t="shared" si="397"/>
        <v>5411000</v>
      </c>
      <c r="Q515" s="132">
        <f t="shared" si="397"/>
        <v>5859000</v>
      </c>
      <c r="R515" s="103">
        <f t="shared" si="397"/>
        <v>5011000</v>
      </c>
      <c r="S515" s="379"/>
      <c r="T515" s="103">
        <f t="shared" si="398"/>
        <v>753300</v>
      </c>
      <c r="U515" s="103">
        <f t="shared" si="398"/>
        <v>302100</v>
      </c>
      <c r="V515" s="103">
        <f t="shared" si="398"/>
        <v>301700</v>
      </c>
      <c r="W515" s="103">
        <f t="shared" si="357"/>
        <v>1357100</v>
      </c>
      <c r="X515" s="102">
        <f t="shared" si="358"/>
        <v>27.082418678906407</v>
      </c>
      <c r="Z515" s="102">
        <f t="shared" si="399"/>
        <v>382400</v>
      </c>
      <c r="AA515" s="103">
        <f t="shared" si="399"/>
        <v>338600</v>
      </c>
      <c r="AB515" s="103">
        <f t="shared" si="399"/>
        <v>340600</v>
      </c>
      <c r="AC515" s="103">
        <f t="shared" si="390"/>
        <v>1061600</v>
      </c>
      <c r="AD515" s="420">
        <f t="shared" si="361"/>
        <v>21.185392137297946</v>
      </c>
      <c r="AF515" s="420">
        <f t="shared" si="362"/>
        <v>2418700</v>
      </c>
      <c r="AG515" s="420">
        <f t="shared" si="363"/>
        <v>48.267810816204353</v>
      </c>
      <c r="AI515" s="420">
        <f t="shared" si="400"/>
        <v>574600</v>
      </c>
      <c r="AJ515" s="103">
        <f t="shared" si="400"/>
        <v>506800</v>
      </c>
      <c r="AK515" s="103">
        <f t="shared" si="400"/>
        <v>573000</v>
      </c>
      <c r="AL515" s="103">
        <f t="shared" si="392"/>
        <v>1654400</v>
      </c>
      <c r="AM515" s="420">
        <f t="shared" si="366"/>
        <v>33.015366194372383</v>
      </c>
      <c r="AO515" s="420">
        <f t="shared" si="401"/>
        <v>314200</v>
      </c>
      <c r="AP515" s="103">
        <f t="shared" si="401"/>
        <v>313300</v>
      </c>
      <c r="AQ515" s="103">
        <f t="shared" si="401"/>
        <v>310400</v>
      </c>
      <c r="AR515" s="103">
        <f t="shared" si="394"/>
        <v>937900</v>
      </c>
      <c r="AS515" s="420">
        <f t="shared" si="369"/>
        <v>18.716822989423267</v>
      </c>
      <c r="AU515" s="420">
        <f t="shared" si="346"/>
        <v>2592300</v>
      </c>
      <c r="AV515" s="420">
        <f t="shared" si="353"/>
        <v>51.732189183795647</v>
      </c>
      <c r="AX515" s="420">
        <f t="shared" si="347"/>
        <v>5011000</v>
      </c>
      <c r="AY515" s="420">
        <f t="shared" si="354"/>
        <v>100</v>
      </c>
      <c r="AZ515" s="50"/>
      <c r="BA515" s="102">
        <f t="shared" si="385"/>
        <v>0</v>
      </c>
      <c r="BB515" s="103">
        <f t="shared" si="396"/>
        <v>0</v>
      </c>
      <c r="BC515" s="103">
        <f t="shared" si="386"/>
        <v>5011000</v>
      </c>
      <c r="BD515" s="51"/>
    </row>
    <row r="516" spans="1:56" ht="30" customHeight="1" x14ac:dyDescent="0.2">
      <c r="A516" s="82"/>
      <c r="B516" s="83"/>
      <c r="C516" s="83"/>
      <c r="D516" s="63"/>
      <c r="E516" s="60"/>
      <c r="F516" s="83"/>
      <c r="G516" s="109">
        <v>1</v>
      </c>
      <c r="H516" s="172"/>
      <c r="I516" s="59"/>
      <c r="J516" s="60"/>
      <c r="K516" s="61"/>
      <c r="L516" s="62"/>
      <c r="M516" s="63"/>
      <c r="N516" s="101" t="s">
        <v>51</v>
      </c>
      <c r="O516" s="103">
        <f>O517+O532+O539+O547</f>
        <v>5011000</v>
      </c>
      <c r="P516" s="131">
        <f>P517+P532+P539+P547</f>
        <v>5411000</v>
      </c>
      <c r="Q516" s="132">
        <f>Q517+Q532+Q539+Q547</f>
        <v>5859000</v>
      </c>
      <c r="R516" s="103">
        <f>R517+R532+R539+R547</f>
        <v>5011000</v>
      </c>
      <c r="S516" s="379"/>
      <c r="T516" s="103">
        <f>T517+T532+T539+T547</f>
        <v>753300</v>
      </c>
      <c r="U516" s="103">
        <f>U517+U532+U539+U547</f>
        <v>302100</v>
      </c>
      <c r="V516" s="103">
        <f>V517+V532+V539+V547</f>
        <v>301700</v>
      </c>
      <c r="W516" s="103">
        <f t="shared" si="357"/>
        <v>1357100</v>
      </c>
      <c r="X516" s="102">
        <f t="shared" si="358"/>
        <v>27.082418678906407</v>
      </c>
      <c r="Z516" s="102">
        <f>Z517+Z532+Z539+Z547</f>
        <v>382400</v>
      </c>
      <c r="AA516" s="103">
        <f>AA517+AA532+AA539+AA547</f>
        <v>338600</v>
      </c>
      <c r="AB516" s="103">
        <f>AB517+AB532+AB539+AB547</f>
        <v>340600</v>
      </c>
      <c r="AC516" s="103">
        <f t="shared" si="390"/>
        <v>1061600</v>
      </c>
      <c r="AD516" s="420">
        <f t="shared" si="361"/>
        <v>21.185392137297946</v>
      </c>
      <c r="AF516" s="420">
        <f t="shared" si="362"/>
        <v>2418700</v>
      </c>
      <c r="AG516" s="420">
        <f t="shared" si="363"/>
        <v>48.267810816204353</v>
      </c>
      <c r="AI516" s="420">
        <f>AI517+AI532+AI539+AI547</f>
        <v>574600</v>
      </c>
      <c r="AJ516" s="103">
        <f>AJ517+AJ532+AJ539+AJ547</f>
        <v>506800</v>
      </c>
      <c r="AK516" s="103">
        <f>AK517+AK532+AK539+AK547</f>
        <v>573000</v>
      </c>
      <c r="AL516" s="103">
        <f t="shared" si="392"/>
        <v>1654400</v>
      </c>
      <c r="AM516" s="420">
        <f t="shared" si="366"/>
        <v>33.015366194372383</v>
      </c>
      <c r="AO516" s="420">
        <f>AO517+AO532+AO539+AO547</f>
        <v>314200</v>
      </c>
      <c r="AP516" s="103">
        <f>AP517+AP532+AP539+AP547</f>
        <v>313300</v>
      </c>
      <c r="AQ516" s="103">
        <f>AQ517+AQ532+AQ539+AQ547</f>
        <v>310400</v>
      </c>
      <c r="AR516" s="103">
        <f t="shared" si="394"/>
        <v>937900</v>
      </c>
      <c r="AS516" s="420">
        <f t="shared" si="369"/>
        <v>18.716822989423267</v>
      </c>
      <c r="AU516" s="420">
        <f t="shared" si="346"/>
        <v>2592300</v>
      </c>
      <c r="AV516" s="420">
        <f t="shared" si="353"/>
        <v>51.732189183795647</v>
      </c>
      <c r="AX516" s="420">
        <f t="shared" si="347"/>
        <v>5011000</v>
      </c>
      <c r="AY516" s="420">
        <f t="shared" si="354"/>
        <v>100</v>
      </c>
      <c r="AZ516" s="50"/>
      <c r="BA516" s="102">
        <f t="shared" si="385"/>
        <v>0</v>
      </c>
      <c r="BB516" s="103">
        <f t="shared" si="396"/>
        <v>0</v>
      </c>
      <c r="BC516" s="103">
        <f t="shared" si="386"/>
        <v>5011000</v>
      </c>
      <c r="BD516" s="51"/>
    </row>
    <row r="517" spans="1:56" ht="30" customHeight="1" x14ac:dyDescent="0.2">
      <c r="A517" s="82"/>
      <c r="B517" s="83"/>
      <c r="C517" s="83"/>
      <c r="D517" s="63"/>
      <c r="E517" s="60"/>
      <c r="F517" s="83"/>
      <c r="G517" s="109"/>
      <c r="H517" s="173" t="s">
        <v>46</v>
      </c>
      <c r="I517" s="59"/>
      <c r="J517" s="60"/>
      <c r="K517" s="61"/>
      <c r="L517" s="62"/>
      <c r="M517" s="63"/>
      <c r="N517" s="101" t="s">
        <v>51</v>
      </c>
      <c r="O517" s="103">
        <f>O518</f>
        <v>4970000</v>
      </c>
      <c r="P517" s="131">
        <f>P518</f>
        <v>5368000</v>
      </c>
      <c r="Q517" s="132">
        <f>Q518</f>
        <v>5814000</v>
      </c>
      <c r="R517" s="103">
        <f>R518</f>
        <v>4970000</v>
      </c>
      <c r="S517" s="379"/>
      <c r="T517" s="103">
        <f>T518</f>
        <v>751300</v>
      </c>
      <c r="U517" s="103">
        <f>U518</f>
        <v>299600</v>
      </c>
      <c r="V517" s="103">
        <f>V518</f>
        <v>299800</v>
      </c>
      <c r="W517" s="103">
        <f t="shared" si="357"/>
        <v>1350700</v>
      </c>
      <c r="X517" s="102">
        <f t="shared" si="358"/>
        <v>27.177062374245473</v>
      </c>
      <c r="Z517" s="102">
        <f>Z518</f>
        <v>380300</v>
      </c>
      <c r="AA517" s="103">
        <f>AA518</f>
        <v>335600</v>
      </c>
      <c r="AB517" s="103">
        <f>AB518</f>
        <v>336800</v>
      </c>
      <c r="AC517" s="103">
        <f t="shared" si="390"/>
        <v>1052700</v>
      </c>
      <c r="AD517" s="420">
        <f t="shared" si="361"/>
        <v>21.18108651911469</v>
      </c>
      <c r="AF517" s="420">
        <f t="shared" si="362"/>
        <v>2403400</v>
      </c>
      <c r="AG517" s="420">
        <f t="shared" si="363"/>
        <v>48.358148893360159</v>
      </c>
      <c r="AI517" s="420">
        <f>AI518</f>
        <v>555300</v>
      </c>
      <c r="AJ517" s="103">
        <f>AJ518</f>
        <v>505400</v>
      </c>
      <c r="AK517" s="103">
        <f>AK518</f>
        <v>569600</v>
      </c>
      <c r="AL517" s="103">
        <f t="shared" si="392"/>
        <v>1630300</v>
      </c>
      <c r="AM517" s="420">
        <f t="shared" si="366"/>
        <v>32.802816901408448</v>
      </c>
      <c r="AO517" s="420">
        <f>AO518</f>
        <v>313700</v>
      </c>
      <c r="AP517" s="103">
        <f>AP518</f>
        <v>312800</v>
      </c>
      <c r="AQ517" s="103">
        <f>AQ518</f>
        <v>309800</v>
      </c>
      <c r="AR517" s="103">
        <f t="shared" si="394"/>
        <v>936300</v>
      </c>
      <c r="AS517" s="420">
        <f t="shared" si="369"/>
        <v>18.839034205231389</v>
      </c>
      <c r="AU517" s="420">
        <f t="shared" si="346"/>
        <v>2566600</v>
      </c>
      <c r="AV517" s="420">
        <f t="shared" si="353"/>
        <v>51.641851106639841</v>
      </c>
      <c r="AX517" s="420">
        <f t="shared" si="347"/>
        <v>4970000</v>
      </c>
      <c r="AY517" s="420">
        <f t="shared" si="354"/>
        <v>100</v>
      </c>
      <c r="AZ517" s="50"/>
      <c r="BA517" s="102">
        <f t="shared" si="385"/>
        <v>0</v>
      </c>
      <c r="BB517" s="103">
        <f t="shared" si="396"/>
        <v>0</v>
      </c>
      <c r="BC517" s="103">
        <f t="shared" si="386"/>
        <v>4970000</v>
      </c>
      <c r="BD517" s="51"/>
    </row>
    <row r="518" spans="1:56" ht="30" customHeight="1" x14ac:dyDescent="0.2">
      <c r="A518" s="82"/>
      <c r="B518" s="83"/>
      <c r="C518" s="83"/>
      <c r="D518" s="63"/>
      <c r="E518" s="60"/>
      <c r="F518" s="83"/>
      <c r="G518" s="104"/>
      <c r="H518" s="105"/>
      <c r="I518" s="123">
        <v>2</v>
      </c>
      <c r="J518" s="60"/>
      <c r="K518" s="61"/>
      <c r="L518" s="62"/>
      <c r="M518" s="63"/>
      <c r="N518" s="124" t="s">
        <v>54</v>
      </c>
      <c r="O518" s="126">
        <f>O519+O523+O527</f>
        <v>4970000</v>
      </c>
      <c r="P518" s="127">
        <f>P519+P523+P527</f>
        <v>5368000</v>
      </c>
      <c r="Q518" s="128">
        <f>Q519+Q523+Q527</f>
        <v>5814000</v>
      </c>
      <c r="R518" s="126">
        <f>R519+R523+R527</f>
        <v>4970000</v>
      </c>
      <c r="S518" s="388"/>
      <c r="T518" s="126">
        <f>T519+T523+T527</f>
        <v>751300</v>
      </c>
      <c r="U518" s="126">
        <f>U519+U523+U527</f>
        <v>299600</v>
      </c>
      <c r="V518" s="126">
        <f>V519+V523+V527</f>
        <v>299800</v>
      </c>
      <c r="W518" s="126">
        <f t="shared" si="357"/>
        <v>1350700</v>
      </c>
      <c r="X518" s="125">
        <f t="shared" si="358"/>
        <v>27.177062374245473</v>
      </c>
      <c r="Z518" s="125">
        <f>Z519+Z523+Z527</f>
        <v>380300</v>
      </c>
      <c r="AA518" s="126">
        <f>AA519+AA523+AA527</f>
        <v>335600</v>
      </c>
      <c r="AB518" s="126">
        <f>AB519+AB523+AB527</f>
        <v>336800</v>
      </c>
      <c r="AC518" s="126">
        <f t="shared" si="390"/>
        <v>1052700</v>
      </c>
      <c r="AD518" s="423">
        <f t="shared" si="361"/>
        <v>21.18108651911469</v>
      </c>
      <c r="AF518" s="423">
        <f t="shared" si="362"/>
        <v>2403400</v>
      </c>
      <c r="AG518" s="423">
        <f t="shared" si="363"/>
        <v>48.358148893360159</v>
      </c>
      <c r="AI518" s="423">
        <f>AI519+AI523+AI527</f>
        <v>555300</v>
      </c>
      <c r="AJ518" s="126">
        <f>AJ519+AJ523+AJ527</f>
        <v>505400</v>
      </c>
      <c r="AK518" s="126">
        <f>AK519+AK523+AK527</f>
        <v>569600</v>
      </c>
      <c r="AL518" s="126">
        <f t="shared" si="392"/>
        <v>1630300</v>
      </c>
      <c r="AM518" s="423">
        <f t="shared" si="366"/>
        <v>32.802816901408448</v>
      </c>
      <c r="AO518" s="423">
        <f>AO519+AO523+AO527</f>
        <v>313700</v>
      </c>
      <c r="AP518" s="126">
        <f>AP519+AP523+AP527</f>
        <v>312800</v>
      </c>
      <c r="AQ518" s="126">
        <f>AQ519+AQ523+AQ527</f>
        <v>309800</v>
      </c>
      <c r="AR518" s="126">
        <f t="shared" si="394"/>
        <v>936300</v>
      </c>
      <c r="AS518" s="423">
        <f t="shared" si="369"/>
        <v>18.839034205231389</v>
      </c>
      <c r="AU518" s="423">
        <f t="shared" si="346"/>
        <v>2566600</v>
      </c>
      <c r="AV518" s="423">
        <f t="shared" si="353"/>
        <v>51.641851106639841</v>
      </c>
      <c r="AX518" s="423">
        <f t="shared" si="347"/>
        <v>4970000</v>
      </c>
      <c r="AY518" s="423">
        <f t="shared" si="354"/>
        <v>100</v>
      </c>
      <c r="AZ518" s="50"/>
      <c r="BA518" s="125">
        <f t="shared" si="385"/>
        <v>0</v>
      </c>
      <c r="BB518" s="126">
        <f t="shared" si="396"/>
        <v>0</v>
      </c>
      <c r="BC518" s="126">
        <f t="shared" si="386"/>
        <v>4970000</v>
      </c>
      <c r="BD518" s="51"/>
    </row>
    <row r="519" spans="1:56" ht="30" customHeight="1" x14ac:dyDescent="0.2">
      <c r="A519" s="82"/>
      <c r="B519" s="83"/>
      <c r="C519" s="83"/>
      <c r="D519" s="63"/>
      <c r="E519" s="60"/>
      <c r="F519" s="83"/>
      <c r="G519" s="104"/>
      <c r="H519" s="105"/>
      <c r="I519" s="59"/>
      <c r="J519" s="130" t="s">
        <v>63</v>
      </c>
      <c r="K519" s="61"/>
      <c r="L519" s="62"/>
      <c r="M519" s="63"/>
      <c r="N519" s="101" t="s">
        <v>64</v>
      </c>
      <c r="O519" s="103">
        <f>O520+O521+O522</f>
        <v>4170000</v>
      </c>
      <c r="P519" s="131">
        <f>P520+P521+P522</f>
        <v>4520000</v>
      </c>
      <c r="Q519" s="132">
        <f>Q520+Q521+Q522</f>
        <v>4890000</v>
      </c>
      <c r="R519" s="103">
        <f>R520+R521+R522</f>
        <v>4170000</v>
      </c>
      <c r="S519" s="379"/>
      <c r="T519" s="103">
        <f>T520+T521+T522</f>
        <v>635000</v>
      </c>
      <c r="U519" s="103">
        <f>U520+U521+U522</f>
        <v>254000</v>
      </c>
      <c r="V519" s="103">
        <f>V520+V521+V522</f>
        <v>254000</v>
      </c>
      <c r="W519" s="103">
        <f t="shared" si="357"/>
        <v>1143000</v>
      </c>
      <c r="X519" s="102">
        <f t="shared" si="358"/>
        <v>27.410071942446042</v>
      </c>
      <c r="Z519" s="102">
        <f>Z520+Z521+Z522</f>
        <v>321000</v>
      </c>
      <c r="AA519" s="103">
        <f>AA520+AA521+AA522</f>
        <v>276000</v>
      </c>
      <c r="AB519" s="103">
        <f>AB520+AB521+AB522</f>
        <v>278000</v>
      </c>
      <c r="AC519" s="103">
        <f t="shared" si="390"/>
        <v>875000</v>
      </c>
      <c r="AD519" s="424">
        <f t="shared" ref="AD519:AD526" si="402">AC519/(O519/100)</f>
        <v>20.983213429256594</v>
      </c>
      <c r="AF519" s="420">
        <f t="shared" si="362"/>
        <v>2018000</v>
      </c>
      <c r="AG519" s="420">
        <f t="shared" si="363"/>
        <v>48.393285371702639</v>
      </c>
      <c r="AI519" s="420">
        <f>AI520+AI521+AI522</f>
        <v>426000</v>
      </c>
      <c r="AJ519" s="103">
        <f>AJ520+AJ521+AJ522</f>
        <v>377000</v>
      </c>
      <c r="AK519" s="103">
        <f>AK520+AK521+AK522</f>
        <v>427000</v>
      </c>
      <c r="AL519" s="103">
        <f t="shared" si="392"/>
        <v>1230000</v>
      </c>
      <c r="AM519" s="424">
        <f t="shared" ref="AM519:AM526" si="403">AL519/(O519/100)</f>
        <v>29.496402877697843</v>
      </c>
      <c r="AO519" s="420">
        <f>AO520+AO521+AO522</f>
        <v>308000</v>
      </c>
      <c r="AP519" s="103">
        <f>AP520+AP521+AP522</f>
        <v>308000</v>
      </c>
      <c r="AQ519" s="103">
        <f>AQ520+AQ521+AQ522</f>
        <v>306000</v>
      </c>
      <c r="AR519" s="103">
        <f t="shared" si="394"/>
        <v>922000</v>
      </c>
      <c r="AS519" s="424">
        <f t="shared" ref="AS519:AS526" si="404">AR519/(O519/100)</f>
        <v>22.110311750599521</v>
      </c>
      <c r="AU519" s="420">
        <f t="shared" si="346"/>
        <v>2152000</v>
      </c>
      <c r="AV519" s="420">
        <f t="shared" si="353"/>
        <v>51.606714628297361</v>
      </c>
      <c r="AX519" s="420">
        <f t="shared" si="347"/>
        <v>4170000</v>
      </c>
      <c r="AY519" s="420">
        <f t="shared" si="354"/>
        <v>100</v>
      </c>
      <c r="AZ519" s="50"/>
      <c r="BA519" s="102">
        <f t="shared" si="385"/>
        <v>0</v>
      </c>
      <c r="BB519" s="103">
        <f t="shared" si="396"/>
        <v>0</v>
      </c>
      <c r="BC519" s="103">
        <f t="shared" si="386"/>
        <v>4170000</v>
      </c>
      <c r="BD519" s="51"/>
    </row>
    <row r="520" spans="1:56" ht="30" customHeight="1" x14ac:dyDescent="0.2">
      <c r="A520" s="82"/>
      <c r="B520" s="83"/>
      <c r="C520" s="83"/>
      <c r="D520" s="63"/>
      <c r="E520" s="60"/>
      <c r="F520" s="83"/>
      <c r="G520" s="104"/>
      <c r="H520" s="105"/>
      <c r="I520" s="59"/>
      <c r="J520" s="60"/>
      <c r="K520" s="133">
        <v>1</v>
      </c>
      <c r="L520" s="62"/>
      <c r="M520" s="63"/>
      <c r="N520" s="134" t="s">
        <v>65</v>
      </c>
      <c r="O520" s="129">
        <v>3940000</v>
      </c>
      <c r="P520" s="136">
        <v>4270000</v>
      </c>
      <c r="Q520" s="137">
        <v>4620000</v>
      </c>
      <c r="R520" s="129">
        <v>3940000</v>
      </c>
      <c r="S520" s="375"/>
      <c r="T520" s="129">
        <v>600000</v>
      </c>
      <c r="U520" s="129">
        <v>240000</v>
      </c>
      <c r="V520" s="129">
        <v>240000</v>
      </c>
      <c r="W520" s="129">
        <f t="shared" si="357"/>
        <v>1080000</v>
      </c>
      <c r="X520" s="135">
        <f t="shared" si="358"/>
        <v>27.411167512690355</v>
      </c>
      <c r="Z520" s="135">
        <v>300000</v>
      </c>
      <c r="AA520" s="129">
        <v>250000</v>
      </c>
      <c r="AB520" s="129">
        <v>260000</v>
      </c>
      <c r="AC520" s="129">
        <f t="shared" si="390"/>
        <v>810000</v>
      </c>
      <c r="AD520" s="424">
        <f t="shared" si="402"/>
        <v>20.558375634517766</v>
      </c>
      <c r="AF520" s="424">
        <f t="shared" si="362"/>
        <v>1890000</v>
      </c>
      <c r="AG520" s="424">
        <f t="shared" si="363"/>
        <v>47.969543147208121</v>
      </c>
      <c r="AI520" s="424">
        <v>400000</v>
      </c>
      <c r="AJ520" s="129">
        <v>350000</v>
      </c>
      <c r="AK520" s="129">
        <v>400000</v>
      </c>
      <c r="AL520" s="129">
        <f t="shared" si="392"/>
        <v>1150000</v>
      </c>
      <c r="AM520" s="424">
        <f t="shared" si="403"/>
        <v>29.18781725888325</v>
      </c>
      <c r="AO520" s="424">
        <v>300000</v>
      </c>
      <c r="AP520" s="129">
        <v>300000</v>
      </c>
      <c r="AQ520" s="129">
        <v>300000</v>
      </c>
      <c r="AR520" s="129">
        <f t="shared" si="394"/>
        <v>900000</v>
      </c>
      <c r="AS520" s="424">
        <f t="shared" si="404"/>
        <v>22.842639593908629</v>
      </c>
      <c r="AU520" s="424">
        <f t="shared" si="346"/>
        <v>2050000</v>
      </c>
      <c r="AV520" s="424">
        <f t="shared" si="353"/>
        <v>52.030456852791879</v>
      </c>
      <c r="AX520" s="424">
        <f t="shared" si="347"/>
        <v>3940000</v>
      </c>
      <c r="AY520" s="424">
        <f t="shared" si="354"/>
        <v>100</v>
      </c>
      <c r="AZ520" s="50"/>
      <c r="BA520" s="135">
        <f t="shared" si="385"/>
        <v>0</v>
      </c>
      <c r="BB520" s="129">
        <f t="shared" si="396"/>
        <v>0</v>
      </c>
      <c r="BC520" s="129">
        <f t="shared" si="386"/>
        <v>3940000</v>
      </c>
      <c r="BD520" s="51"/>
    </row>
    <row r="521" spans="1:56" ht="30" customHeight="1" x14ac:dyDescent="0.2">
      <c r="A521" s="82"/>
      <c r="B521" s="83"/>
      <c r="C521" s="83"/>
      <c r="D521" s="63"/>
      <c r="E521" s="60"/>
      <c r="F521" s="83"/>
      <c r="G521" s="104"/>
      <c r="H521" s="105"/>
      <c r="I521" s="59"/>
      <c r="J521" s="60"/>
      <c r="K521" s="133">
        <v>2</v>
      </c>
      <c r="L521" s="62"/>
      <c r="M521" s="63"/>
      <c r="N521" s="134" t="s">
        <v>73</v>
      </c>
      <c r="O521" s="129">
        <v>160000</v>
      </c>
      <c r="P521" s="136">
        <v>180000</v>
      </c>
      <c r="Q521" s="137">
        <v>190000</v>
      </c>
      <c r="R521" s="129">
        <v>160000</v>
      </c>
      <c r="S521" s="375"/>
      <c r="T521" s="129">
        <v>23000</v>
      </c>
      <c r="U521" s="129">
        <v>10000</v>
      </c>
      <c r="V521" s="129">
        <v>10000</v>
      </c>
      <c r="W521" s="129">
        <f t="shared" si="357"/>
        <v>43000</v>
      </c>
      <c r="X521" s="135">
        <f t="shared" si="358"/>
        <v>26.875</v>
      </c>
      <c r="Z521" s="135">
        <v>15000</v>
      </c>
      <c r="AA521" s="129">
        <v>20000</v>
      </c>
      <c r="AB521" s="129">
        <v>12000</v>
      </c>
      <c r="AC521" s="129">
        <f t="shared" si="390"/>
        <v>47000</v>
      </c>
      <c r="AD521" s="424">
        <f t="shared" si="402"/>
        <v>29.375</v>
      </c>
      <c r="AF521" s="424">
        <f t="shared" si="362"/>
        <v>90000</v>
      </c>
      <c r="AG521" s="424">
        <f t="shared" si="363"/>
        <v>56.25</v>
      </c>
      <c r="AI521" s="424">
        <v>16000</v>
      </c>
      <c r="AJ521" s="129">
        <v>16000</v>
      </c>
      <c r="AK521" s="129">
        <v>16000</v>
      </c>
      <c r="AL521" s="129">
        <f t="shared" si="392"/>
        <v>48000</v>
      </c>
      <c r="AM521" s="424">
        <f t="shared" si="403"/>
        <v>30</v>
      </c>
      <c r="AO521" s="424">
        <v>8000</v>
      </c>
      <c r="AP521" s="129">
        <v>8000</v>
      </c>
      <c r="AQ521" s="129">
        <v>6000</v>
      </c>
      <c r="AR521" s="129">
        <f t="shared" si="394"/>
        <v>22000</v>
      </c>
      <c r="AS521" s="424">
        <f t="shared" si="404"/>
        <v>13.75</v>
      </c>
      <c r="AU521" s="424">
        <f t="shared" ref="AU521:AU531" si="405">AL521+AR521</f>
        <v>70000</v>
      </c>
      <c r="AV521" s="424">
        <f t="shared" si="353"/>
        <v>43.75</v>
      </c>
      <c r="AX521" s="424">
        <f t="shared" ref="AX521:AX584" si="406">AF521+AU521</f>
        <v>160000</v>
      </c>
      <c r="AY521" s="424">
        <f t="shared" si="354"/>
        <v>100</v>
      </c>
      <c r="AZ521" s="50"/>
      <c r="BA521" s="135">
        <f t="shared" si="385"/>
        <v>0</v>
      </c>
      <c r="BB521" s="129">
        <f t="shared" si="396"/>
        <v>0</v>
      </c>
      <c r="BC521" s="129">
        <f t="shared" si="386"/>
        <v>160000</v>
      </c>
      <c r="BD521" s="51"/>
    </row>
    <row r="522" spans="1:56" ht="30" customHeight="1" x14ac:dyDescent="0.2">
      <c r="A522" s="82"/>
      <c r="B522" s="83"/>
      <c r="C522" s="83"/>
      <c r="D522" s="63"/>
      <c r="E522" s="60"/>
      <c r="F522" s="83"/>
      <c r="G522" s="104"/>
      <c r="H522" s="105"/>
      <c r="I522" s="59"/>
      <c r="J522" s="60"/>
      <c r="K522" s="133">
        <v>4</v>
      </c>
      <c r="L522" s="62"/>
      <c r="M522" s="63"/>
      <c r="N522" s="134" t="s">
        <v>66</v>
      </c>
      <c r="O522" s="129">
        <v>70000</v>
      </c>
      <c r="P522" s="136">
        <v>70000</v>
      </c>
      <c r="Q522" s="137">
        <v>80000</v>
      </c>
      <c r="R522" s="129">
        <v>70000</v>
      </c>
      <c r="S522" s="375"/>
      <c r="T522" s="129">
        <v>12000</v>
      </c>
      <c r="U522" s="129">
        <v>4000</v>
      </c>
      <c r="V522" s="129">
        <v>4000</v>
      </c>
      <c r="W522" s="129">
        <f t="shared" si="357"/>
        <v>20000</v>
      </c>
      <c r="X522" s="135">
        <f t="shared" si="358"/>
        <v>28.571428571428573</v>
      </c>
      <c r="Z522" s="135">
        <v>6000</v>
      </c>
      <c r="AA522" s="129">
        <v>6000</v>
      </c>
      <c r="AB522" s="129">
        <v>6000</v>
      </c>
      <c r="AC522" s="129">
        <f t="shared" si="390"/>
        <v>18000</v>
      </c>
      <c r="AD522" s="424">
        <f t="shared" si="402"/>
        <v>25.714285714285715</v>
      </c>
      <c r="AF522" s="424">
        <f t="shared" si="362"/>
        <v>38000</v>
      </c>
      <c r="AG522" s="424">
        <f t="shared" si="363"/>
        <v>54.285714285714285</v>
      </c>
      <c r="AI522" s="424">
        <v>10000</v>
      </c>
      <c r="AJ522" s="129">
        <v>11000</v>
      </c>
      <c r="AK522" s="129">
        <v>11000</v>
      </c>
      <c r="AL522" s="129">
        <f t="shared" si="392"/>
        <v>32000</v>
      </c>
      <c r="AM522" s="424">
        <f t="shared" si="403"/>
        <v>45.714285714285715</v>
      </c>
      <c r="AO522" s="424"/>
      <c r="AP522" s="129"/>
      <c r="AQ522" s="129"/>
      <c r="AR522" s="129">
        <f t="shared" si="394"/>
        <v>0</v>
      </c>
      <c r="AS522" s="424">
        <f t="shared" si="404"/>
        <v>0</v>
      </c>
      <c r="AU522" s="424">
        <f t="shared" si="405"/>
        <v>32000</v>
      </c>
      <c r="AV522" s="424">
        <f t="shared" si="353"/>
        <v>45.714285714285715</v>
      </c>
      <c r="AX522" s="424">
        <f t="shared" si="406"/>
        <v>70000</v>
      </c>
      <c r="AY522" s="424">
        <f t="shared" si="354"/>
        <v>100</v>
      </c>
      <c r="AZ522" s="50"/>
      <c r="BA522" s="135">
        <f t="shared" si="385"/>
        <v>0</v>
      </c>
      <c r="BB522" s="129">
        <f t="shared" si="396"/>
        <v>0</v>
      </c>
      <c r="BC522" s="129">
        <f t="shared" si="386"/>
        <v>70000</v>
      </c>
      <c r="BD522" s="51"/>
    </row>
    <row r="523" spans="1:56" ht="30" customHeight="1" x14ac:dyDescent="0.2">
      <c r="A523" s="82"/>
      <c r="B523" s="83"/>
      <c r="C523" s="83"/>
      <c r="D523" s="63"/>
      <c r="E523" s="60"/>
      <c r="F523" s="83"/>
      <c r="G523" s="104"/>
      <c r="H523" s="105"/>
      <c r="I523" s="59"/>
      <c r="J523" s="130" t="s">
        <v>67</v>
      </c>
      <c r="K523" s="61"/>
      <c r="L523" s="62"/>
      <c r="M523" s="63"/>
      <c r="N523" s="101" t="s">
        <v>68</v>
      </c>
      <c r="O523" s="103">
        <f>O524+O525+O526</f>
        <v>744000</v>
      </c>
      <c r="P523" s="131">
        <f>P524+P525+P526</f>
        <v>788000</v>
      </c>
      <c r="Q523" s="132">
        <f>Q524+Q525+Q526</f>
        <v>862000</v>
      </c>
      <c r="R523" s="103">
        <f>R524+R525+R526</f>
        <v>744000</v>
      </c>
      <c r="S523" s="379"/>
      <c r="T523" s="103">
        <f>T524+T525+T526</f>
        <v>112000</v>
      </c>
      <c r="U523" s="103">
        <f>U524+U525+U526</f>
        <v>42000</v>
      </c>
      <c r="V523" s="103">
        <f>V524+V525+V526</f>
        <v>42000</v>
      </c>
      <c r="W523" s="103">
        <f t="shared" si="357"/>
        <v>196000</v>
      </c>
      <c r="X523" s="102">
        <f t="shared" si="358"/>
        <v>26.344086021505376</v>
      </c>
      <c r="Z523" s="102">
        <f>Z524+Z525+Z526</f>
        <v>54000</v>
      </c>
      <c r="AA523" s="103">
        <f>AA524+AA525+AA526</f>
        <v>54000</v>
      </c>
      <c r="AB523" s="103">
        <f>AB524+AB525+AB526</f>
        <v>53000</v>
      </c>
      <c r="AC523" s="103">
        <f t="shared" si="390"/>
        <v>161000</v>
      </c>
      <c r="AD523" s="424">
        <f t="shared" si="402"/>
        <v>21.63978494623656</v>
      </c>
      <c r="AF523" s="420">
        <f t="shared" si="362"/>
        <v>357000</v>
      </c>
      <c r="AG523" s="420">
        <f t="shared" si="363"/>
        <v>47.983870967741936</v>
      </c>
      <c r="AI523" s="420">
        <f>AI524+AI525+AI526</f>
        <v>124000</v>
      </c>
      <c r="AJ523" s="103">
        <f>AJ524+AJ525+AJ526</f>
        <v>123000</v>
      </c>
      <c r="AK523" s="103">
        <f>AK524+AK525+AK526</f>
        <v>137000</v>
      </c>
      <c r="AL523" s="103">
        <f t="shared" si="392"/>
        <v>384000</v>
      </c>
      <c r="AM523" s="424">
        <f t="shared" si="403"/>
        <v>51.612903225806448</v>
      </c>
      <c r="AO523" s="420">
        <f>AO524+AO525+AO526</f>
        <v>2000</v>
      </c>
      <c r="AP523" s="103">
        <f>AP524+AP525+AP526</f>
        <v>1000</v>
      </c>
      <c r="AQ523" s="103">
        <f>AQ524+AQ525+AQ526</f>
        <v>0</v>
      </c>
      <c r="AR523" s="103">
        <f t="shared" si="394"/>
        <v>3000</v>
      </c>
      <c r="AS523" s="424">
        <f t="shared" si="404"/>
        <v>0.40322580645161288</v>
      </c>
      <c r="AU523" s="420">
        <f t="shared" si="405"/>
        <v>387000</v>
      </c>
      <c r="AV523" s="420">
        <f t="shared" si="353"/>
        <v>52.016129032258064</v>
      </c>
      <c r="AX523" s="420">
        <f t="shared" si="406"/>
        <v>744000</v>
      </c>
      <c r="AY523" s="420">
        <f t="shared" si="354"/>
        <v>100</v>
      </c>
      <c r="AZ523" s="50"/>
      <c r="BA523" s="102">
        <f t="shared" si="385"/>
        <v>0</v>
      </c>
      <c r="BB523" s="103">
        <f t="shared" si="396"/>
        <v>0</v>
      </c>
      <c r="BC523" s="103">
        <f t="shared" si="386"/>
        <v>744000</v>
      </c>
      <c r="BD523" s="51"/>
    </row>
    <row r="524" spans="1:56" ht="30" customHeight="1" x14ac:dyDescent="0.2">
      <c r="A524" s="82"/>
      <c r="B524" s="83"/>
      <c r="C524" s="83"/>
      <c r="D524" s="63"/>
      <c r="E524" s="60"/>
      <c r="F524" s="83"/>
      <c r="G524" s="104"/>
      <c r="H524" s="105"/>
      <c r="I524" s="59"/>
      <c r="J524" s="60"/>
      <c r="K524" s="133">
        <v>1</v>
      </c>
      <c r="L524" s="62"/>
      <c r="M524" s="63"/>
      <c r="N524" s="134" t="s">
        <v>65</v>
      </c>
      <c r="O524" s="129">
        <v>710000</v>
      </c>
      <c r="P524" s="136">
        <v>750000</v>
      </c>
      <c r="Q524" s="137">
        <v>820000</v>
      </c>
      <c r="R524" s="129">
        <v>710000</v>
      </c>
      <c r="S524" s="375"/>
      <c r="T524" s="129">
        <v>106000</v>
      </c>
      <c r="U524" s="129">
        <v>40000</v>
      </c>
      <c r="V524" s="129">
        <v>40000</v>
      </c>
      <c r="W524" s="129">
        <f t="shared" si="357"/>
        <v>186000</v>
      </c>
      <c r="X524" s="135">
        <f t="shared" si="358"/>
        <v>26.197183098591548</v>
      </c>
      <c r="Z524" s="135">
        <v>50000</v>
      </c>
      <c r="AA524" s="129">
        <v>50000</v>
      </c>
      <c r="AB524" s="129">
        <v>50000</v>
      </c>
      <c r="AC524" s="129">
        <f t="shared" si="390"/>
        <v>150000</v>
      </c>
      <c r="AD524" s="424">
        <f t="shared" si="402"/>
        <v>21.12676056338028</v>
      </c>
      <c r="AF524" s="424">
        <f t="shared" si="362"/>
        <v>336000</v>
      </c>
      <c r="AG524" s="424">
        <f t="shared" si="363"/>
        <v>47.323943661971832</v>
      </c>
      <c r="AI524" s="424">
        <v>120000</v>
      </c>
      <c r="AJ524" s="129">
        <v>120000</v>
      </c>
      <c r="AK524" s="129">
        <v>134000</v>
      </c>
      <c r="AL524" s="129">
        <f t="shared" si="392"/>
        <v>374000</v>
      </c>
      <c r="AM524" s="424">
        <f t="shared" si="403"/>
        <v>52.676056338028168</v>
      </c>
      <c r="AO524" s="424"/>
      <c r="AP524" s="129"/>
      <c r="AQ524" s="129"/>
      <c r="AR524" s="129">
        <f t="shared" si="394"/>
        <v>0</v>
      </c>
      <c r="AS524" s="424">
        <f t="shared" si="404"/>
        <v>0</v>
      </c>
      <c r="AU524" s="424">
        <f t="shared" si="405"/>
        <v>374000</v>
      </c>
      <c r="AV524" s="424">
        <f t="shared" si="353"/>
        <v>52.676056338028168</v>
      </c>
      <c r="AX524" s="424">
        <f t="shared" si="406"/>
        <v>710000</v>
      </c>
      <c r="AY524" s="424">
        <f t="shared" si="354"/>
        <v>100</v>
      </c>
      <c r="AZ524" s="50"/>
      <c r="BA524" s="135">
        <f t="shared" si="385"/>
        <v>0</v>
      </c>
      <c r="BB524" s="129">
        <f t="shared" si="396"/>
        <v>0</v>
      </c>
      <c r="BC524" s="129">
        <f t="shared" si="386"/>
        <v>710000</v>
      </c>
      <c r="BD524" s="51"/>
    </row>
    <row r="525" spans="1:56" ht="30" customHeight="1" x14ac:dyDescent="0.2">
      <c r="A525" s="82"/>
      <c r="B525" s="83"/>
      <c r="C525" s="83"/>
      <c r="D525" s="63"/>
      <c r="E525" s="60"/>
      <c r="F525" s="83"/>
      <c r="G525" s="104"/>
      <c r="H525" s="105"/>
      <c r="I525" s="59"/>
      <c r="J525" s="60"/>
      <c r="K525" s="133">
        <v>2</v>
      </c>
      <c r="L525" s="62"/>
      <c r="M525" s="63"/>
      <c r="N525" s="134" t="s">
        <v>73</v>
      </c>
      <c r="O525" s="129">
        <v>29000</v>
      </c>
      <c r="P525" s="136">
        <v>32000</v>
      </c>
      <c r="Q525" s="137">
        <v>35000</v>
      </c>
      <c r="R525" s="129">
        <v>29000</v>
      </c>
      <c r="S525" s="375"/>
      <c r="T525" s="129">
        <v>5000</v>
      </c>
      <c r="U525" s="129">
        <v>2000</v>
      </c>
      <c r="V525" s="129">
        <v>2000</v>
      </c>
      <c r="W525" s="129">
        <f t="shared" si="357"/>
        <v>9000</v>
      </c>
      <c r="X525" s="135">
        <f t="shared" si="358"/>
        <v>31.03448275862069</v>
      </c>
      <c r="Z525" s="135">
        <v>3000</v>
      </c>
      <c r="AA525" s="129">
        <v>3000</v>
      </c>
      <c r="AB525" s="129">
        <v>3000</v>
      </c>
      <c r="AC525" s="129">
        <f t="shared" si="390"/>
        <v>9000</v>
      </c>
      <c r="AD525" s="424">
        <f t="shared" si="402"/>
        <v>31.03448275862069</v>
      </c>
      <c r="AF525" s="424">
        <f t="shared" si="362"/>
        <v>18000</v>
      </c>
      <c r="AG525" s="424">
        <f t="shared" si="363"/>
        <v>62.068965517241381</v>
      </c>
      <c r="AI525" s="424">
        <v>3000</v>
      </c>
      <c r="AJ525" s="129">
        <v>3000</v>
      </c>
      <c r="AK525" s="129">
        <v>3000</v>
      </c>
      <c r="AL525" s="129">
        <f t="shared" si="392"/>
        <v>9000</v>
      </c>
      <c r="AM525" s="424">
        <f t="shared" si="403"/>
        <v>31.03448275862069</v>
      </c>
      <c r="AO525" s="424">
        <v>1000</v>
      </c>
      <c r="AP525" s="129">
        <v>1000</v>
      </c>
      <c r="AQ525" s="129"/>
      <c r="AR525" s="129">
        <f t="shared" si="394"/>
        <v>2000</v>
      </c>
      <c r="AS525" s="424">
        <f t="shared" si="404"/>
        <v>6.8965517241379306</v>
      </c>
      <c r="AU525" s="424">
        <f t="shared" si="405"/>
        <v>11000</v>
      </c>
      <c r="AV525" s="424">
        <f t="shared" si="353"/>
        <v>37.931034482758619</v>
      </c>
      <c r="AX525" s="424">
        <f t="shared" si="406"/>
        <v>29000</v>
      </c>
      <c r="AY525" s="424">
        <f t="shared" si="354"/>
        <v>100</v>
      </c>
      <c r="AZ525" s="50"/>
      <c r="BA525" s="135">
        <f t="shared" si="385"/>
        <v>0</v>
      </c>
      <c r="BB525" s="129">
        <f t="shared" si="396"/>
        <v>0</v>
      </c>
      <c r="BC525" s="129">
        <f t="shared" si="386"/>
        <v>29000</v>
      </c>
      <c r="BD525" s="51"/>
    </row>
    <row r="526" spans="1:56" ht="30" customHeight="1" x14ac:dyDescent="0.2">
      <c r="A526" s="82"/>
      <c r="B526" s="83"/>
      <c r="C526" s="83"/>
      <c r="D526" s="63"/>
      <c r="E526" s="60"/>
      <c r="F526" s="83"/>
      <c r="G526" s="104"/>
      <c r="H526" s="105"/>
      <c r="I526" s="59"/>
      <c r="J526" s="60"/>
      <c r="K526" s="133">
        <v>4</v>
      </c>
      <c r="L526" s="62"/>
      <c r="M526" s="63"/>
      <c r="N526" s="134" t="s">
        <v>66</v>
      </c>
      <c r="O526" s="129">
        <v>5000</v>
      </c>
      <c r="P526" s="136">
        <v>6000</v>
      </c>
      <c r="Q526" s="137">
        <v>7000</v>
      </c>
      <c r="R526" s="129">
        <v>5000</v>
      </c>
      <c r="S526" s="375"/>
      <c r="T526" s="129">
        <v>1000</v>
      </c>
      <c r="U526" s="129"/>
      <c r="V526" s="129"/>
      <c r="W526" s="129">
        <f t="shared" si="357"/>
        <v>1000</v>
      </c>
      <c r="X526" s="135">
        <f t="shared" si="358"/>
        <v>20</v>
      </c>
      <c r="Z526" s="135">
        <v>1000</v>
      </c>
      <c r="AA526" s="129">
        <v>1000</v>
      </c>
      <c r="AB526" s="129"/>
      <c r="AC526" s="129">
        <f t="shared" si="390"/>
        <v>2000</v>
      </c>
      <c r="AD526" s="424">
        <f t="shared" si="402"/>
        <v>40</v>
      </c>
      <c r="AF526" s="424">
        <f t="shared" si="362"/>
        <v>3000</v>
      </c>
      <c r="AG526" s="424">
        <f t="shared" si="363"/>
        <v>60</v>
      </c>
      <c r="AI526" s="424">
        <v>1000</v>
      </c>
      <c r="AJ526" s="129"/>
      <c r="AK526" s="129"/>
      <c r="AL526" s="129">
        <f t="shared" si="392"/>
        <v>1000</v>
      </c>
      <c r="AM526" s="424">
        <f t="shared" si="403"/>
        <v>20</v>
      </c>
      <c r="AO526" s="424">
        <v>1000</v>
      </c>
      <c r="AP526" s="129"/>
      <c r="AQ526" s="129"/>
      <c r="AR526" s="129">
        <f t="shared" si="394"/>
        <v>1000</v>
      </c>
      <c r="AS526" s="424">
        <f t="shared" si="404"/>
        <v>20</v>
      </c>
      <c r="AU526" s="424">
        <f t="shared" si="405"/>
        <v>2000</v>
      </c>
      <c r="AV526" s="424">
        <f t="shared" si="353"/>
        <v>40</v>
      </c>
      <c r="AX526" s="424">
        <f t="shared" si="406"/>
        <v>5000</v>
      </c>
      <c r="AY526" s="424">
        <f t="shared" si="354"/>
        <v>100</v>
      </c>
      <c r="AZ526" s="50"/>
      <c r="BA526" s="135">
        <f t="shared" si="385"/>
        <v>0</v>
      </c>
      <c r="BB526" s="129">
        <f t="shared" si="396"/>
        <v>0</v>
      </c>
      <c r="BC526" s="129">
        <f t="shared" si="386"/>
        <v>5000</v>
      </c>
      <c r="BD526" s="51"/>
    </row>
    <row r="527" spans="1:56" ht="30" customHeight="1" x14ac:dyDescent="0.2">
      <c r="A527" s="82"/>
      <c r="B527" s="83"/>
      <c r="C527" s="83"/>
      <c r="D527" s="63"/>
      <c r="E527" s="60"/>
      <c r="F527" s="83"/>
      <c r="G527" s="104"/>
      <c r="H527" s="105"/>
      <c r="I527" s="59"/>
      <c r="J527" s="130" t="s">
        <v>55</v>
      </c>
      <c r="K527" s="61"/>
      <c r="L527" s="62"/>
      <c r="M527" s="63"/>
      <c r="N527" s="101" t="s">
        <v>56</v>
      </c>
      <c r="O527" s="103">
        <f>O528+O529+O530+O531</f>
        <v>56000</v>
      </c>
      <c r="P527" s="131">
        <f>P528+P529+P530+P531</f>
        <v>60000</v>
      </c>
      <c r="Q527" s="132">
        <f>Q528+Q529+Q530+Q531</f>
        <v>62000</v>
      </c>
      <c r="R527" s="103">
        <f>R528+R529+R530+R531</f>
        <v>56000</v>
      </c>
      <c r="S527" s="379"/>
      <c r="T527" s="103">
        <f>T528+T529+T530+T531</f>
        <v>4300</v>
      </c>
      <c r="U527" s="103">
        <f>U528+U529+U530+U531</f>
        <v>3600</v>
      </c>
      <c r="V527" s="103">
        <f>V528+V529+V530+V531</f>
        <v>3800</v>
      </c>
      <c r="W527" s="103">
        <f t="shared" si="357"/>
        <v>11700</v>
      </c>
      <c r="X527" s="102">
        <f t="shared" si="358"/>
        <v>20.892857142857142</v>
      </c>
      <c r="Z527" s="102">
        <f>Z528+Z529+Z530+Z531</f>
        <v>5300</v>
      </c>
      <c r="AA527" s="103">
        <f>AA528+AA529+AA530+AA531</f>
        <v>5600</v>
      </c>
      <c r="AB527" s="103">
        <f>AB528+AB529+AB530+AB531</f>
        <v>5800</v>
      </c>
      <c r="AC527" s="103">
        <f t="shared" si="390"/>
        <v>16700</v>
      </c>
      <c r="AD527" s="420">
        <f>AC527/(R527/100)</f>
        <v>29.821428571428573</v>
      </c>
      <c r="AF527" s="420">
        <f t="shared" si="362"/>
        <v>28400</v>
      </c>
      <c r="AG527" s="420">
        <f t="shared" si="363"/>
        <v>50.714285714285715</v>
      </c>
      <c r="AI527" s="420">
        <f>AI528+AI529+AI530+AI531</f>
        <v>5300</v>
      </c>
      <c r="AJ527" s="103">
        <f>AJ528+AJ529+AJ530+AJ531</f>
        <v>5400</v>
      </c>
      <c r="AK527" s="103">
        <f>AK528+AK529+AK530+AK531</f>
        <v>5600</v>
      </c>
      <c r="AL527" s="103">
        <f t="shared" si="392"/>
        <v>16300</v>
      </c>
      <c r="AM527" s="420">
        <f>AL527/(R527/100)</f>
        <v>29.107142857142858</v>
      </c>
      <c r="AO527" s="420">
        <f>AO528+AO529+AO530+AO531</f>
        <v>3700</v>
      </c>
      <c r="AP527" s="103">
        <f>AP528+AP529+AP530+AP531</f>
        <v>3800</v>
      </c>
      <c r="AQ527" s="103">
        <f>AQ528+AQ529+AQ530+AQ531</f>
        <v>3800</v>
      </c>
      <c r="AR527" s="103">
        <f t="shared" si="394"/>
        <v>11300</v>
      </c>
      <c r="AS527" s="420">
        <f>AR527/(R527/100)</f>
        <v>20.178571428571427</v>
      </c>
      <c r="AU527" s="420">
        <f t="shared" si="405"/>
        <v>27600</v>
      </c>
      <c r="AV527" s="420">
        <f t="shared" ref="AV527:AV590" si="407">AU527/(R527/100)</f>
        <v>49.285714285714285</v>
      </c>
      <c r="AX527" s="420">
        <f t="shared" si="406"/>
        <v>56000</v>
      </c>
      <c r="AY527" s="420">
        <f t="shared" ref="AY527:AY590" si="408">AX527/(R527/100)</f>
        <v>100</v>
      </c>
      <c r="AZ527" s="50"/>
      <c r="BA527" s="102">
        <f t="shared" si="385"/>
        <v>0</v>
      </c>
      <c r="BB527" s="103">
        <f t="shared" si="396"/>
        <v>0</v>
      </c>
      <c r="BC527" s="103">
        <f t="shared" si="386"/>
        <v>56000</v>
      </c>
      <c r="BD527" s="51"/>
    </row>
    <row r="528" spans="1:56" ht="30" customHeight="1" x14ac:dyDescent="0.2">
      <c r="A528" s="82"/>
      <c r="B528" s="83"/>
      <c r="C528" s="83"/>
      <c r="D528" s="63"/>
      <c r="E528" s="60"/>
      <c r="F528" s="83"/>
      <c r="G528" s="104"/>
      <c r="H528" s="105"/>
      <c r="I528" s="59"/>
      <c r="J528" s="60"/>
      <c r="K528" s="133">
        <v>2</v>
      </c>
      <c r="L528" s="62"/>
      <c r="M528" s="63"/>
      <c r="N528" s="134" t="s">
        <v>57</v>
      </c>
      <c r="O528" s="129">
        <v>7000</v>
      </c>
      <c r="P528" s="136">
        <v>9000</v>
      </c>
      <c r="Q528" s="137">
        <v>10000</v>
      </c>
      <c r="R528" s="129">
        <v>7000</v>
      </c>
      <c r="S528" s="375"/>
      <c r="T528" s="129">
        <v>500</v>
      </c>
      <c r="U528" s="129">
        <v>600</v>
      </c>
      <c r="V528" s="129">
        <v>700</v>
      </c>
      <c r="W528" s="129">
        <f t="shared" si="357"/>
        <v>1800</v>
      </c>
      <c r="X528" s="135">
        <f t="shared" si="358"/>
        <v>25.714285714285715</v>
      </c>
      <c r="Z528" s="135">
        <v>500</v>
      </c>
      <c r="AA528" s="129">
        <v>700</v>
      </c>
      <c r="AB528" s="129">
        <v>900</v>
      </c>
      <c r="AC528" s="129">
        <f t="shared" si="390"/>
        <v>2100</v>
      </c>
      <c r="AD528" s="424">
        <f>AC528/(R528/100)</f>
        <v>30</v>
      </c>
      <c r="AF528" s="424">
        <f t="shared" si="362"/>
        <v>3900</v>
      </c>
      <c r="AG528" s="424">
        <f t="shared" si="363"/>
        <v>55.714285714285715</v>
      </c>
      <c r="AI528" s="424">
        <v>500</v>
      </c>
      <c r="AJ528" s="129">
        <v>600</v>
      </c>
      <c r="AK528" s="129">
        <v>700</v>
      </c>
      <c r="AL528" s="129">
        <f t="shared" si="392"/>
        <v>1800</v>
      </c>
      <c r="AM528" s="424">
        <f>AL528/(R528/100)</f>
        <v>25.714285714285715</v>
      </c>
      <c r="AO528" s="424">
        <v>500</v>
      </c>
      <c r="AP528" s="129">
        <v>500</v>
      </c>
      <c r="AQ528" s="129">
        <v>300</v>
      </c>
      <c r="AR528" s="129">
        <f t="shared" si="394"/>
        <v>1300</v>
      </c>
      <c r="AS528" s="424">
        <f>AR528/(R528/100)</f>
        <v>18.571428571428573</v>
      </c>
      <c r="AU528" s="424">
        <f t="shared" si="405"/>
        <v>3100</v>
      </c>
      <c r="AV528" s="424">
        <f t="shared" si="407"/>
        <v>44.285714285714285</v>
      </c>
      <c r="AX528" s="424">
        <f t="shared" si="406"/>
        <v>7000</v>
      </c>
      <c r="AY528" s="424">
        <f t="shared" si="408"/>
        <v>100</v>
      </c>
      <c r="AZ528" s="50"/>
      <c r="BA528" s="135">
        <f t="shared" si="385"/>
        <v>0</v>
      </c>
      <c r="BB528" s="129">
        <f t="shared" si="396"/>
        <v>0</v>
      </c>
      <c r="BC528" s="129">
        <f t="shared" si="386"/>
        <v>7000</v>
      </c>
      <c r="BD528" s="51"/>
    </row>
    <row r="529" spans="1:56" ht="30" customHeight="1" x14ac:dyDescent="0.2">
      <c r="A529" s="82"/>
      <c r="B529" s="83"/>
      <c r="C529" s="83"/>
      <c r="D529" s="63"/>
      <c r="E529" s="60"/>
      <c r="F529" s="83"/>
      <c r="G529" s="104"/>
      <c r="H529" s="105"/>
      <c r="I529" s="59"/>
      <c r="J529" s="60"/>
      <c r="K529" s="133">
        <v>3</v>
      </c>
      <c r="L529" s="62"/>
      <c r="M529" s="63"/>
      <c r="N529" s="134" t="s">
        <v>69</v>
      </c>
      <c r="O529" s="129">
        <v>43000</v>
      </c>
      <c r="P529" s="136">
        <v>45000</v>
      </c>
      <c r="Q529" s="137">
        <v>46000</v>
      </c>
      <c r="R529" s="129">
        <v>43000</v>
      </c>
      <c r="S529" s="375"/>
      <c r="T529" s="129">
        <v>3400</v>
      </c>
      <c r="U529" s="129">
        <v>2600</v>
      </c>
      <c r="V529" s="129">
        <v>2600</v>
      </c>
      <c r="W529" s="129">
        <f t="shared" si="357"/>
        <v>8600</v>
      </c>
      <c r="X529" s="135">
        <f t="shared" si="358"/>
        <v>20</v>
      </c>
      <c r="Z529" s="135">
        <v>4300</v>
      </c>
      <c r="AA529" s="129">
        <v>4300</v>
      </c>
      <c r="AB529" s="129">
        <v>4300</v>
      </c>
      <c r="AC529" s="129">
        <f t="shared" si="390"/>
        <v>12900</v>
      </c>
      <c r="AD529" s="424">
        <f>AC529/(R529/100)</f>
        <v>30</v>
      </c>
      <c r="AF529" s="424">
        <f t="shared" si="362"/>
        <v>21500</v>
      </c>
      <c r="AG529" s="424">
        <f t="shared" si="363"/>
        <v>50</v>
      </c>
      <c r="AI529" s="424">
        <v>4300</v>
      </c>
      <c r="AJ529" s="129">
        <v>4300</v>
      </c>
      <c r="AK529" s="129">
        <v>4300</v>
      </c>
      <c r="AL529" s="129">
        <f t="shared" si="392"/>
        <v>12900</v>
      </c>
      <c r="AM529" s="424">
        <f>AL529/(R529/100)</f>
        <v>30</v>
      </c>
      <c r="AO529" s="424">
        <v>2800</v>
      </c>
      <c r="AP529" s="129">
        <v>2900</v>
      </c>
      <c r="AQ529" s="129">
        <v>2900</v>
      </c>
      <c r="AR529" s="129">
        <f t="shared" si="394"/>
        <v>8600</v>
      </c>
      <c r="AS529" s="424">
        <f>AR529/(R529/100)</f>
        <v>20</v>
      </c>
      <c r="AU529" s="424">
        <f t="shared" si="405"/>
        <v>21500</v>
      </c>
      <c r="AV529" s="424">
        <f t="shared" si="407"/>
        <v>50</v>
      </c>
      <c r="AX529" s="424">
        <f t="shared" si="406"/>
        <v>43000</v>
      </c>
      <c r="AY529" s="424">
        <f t="shared" si="408"/>
        <v>100</v>
      </c>
      <c r="AZ529" s="50"/>
      <c r="BA529" s="135">
        <f t="shared" si="385"/>
        <v>0</v>
      </c>
      <c r="BB529" s="129">
        <f t="shared" si="396"/>
        <v>0</v>
      </c>
      <c r="BC529" s="129">
        <f t="shared" si="386"/>
        <v>43000</v>
      </c>
      <c r="BD529" s="51"/>
    </row>
    <row r="530" spans="1:56" ht="30" customHeight="1" x14ac:dyDescent="0.2">
      <c r="A530" s="82"/>
      <c r="B530" s="83"/>
      <c r="C530" s="83"/>
      <c r="D530" s="63"/>
      <c r="E530" s="60"/>
      <c r="F530" s="83"/>
      <c r="G530" s="104"/>
      <c r="H530" s="105"/>
      <c r="I530" s="59"/>
      <c r="J530" s="60"/>
      <c r="K530" s="133">
        <v>5</v>
      </c>
      <c r="L530" s="62"/>
      <c r="M530" s="63"/>
      <c r="N530" s="134" t="s">
        <v>58</v>
      </c>
      <c r="O530" s="129">
        <v>2000</v>
      </c>
      <c r="P530" s="136">
        <v>2000</v>
      </c>
      <c r="Q530" s="137">
        <v>2000</v>
      </c>
      <c r="R530" s="129">
        <v>2000</v>
      </c>
      <c r="S530" s="375"/>
      <c r="T530" s="129">
        <v>100</v>
      </c>
      <c r="U530" s="129">
        <v>200</v>
      </c>
      <c r="V530" s="129">
        <v>200</v>
      </c>
      <c r="W530" s="129">
        <f t="shared" si="357"/>
        <v>500</v>
      </c>
      <c r="X530" s="135">
        <f t="shared" si="358"/>
        <v>25</v>
      </c>
      <c r="Z530" s="135">
        <v>100</v>
      </c>
      <c r="AA530" s="129">
        <v>200</v>
      </c>
      <c r="AB530" s="129">
        <v>200</v>
      </c>
      <c r="AC530" s="129">
        <f t="shared" si="390"/>
        <v>500</v>
      </c>
      <c r="AD530" s="424">
        <f>AC530/(R530/100)</f>
        <v>25</v>
      </c>
      <c r="AF530" s="424">
        <f t="shared" si="362"/>
        <v>1000</v>
      </c>
      <c r="AG530" s="424">
        <f t="shared" si="363"/>
        <v>50</v>
      </c>
      <c r="AI530" s="424">
        <v>200</v>
      </c>
      <c r="AJ530" s="129">
        <v>200</v>
      </c>
      <c r="AK530" s="129">
        <v>200</v>
      </c>
      <c r="AL530" s="129">
        <f t="shared" si="392"/>
        <v>600</v>
      </c>
      <c r="AM530" s="424">
        <f>AL530/(R530/100)</f>
        <v>30</v>
      </c>
      <c r="AO530" s="424">
        <v>100</v>
      </c>
      <c r="AP530" s="129">
        <v>100</v>
      </c>
      <c r="AQ530" s="129">
        <v>200</v>
      </c>
      <c r="AR530" s="129">
        <f t="shared" si="394"/>
        <v>400</v>
      </c>
      <c r="AS530" s="424">
        <f>AR530/(R530/100)</f>
        <v>20</v>
      </c>
      <c r="AU530" s="424">
        <f t="shared" si="405"/>
        <v>1000</v>
      </c>
      <c r="AV530" s="424">
        <f t="shared" si="407"/>
        <v>50</v>
      </c>
      <c r="AX530" s="424">
        <f t="shared" si="406"/>
        <v>2000</v>
      </c>
      <c r="AY530" s="424">
        <f t="shared" si="408"/>
        <v>100</v>
      </c>
      <c r="AZ530" s="50"/>
      <c r="BA530" s="135">
        <f t="shared" si="385"/>
        <v>0</v>
      </c>
      <c r="BB530" s="129">
        <f t="shared" si="396"/>
        <v>0</v>
      </c>
      <c r="BC530" s="129">
        <f t="shared" si="386"/>
        <v>2000</v>
      </c>
      <c r="BD530" s="51"/>
    </row>
    <row r="531" spans="1:56" ht="30" customHeight="1" x14ac:dyDescent="0.2">
      <c r="A531" s="82"/>
      <c r="B531" s="83"/>
      <c r="C531" s="83"/>
      <c r="D531" s="63"/>
      <c r="E531" s="60"/>
      <c r="F531" s="83"/>
      <c r="G531" s="104"/>
      <c r="H531" s="105"/>
      <c r="I531" s="59"/>
      <c r="J531" s="60"/>
      <c r="K531" s="133">
        <v>7</v>
      </c>
      <c r="L531" s="62"/>
      <c r="M531" s="63"/>
      <c r="N531" s="134" t="s">
        <v>59</v>
      </c>
      <c r="O531" s="129">
        <v>4000</v>
      </c>
      <c r="P531" s="136">
        <v>4000</v>
      </c>
      <c r="Q531" s="137">
        <v>4000</v>
      </c>
      <c r="R531" s="129">
        <v>4000</v>
      </c>
      <c r="S531" s="375"/>
      <c r="T531" s="129">
        <v>300</v>
      </c>
      <c r="U531" s="129">
        <v>200</v>
      </c>
      <c r="V531" s="129">
        <v>300</v>
      </c>
      <c r="W531" s="129">
        <f t="shared" si="357"/>
        <v>800</v>
      </c>
      <c r="X531" s="135">
        <f t="shared" si="358"/>
        <v>20</v>
      </c>
      <c r="Z531" s="135">
        <v>400</v>
      </c>
      <c r="AA531" s="129">
        <v>400</v>
      </c>
      <c r="AB531" s="129">
        <v>400</v>
      </c>
      <c r="AC531" s="129">
        <f t="shared" si="390"/>
        <v>1200</v>
      </c>
      <c r="AD531" s="424">
        <f>AC531/(R531/100)</f>
        <v>30</v>
      </c>
      <c r="AF531" s="424">
        <f t="shared" si="362"/>
        <v>2000</v>
      </c>
      <c r="AG531" s="424">
        <f t="shared" si="363"/>
        <v>50</v>
      </c>
      <c r="AI531" s="424">
        <v>300</v>
      </c>
      <c r="AJ531" s="129">
        <v>300</v>
      </c>
      <c r="AK531" s="129">
        <v>400</v>
      </c>
      <c r="AL531" s="129">
        <f t="shared" si="392"/>
        <v>1000</v>
      </c>
      <c r="AM531" s="424">
        <f>AL531/(R531/100)</f>
        <v>25</v>
      </c>
      <c r="AO531" s="424">
        <v>300</v>
      </c>
      <c r="AP531" s="129">
        <v>300</v>
      </c>
      <c r="AQ531" s="129">
        <v>400</v>
      </c>
      <c r="AR531" s="129">
        <f t="shared" si="394"/>
        <v>1000</v>
      </c>
      <c r="AS531" s="424">
        <f>AR531/(R531/100)</f>
        <v>25</v>
      </c>
      <c r="AU531" s="424">
        <f t="shared" si="405"/>
        <v>2000</v>
      </c>
      <c r="AV531" s="424">
        <f t="shared" si="407"/>
        <v>50</v>
      </c>
      <c r="AX531" s="424">
        <f t="shared" si="406"/>
        <v>4000</v>
      </c>
      <c r="AY531" s="424">
        <f t="shared" si="408"/>
        <v>100</v>
      </c>
      <c r="AZ531" s="50"/>
      <c r="BA531" s="135">
        <f t="shared" si="385"/>
        <v>0</v>
      </c>
      <c r="BB531" s="129">
        <f t="shared" si="396"/>
        <v>0</v>
      </c>
      <c r="BC531" s="129">
        <f t="shared" si="386"/>
        <v>4000</v>
      </c>
      <c r="BD531" s="51"/>
    </row>
    <row r="532" spans="1:56" ht="30" customHeight="1" x14ac:dyDescent="0.2">
      <c r="A532" s="82"/>
      <c r="B532" s="83"/>
      <c r="C532" s="83"/>
      <c r="D532" s="63"/>
      <c r="E532" s="60"/>
      <c r="F532" s="83"/>
      <c r="G532" s="109"/>
      <c r="H532" s="110" t="s">
        <v>52</v>
      </c>
      <c r="I532" s="111"/>
      <c r="J532" s="112"/>
      <c r="K532" s="113"/>
      <c r="L532" s="114"/>
      <c r="M532" s="115"/>
      <c r="N532" s="116" t="s">
        <v>53</v>
      </c>
      <c r="O532" s="118">
        <f t="shared" ref="O532:R533" si="409">O533</f>
        <v>21000</v>
      </c>
      <c r="P532" s="119">
        <f t="shared" si="409"/>
        <v>22000</v>
      </c>
      <c r="Q532" s="120">
        <f t="shared" si="409"/>
        <v>24000</v>
      </c>
      <c r="R532" s="118">
        <f t="shared" si="409"/>
        <v>21000</v>
      </c>
      <c r="S532" s="379"/>
      <c r="T532" s="118">
        <f>T533</f>
        <v>2000</v>
      </c>
      <c r="U532" s="118">
        <f>U533</f>
        <v>2500</v>
      </c>
      <c r="V532" s="118">
        <f>V533</f>
        <v>1900</v>
      </c>
      <c r="W532" s="118">
        <f>W533</f>
        <v>6400</v>
      </c>
      <c r="X532" s="117">
        <f t="shared" si="358"/>
        <v>30.476190476190474</v>
      </c>
      <c r="Z532" s="117">
        <f>Z533</f>
        <v>2100</v>
      </c>
      <c r="AA532" s="118">
        <f>AA533</f>
        <v>2000</v>
      </c>
      <c r="AB532" s="118">
        <f>AB533</f>
        <v>2800</v>
      </c>
      <c r="AC532" s="118">
        <f>AC533</f>
        <v>6900</v>
      </c>
      <c r="AD532" s="422">
        <f t="shared" ref="AD532:AD595" si="410">AC532/(R532/100)</f>
        <v>32.857142857142854</v>
      </c>
      <c r="AF532" s="422">
        <f t="shared" si="362"/>
        <v>13300</v>
      </c>
      <c r="AG532" s="422">
        <f t="shared" si="363"/>
        <v>63.333333333333336</v>
      </c>
      <c r="AI532" s="422">
        <f>AI533</f>
        <v>1300</v>
      </c>
      <c r="AJ532" s="118">
        <f>AJ533</f>
        <v>1400</v>
      </c>
      <c r="AK532" s="118">
        <f>AK533</f>
        <v>3400</v>
      </c>
      <c r="AL532" s="118">
        <f>AL533</f>
        <v>6100</v>
      </c>
      <c r="AM532" s="422">
        <f t="shared" ref="AM532:AM595" si="411">AL532/(R532/100)</f>
        <v>29.047619047619047</v>
      </c>
      <c r="AO532" s="422">
        <f>AO533</f>
        <v>500</v>
      </c>
      <c r="AP532" s="118">
        <f>AP533</f>
        <v>500</v>
      </c>
      <c r="AQ532" s="118">
        <f>AQ533</f>
        <v>600</v>
      </c>
      <c r="AR532" s="118">
        <f>AR533</f>
        <v>1600</v>
      </c>
      <c r="AS532" s="422">
        <f t="shared" ref="AS532:AS595" si="412">AR532/(R532/100)</f>
        <v>7.6190476190476186</v>
      </c>
      <c r="AU532" s="422">
        <f>AU533</f>
        <v>7700</v>
      </c>
      <c r="AV532" s="422">
        <f t="shared" si="407"/>
        <v>36.666666666666664</v>
      </c>
      <c r="AX532" s="422">
        <f t="shared" si="406"/>
        <v>21000</v>
      </c>
      <c r="AY532" s="422">
        <f t="shared" si="408"/>
        <v>100</v>
      </c>
      <c r="AZ532" s="121"/>
      <c r="BA532" s="117">
        <f t="shared" si="385"/>
        <v>0</v>
      </c>
      <c r="BB532" s="122">
        <f t="shared" si="396"/>
        <v>0</v>
      </c>
      <c r="BC532" s="118">
        <f t="shared" si="386"/>
        <v>21000</v>
      </c>
      <c r="BD532" s="51"/>
    </row>
    <row r="533" spans="1:56" ht="30" customHeight="1" x14ac:dyDescent="0.2">
      <c r="A533" s="82"/>
      <c r="B533" s="83"/>
      <c r="C533" s="83"/>
      <c r="D533" s="63"/>
      <c r="E533" s="60"/>
      <c r="F533" s="83"/>
      <c r="G533" s="104"/>
      <c r="H533" s="105"/>
      <c r="I533" s="123">
        <v>2</v>
      </c>
      <c r="J533" s="60"/>
      <c r="K533" s="61"/>
      <c r="L533" s="62"/>
      <c r="M533" s="63"/>
      <c r="N533" s="124" t="s">
        <v>54</v>
      </c>
      <c r="O533" s="126">
        <f t="shared" si="409"/>
        <v>21000</v>
      </c>
      <c r="P533" s="127">
        <f t="shared" si="409"/>
        <v>22000</v>
      </c>
      <c r="Q533" s="128">
        <f t="shared" si="409"/>
        <v>24000</v>
      </c>
      <c r="R533" s="126">
        <f t="shared" si="409"/>
        <v>21000</v>
      </c>
      <c r="S533" s="388"/>
      <c r="T533" s="126">
        <f>T534</f>
        <v>2000</v>
      </c>
      <c r="U533" s="126">
        <f>U534</f>
        <v>2500</v>
      </c>
      <c r="V533" s="126">
        <f>V534</f>
        <v>1900</v>
      </c>
      <c r="W533" s="126">
        <f t="shared" ref="W533:W538" si="413">SUM(T533:V533)</f>
        <v>6400</v>
      </c>
      <c r="X533" s="125">
        <f t="shared" ref="X533:X596" si="414">W533/(R533/100)</f>
        <v>30.476190476190474</v>
      </c>
      <c r="Z533" s="125">
        <f>Z534</f>
        <v>2100</v>
      </c>
      <c r="AA533" s="126">
        <f>AA534</f>
        <v>2000</v>
      </c>
      <c r="AB533" s="126">
        <f>AB534</f>
        <v>2800</v>
      </c>
      <c r="AC533" s="126">
        <f t="shared" ref="AC533:AC538" si="415">SUM(Z533:AB533)</f>
        <v>6900</v>
      </c>
      <c r="AD533" s="423">
        <f t="shared" si="410"/>
        <v>32.857142857142854</v>
      </c>
      <c r="AF533" s="423">
        <f t="shared" ref="AF533:AF596" si="416">W533+AC533</f>
        <v>13300</v>
      </c>
      <c r="AG533" s="423">
        <f t="shared" ref="AG533:AG596" si="417">AF533/(R533/100)</f>
        <v>63.333333333333336</v>
      </c>
      <c r="AI533" s="423">
        <f>AI534</f>
        <v>1300</v>
      </c>
      <c r="AJ533" s="126">
        <f>AJ534</f>
        <v>1400</v>
      </c>
      <c r="AK533" s="126">
        <f>AK534</f>
        <v>3400</v>
      </c>
      <c r="AL533" s="126">
        <f t="shared" ref="AL533:AL538" si="418">SUM(AI533:AK533)</f>
        <v>6100</v>
      </c>
      <c r="AM533" s="423">
        <f t="shared" si="411"/>
        <v>29.047619047619047</v>
      </c>
      <c r="AO533" s="423">
        <f>AO534</f>
        <v>500</v>
      </c>
      <c r="AP533" s="126">
        <f>AP534</f>
        <v>500</v>
      </c>
      <c r="AQ533" s="126">
        <f>AQ534</f>
        <v>600</v>
      </c>
      <c r="AR533" s="126">
        <f t="shared" ref="AR533:AR538" si="419">SUM(AO533:AQ533)</f>
        <v>1600</v>
      </c>
      <c r="AS533" s="423">
        <f t="shared" si="412"/>
        <v>7.6190476190476186</v>
      </c>
      <c r="AU533" s="423">
        <f t="shared" ref="AU533:AU596" si="420">AL533+AR533</f>
        <v>7700</v>
      </c>
      <c r="AV533" s="423">
        <f t="shared" si="407"/>
        <v>36.666666666666664</v>
      </c>
      <c r="AX533" s="423">
        <f t="shared" si="406"/>
        <v>21000</v>
      </c>
      <c r="AY533" s="423">
        <f t="shared" si="408"/>
        <v>100</v>
      </c>
      <c r="AZ533" s="50"/>
      <c r="BA533" s="125">
        <f t="shared" si="385"/>
        <v>0</v>
      </c>
      <c r="BB533" s="129">
        <f t="shared" si="396"/>
        <v>0</v>
      </c>
      <c r="BC533" s="126">
        <f t="shared" si="386"/>
        <v>21000</v>
      </c>
      <c r="BD533" s="51"/>
    </row>
    <row r="534" spans="1:56" ht="30" customHeight="1" x14ac:dyDescent="0.2">
      <c r="A534" s="82"/>
      <c r="B534" s="83"/>
      <c r="C534" s="83"/>
      <c r="D534" s="63"/>
      <c r="E534" s="60"/>
      <c r="F534" s="83"/>
      <c r="G534" s="104"/>
      <c r="H534" s="105"/>
      <c r="I534" s="59"/>
      <c r="J534" s="130" t="s">
        <v>55</v>
      </c>
      <c r="K534" s="61"/>
      <c r="L534" s="62"/>
      <c r="M534" s="63"/>
      <c r="N534" s="101" t="s">
        <v>56</v>
      </c>
      <c r="O534" s="103">
        <f>SUM(O535:O538)</f>
        <v>21000</v>
      </c>
      <c r="P534" s="131">
        <f>SUM(P535:P538)</f>
        <v>22000</v>
      </c>
      <c r="Q534" s="132">
        <f>SUM(Q535:Q538)</f>
        <v>24000</v>
      </c>
      <c r="R534" s="103">
        <f>SUM(R535:R538)</f>
        <v>21000</v>
      </c>
      <c r="S534" s="379"/>
      <c r="T534" s="103">
        <f>SUM(T535:T538)</f>
        <v>2000</v>
      </c>
      <c r="U534" s="103">
        <f>SUM(U535:U538)</f>
        <v>2500</v>
      </c>
      <c r="V534" s="103">
        <f>SUM(V535:V538)</f>
        <v>1900</v>
      </c>
      <c r="W534" s="103">
        <f t="shared" si="413"/>
        <v>6400</v>
      </c>
      <c r="X534" s="102">
        <f t="shared" si="414"/>
        <v>30.476190476190474</v>
      </c>
      <c r="Z534" s="102">
        <f>SUM(Z535:Z538)</f>
        <v>2100</v>
      </c>
      <c r="AA534" s="103">
        <f>SUM(AA535:AA538)</f>
        <v>2000</v>
      </c>
      <c r="AB534" s="103">
        <f>SUM(AB535:AB538)</f>
        <v>2800</v>
      </c>
      <c r="AC534" s="103">
        <f t="shared" si="415"/>
        <v>6900</v>
      </c>
      <c r="AD534" s="420">
        <f t="shared" si="410"/>
        <v>32.857142857142854</v>
      </c>
      <c r="AF534" s="420">
        <f t="shared" si="416"/>
        <v>13300</v>
      </c>
      <c r="AG534" s="420">
        <f t="shared" si="417"/>
        <v>63.333333333333336</v>
      </c>
      <c r="AI534" s="420">
        <f>SUM(AI535:AI538)</f>
        <v>1300</v>
      </c>
      <c r="AJ534" s="103">
        <f>SUM(AJ535:AJ538)</f>
        <v>1400</v>
      </c>
      <c r="AK534" s="103">
        <f>SUM(AK535:AK538)</f>
        <v>3400</v>
      </c>
      <c r="AL534" s="103">
        <f t="shared" si="418"/>
        <v>6100</v>
      </c>
      <c r="AM534" s="420">
        <f t="shared" si="411"/>
        <v>29.047619047619047</v>
      </c>
      <c r="AO534" s="420">
        <f>SUM(AO535:AO538)</f>
        <v>500</v>
      </c>
      <c r="AP534" s="103">
        <f>SUM(AP535:AP538)</f>
        <v>500</v>
      </c>
      <c r="AQ534" s="103">
        <f>SUM(AQ535:AQ538)</f>
        <v>600</v>
      </c>
      <c r="AR534" s="103">
        <f t="shared" si="419"/>
        <v>1600</v>
      </c>
      <c r="AS534" s="420">
        <f t="shared" si="412"/>
        <v>7.6190476190476186</v>
      </c>
      <c r="AU534" s="420">
        <f t="shared" si="420"/>
        <v>7700</v>
      </c>
      <c r="AV534" s="420">
        <f t="shared" si="407"/>
        <v>36.666666666666664</v>
      </c>
      <c r="AX534" s="420">
        <f t="shared" si="406"/>
        <v>21000</v>
      </c>
      <c r="AY534" s="420">
        <f t="shared" si="408"/>
        <v>100</v>
      </c>
      <c r="AZ534" s="50"/>
      <c r="BA534" s="102">
        <f t="shared" si="385"/>
        <v>0</v>
      </c>
      <c r="BB534" s="129">
        <f t="shared" si="396"/>
        <v>0</v>
      </c>
      <c r="BC534" s="103">
        <f t="shared" si="386"/>
        <v>21000</v>
      </c>
      <c r="BD534" s="51"/>
    </row>
    <row r="535" spans="1:56" ht="30" customHeight="1" x14ac:dyDescent="0.2">
      <c r="A535" s="82"/>
      <c r="B535" s="83"/>
      <c r="C535" s="83"/>
      <c r="D535" s="63"/>
      <c r="E535" s="60"/>
      <c r="F535" s="83"/>
      <c r="G535" s="104"/>
      <c r="H535" s="105"/>
      <c r="I535" s="59"/>
      <c r="J535" s="60"/>
      <c r="K535" s="133">
        <v>2</v>
      </c>
      <c r="L535" s="62"/>
      <c r="M535" s="63"/>
      <c r="N535" s="134" t="s">
        <v>57</v>
      </c>
      <c r="O535" s="129">
        <v>4000</v>
      </c>
      <c r="P535" s="136">
        <v>4000</v>
      </c>
      <c r="Q535" s="137">
        <v>5000</v>
      </c>
      <c r="R535" s="129">
        <v>4000</v>
      </c>
      <c r="S535" s="375"/>
      <c r="T535" s="129">
        <v>300</v>
      </c>
      <c r="U535" s="129">
        <v>300</v>
      </c>
      <c r="V535" s="129">
        <v>400</v>
      </c>
      <c r="W535" s="129">
        <f t="shared" si="413"/>
        <v>1000</v>
      </c>
      <c r="X535" s="135">
        <f t="shared" si="414"/>
        <v>25</v>
      </c>
      <c r="Z535" s="135">
        <v>400</v>
      </c>
      <c r="AA535" s="129">
        <v>300</v>
      </c>
      <c r="AB535" s="129">
        <v>300</v>
      </c>
      <c r="AC535" s="129">
        <f t="shared" si="415"/>
        <v>1000</v>
      </c>
      <c r="AD535" s="424">
        <f t="shared" si="410"/>
        <v>25</v>
      </c>
      <c r="AF535" s="424">
        <f t="shared" si="416"/>
        <v>2000</v>
      </c>
      <c r="AG535" s="424">
        <f t="shared" si="417"/>
        <v>50</v>
      </c>
      <c r="AI535" s="424">
        <v>300</v>
      </c>
      <c r="AJ535" s="129">
        <v>300</v>
      </c>
      <c r="AK535" s="129">
        <v>400</v>
      </c>
      <c r="AL535" s="129">
        <f t="shared" si="418"/>
        <v>1000</v>
      </c>
      <c r="AM535" s="424">
        <f t="shared" si="411"/>
        <v>25</v>
      </c>
      <c r="AO535" s="424">
        <v>300</v>
      </c>
      <c r="AP535" s="129">
        <v>300</v>
      </c>
      <c r="AQ535" s="129">
        <v>400</v>
      </c>
      <c r="AR535" s="129">
        <f t="shared" si="419"/>
        <v>1000</v>
      </c>
      <c r="AS535" s="424">
        <f t="shared" si="412"/>
        <v>25</v>
      </c>
      <c r="AU535" s="424">
        <f t="shared" si="420"/>
        <v>2000</v>
      </c>
      <c r="AV535" s="424">
        <f t="shared" si="407"/>
        <v>50</v>
      </c>
      <c r="AX535" s="424">
        <f t="shared" si="406"/>
        <v>4000</v>
      </c>
      <c r="AY535" s="424">
        <f t="shared" si="408"/>
        <v>100</v>
      </c>
      <c r="AZ535" s="50"/>
      <c r="BA535" s="135">
        <f t="shared" si="385"/>
        <v>0</v>
      </c>
      <c r="BB535" s="129">
        <f t="shared" si="396"/>
        <v>0</v>
      </c>
      <c r="BC535" s="129">
        <f t="shared" si="386"/>
        <v>4000</v>
      </c>
      <c r="BD535" s="51"/>
    </row>
    <row r="536" spans="1:56" ht="30" customHeight="1" x14ac:dyDescent="0.2">
      <c r="A536" s="82"/>
      <c r="B536" s="83"/>
      <c r="C536" s="83"/>
      <c r="D536" s="63"/>
      <c r="E536" s="60"/>
      <c r="F536" s="83"/>
      <c r="G536" s="104"/>
      <c r="H536" s="105"/>
      <c r="I536" s="59"/>
      <c r="J536" s="60"/>
      <c r="K536" s="133">
        <v>3</v>
      </c>
      <c r="L536" s="62"/>
      <c r="M536" s="63"/>
      <c r="N536" s="134" t="s">
        <v>69</v>
      </c>
      <c r="O536" s="129">
        <v>5000</v>
      </c>
      <c r="P536" s="136">
        <v>5000</v>
      </c>
      <c r="Q536" s="137">
        <v>5000</v>
      </c>
      <c r="R536" s="129">
        <v>5000</v>
      </c>
      <c r="S536" s="375"/>
      <c r="T536" s="129">
        <v>800</v>
      </c>
      <c r="U536" s="129">
        <v>1100</v>
      </c>
      <c r="V536" s="129">
        <v>400</v>
      </c>
      <c r="W536" s="129">
        <f t="shared" si="413"/>
        <v>2300</v>
      </c>
      <c r="X536" s="135">
        <f t="shared" si="414"/>
        <v>46</v>
      </c>
      <c r="Z536" s="135">
        <v>600</v>
      </c>
      <c r="AA536" s="129">
        <v>600</v>
      </c>
      <c r="AB536" s="129">
        <v>1500</v>
      </c>
      <c r="AC536" s="129">
        <f t="shared" si="415"/>
        <v>2700</v>
      </c>
      <c r="AD536" s="424">
        <f t="shared" si="410"/>
        <v>54</v>
      </c>
      <c r="AF536" s="424">
        <f t="shared" si="416"/>
        <v>5000</v>
      </c>
      <c r="AG536" s="424">
        <f t="shared" si="417"/>
        <v>100</v>
      </c>
      <c r="AI536" s="424"/>
      <c r="AJ536" s="129"/>
      <c r="AK536" s="129"/>
      <c r="AL536" s="129">
        <f t="shared" si="418"/>
        <v>0</v>
      </c>
      <c r="AM536" s="424">
        <f t="shared" si="411"/>
        <v>0</v>
      </c>
      <c r="AO536" s="424"/>
      <c r="AP536" s="129"/>
      <c r="AQ536" s="129"/>
      <c r="AR536" s="129">
        <f t="shared" si="419"/>
        <v>0</v>
      </c>
      <c r="AS536" s="424">
        <f t="shared" si="412"/>
        <v>0</v>
      </c>
      <c r="AU536" s="424">
        <f t="shared" si="420"/>
        <v>0</v>
      </c>
      <c r="AV536" s="424">
        <f t="shared" si="407"/>
        <v>0</v>
      </c>
      <c r="AX536" s="424">
        <f t="shared" si="406"/>
        <v>5000</v>
      </c>
      <c r="AY536" s="424">
        <f t="shared" si="408"/>
        <v>100</v>
      </c>
      <c r="AZ536" s="50"/>
      <c r="BA536" s="135">
        <f t="shared" si="385"/>
        <v>0</v>
      </c>
      <c r="BB536" s="129">
        <f t="shared" si="396"/>
        <v>0</v>
      </c>
      <c r="BC536" s="129">
        <f t="shared" si="386"/>
        <v>5000</v>
      </c>
      <c r="BD536" s="51"/>
    </row>
    <row r="537" spans="1:56" ht="30" customHeight="1" x14ac:dyDescent="0.2">
      <c r="A537" s="82"/>
      <c r="B537" s="83"/>
      <c r="C537" s="83"/>
      <c r="D537" s="63"/>
      <c r="E537" s="60"/>
      <c r="F537" s="83"/>
      <c r="G537" s="104"/>
      <c r="H537" s="105"/>
      <c r="I537" s="59"/>
      <c r="J537" s="60"/>
      <c r="K537" s="133">
        <v>5</v>
      </c>
      <c r="L537" s="62"/>
      <c r="M537" s="63"/>
      <c r="N537" s="134" t="s">
        <v>58</v>
      </c>
      <c r="O537" s="129">
        <v>3000</v>
      </c>
      <c r="P537" s="136">
        <v>3000</v>
      </c>
      <c r="Q537" s="137">
        <v>4000</v>
      </c>
      <c r="R537" s="129">
        <v>3000</v>
      </c>
      <c r="S537" s="375"/>
      <c r="T537" s="129">
        <v>200</v>
      </c>
      <c r="U537" s="129">
        <v>300</v>
      </c>
      <c r="V537" s="129">
        <v>300</v>
      </c>
      <c r="W537" s="129">
        <f t="shared" si="413"/>
        <v>800</v>
      </c>
      <c r="X537" s="135">
        <f t="shared" si="414"/>
        <v>26.666666666666668</v>
      </c>
      <c r="Z537" s="135">
        <v>300</v>
      </c>
      <c r="AA537" s="129">
        <v>300</v>
      </c>
      <c r="AB537" s="129">
        <v>200</v>
      </c>
      <c r="AC537" s="129">
        <f t="shared" si="415"/>
        <v>800</v>
      </c>
      <c r="AD537" s="424">
        <f t="shared" si="410"/>
        <v>26.666666666666668</v>
      </c>
      <c r="AF537" s="424">
        <f t="shared" si="416"/>
        <v>1600</v>
      </c>
      <c r="AG537" s="424">
        <f t="shared" si="417"/>
        <v>53.333333333333336</v>
      </c>
      <c r="AI537" s="424">
        <v>200</v>
      </c>
      <c r="AJ537" s="129">
        <v>300</v>
      </c>
      <c r="AK537" s="129">
        <v>300</v>
      </c>
      <c r="AL537" s="129">
        <f t="shared" si="418"/>
        <v>800</v>
      </c>
      <c r="AM537" s="424">
        <f t="shared" si="411"/>
        <v>26.666666666666668</v>
      </c>
      <c r="AO537" s="424">
        <v>200</v>
      </c>
      <c r="AP537" s="129">
        <v>200</v>
      </c>
      <c r="AQ537" s="129">
        <v>200</v>
      </c>
      <c r="AR537" s="129">
        <f t="shared" si="419"/>
        <v>600</v>
      </c>
      <c r="AS537" s="424">
        <f t="shared" si="412"/>
        <v>20</v>
      </c>
      <c r="AU537" s="424">
        <f t="shared" si="420"/>
        <v>1400</v>
      </c>
      <c r="AV537" s="424">
        <f t="shared" si="407"/>
        <v>46.666666666666664</v>
      </c>
      <c r="AX537" s="424">
        <f t="shared" si="406"/>
        <v>3000</v>
      </c>
      <c r="AY537" s="424">
        <f t="shared" si="408"/>
        <v>100</v>
      </c>
      <c r="AZ537" s="50"/>
      <c r="BA537" s="135">
        <f t="shared" si="385"/>
        <v>0</v>
      </c>
      <c r="BB537" s="129">
        <f t="shared" si="396"/>
        <v>0</v>
      </c>
      <c r="BC537" s="129">
        <f t="shared" si="386"/>
        <v>3000</v>
      </c>
      <c r="BD537" s="51"/>
    </row>
    <row r="538" spans="1:56" ht="30" customHeight="1" x14ac:dyDescent="0.2">
      <c r="A538" s="82"/>
      <c r="B538" s="83"/>
      <c r="C538" s="83"/>
      <c r="D538" s="63"/>
      <c r="E538" s="60"/>
      <c r="F538" s="83"/>
      <c r="G538" s="104"/>
      <c r="H538" s="105"/>
      <c r="I538" s="59"/>
      <c r="J538" s="60"/>
      <c r="K538" s="133">
        <v>7</v>
      </c>
      <c r="L538" s="62"/>
      <c r="M538" s="63"/>
      <c r="N538" s="134" t="s">
        <v>59</v>
      </c>
      <c r="O538" s="129">
        <v>9000</v>
      </c>
      <c r="P538" s="136">
        <v>10000</v>
      </c>
      <c r="Q538" s="137">
        <v>10000</v>
      </c>
      <c r="R538" s="129">
        <v>9000</v>
      </c>
      <c r="S538" s="375"/>
      <c r="T538" s="129">
        <v>700</v>
      </c>
      <c r="U538" s="129">
        <v>800</v>
      </c>
      <c r="V538" s="129">
        <v>800</v>
      </c>
      <c r="W538" s="129">
        <f t="shared" si="413"/>
        <v>2300</v>
      </c>
      <c r="X538" s="135">
        <f t="shared" si="414"/>
        <v>25.555555555555557</v>
      </c>
      <c r="Z538" s="135">
        <v>800</v>
      </c>
      <c r="AA538" s="129">
        <v>800</v>
      </c>
      <c r="AB538" s="129">
        <v>800</v>
      </c>
      <c r="AC538" s="129">
        <f t="shared" si="415"/>
        <v>2400</v>
      </c>
      <c r="AD538" s="424">
        <f t="shared" si="410"/>
        <v>26.666666666666668</v>
      </c>
      <c r="AF538" s="424">
        <f t="shared" si="416"/>
        <v>4700</v>
      </c>
      <c r="AG538" s="424">
        <f t="shared" si="417"/>
        <v>52.222222222222221</v>
      </c>
      <c r="AI538" s="424">
        <v>800</v>
      </c>
      <c r="AJ538" s="129">
        <v>800</v>
      </c>
      <c r="AK538" s="129">
        <v>2700</v>
      </c>
      <c r="AL538" s="129">
        <f t="shared" si="418"/>
        <v>4300</v>
      </c>
      <c r="AM538" s="424">
        <f t="shared" si="411"/>
        <v>47.777777777777779</v>
      </c>
      <c r="AO538" s="424"/>
      <c r="AP538" s="129"/>
      <c r="AQ538" s="129"/>
      <c r="AR538" s="129">
        <f t="shared" si="419"/>
        <v>0</v>
      </c>
      <c r="AS538" s="424">
        <f t="shared" si="412"/>
        <v>0</v>
      </c>
      <c r="AU538" s="424">
        <f t="shared" si="420"/>
        <v>4300</v>
      </c>
      <c r="AV538" s="424">
        <f t="shared" si="407"/>
        <v>47.777777777777779</v>
      </c>
      <c r="AX538" s="424">
        <f t="shared" si="406"/>
        <v>9000</v>
      </c>
      <c r="AY538" s="424">
        <f t="shared" si="408"/>
        <v>100</v>
      </c>
      <c r="AZ538" s="50"/>
      <c r="BA538" s="135">
        <f t="shared" si="385"/>
        <v>0</v>
      </c>
      <c r="BB538" s="129">
        <f t="shared" si="396"/>
        <v>0</v>
      </c>
      <c r="BC538" s="129">
        <f t="shared" si="386"/>
        <v>9000</v>
      </c>
      <c r="BD538" s="51"/>
    </row>
    <row r="539" spans="1:56" ht="30" customHeight="1" x14ac:dyDescent="0.2">
      <c r="A539" s="82"/>
      <c r="B539" s="83"/>
      <c r="C539" s="83"/>
      <c r="D539" s="63"/>
      <c r="E539" s="60"/>
      <c r="F539" s="83"/>
      <c r="G539" s="109"/>
      <c r="H539" s="138" t="s">
        <v>60</v>
      </c>
      <c r="I539" s="139"/>
      <c r="J539" s="140"/>
      <c r="K539" s="141"/>
      <c r="L539" s="142"/>
      <c r="M539" s="143"/>
      <c r="N539" s="144" t="s">
        <v>61</v>
      </c>
      <c r="O539" s="147">
        <f>O540</f>
        <v>18000</v>
      </c>
      <c r="P539" s="146">
        <f>P540</f>
        <v>19000</v>
      </c>
      <c r="Q539" s="174">
        <f>Q540</f>
        <v>19000</v>
      </c>
      <c r="R539" s="147">
        <f>R540</f>
        <v>18000</v>
      </c>
      <c r="S539" s="379"/>
      <c r="T539" s="147">
        <f>T540</f>
        <v>0</v>
      </c>
      <c r="U539" s="147">
        <f>U540</f>
        <v>0</v>
      </c>
      <c r="V539" s="147">
        <f>V540</f>
        <v>0</v>
      </c>
      <c r="W539" s="147">
        <f>W540</f>
        <v>0</v>
      </c>
      <c r="X539" s="145">
        <f t="shared" si="414"/>
        <v>0</v>
      </c>
      <c r="Z539" s="145">
        <f>Z540</f>
        <v>0</v>
      </c>
      <c r="AA539" s="147">
        <f>AA540</f>
        <v>0</v>
      </c>
      <c r="AB539" s="147">
        <f>AB540</f>
        <v>0</v>
      </c>
      <c r="AC539" s="147">
        <f>AC540</f>
        <v>0</v>
      </c>
      <c r="AD539" s="149">
        <f t="shared" si="410"/>
        <v>0</v>
      </c>
      <c r="AF539" s="149">
        <f t="shared" si="416"/>
        <v>0</v>
      </c>
      <c r="AG539" s="149">
        <f t="shared" si="417"/>
        <v>0</v>
      </c>
      <c r="AI539" s="149">
        <f>AI540</f>
        <v>18000</v>
      </c>
      <c r="AJ539" s="147">
        <f>AJ540</f>
        <v>0</v>
      </c>
      <c r="AK539" s="147">
        <f>AK540</f>
        <v>0</v>
      </c>
      <c r="AL539" s="147">
        <f>AL540</f>
        <v>18000</v>
      </c>
      <c r="AM539" s="149">
        <f t="shared" si="411"/>
        <v>100</v>
      </c>
      <c r="AO539" s="149">
        <f>AO540</f>
        <v>0</v>
      </c>
      <c r="AP539" s="147">
        <f>AP540</f>
        <v>0</v>
      </c>
      <c r="AQ539" s="147">
        <f>AQ540</f>
        <v>0</v>
      </c>
      <c r="AR539" s="147">
        <f>AR540</f>
        <v>0</v>
      </c>
      <c r="AS539" s="149">
        <f t="shared" si="412"/>
        <v>0</v>
      </c>
      <c r="AU539" s="149">
        <f t="shared" si="420"/>
        <v>18000</v>
      </c>
      <c r="AV539" s="149">
        <f t="shared" si="407"/>
        <v>100</v>
      </c>
      <c r="AX539" s="149">
        <f t="shared" si="406"/>
        <v>18000</v>
      </c>
      <c r="AY539" s="446">
        <f t="shared" si="408"/>
        <v>100</v>
      </c>
      <c r="AZ539" s="148"/>
      <c r="BA539" s="145">
        <f t="shared" si="385"/>
        <v>0</v>
      </c>
      <c r="BB539" s="147">
        <f t="shared" ref="BB539:BB546" si="421">BA539/(O539/100)</f>
        <v>0</v>
      </c>
      <c r="BC539" s="147">
        <f t="shared" si="386"/>
        <v>18000</v>
      </c>
      <c r="BD539" s="51"/>
    </row>
    <row r="540" spans="1:56" ht="30" customHeight="1" x14ac:dyDescent="0.2">
      <c r="A540" s="82"/>
      <c r="B540" s="83"/>
      <c r="C540" s="83"/>
      <c r="D540" s="63"/>
      <c r="E540" s="60"/>
      <c r="F540" s="83"/>
      <c r="G540" s="104"/>
      <c r="H540" s="105"/>
      <c r="I540" s="123">
        <v>2</v>
      </c>
      <c r="J540" s="60"/>
      <c r="K540" s="61"/>
      <c r="L540" s="62"/>
      <c r="M540" s="63"/>
      <c r="N540" s="124" t="s">
        <v>54</v>
      </c>
      <c r="O540" s="126">
        <f>O541+O543</f>
        <v>18000</v>
      </c>
      <c r="P540" s="126">
        <f>P541+P543</f>
        <v>19000</v>
      </c>
      <c r="Q540" s="126">
        <f>Q541+Q543</f>
        <v>19000</v>
      </c>
      <c r="R540" s="126">
        <f>R541+R543</f>
        <v>18000</v>
      </c>
      <c r="S540" s="388"/>
      <c r="T540" s="126">
        <f>T541+T543</f>
        <v>0</v>
      </c>
      <c r="U540" s="126">
        <f>U541+U543</f>
        <v>0</v>
      </c>
      <c r="V540" s="126">
        <f>V541+V543</f>
        <v>0</v>
      </c>
      <c r="W540" s="126">
        <f>W541+W543</f>
        <v>0</v>
      </c>
      <c r="X540" s="125">
        <f t="shared" si="414"/>
        <v>0</v>
      </c>
      <c r="Z540" s="125">
        <f>Z541+Z543</f>
        <v>0</v>
      </c>
      <c r="AA540" s="126">
        <f>AA541+AA543</f>
        <v>0</v>
      </c>
      <c r="AB540" s="126">
        <f>AB541+AB543</f>
        <v>0</v>
      </c>
      <c r="AC540" s="126">
        <f>AC541+AC543</f>
        <v>0</v>
      </c>
      <c r="AD540" s="423">
        <f t="shared" si="410"/>
        <v>0</v>
      </c>
      <c r="AF540" s="423">
        <f t="shared" si="416"/>
        <v>0</v>
      </c>
      <c r="AG540" s="423">
        <f t="shared" si="417"/>
        <v>0</v>
      </c>
      <c r="AI540" s="423">
        <f>AI541+AI543</f>
        <v>18000</v>
      </c>
      <c r="AJ540" s="126">
        <f>AJ541+AJ543</f>
        <v>0</v>
      </c>
      <c r="AK540" s="126">
        <f>AK541+AK543</f>
        <v>0</v>
      </c>
      <c r="AL540" s="126">
        <f>AL541+AL543</f>
        <v>18000</v>
      </c>
      <c r="AM540" s="423">
        <f t="shared" si="411"/>
        <v>100</v>
      </c>
      <c r="AO540" s="423">
        <f>AO541+AO543</f>
        <v>0</v>
      </c>
      <c r="AP540" s="126">
        <f>AP541+AP543</f>
        <v>0</v>
      </c>
      <c r="AQ540" s="126">
        <f>AQ541+AQ543</f>
        <v>0</v>
      </c>
      <c r="AR540" s="126">
        <f>AR541+AR543</f>
        <v>0</v>
      </c>
      <c r="AS540" s="423">
        <f t="shared" si="412"/>
        <v>0</v>
      </c>
      <c r="AU540" s="423">
        <f t="shared" si="420"/>
        <v>18000</v>
      </c>
      <c r="AV540" s="423">
        <f t="shared" si="407"/>
        <v>100</v>
      </c>
      <c r="AX540" s="423">
        <f t="shared" si="406"/>
        <v>18000</v>
      </c>
      <c r="AY540" s="447">
        <f t="shared" si="408"/>
        <v>100</v>
      </c>
      <c r="AZ540" s="50"/>
      <c r="BA540" s="125">
        <f t="shared" si="385"/>
        <v>0</v>
      </c>
      <c r="BB540" s="126">
        <f t="shared" si="421"/>
        <v>0</v>
      </c>
      <c r="BC540" s="126">
        <f t="shared" si="386"/>
        <v>18000</v>
      </c>
      <c r="BD540" s="51"/>
    </row>
    <row r="541" spans="1:56" ht="30" customHeight="1" x14ac:dyDescent="0.2">
      <c r="A541" s="82"/>
      <c r="B541" s="83"/>
      <c r="C541" s="83"/>
      <c r="D541" s="63"/>
      <c r="E541" s="60"/>
      <c r="F541" s="83"/>
      <c r="G541" s="104"/>
      <c r="H541" s="105"/>
      <c r="I541" s="59"/>
      <c r="J541" s="130" t="s">
        <v>63</v>
      </c>
      <c r="K541" s="61"/>
      <c r="L541" s="62"/>
      <c r="M541" s="63"/>
      <c r="N541" s="101" t="s">
        <v>64</v>
      </c>
      <c r="O541" s="103">
        <f>O542</f>
        <v>10000</v>
      </c>
      <c r="P541" s="103">
        <f>P542</f>
        <v>10000</v>
      </c>
      <c r="Q541" s="103">
        <f>Q542</f>
        <v>10000</v>
      </c>
      <c r="R541" s="103">
        <f>R542</f>
        <v>10000</v>
      </c>
      <c r="S541" s="379"/>
      <c r="T541" s="103">
        <f>T542</f>
        <v>0</v>
      </c>
      <c r="U541" s="103">
        <f>U542</f>
        <v>0</v>
      </c>
      <c r="V541" s="103">
        <f>V542</f>
        <v>0</v>
      </c>
      <c r="W541" s="103">
        <f t="shared" ref="W541:W546" si="422">SUM(T541:V541)</f>
        <v>0</v>
      </c>
      <c r="X541" s="102">
        <f t="shared" si="414"/>
        <v>0</v>
      </c>
      <c r="Z541" s="102">
        <f>Z542</f>
        <v>0</v>
      </c>
      <c r="AA541" s="103">
        <f>AA542</f>
        <v>0</v>
      </c>
      <c r="AB541" s="103">
        <f>AB542</f>
        <v>0</v>
      </c>
      <c r="AC541" s="103">
        <f t="shared" ref="AC541:AC546" si="423">SUM(Z541:AB541)</f>
        <v>0</v>
      </c>
      <c r="AD541" s="420">
        <f t="shared" si="410"/>
        <v>0</v>
      </c>
      <c r="AF541" s="420">
        <f t="shared" si="416"/>
        <v>0</v>
      </c>
      <c r="AG541" s="420">
        <f t="shared" si="417"/>
        <v>0</v>
      </c>
      <c r="AI541" s="420">
        <f>AI542</f>
        <v>10000</v>
      </c>
      <c r="AJ541" s="103">
        <f>AJ542</f>
        <v>0</v>
      </c>
      <c r="AK541" s="103">
        <f>AK542</f>
        <v>0</v>
      </c>
      <c r="AL541" s="103">
        <f t="shared" ref="AL541:AL546" si="424">SUM(AI541:AK541)</f>
        <v>10000</v>
      </c>
      <c r="AM541" s="420">
        <f t="shared" si="411"/>
        <v>100</v>
      </c>
      <c r="AO541" s="420">
        <f>AO542</f>
        <v>0</v>
      </c>
      <c r="AP541" s="103">
        <f>AP542</f>
        <v>0</v>
      </c>
      <c r="AQ541" s="103">
        <f>AQ542</f>
        <v>0</v>
      </c>
      <c r="AR541" s="103">
        <f t="shared" ref="AR541:AR546" si="425">SUM(AO541:AQ541)</f>
        <v>0</v>
      </c>
      <c r="AS541" s="420">
        <f t="shared" si="412"/>
        <v>0</v>
      </c>
      <c r="AU541" s="420">
        <f t="shared" si="420"/>
        <v>10000</v>
      </c>
      <c r="AV541" s="420">
        <f t="shared" si="407"/>
        <v>100</v>
      </c>
      <c r="AX541" s="420">
        <f t="shared" si="406"/>
        <v>10000</v>
      </c>
      <c r="AY541" s="448">
        <f t="shared" si="408"/>
        <v>100</v>
      </c>
      <c r="AZ541" s="50"/>
      <c r="BA541" s="102">
        <f t="shared" si="385"/>
        <v>0</v>
      </c>
      <c r="BB541" s="103">
        <f t="shared" si="421"/>
        <v>0</v>
      </c>
      <c r="BC541" s="103">
        <f t="shared" si="386"/>
        <v>10000</v>
      </c>
      <c r="BD541" s="51"/>
    </row>
    <row r="542" spans="1:56" ht="30" customHeight="1" x14ac:dyDescent="0.2">
      <c r="A542" s="82"/>
      <c r="B542" s="83"/>
      <c r="C542" s="83"/>
      <c r="D542" s="63"/>
      <c r="E542" s="60"/>
      <c r="F542" s="83"/>
      <c r="G542" s="104"/>
      <c r="H542" s="105"/>
      <c r="I542" s="59"/>
      <c r="J542" s="60"/>
      <c r="K542" s="133">
        <v>1</v>
      </c>
      <c r="L542" s="62"/>
      <c r="M542" s="63"/>
      <c r="N542" s="134" t="s">
        <v>65</v>
      </c>
      <c r="O542" s="129">
        <v>10000</v>
      </c>
      <c r="P542" s="136">
        <v>10000</v>
      </c>
      <c r="Q542" s="137">
        <v>10000</v>
      </c>
      <c r="R542" s="129">
        <v>10000</v>
      </c>
      <c r="S542" s="375"/>
      <c r="T542" s="129"/>
      <c r="U542" s="129"/>
      <c r="V542" s="129"/>
      <c r="W542" s="129">
        <f t="shared" si="422"/>
        <v>0</v>
      </c>
      <c r="X542" s="135">
        <f t="shared" si="414"/>
        <v>0</v>
      </c>
      <c r="Z542" s="135"/>
      <c r="AA542" s="129"/>
      <c r="AB542" s="129"/>
      <c r="AC542" s="129">
        <f t="shared" si="423"/>
        <v>0</v>
      </c>
      <c r="AD542" s="424">
        <f t="shared" si="410"/>
        <v>0</v>
      </c>
      <c r="AF542" s="424">
        <f t="shared" si="416"/>
        <v>0</v>
      </c>
      <c r="AG542" s="424">
        <f t="shared" si="417"/>
        <v>0</v>
      </c>
      <c r="AI542" s="424">
        <v>10000</v>
      </c>
      <c r="AJ542" s="129"/>
      <c r="AK542" s="129"/>
      <c r="AL542" s="129">
        <f t="shared" si="424"/>
        <v>10000</v>
      </c>
      <c r="AM542" s="424">
        <f t="shared" si="411"/>
        <v>100</v>
      </c>
      <c r="AO542" s="424"/>
      <c r="AP542" s="129"/>
      <c r="AQ542" s="129"/>
      <c r="AR542" s="129">
        <f t="shared" si="425"/>
        <v>0</v>
      </c>
      <c r="AS542" s="424">
        <f t="shared" si="412"/>
        <v>0</v>
      </c>
      <c r="AU542" s="424">
        <f t="shared" si="420"/>
        <v>10000</v>
      </c>
      <c r="AV542" s="424">
        <f t="shared" si="407"/>
        <v>100</v>
      </c>
      <c r="AX542" s="424">
        <f t="shared" si="406"/>
        <v>10000</v>
      </c>
      <c r="AY542" s="449">
        <f t="shared" si="408"/>
        <v>100</v>
      </c>
      <c r="AZ542" s="50"/>
      <c r="BA542" s="135">
        <f t="shared" si="385"/>
        <v>0</v>
      </c>
      <c r="BB542" s="129">
        <f t="shared" si="421"/>
        <v>0</v>
      </c>
      <c r="BC542" s="129">
        <f t="shared" si="386"/>
        <v>10000</v>
      </c>
      <c r="BD542" s="51"/>
    </row>
    <row r="543" spans="1:56" ht="30" customHeight="1" x14ac:dyDescent="0.2">
      <c r="A543" s="82"/>
      <c r="B543" s="83"/>
      <c r="C543" s="83"/>
      <c r="D543" s="63"/>
      <c r="E543" s="60"/>
      <c r="F543" s="83"/>
      <c r="G543" s="104"/>
      <c r="H543" s="105"/>
      <c r="I543" s="59"/>
      <c r="J543" s="130" t="s">
        <v>55</v>
      </c>
      <c r="K543" s="61"/>
      <c r="L543" s="62"/>
      <c r="M543" s="63"/>
      <c r="N543" s="101" t="s">
        <v>56</v>
      </c>
      <c r="O543" s="103">
        <f>O544+O545+O546</f>
        <v>8000</v>
      </c>
      <c r="P543" s="131">
        <f>P544+P545+P546</f>
        <v>9000</v>
      </c>
      <c r="Q543" s="132">
        <f>Q544+Q545+Q546</f>
        <v>9000</v>
      </c>
      <c r="R543" s="103">
        <f>R544+R545+R546</f>
        <v>8000</v>
      </c>
      <c r="S543" s="379"/>
      <c r="T543" s="103">
        <f>T544+T545+T546</f>
        <v>0</v>
      </c>
      <c r="U543" s="103">
        <f>U544+U545+U546</f>
        <v>0</v>
      </c>
      <c r="V543" s="103">
        <f>V544+V545+V546</f>
        <v>0</v>
      </c>
      <c r="W543" s="103">
        <f t="shared" si="422"/>
        <v>0</v>
      </c>
      <c r="X543" s="102">
        <f t="shared" si="414"/>
        <v>0</v>
      </c>
      <c r="Z543" s="102">
        <f>Z544+Z545+Z546</f>
        <v>0</v>
      </c>
      <c r="AA543" s="103">
        <f>AA544+AA545+AA546</f>
        <v>0</v>
      </c>
      <c r="AB543" s="103">
        <f>AB544+AB545+AB546</f>
        <v>0</v>
      </c>
      <c r="AC543" s="103">
        <f t="shared" si="423"/>
        <v>0</v>
      </c>
      <c r="AD543" s="420">
        <f t="shared" si="410"/>
        <v>0</v>
      </c>
      <c r="AF543" s="420">
        <f t="shared" si="416"/>
        <v>0</v>
      </c>
      <c r="AG543" s="420">
        <f t="shared" si="417"/>
        <v>0</v>
      </c>
      <c r="AI543" s="420">
        <f>AI544+AI545+AI546</f>
        <v>8000</v>
      </c>
      <c r="AJ543" s="103">
        <f>AJ544+AJ545+AJ546</f>
        <v>0</v>
      </c>
      <c r="AK543" s="103">
        <f>AK544+AK545+AK546</f>
        <v>0</v>
      </c>
      <c r="AL543" s="103">
        <f t="shared" si="424"/>
        <v>8000</v>
      </c>
      <c r="AM543" s="420">
        <f t="shared" si="411"/>
        <v>100</v>
      </c>
      <c r="AO543" s="420">
        <f>AO544+AO545+AO546</f>
        <v>0</v>
      </c>
      <c r="AP543" s="103">
        <f>AP544+AP545+AP546</f>
        <v>0</v>
      </c>
      <c r="AQ543" s="103">
        <f>AQ544+AQ545+AQ546</f>
        <v>0</v>
      </c>
      <c r="AR543" s="103">
        <f t="shared" si="425"/>
        <v>0</v>
      </c>
      <c r="AS543" s="420">
        <f t="shared" si="412"/>
        <v>0</v>
      </c>
      <c r="AU543" s="420">
        <f t="shared" si="420"/>
        <v>8000</v>
      </c>
      <c r="AV543" s="420">
        <f t="shared" si="407"/>
        <v>100</v>
      </c>
      <c r="AX543" s="420">
        <f t="shared" si="406"/>
        <v>8000</v>
      </c>
      <c r="AY543" s="448">
        <f t="shared" si="408"/>
        <v>100</v>
      </c>
      <c r="AZ543" s="50"/>
      <c r="BA543" s="102">
        <f t="shared" si="385"/>
        <v>0</v>
      </c>
      <c r="BB543" s="103">
        <f t="shared" si="421"/>
        <v>0</v>
      </c>
      <c r="BC543" s="103">
        <f t="shared" si="386"/>
        <v>8000</v>
      </c>
      <c r="BD543" s="51"/>
    </row>
    <row r="544" spans="1:56" ht="30" customHeight="1" x14ac:dyDescent="0.2">
      <c r="A544" s="82"/>
      <c r="B544" s="83"/>
      <c r="C544" s="83"/>
      <c r="D544" s="63"/>
      <c r="E544" s="60"/>
      <c r="F544" s="83"/>
      <c r="G544" s="104"/>
      <c r="H544" s="105"/>
      <c r="I544" s="59"/>
      <c r="J544" s="60"/>
      <c r="K544" s="133">
        <v>2</v>
      </c>
      <c r="L544" s="62"/>
      <c r="M544" s="63"/>
      <c r="N544" s="134" t="s">
        <v>57</v>
      </c>
      <c r="O544" s="129">
        <v>4000</v>
      </c>
      <c r="P544" s="136">
        <v>5000</v>
      </c>
      <c r="Q544" s="137">
        <v>5000</v>
      </c>
      <c r="R544" s="129">
        <v>4000</v>
      </c>
      <c r="S544" s="375"/>
      <c r="T544" s="129"/>
      <c r="U544" s="129"/>
      <c r="V544" s="129"/>
      <c r="W544" s="129">
        <f t="shared" si="422"/>
        <v>0</v>
      </c>
      <c r="X544" s="135">
        <f t="shared" si="414"/>
        <v>0</v>
      </c>
      <c r="Z544" s="135"/>
      <c r="AA544" s="129"/>
      <c r="AB544" s="129"/>
      <c r="AC544" s="129">
        <f t="shared" si="423"/>
        <v>0</v>
      </c>
      <c r="AD544" s="424">
        <f t="shared" si="410"/>
        <v>0</v>
      </c>
      <c r="AF544" s="424">
        <f t="shared" si="416"/>
        <v>0</v>
      </c>
      <c r="AG544" s="424">
        <f t="shared" si="417"/>
        <v>0</v>
      </c>
      <c r="AI544" s="424">
        <v>4000</v>
      </c>
      <c r="AJ544" s="129"/>
      <c r="AK544" s="129"/>
      <c r="AL544" s="129">
        <f t="shared" si="424"/>
        <v>4000</v>
      </c>
      <c r="AM544" s="424">
        <f t="shared" si="411"/>
        <v>100</v>
      </c>
      <c r="AO544" s="424"/>
      <c r="AP544" s="129"/>
      <c r="AQ544" s="129"/>
      <c r="AR544" s="129">
        <f t="shared" si="425"/>
        <v>0</v>
      </c>
      <c r="AS544" s="424">
        <f t="shared" si="412"/>
        <v>0</v>
      </c>
      <c r="AU544" s="424">
        <f t="shared" si="420"/>
        <v>4000</v>
      </c>
      <c r="AV544" s="424">
        <f t="shared" si="407"/>
        <v>100</v>
      </c>
      <c r="AX544" s="424">
        <f t="shared" si="406"/>
        <v>4000</v>
      </c>
      <c r="AY544" s="449">
        <f t="shared" si="408"/>
        <v>100</v>
      </c>
      <c r="AZ544" s="50"/>
      <c r="BA544" s="135">
        <f t="shared" si="385"/>
        <v>0</v>
      </c>
      <c r="BB544" s="129">
        <f t="shared" si="421"/>
        <v>0</v>
      </c>
      <c r="BC544" s="129">
        <f t="shared" si="386"/>
        <v>4000</v>
      </c>
      <c r="BD544" s="51"/>
    </row>
    <row r="545" spans="1:56" ht="30" customHeight="1" x14ac:dyDescent="0.2">
      <c r="A545" s="82"/>
      <c r="B545" s="83"/>
      <c r="C545" s="83"/>
      <c r="D545" s="63"/>
      <c r="E545" s="60"/>
      <c r="F545" s="83"/>
      <c r="G545" s="104"/>
      <c r="H545" s="105"/>
      <c r="I545" s="59"/>
      <c r="J545" s="60"/>
      <c r="K545" s="133">
        <v>5</v>
      </c>
      <c r="L545" s="62"/>
      <c r="M545" s="63"/>
      <c r="N545" s="134" t="s">
        <v>58</v>
      </c>
      <c r="O545" s="129">
        <v>1000</v>
      </c>
      <c r="P545" s="136">
        <v>1000</v>
      </c>
      <c r="Q545" s="137">
        <v>1000</v>
      </c>
      <c r="R545" s="129">
        <v>1000</v>
      </c>
      <c r="S545" s="375"/>
      <c r="T545" s="129"/>
      <c r="U545" s="129"/>
      <c r="V545" s="129"/>
      <c r="W545" s="129">
        <f t="shared" si="422"/>
        <v>0</v>
      </c>
      <c r="X545" s="135">
        <f t="shared" si="414"/>
        <v>0</v>
      </c>
      <c r="Z545" s="135"/>
      <c r="AA545" s="129"/>
      <c r="AB545" s="129"/>
      <c r="AC545" s="129">
        <f t="shared" si="423"/>
        <v>0</v>
      </c>
      <c r="AD545" s="424">
        <f t="shared" si="410"/>
        <v>0</v>
      </c>
      <c r="AF545" s="424">
        <f t="shared" si="416"/>
        <v>0</v>
      </c>
      <c r="AG545" s="424">
        <f t="shared" si="417"/>
        <v>0</v>
      </c>
      <c r="AI545" s="424">
        <v>1000</v>
      </c>
      <c r="AJ545" s="129"/>
      <c r="AK545" s="129"/>
      <c r="AL545" s="129">
        <f t="shared" si="424"/>
        <v>1000</v>
      </c>
      <c r="AM545" s="424">
        <f t="shared" si="411"/>
        <v>100</v>
      </c>
      <c r="AO545" s="424"/>
      <c r="AP545" s="129"/>
      <c r="AQ545" s="129"/>
      <c r="AR545" s="129">
        <f t="shared" si="425"/>
        <v>0</v>
      </c>
      <c r="AS545" s="424">
        <f t="shared" si="412"/>
        <v>0</v>
      </c>
      <c r="AU545" s="424">
        <f t="shared" si="420"/>
        <v>1000</v>
      </c>
      <c r="AV545" s="424">
        <f t="shared" si="407"/>
        <v>100</v>
      </c>
      <c r="AX545" s="424">
        <f t="shared" si="406"/>
        <v>1000</v>
      </c>
      <c r="AY545" s="449">
        <f t="shared" si="408"/>
        <v>100</v>
      </c>
      <c r="AZ545" s="50"/>
      <c r="BA545" s="135">
        <f t="shared" si="385"/>
        <v>0</v>
      </c>
      <c r="BB545" s="129">
        <f t="shared" si="421"/>
        <v>0</v>
      </c>
      <c r="BC545" s="129">
        <f t="shared" si="386"/>
        <v>1000</v>
      </c>
      <c r="BD545" s="51"/>
    </row>
    <row r="546" spans="1:56" ht="30" customHeight="1" x14ac:dyDescent="0.2">
      <c r="A546" s="82"/>
      <c r="B546" s="83"/>
      <c r="C546" s="83"/>
      <c r="D546" s="63"/>
      <c r="E546" s="60"/>
      <c r="F546" s="83"/>
      <c r="G546" s="104"/>
      <c r="H546" s="105"/>
      <c r="I546" s="59"/>
      <c r="J546" s="60"/>
      <c r="K546" s="133">
        <v>7</v>
      </c>
      <c r="L546" s="62"/>
      <c r="M546" s="63"/>
      <c r="N546" s="134" t="s">
        <v>59</v>
      </c>
      <c r="O546" s="129">
        <v>3000</v>
      </c>
      <c r="P546" s="136">
        <v>3000</v>
      </c>
      <c r="Q546" s="137">
        <v>3000</v>
      </c>
      <c r="R546" s="129">
        <v>3000</v>
      </c>
      <c r="S546" s="375"/>
      <c r="T546" s="129"/>
      <c r="U546" s="129"/>
      <c r="V546" s="129"/>
      <c r="W546" s="129">
        <f t="shared" si="422"/>
        <v>0</v>
      </c>
      <c r="X546" s="135">
        <f t="shared" si="414"/>
        <v>0</v>
      </c>
      <c r="Z546" s="135"/>
      <c r="AA546" s="129"/>
      <c r="AB546" s="129"/>
      <c r="AC546" s="129">
        <f t="shared" si="423"/>
        <v>0</v>
      </c>
      <c r="AD546" s="424">
        <f t="shared" si="410"/>
        <v>0</v>
      </c>
      <c r="AF546" s="424">
        <f t="shared" si="416"/>
        <v>0</v>
      </c>
      <c r="AG546" s="424">
        <f t="shared" si="417"/>
        <v>0</v>
      </c>
      <c r="AI546" s="424">
        <v>3000</v>
      </c>
      <c r="AJ546" s="129"/>
      <c r="AK546" s="129"/>
      <c r="AL546" s="129">
        <f t="shared" si="424"/>
        <v>3000</v>
      </c>
      <c r="AM546" s="424">
        <f t="shared" si="411"/>
        <v>100</v>
      </c>
      <c r="AO546" s="424"/>
      <c r="AP546" s="129"/>
      <c r="AQ546" s="129"/>
      <c r="AR546" s="129">
        <f t="shared" si="425"/>
        <v>0</v>
      </c>
      <c r="AS546" s="424">
        <f t="shared" si="412"/>
        <v>0</v>
      </c>
      <c r="AU546" s="424">
        <f t="shared" si="420"/>
        <v>3000</v>
      </c>
      <c r="AV546" s="424">
        <f t="shared" si="407"/>
        <v>100</v>
      </c>
      <c r="AX546" s="424">
        <f t="shared" si="406"/>
        <v>3000</v>
      </c>
      <c r="AY546" s="449">
        <f t="shared" si="408"/>
        <v>100</v>
      </c>
      <c r="AZ546" s="50"/>
      <c r="BA546" s="135">
        <f t="shared" si="385"/>
        <v>0</v>
      </c>
      <c r="BB546" s="129">
        <f t="shared" si="421"/>
        <v>0</v>
      </c>
      <c r="BC546" s="129">
        <f t="shared" si="386"/>
        <v>3000</v>
      </c>
      <c r="BD546" s="51"/>
    </row>
    <row r="547" spans="1:56" ht="30" customHeight="1" x14ac:dyDescent="0.2">
      <c r="A547" s="82"/>
      <c r="B547" s="83"/>
      <c r="C547" s="83"/>
      <c r="D547" s="63"/>
      <c r="E547" s="60"/>
      <c r="F547" s="83"/>
      <c r="G547" s="104"/>
      <c r="H547" s="199" t="s">
        <v>74</v>
      </c>
      <c r="I547" s="200"/>
      <c r="J547" s="201"/>
      <c r="K547" s="202"/>
      <c r="L547" s="202"/>
      <c r="M547" s="203"/>
      <c r="N547" s="204" t="s">
        <v>75</v>
      </c>
      <c r="O547" s="206">
        <f>O548</f>
        <v>2000</v>
      </c>
      <c r="P547" s="206">
        <f t="shared" ref="P547:Q549" si="426">P548</f>
        <v>2000</v>
      </c>
      <c r="Q547" s="206">
        <f t="shared" si="426"/>
        <v>2000</v>
      </c>
      <c r="R547" s="206">
        <f>R548</f>
        <v>2000</v>
      </c>
      <c r="S547" s="399"/>
      <c r="T547" s="206">
        <f t="shared" ref="T547:V549" si="427">T548</f>
        <v>0</v>
      </c>
      <c r="U547" s="206">
        <f t="shared" si="427"/>
        <v>0</v>
      </c>
      <c r="V547" s="206">
        <f t="shared" si="427"/>
        <v>0</v>
      </c>
      <c r="W547" s="206">
        <f>T547+U547+V547</f>
        <v>0</v>
      </c>
      <c r="X547" s="410">
        <f t="shared" si="414"/>
        <v>0</v>
      </c>
      <c r="Z547" s="205">
        <f t="shared" ref="Z547:AB549" si="428">Z548</f>
        <v>0</v>
      </c>
      <c r="AA547" s="206">
        <f t="shared" si="428"/>
        <v>1000</v>
      </c>
      <c r="AB547" s="206">
        <f t="shared" si="428"/>
        <v>1000</v>
      </c>
      <c r="AC547" s="206">
        <f t="shared" ref="AC547:AC569" si="429">Z547+AA547+AB547</f>
        <v>2000</v>
      </c>
      <c r="AD547" s="427">
        <f t="shared" si="410"/>
        <v>100</v>
      </c>
      <c r="AF547" s="428">
        <f t="shared" si="416"/>
        <v>2000</v>
      </c>
      <c r="AG547" s="428">
        <f t="shared" si="417"/>
        <v>100</v>
      </c>
      <c r="AI547" s="428">
        <f t="shared" ref="AI547:AK549" si="430">AI548</f>
        <v>0</v>
      </c>
      <c r="AJ547" s="206">
        <f t="shared" si="430"/>
        <v>0</v>
      </c>
      <c r="AK547" s="206">
        <f t="shared" si="430"/>
        <v>0</v>
      </c>
      <c r="AL547" s="206">
        <f t="shared" ref="AL547:AL569" si="431">AI547+AJ547+AK547</f>
        <v>0</v>
      </c>
      <c r="AM547" s="427">
        <f t="shared" si="411"/>
        <v>0</v>
      </c>
      <c r="AO547" s="428">
        <f t="shared" ref="AO547:AQ549" si="432">AO548</f>
        <v>0</v>
      </c>
      <c r="AP547" s="206">
        <f t="shared" si="432"/>
        <v>0</v>
      </c>
      <c r="AQ547" s="206">
        <f t="shared" si="432"/>
        <v>0</v>
      </c>
      <c r="AR547" s="206">
        <f t="shared" ref="AR547:AR569" si="433">AO547+AP547+AQ547</f>
        <v>0</v>
      </c>
      <c r="AS547" s="427">
        <f t="shared" si="412"/>
        <v>0</v>
      </c>
      <c r="AU547" s="428">
        <f t="shared" si="420"/>
        <v>0</v>
      </c>
      <c r="AV547" s="410">
        <f t="shared" si="407"/>
        <v>0</v>
      </c>
      <c r="AX547" s="428">
        <f t="shared" si="406"/>
        <v>2000</v>
      </c>
      <c r="AY547" s="428">
        <f t="shared" si="408"/>
        <v>100</v>
      </c>
      <c r="AZ547" s="186"/>
      <c r="BA547" s="205">
        <f t="shared" si="385"/>
        <v>0</v>
      </c>
      <c r="BB547" s="206">
        <f>BA547/(R547/100)</f>
        <v>0</v>
      </c>
      <c r="BC547" s="206">
        <f t="shared" si="386"/>
        <v>2000</v>
      </c>
      <c r="BD547" s="51"/>
    </row>
    <row r="548" spans="1:56" ht="30" customHeight="1" x14ac:dyDescent="0.2">
      <c r="A548" s="82"/>
      <c r="B548" s="83"/>
      <c r="C548" s="83"/>
      <c r="D548" s="63"/>
      <c r="E548" s="60"/>
      <c r="F548" s="83"/>
      <c r="G548" s="104"/>
      <c r="H548" s="105"/>
      <c r="I548" s="123">
        <v>2</v>
      </c>
      <c r="J548" s="60"/>
      <c r="K548" s="83"/>
      <c r="L548" s="83"/>
      <c r="M548" s="63"/>
      <c r="N548" s="124" t="s">
        <v>54</v>
      </c>
      <c r="O548" s="188">
        <f>O549</f>
        <v>2000</v>
      </c>
      <c r="P548" s="188">
        <f t="shared" si="426"/>
        <v>2000</v>
      </c>
      <c r="Q548" s="188">
        <f t="shared" si="426"/>
        <v>2000</v>
      </c>
      <c r="R548" s="188">
        <f>R549</f>
        <v>2000</v>
      </c>
      <c r="S548" s="387"/>
      <c r="T548" s="188">
        <f t="shared" si="427"/>
        <v>0</v>
      </c>
      <c r="U548" s="188">
        <f t="shared" si="427"/>
        <v>0</v>
      </c>
      <c r="V548" s="188">
        <f t="shared" si="427"/>
        <v>0</v>
      </c>
      <c r="W548" s="188">
        <f>T548+U548+V548</f>
        <v>0</v>
      </c>
      <c r="X548" s="65">
        <f t="shared" si="414"/>
        <v>0</v>
      </c>
      <c r="Z548" s="125">
        <f t="shared" si="428"/>
        <v>0</v>
      </c>
      <c r="AA548" s="188">
        <f t="shared" si="428"/>
        <v>1000</v>
      </c>
      <c r="AB548" s="188">
        <f t="shared" si="428"/>
        <v>1000</v>
      </c>
      <c r="AC548" s="188">
        <f t="shared" si="429"/>
        <v>2000</v>
      </c>
      <c r="AD548" s="424">
        <f t="shared" si="410"/>
        <v>100</v>
      </c>
      <c r="AF548" s="423">
        <f t="shared" si="416"/>
        <v>2000</v>
      </c>
      <c r="AG548" s="423">
        <f t="shared" si="417"/>
        <v>100</v>
      </c>
      <c r="AI548" s="423">
        <f t="shared" si="430"/>
        <v>0</v>
      </c>
      <c r="AJ548" s="188">
        <f t="shared" si="430"/>
        <v>0</v>
      </c>
      <c r="AK548" s="188">
        <f>AK549</f>
        <v>0</v>
      </c>
      <c r="AL548" s="188">
        <f t="shared" si="431"/>
        <v>0</v>
      </c>
      <c r="AM548" s="424">
        <f t="shared" si="411"/>
        <v>0</v>
      </c>
      <c r="AO548" s="423">
        <f t="shared" si="432"/>
        <v>0</v>
      </c>
      <c r="AP548" s="188">
        <f t="shared" si="432"/>
        <v>0</v>
      </c>
      <c r="AQ548" s="188">
        <f t="shared" si="432"/>
        <v>0</v>
      </c>
      <c r="AR548" s="188">
        <f t="shared" si="433"/>
        <v>0</v>
      </c>
      <c r="AS548" s="424">
        <f t="shared" si="412"/>
        <v>0</v>
      </c>
      <c r="AU548" s="423">
        <f t="shared" si="420"/>
        <v>0</v>
      </c>
      <c r="AV548" s="65">
        <f t="shared" si="407"/>
        <v>0</v>
      </c>
      <c r="AX548" s="423">
        <f t="shared" si="406"/>
        <v>2000</v>
      </c>
      <c r="AY548" s="423">
        <f t="shared" si="408"/>
        <v>100</v>
      </c>
      <c r="AZ548" s="50"/>
      <c r="BA548" s="125">
        <f t="shared" si="385"/>
        <v>0</v>
      </c>
      <c r="BB548" s="188">
        <f>BA548/(R548/100)</f>
        <v>0</v>
      </c>
      <c r="BC548" s="188">
        <f t="shared" si="386"/>
        <v>2000</v>
      </c>
      <c r="BD548" s="51"/>
    </row>
    <row r="549" spans="1:56" ht="30" customHeight="1" x14ac:dyDescent="0.2">
      <c r="A549" s="82"/>
      <c r="B549" s="83"/>
      <c r="C549" s="83"/>
      <c r="D549" s="63"/>
      <c r="E549" s="60"/>
      <c r="F549" s="83"/>
      <c r="G549" s="104"/>
      <c r="H549" s="190"/>
      <c r="I549" s="191"/>
      <c r="J549" s="130" t="s">
        <v>63</v>
      </c>
      <c r="K549" s="176"/>
      <c r="L549" s="176"/>
      <c r="M549" s="177"/>
      <c r="N549" s="101" t="s">
        <v>64</v>
      </c>
      <c r="O549" s="192">
        <f>O550</f>
        <v>2000</v>
      </c>
      <c r="P549" s="192">
        <f t="shared" si="426"/>
        <v>2000</v>
      </c>
      <c r="Q549" s="192">
        <f t="shared" si="426"/>
        <v>2000</v>
      </c>
      <c r="R549" s="192">
        <f>R550</f>
        <v>2000</v>
      </c>
      <c r="S549" s="380"/>
      <c r="T549" s="192">
        <f t="shared" si="427"/>
        <v>0</v>
      </c>
      <c r="U549" s="192">
        <f t="shared" si="427"/>
        <v>0</v>
      </c>
      <c r="V549" s="192">
        <f t="shared" si="427"/>
        <v>0</v>
      </c>
      <c r="W549" s="192">
        <f>T549+U549+V549</f>
        <v>0</v>
      </c>
      <c r="X549" s="65">
        <f t="shared" si="414"/>
        <v>0</v>
      </c>
      <c r="Z549" s="102">
        <f t="shared" si="428"/>
        <v>0</v>
      </c>
      <c r="AA549" s="192">
        <f t="shared" si="428"/>
        <v>1000</v>
      </c>
      <c r="AB549" s="192">
        <f t="shared" si="428"/>
        <v>1000</v>
      </c>
      <c r="AC549" s="192">
        <f t="shared" si="429"/>
        <v>2000</v>
      </c>
      <c r="AD549" s="424">
        <f t="shared" si="410"/>
        <v>100</v>
      </c>
      <c r="AF549" s="420">
        <f t="shared" si="416"/>
        <v>2000</v>
      </c>
      <c r="AG549" s="420">
        <f t="shared" si="417"/>
        <v>100</v>
      </c>
      <c r="AI549" s="420">
        <f t="shared" si="430"/>
        <v>0</v>
      </c>
      <c r="AJ549" s="192">
        <f t="shared" si="430"/>
        <v>0</v>
      </c>
      <c r="AK549" s="192">
        <f>AK550</f>
        <v>0</v>
      </c>
      <c r="AL549" s="192">
        <f t="shared" si="431"/>
        <v>0</v>
      </c>
      <c r="AM549" s="424">
        <f t="shared" si="411"/>
        <v>0</v>
      </c>
      <c r="AO549" s="420">
        <f t="shared" si="432"/>
        <v>0</v>
      </c>
      <c r="AP549" s="192">
        <f t="shared" si="432"/>
        <v>0</v>
      </c>
      <c r="AQ549" s="192">
        <f t="shared" si="432"/>
        <v>0</v>
      </c>
      <c r="AR549" s="192">
        <f t="shared" si="433"/>
        <v>0</v>
      </c>
      <c r="AS549" s="424">
        <f t="shared" si="412"/>
        <v>0</v>
      </c>
      <c r="AU549" s="420">
        <f>AU550</f>
        <v>0</v>
      </c>
      <c r="AV549" s="65">
        <f t="shared" si="407"/>
        <v>0</v>
      </c>
      <c r="AX549" s="420">
        <f t="shared" si="406"/>
        <v>2000</v>
      </c>
      <c r="AY549" s="420">
        <f t="shared" si="408"/>
        <v>100</v>
      </c>
      <c r="AZ549" s="50"/>
      <c r="BA549" s="102">
        <f t="shared" si="385"/>
        <v>0</v>
      </c>
      <c r="BB549" s="192">
        <f>BA549/(R549/100)</f>
        <v>0</v>
      </c>
      <c r="BC549" s="192">
        <f t="shared" si="386"/>
        <v>2000</v>
      </c>
      <c r="BD549" s="51"/>
    </row>
    <row r="550" spans="1:56" ht="30" customHeight="1" x14ac:dyDescent="0.2">
      <c r="A550" s="82"/>
      <c r="B550" s="83"/>
      <c r="C550" s="83"/>
      <c r="D550" s="63"/>
      <c r="E550" s="60"/>
      <c r="F550" s="83"/>
      <c r="G550" s="104"/>
      <c r="H550" s="105"/>
      <c r="I550" s="59"/>
      <c r="J550" s="60"/>
      <c r="K550" s="133">
        <v>1</v>
      </c>
      <c r="L550" s="62"/>
      <c r="M550" s="63"/>
      <c r="N550" s="134" t="s">
        <v>65</v>
      </c>
      <c r="O550" s="129">
        <v>2000</v>
      </c>
      <c r="P550" s="136">
        <v>2000</v>
      </c>
      <c r="Q550" s="137">
        <v>2000</v>
      </c>
      <c r="R550" s="129">
        <v>2000</v>
      </c>
      <c r="S550" s="375"/>
      <c r="T550" s="129"/>
      <c r="U550" s="129"/>
      <c r="V550" s="129"/>
      <c r="W550" s="129">
        <f>T550+U550+V550</f>
        <v>0</v>
      </c>
      <c r="X550" s="65">
        <f t="shared" si="414"/>
        <v>0</v>
      </c>
      <c r="Z550" s="135"/>
      <c r="AA550" s="129">
        <v>1000</v>
      </c>
      <c r="AB550" s="129">
        <v>1000</v>
      </c>
      <c r="AC550" s="129">
        <f t="shared" si="429"/>
        <v>2000</v>
      </c>
      <c r="AD550" s="424">
        <f t="shared" si="410"/>
        <v>100</v>
      </c>
      <c r="AF550" s="424">
        <f t="shared" si="416"/>
        <v>2000</v>
      </c>
      <c r="AG550" s="424">
        <f t="shared" si="417"/>
        <v>100</v>
      </c>
      <c r="AI550" s="424"/>
      <c r="AJ550" s="129"/>
      <c r="AK550" s="129"/>
      <c r="AL550" s="129">
        <f t="shared" si="431"/>
        <v>0</v>
      </c>
      <c r="AM550" s="424">
        <f t="shared" si="411"/>
        <v>0</v>
      </c>
      <c r="AO550" s="424"/>
      <c r="AP550" s="129"/>
      <c r="AQ550" s="129"/>
      <c r="AR550" s="129">
        <f t="shared" si="433"/>
        <v>0</v>
      </c>
      <c r="AS550" s="424">
        <f t="shared" si="412"/>
        <v>0</v>
      </c>
      <c r="AU550" s="424">
        <f t="shared" si="420"/>
        <v>0</v>
      </c>
      <c r="AV550" s="65">
        <f t="shared" si="407"/>
        <v>0</v>
      </c>
      <c r="AX550" s="424">
        <f t="shared" si="406"/>
        <v>2000</v>
      </c>
      <c r="AY550" s="424">
        <f t="shared" si="408"/>
        <v>100</v>
      </c>
      <c r="AZ550" s="50"/>
      <c r="BA550" s="129">
        <f t="shared" si="385"/>
        <v>0</v>
      </c>
      <c r="BB550" s="129">
        <f>BA550/(R550/100)</f>
        <v>0</v>
      </c>
      <c r="BC550" s="129">
        <f t="shared" si="386"/>
        <v>2000</v>
      </c>
      <c r="BD550" s="51"/>
    </row>
    <row r="551" spans="1:56" ht="30" customHeight="1" x14ac:dyDescent="0.2">
      <c r="A551" s="82"/>
      <c r="B551" s="83"/>
      <c r="C551" s="83"/>
      <c r="D551" s="168" t="s">
        <v>103</v>
      </c>
      <c r="E551" s="85"/>
      <c r="F551" s="86"/>
      <c r="G551" s="87"/>
      <c r="H551" s="88"/>
      <c r="I551" s="89"/>
      <c r="J551" s="85"/>
      <c r="K551" s="90"/>
      <c r="L551" s="91"/>
      <c r="M551" s="92"/>
      <c r="N551" s="93" t="s">
        <v>104</v>
      </c>
      <c r="O551" s="95">
        <f t="shared" ref="O551:R553" si="434">O552</f>
        <v>9179000</v>
      </c>
      <c r="P551" s="169">
        <f t="shared" si="434"/>
        <v>10056000</v>
      </c>
      <c r="Q551" s="170">
        <f t="shared" si="434"/>
        <v>10844000</v>
      </c>
      <c r="R551" s="95">
        <f t="shared" si="434"/>
        <v>9179000</v>
      </c>
      <c r="S551" s="375"/>
      <c r="T551" s="95">
        <f t="shared" ref="T551:V553" si="435">T552</f>
        <v>1372200</v>
      </c>
      <c r="U551" s="95">
        <f t="shared" si="435"/>
        <v>629100</v>
      </c>
      <c r="V551" s="95">
        <f t="shared" si="435"/>
        <v>518600</v>
      </c>
      <c r="W551" s="95">
        <f t="shared" ref="W551:W614" si="436">T551+U551+V551</f>
        <v>2519900</v>
      </c>
      <c r="X551" s="94">
        <f t="shared" si="414"/>
        <v>27.452881577513889</v>
      </c>
      <c r="Z551" s="94">
        <f>Z552</f>
        <v>759000</v>
      </c>
      <c r="AA551" s="95">
        <f>AA552</f>
        <v>661000</v>
      </c>
      <c r="AB551" s="95">
        <f>AB552</f>
        <v>557900</v>
      </c>
      <c r="AC551" s="95">
        <f t="shared" si="429"/>
        <v>1977900</v>
      </c>
      <c r="AD551" s="195">
        <f t="shared" si="410"/>
        <v>21.548098921451139</v>
      </c>
      <c r="AF551" s="195">
        <f t="shared" si="416"/>
        <v>4497800</v>
      </c>
      <c r="AG551" s="195">
        <f t="shared" si="417"/>
        <v>49.000980498965028</v>
      </c>
      <c r="AI551" s="195">
        <f>AI552</f>
        <v>892800</v>
      </c>
      <c r="AJ551" s="95">
        <f>AJ552</f>
        <v>788500</v>
      </c>
      <c r="AK551" s="95">
        <f>AK552</f>
        <v>1000000</v>
      </c>
      <c r="AL551" s="95">
        <f t="shared" si="431"/>
        <v>2681300</v>
      </c>
      <c r="AM551" s="195">
        <f t="shared" si="411"/>
        <v>29.211243054798999</v>
      </c>
      <c r="AO551" s="195">
        <f>AO552</f>
        <v>636000</v>
      </c>
      <c r="AP551" s="95">
        <f>AP552</f>
        <v>706200</v>
      </c>
      <c r="AQ551" s="95">
        <f>AQ552</f>
        <v>657700</v>
      </c>
      <c r="AR551" s="95">
        <f t="shared" si="433"/>
        <v>1999900</v>
      </c>
      <c r="AS551" s="195">
        <f t="shared" si="412"/>
        <v>21.787776446235974</v>
      </c>
      <c r="AU551" s="195">
        <f t="shared" si="420"/>
        <v>4681200</v>
      </c>
      <c r="AV551" s="195">
        <f t="shared" si="407"/>
        <v>50.999019501034972</v>
      </c>
      <c r="AX551" s="195">
        <f t="shared" si="406"/>
        <v>9179000</v>
      </c>
      <c r="AY551" s="195">
        <f t="shared" si="408"/>
        <v>100</v>
      </c>
      <c r="AZ551" s="96"/>
      <c r="BA551" s="94">
        <f t="shared" si="385"/>
        <v>0</v>
      </c>
      <c r="BB551" s="95">
        <f t="shared" ref="BB551:BB614" si="437">BA551/(R551/100)</f>
        <v>0</v>
      </c>
      <c r="BC551" s="95">
        <f t="shared" si="386"/>
        <v>9179000</v>
      </c>
      <c r="BD551" s="51"/>
    </row>
    <row r="552" spans="1:56" ht="30" customHeight="1" x14ac:dyDescent="0.2">
      <c r="A552" s="82"/>
      <c r="B552" s="83"/>
      <c r="C552" s="83"/>
      <c r="D552" s="63"/>
      <c r="E552" s="193" t="s">
        <v>48</v>
      </c>
      <c r="F552" s="83"/>
      <c r="G552" s="104"/>
      <c r="H552" s="105"/>
      <c r="I552" s="59"/>
      <c r="J552" s="60"/>
      <c r="K552" s="61"/>
      <c r="L552" s="62"/>
      <c r="M552" s="63"/>
      <c r="N552" s="64" t="s">
        <v>49</v>
      </c>
      <c r="O552" s="99">
        <f t="shared" si="434"/>
        <v>9179000</v>
      </c>
      <c r="P552" s="66">
        <f t="shared" si="434"/>
        <v>10056000</v>
      </c>
      <c r="Q552" s="67">
        <f t="shared" si="434"/>
        <v>10844000</v>
      </c>
      <c r="R552" s="99">
        <f t="shared" si="434"/>
        <v>9179000</v>
      </c>
      <c r="S552" s="383"/>
      <c r="T552" s="99">
        <f t="shared" si="435"/>
        <v>1372200</v>
      </c>
      <c r="U552" s="99">
        <f t="shared" si="435"/>
        <v>629100</v>
      </c>
      <c r="V552" s="99">
        <f t="shared" si="435"/>
        <v>518600</v>
      </c>
      <c r="W552" s="99">
        <f t="shared" si="436"/>
        <v>2519900</v>
      </c>
      <c r="X552" s="98">
        <f t="shared" si="414"/>
        <v>27.452881577513889</v>
      </c>
      <c r="Z552" s="98">
        <f t="shared" ref="Z552:AB553" si="438">Z553</f>
        <v>759000</v>
      </c>
      <c r="AA552" s="99">
        <f t="shared" si="438"/>
        <v>661000</v>
      </c>
      <c r="AB552" s="99">
        <f t="shared" si="438"/>
        <v>557900</v>
      </c>
      <c r="AC552" s="99">
        <f t="shared" si="429"/>
        <v>1977900</v>
      </c>
      <c r="AD552" s="65">
        <f t="shared" si="410"/>
        <v>21.548098921451139</v>
      </c>
      <c r="AF552" s="65">
        <f t="shared" si="416"/>
        <v>4497800</v>
      </c>
      <c r="AG552" s="65">
        <f t="shared" si="417"/>
        <v>49.000980498965028</v>
      </c>
      <c r="AI552" s="65">
        <f t="shared" ref="AI552:AK553" si="439">AI553</f>
        <v>892800</v>
      </c>
      <c r="AJ552" s="99">
        <f t="shared" si="439"/>
        <v>788500</v>
      </c>
      <c r="AK552" s="99">
        <f t="shared" si="439"/>
        <v>1000000</v>
      </c>
      <c r="AL552" s="99">
        <f t="shared" si="431"/>
        <v>2681300</v>
      </c>
      <c r="AM552" s="65">
        <f t="shared" si="411"/>
        <v>29.211243054798999</v>
      </c>
      <c r="AO552" s="65">
        <f t="shared" ref="AO552:AQ553" si="440">AO553</f>
        <v>636000</v>
      </c>
      <c r="AP552" s="99">
        <f t="shared" si="440"/>
        <v>706200</v>
      </c>
      <c r="AQ552" s="99">
        <f t="shared" si="440"/>
        <v>657700</v>
      </c>
      <c r="AR552" s="99">
        <f t="shared" si="433"/>
        <v>1999900</v>
      </c>
      <c r="AS552" s="65">
        <f t="shared" si="412"/>
        <v>21.787776446235974</v>
      </c>
      <c r="AU552" s="65">
        <f t="shared" si="420"/>
        <v>4681200</v>
      </c>
      <c r="AV552" s="65">
        <f t="shared" si="407"/>
        <v>50.999019501034972</v>
      </c>
      <c r="AX552" s="65">
        <f t="shared" si="406"/>
        <v>9179000</v>
      </c>
      <c r="AY552" s="65">
        <f t="shared" si="408"/>
        <v>100</v>
      </c>
      <c r="AZ552" s="50"/>
      <c r="BA552" s="98">
        <f t="shared" si="385"/>
        <v>0</v>
      </c>
      <c r="BB552" s="99">
        <f t="shared" si="437"/>
        <v>0</v>
      </c>
      <c r="BC552" s="99">
        <f t="shared" si="386"/>
        <v>9179000</v>
      </c>
      <c r="BD552" s="51"/>
    </row>
    <row r="553" spans="1:56" ht="30" customHeight="1" x14ac:dyDescent="0.2">
      <c r="A553" s="82"/>
      <c r="B553" s="83"/>
      <c r="C553" s="83"/>
      <c r="D553" s="63"/>
      <c r="E553" s="60"/>
      <c r="F553" s="171">
        <v>4</v>
      </c>
      <c r="G553" s="104"/>
      <c r="H553" s="105"/>
      <c r="I553" s="59"/>
      <c r="J553" s="60"/>
      <c r="K553" s="61"/>
      <c r="L553" s="62"/>
      <c r="M553" s="63"/>
      <c r="N553" s="101" t="s">
        <v>50</v>
      </c>
      <c r="O553" s="103">
        <f t="shared" si="434"/>
        <v>9179000</v>
      </c>
      <c r="P553" s="131">
        <f t="shared" si="434"/>
        <v>10056000</v>
      </c>
      <c r="Q553" s="132">
        <f t="shared" si="434"/>
        <v>10844000</v>
      </c>
      <c r="R553" s="103">
        <f t="shared" si="434"/>
        <v>9179000</v>
      </c>
      <c r="S553" s="379"/>
      <c r="T553" s="103">
        <f t="shared" si="435"/>
        <v>1372200</v>
      </c>
      <c r="U553" s="103">
        <f t="shared" si="435"/>
        <v>629100</v>
      </c>
      <c r="V553" s="103">
        <f t="shared" si="435"/>
        <v>518600</v>
      </c>
      <c r="W553" s="103">
        <f t="shared" si="436"/>
        <v>2519900</v>
      </c>
      <c r="X553" s="102">
        <f t="shared" si="414"/>
        <v>27.452881577513889</v>
      </c>
      <c r="Z553" s="102">
        <f t="shared" si="438"/>
        <v>759000</v>
      </c>
      <c r="AA553" s="103">
        <f t="shared" si="438"/>
        <v>661000</v>
      </c>
      <c r="AB553" s="103">
        <f t="shared" si="438"/>
        <v>557900</v>
      </c>
      <c r="AC553" s="103">
        <f t="shared" si="429"/>
        <v>1977900</v>
      </c>
      <c r="AD553" s="420">
        <f t="shared" si="410"/>
        <v>21.548098921451139</v>
      </c>
      <c r="AF553" s="420">
        <f t="shared" si="416"/>
        <v>4497800</v>
      </c>
      <c r="AG553" s="420">
        <f t="shared" si="417"/>
        <v>49.000980498965028</v>
      </c>
      <c r="AI553" s="420">
        <f t="shared" si="439"/>
        <v>892800</v>
      </c>
      <c r="AJ553" s="103">
        <f t="shared" si="439"/>
        <v>788500</v>
      </c>
      <c r="AK553" s="103">
        <f t="shared" si="439"/>
        <v>1000000</v>
      </c>
      <c r="AL553" s="103">
        <f t="shared" si="431"/>
        <v>2681300</v>
      </c>
      <c r="AM553" s="420">
        <f t="shared" si="411"/>
        <v>29.211243054798999</v>
      </c>
      <c r="AO553" s="420">
        <f t="shared" si="440"/>
        <v>636000</v>
      </c>
      <c r="AP553" s="103">
        <f t="shared" si="440"/>
        <v>706200</v>
      </c>
      <c r="AQ553" s="103">
        <f t="shared" si="440"/>
        <v>657700</v>
      </c>
      <c r="AR553" s="103">
        <f t="shared" si="433"/>
        <v>1999900</v>
      </c>
      <c r="AS553" s="420">
        <f t="shared" si="412"/>
        <v>21.787776446235974</v>
      </c>
      <c r="AU553" s="420">
        <f t="shared" si="420"/>
        <v>4681200</v>
      </c>
      <c r="AV553" s="420">
        <f t="shared" si="407"/>
        <v>50.999019501034972</v>
      </c>
      <c r="AX553" s="420">
        <f t="shared" si="406"/>
        <v>9179000</v>
      </c>
      <c r="AY553" s="420">
        <f t="shared" si="408"/>
        <v>100</v>
      </c>
      <c r="AZ553" s="50"/>
      <c r="BA553" s="102">
        <f t="shared" si="385"/>
        <v>0</v>
      </c>
      <c r="BB553" s="103">
        <f t="shared" si="437"/>
        <v>0</v>
      </c>
      <c r="BC553" s="103">
        <f t="shared" si="386"/>
        <v>9179000</v>
      </c>
      <c r="BD553" s="51"/>
    </row>
    <row r="554" spans="1:56" ht="30" customHeight="1" x14ac:dyDescent="0.2">
      <c r="A554" s="82"/>
      <c r="B554" s="83"/>
      <c r="C554" s="83"/>
      <c r="D554" s="63"/>
      <c r="E554" s="60"/>
      <c r="F554" s="83"/>
      <c r="G554" s="109">
        <v>1</v>
      </c>
      <c r="H554" s="172"/>
      <c r="I554" s="59"/>
      <c r="J554" s="60"/>
      <c r="K554" s="61"/>
      <c r="L554" s="62"/>
      <c r="M554" s="63"/>
      <c r="N554" s="101" t="s">
        <v>51</v>
      </c>
      <c r="O554" s="103">
        <f>O555+O570+O581+O587</f>
        <v>9179000</v>
      </c>
      <c r="P554" s="131">
        <f>P555+P570+P581+P587</f>
        <v>10056000</v>
      </c>
      <c r="Q554" s="132">
        <f>Q555+Q570+Q581+Q587</f>
        <v>10844000</v>
      </c>
      <c r="R554" s="103">
        <f>R555+R570+R581+R587</f>
        <v>9179000</v>
      </c>
      <c r="S554" s="379"/>
      <c r="T554" s="103">
        <f>T555+T570+T581+T587</f>
        <v>1372200</v>
      </c>
      <c r="U554" s="103">
        <f>U555+U570+U581+U587</f>
        <v>629100</v>
      </c>
      <c r="V554" s="103">
        <f>V555+V570+V581+V587</f>
        <v>518600</v>
      </c>
      <c r="W554" s="103">
        <f t="shared" si="436"/>
        <v>2519900</v>
      </c>
      <c r="X554" s="102">
        <f t="shared" si="414"/>
        <v>27.452881577513889</v>
      </c>
      <c r="Z554" s="102">
        <f>Z555+Z570+Z581+Z587</f>
        <v>759000</v>
      </c>
      <c r="AA554" s="103">
        <f>AA555+AA570+AA581+AA587</f>
        <v>661000</v>
      </c>
      <c r="AB554" s="103">
        <f>AB555+AB570+AB581+AB587</f>
        <v>557900</v>
      </c>
      <c r="AC554" s="103">
        <f t="shared" si="429"/>
        <v>1977900</v>
      </c>
      <c r="AD554" s="420">
        <f t="shared" si="410"/>
        <v>21.548098921451139</v>
      </c>
      <c r="AF554" s="420">
        <f t="shared" si="416"/>
        <v>4497800</v>
      </c>
      <c r="AG554" s="420">
        <f t="shared" si="417"/>
        <v>49.000980498965028</v>
      </c>
      <c r="AI554" s="420">
        <f>AI555+AI570+AI581+AI587</f>
        <v>892800</v>
      </c>
      <c r="AJ554" s="103">
        <f>AJ555+AJ570+AJ581+AJ587</f>
        <v>788500</v>
      </c>
      <c r="AK554" s="103">
        <f>AK555+AK570+AK581+AK587</f>
        <v>1000000</v>
      </c>
      <c r="AL554" s="103">
        <f t="shared" si="431"/>
        <v>2681300</v>
      </c>
      <c r="AM554" s="420">
        <f t="shared" si="411"/>
        <v>29.211243054798999</v>
      </c>
      <c r="AO554" s="420">
        <f>AO555+AO570+AO581+AO587</f>
        <v>636000</v>
      </c>
      <c r="AP554" s="103">
        <f>AP555+AP570+AP581+AP587</f>
        <v>706200</v>
      </c>
      <c r="AQ554" s="103">
        <f>AQ555+AQ570+AQ581+AQ587</f>
        <v>657700</v>
      </c>
      <c r="AR554" s="103">
        <f t="shared" si="433"/>
        <v>1999900</v>
      </c>
      <c r="AS554" s="420">
        <f t="shared" si="412"/>
        <v>21.787776446235974</v>
      </c>
      <c r="AU554" s="420">
        <f t="shared" si="420"/>
        <v>4681200</v>
      </c>
      <c r="AV554" s="420">
        <f t="shared" si="407"/>
        <v>50.999019501034972</v>
      </c>
      <c r="AX554" s="420">
        <f t="shared" si="406"/>
        <v>9179000</v>
      </c>
      <c r="AY554" s="420">
        <f t="shared" si="408"/>
        <v>100</v>
      </c>
      <c r="AZ554" s="50"/>
      <c r="BA554" s="102">
        <f t="shared" si="385"/>
        <v>0</v>
      </c>
      <c r="BB554" s="103">
        <f t="shared" si="437"/>
        <v>0</v>
      </c>
      <c r="BC554" s="103">
        <f t="shared" si="386"/>
        <v>9179000</v>
      </c>
      <c r="BD554" s="51"/>
    </row>
    <row r="555" spans="1:56" ht="30" customHeight="1" x14ac:dyDescent="0.2">
      <c r="A555" s="82"/>
      <c r="B555" s="83"/>
      <c r="C555" s="83"/>
      <c r="D555" s="63"/>
      <c r="E555" s="60"/>
      <c r="F555" s="83"/>
      <c r="G555" s="109"/>
      <c r="H555" s="173" t="s">
        <v>46</v>
      </c>
      <c r="I555" s="59"/>
      <c r="J555" s="60"/>
      <c r="K555" s="61"/>
      <c r="L555" s="62"/>
      <c r="M555" s="63"/>
      <c r="N555" s="101" t="s">
        <v>51</v>
      </c>
      <c r="O555" s="103">
        <f>O556</f>
        <v>8606000</v>
      </c>
      <c r="P555" s="131">
        <f>P556</f>
        <v>9460000</v>
      </c>
      <c r="Q555" s="132">
        <f>Q556</f>
        <v>10205000</v>
      </c>
      <c r="R555" s="103">
        <f>R556</f>
        <v>8606000</v>
      </c>
      <c r="S555" s="379"/>
      <c r="T555" s="103">
        <f>T556</f>
        <v>1289800</v>
      </c>
      <c r="U555" s="103">
        <f>U556</f>
        <v>597300</v>
      </c>
      <c r="V555" s="103">
        <f>V556</f>
        <v>486500</v>
      </c>
      <c r="W555" s="103">
        <f t="shared" si="436"/>
        <v>2373600</v>
      </c>
      <c r="X555" s="102">
        <f t="shared" si="414"/>
        <v>27.580757610969091</v>
      </c>
      <c r="Z555" s="102">
        <f>Z556</f>
        <v>714000</v>
      </c>
      <c r="AA555" s="103">
        <f>AA556</f>
        <v>614900</v>
      </c>
      <c r="AB555" s="103">
        <f>AB556</f>
        <v>512600</v>
      </c>
      <c r="AC555" s="103">
        <f t="shared" si="429"/>
        <v>1841500</v>
      </c>
      <c r="AD555" s="420">
        <f t="shared" si="410"/>
        <v>21.397861956774342</v>
      </c>
      <c r="AF555" s="420">
        <f t="shared" si="416"/>
        <v>4215100</v>
      </c>
      <c r="AG555" s="420">
        <f t="shared" si="417"/>
        <v>48.978619567743436</v>
      </c>
      <c r="AI555" s="420">
        <f>AI556</f>
        <v>832900</v>
      </c>
      <c r="AJ555" s="103">
        <f>AJ556</f>
        <v>743600</v>
      </c>
      <c r="AK555" s="103">
        <f>AK556</f>
        <v>944300</v>
      </c>
      <c r="AL555" s="103">
        <f t="shared" si="431"/>
        <v>2520800</v>
      </c>
      <c r="AM555" s="420">
        <f t="shared" si="411"/>
        <v>29.291192191494307</v>
      </c>
      <c r="AO555" s="420">
        <f>AO556</f>
        <v>614800</v>
      </c>
      <c r="AP555" s="103">
        <f>AP556</f>
        <v>615800</v>
      </c>
      <c r="AQ555" s="103">
        <f>AQ556</f>
        <v>639500</v>
      </c>
      <c r="AR555" s="103">
        <f t="shared" si="433"/>
        <v>1870100</v>
      </c>
      <c r="AS555" s="420">
        <f t="shared" si="412"/>
        <v>21.73018824076226</v>
      </c>
      <c r="AU555" s="420">
        <f t="shared" si="420"/>
        <v>4390900</v>
      </c>
      <c r="AV555" s="420">
        <f t="shared" si="407"/>
        <v>51.021380432256564</v>
      </c>
      <c r="AX555" s="420">
        <f t="shared" si="406"/>
        <v>8606000</v>
      </c>
      <c r="AY555" s="420">
        <f t="shared" si="408"/>
        <v>100</v>
      </c>
      <c r="AZ555" s="50"/>
      <c r="BA555" s="102">
        <f t="shared" si="385"/>
        <v>0</v>
      </c>
      <c r="BB555" s="103">
        <f t="shared" si="437"/>
        <v>0</v>
      </c>
      <c r="BC555" s="103">
        <f t="shared" si="386"/>
        <v>8606000</v>
      </c>
      <c r="BD555" s="51"/>
    </row>
    <row r="556" spans="1:56" ht="30" customHeight="1" x14ac:dyDescent="0.2">
      <c r="A556" s="82"/>
      <c r="B556" s="83"/>
      <c r="C556" s="83"/>
      <c r="D556" s="63"/>
      <c r="E556" s="60"/>
      <c r="F556" s="83"/>
      <c r="G556" s="104"/>
      <c r="H556" s="105"/>
      <c r="I556" s="123">
        <v>2</v>
      </c>
      <c r="J556" s="60"/>
      <c r="K556" s="61"/>
      <c r="L556" s="62"/>
      <c r="M556" s="63"/>
      <c r="N556" s="124" t="s">
        <v>54</v>
      </c>
      <c r="O556" s="126">
        <f>O557+O561+O565</f>
        <v>8606000</v>
      </c>
      <c r="P556" s="127">
        <f>P557+P561+P565</f>
        <v>9460000</v>
      </c>
      <c r="Q556" s="128">
        <f>Q557+Q561+Q565</f>
        <v>10205000</v>
      </c>
      <c r="R556" s="126">
        <f>R557+R561+R565</f>
        <v>8606000</v>
      </c>
      <c r="S556" s="388"/>
      <c r="T556" s="126">
        <f>T557+T561+T565</f>
        <v>1289800</v>
      </c>
      <c r="U556" s="126">
        <f>U557+U561+U565</f>
        <v>597300</v>
      </c>
      <c r="V556" s="126">
        <f>V557+V561+V565</f>
        <v>486500</v>
      </c>
      <c r="W556" s="126">
        <f t="shared" si="436"/>
        <v>2373600</v>
      </c>
      <c r="X556" s="125">
        <f t="shared" si="414"/>
        <v>27.580757610969091</v>
      </c>
      <c r="Z556" s="125">
        <f>Z557+Z561+Z565</f>
        <v>714000</v>
      </c>
      <c r="AA556" s="126">
        <f>AA557+AA561+AA565</f>
        <v>614900</v>
      </c>
      <c r="AB556" s="126">
        <f>AB557+AB561+AB565</f>
        <v>512600</v>
      </c>
      <c r="AC556" s="126">
        <f t="shared" si="429"/>
        <v>1841500</v>
      </c>
      <c r="AD556" s="423">
        <f t="shared" si="410"/>
        <v>21.397861956774342</v>
      </c>
      <c r="AF556" s="423">
        <f t="shared" si="416"/>
        <v>4215100</v>
      </c>
      <c r="AG556" s="423">
        <f t="shared" si="417"/>
        <v>48.978619567743436</v>
      </c>
      <c r="AI556" s="423">
        <f>AI557+AI561+AI565</f>
        <v>832900</v>
      </c>
      <c r="AJ556" s="126">
        <f>AJ557+AJ561+AJ565</f>
        <v>743600</v>
      </c>
      <c r="AK556" s="126">
        <f>AK557+AK561+AK565</f>
        <v>944300</v>
      </c>
      <c r="AL556" s="126">
        <f t="shared" si="431"/>
        <v>2520800</v>
      </c>
      <c r="AM556" s="423">
        <f t="shared" si="411"/>
        <v>29.291192191494307</v>
      </c>
      <c r="AO556" s="423">
        <f>AO557+AO561+AO565</f>
        <v>614800</v>
      </c>
      <c r="AP556" s="126">
        <f>AP557+AP561+AP565</f>
        <v>615800</v>
      </c>
      <c r="AQ556" s="126">
        <f>AQ557+AQ561+AQ565</f>
        <v>639500</v>
      </c>
      <c r="AR556" s="126">
        <f t="shared" si="433"/>
        <v>1870100</v>
      </c>
      <c r="AS556" s="423">
        <f t="shared" si="412"/>
        <v>21.73018824076226</v>
      </c>
      <c r="AU556" s="423">
        <f t="shared" si="420"/>
        <v>4390900</v>
      </c>
      <c r="AV556" s="423">
        <f t="shared" si="407"/>
        <v>51.021380432256564</v>
      </c>
      <c r="AX556" s="423">
        <f t="shared" si="406"/>
        <v>8606000</v>
      </c>
      <c r="AY556" s="423">
        <f t="shared" si="408"/>
        <v>100</v>
      </c>
      <c r="AZ556" s="50"/>
      <c r="BA556" s="125">
        <f t="shared" si="385"/>
        <v>0</v>
      </c>
      <c r="BB556" s="126">
        <f t="shared" si="437"/>
        <v>0</v>
      </c>
      <c r="BC556" s="126">
        <f t="shared" si="386"/>
        <v>8606000</v>
      </c>
      <c r="BD556" s="51"/>
    </row>
    <row r="557" spans="1:56" ht="30" customHeight="1" x14ac:dyDescent="0.2">
      <c r="A557" s="82"/>
      <c r="B557" s="83"/>
      <c r="C557" s="83"/>
      <c r="D557" s="63"/>
      <c r="E557" s="60"/>
      <c r="F557" s="83"/>
      <c r="G557" s="104"/>
      <c r="H557" s="105"/>
      <c r="I557" s="59"/>
      <c r="J557" s="130" t="s">
        <v>63</v>
      </c>
      <c r="K557" s="61"/>
      <c r="L557" s="62"/>
      <c r="M557" s="63"/>
      <c r="N557" s="101" t="s">
        <v>64</v>
      </c>
      <c r="O557" s="103">
        <f>O558+O559+O560</f>
        <v>7229000</v>
      </c>
      <c r="P557" s="131">
        <f>P558+P559+P560</f>
        <v>7978000</v>
      </c>
      <c r="Q557" s="132">
        <f>Q558+Q559+Q560</f>
        <v>8618000</v>
      </c>
      <c r="R557" s="103">
        <f>R558+R559+R560</f>
        <v>7229000</v>
      </c>
      <c r="S557" s="379"/>
      <c r="T557" s="103">
        <f>T558+T559+T560</f>
        <v>1086000</v>
      </c>
      <c r="U557" s="103">
        <f>U558+U559+U560</f>
        <v>510000</v>
      </c>
      <c r="V557" s="103">
        <f>V558+V559+V560</f>
        <v>411000</v>
      </c>
      <c r="W557" s="103">
        <f t="shared" si="436"/>
        <v>2007000</v>
      </c>
      <c r="X557" s="102">
        <f t="shared" si="414"/>
        <v>27.763176096278876</v>
      </c>
      <c r="Z557" s="102">
        <f>Z558+Z559+Z560</f>
        <v>616000</v>
      </c>
      <c r="AA557" s="103">
        <f>AA558+AA559+AA560</f>
        <v>516000</v>
      </c>
      <c r="AB557" s="103">
        <f>AB558+AB559+AB560</f>
        <v>412000</v>
      </c>
      <c r="AC557" s="103">
        <f t="shared" si="429"/>
        <v>1544000</v>
      </c>
      <c r="AD557" s="424">
        <f t="shared" ref="AD557:AD564" si="441">AC557/(O557/100)</f>
        <v>21.35841748512934</v>
      </c>
      <c r="AF557" s="420">
        <f t="shared" si="416"/>
        <v>3551000</v>
      </c>
      <c r="AG557" s="420">
        <f t="shared" si="417"/>
        <v>49.12159358140822</v>
      </c>
      <c r="AI557" s="420">
        <f>AI558+AI559+AI560</f>
        <v>716000</v>
      </c>
      <c r="AJ557" s="103">
        <f>AJ558+AJ559+AJ560</f>
        <v>616000</v>
      </c>
      <c r="AK557" s="103">
        <f>AK558+AK559+AK560</f>
        <v>816000</v>
      </c>
      <c r="AL557" s="103">
        <f t="shared" si="431"/>
        <v>2148000</v>
      </c>
      <c r="AM557" s="424">
        <f t="shared" ref="AM557:AM564" si="442">AL557/(O557/100)</f>
        <v>29.713653340711026</v>
      </c>
      <c r="AO557" s="420">
        <f>AO558+AO559+AO560</f>
        <v>510000</v>
      </c>
      <c r="AP557" s="103">
        <f>AP558+AP559+AP560</f>
        <v>510000</v>
      </c>
      <c r="AQ557" s="103">
        <f>AQ558+AQ559+AQ560</f>
        <v>510000</v>
      </c>
      <c r="AR557" s="103">
        <f t="shared" si="433"/>
        <v>1530000</v>
      </c>
      <c r="AS557" s="424">
        <f t="shared" ref="AS557:AS564" si="443">AR557/(O557/100)</f>
        <v>21.164753077880757</v>
      </c>
      <c r="AU557" s="420">
        <f t="shared" si="420"/>
        <v>3678000</v>
      </c>
      <c r="AV557" s="420">
        <f t="shared" si="407"/>
        <v>50.87840641859178</v>
      </c>
      <c r="AX557" s="420">
        <f t="shared" si="406"/>
        <v>7229000</v>
      </c>
      <c r="AY557" s="420">
        <f t="shared" si="408"/>
        <v>100</v>
      </c>
      <c r="AZ557" s="50"/>
      <c r="BA557" s="102">
        <f t="shared" si="385"/>
        <v>0</v>
      </c>
      <c r="BB557" s="103">
        <f t="shared" si="437"/>
        <v>0</v>
      </c>
      <c r="BC557" s="103">
        <f t="shared" si="386"/>
        <v>7229000</v>
      </c>
      <c r="BD557" s="51"/>
    </row>
    <row r="558" spans="1:56" ht="30" customHeight="1" x14ac:dyDescent="0.2">
      <c r="A558" s="82"/>
      <c r="B558" s="83"/>
      <c r="C558" s="83"/>
      <c r="D558" s="63"/>
      <c r="E558" s="60"/>
      <c r="F558" s="83"/>
      <c r="G558" s="104"/>
      <c r="H558" s="105"/>
      <c r="I558" s="59"/>
      <c r="J558" s="60"/>
      <c r="K558" s="133">
        <v>1</v>
      </c>
      <c r="L558" s="62"/>
      <c r="M558" s="63"/>
      <c r="N558" s="134" t="s">
        <v>65</v>
      </c>
      <c r="O558" s="129">
        <v>7060000</v>
      </c>
      <c r="P558" s="136">
        <v>7800000</v>
      </c>
      <c r="Q558" s="137">
        <v>8430000</v>
      </c>
      <c r="R558" s="129">
        <v>7060000</v>
      </c>
      <c r="S558" s="375"/>
      <c r="T558" s="129">
        <v>1060000</v>
      </c>
      <c r="U558" s="129">
        <v>500000</v>
      </c>
      <c r="V558" s="129">
        <v>400000</v>
      </c>
      <c r="W558" s="129">
        <f t="shared" si="436"/>
        <v>1960000</v>
      </c>
      <c r="X558" s="135">
        <f t="shared" si="414"/>
        <v>27.762039660056658</v>
      </c>
      <c r="Z558" s="135">
        <v>600000</v>
      </c>
      <c r="AA558" s="129">
        <v>500000</v>
      </c>
      <c r="AB558" s="129">
        <v>400000</v>
      </c>
      <c r="AC558" s="129">
        <f t="shared" si="429"/>
        <v>1500000</v>
      </c>
      <c r="AD558" s="424">
        <f t="shared" si="441"/>
        <v>21.246458923512748</v>
      </c>
      <c r="AF558" s="424">
        <f t="shared" si="416"/>
        <v>3460000</v>
      </c>
      <c r="AG558" s="424">
        <f t="shared" si="417"/>
        <v>49.008498583569406</v>
      </c>
      <c r="AI558" s="424">
        <v>700000</v>
      </c>
      <c r="AJ558" s="129">
        <v>600000</v>
      </c>
      <c r="AK558" s="129">
        <v>800000</v>
      </c>
      <c r="AL558" s="129">
        <f t="shared" si="431"/>
        <v>2100000</v>
      </c>
      <c r="AM558" s="424">
        <f t="shared" si="442"/>
        <v>29.745042492917847</v>
      </c>
      <c r="AO558" s="424">
        <v>500000</v>
      </c>
      <c r="AP558" s="129">
        <v>500000</v>
      </c>
      <c r="AQ558" s="129">
        <v>500000</v>
      </c>
      <c r="AR558" s="129">
        <f t="shared" si="433"/>
        <v>1500000</v>
      </c>
      <c r="AS558" s="424">
        <f t="shared" si="443"/>
        <v>21.246458923512748</v>
      </c>
      <c r="AU558" s="424">
        <f t="shared" si="420"/>
        <v>3600000</v>
      </c>
      <c r="AV558" s="424">
        <f t="shared" si="407"/>
        <v>50.991501416430594</v>
      </c>
      <c r="AX558" s="424">
        <f t="shared" si="406"/>
        <v>7060000</v>
      </c>
      <c r="AY558" s="424">
        <f t="shared" si="408"/>
        <v>100</v>
      </c>
      <c r="AZ558" s="50"/>
      <c r="BA558" s="135">
        <f t="shared" si="385"/>
        <v>0</v>
      </c>
      <c r="BB558" s="129">
        <f t="shared" si="437"/>
        <v>0</v>
      </c>
      <c r="BC558" s="129">
        <f t="shared" si="386"/>
        <v>7060000</v>
      </c>
      <c r="BD558" s="51"/>
    </row>
    <row r="559" spans="1:56" ht="30" customHeight="1" x14ac:dyDescent="0.2">
      <c r="A559" s="82"/>
      <c r="B559" s="83"/>
      <c r="C559" s="83"/>
      <c r="D559" s="63"/>
      <c r="E559" s="60"/>
      <c r="F559" s="83"/>
      <c r="G559" s="104"/>
      <c r="H559" s="105"/>
      <c r="I559" s="59"/>
      <c r="J559" s="60"/>
      <c r="K559" s="133">
        <v>2</v>
      </c>
      <c r="L559" s="62"/>
      <c r="M559" s="63"/>
      <c r="N559" s="134" t="s">
        <v>73</v>
      </c>
      <c r="O559" s="129">
        <v>159000</v>
      </c>
      <c r="P559" s="136">
        <v>168000</v>
      </c>
      <c r="Q559" s="137">
        <v>178000</v>
      </c>
      <c r="R559" s="129">
        <v>159000</v>
      </c>
      <c r="S559" s="375"/>
      <c r="T559" s="129">
        <v>24000</v>
      </c>
      <c r="U559" s="129">
        <v>9000</v>
      </c>
      <c r="V559" s="129">
        <v>10000</v>
      </c>
      <c r="W559" s="129">
        <f t="shared" si="436"/>
        <v>43000</v>
      </c>
      <c r="X559" s="135">
        <f t="shared" si="414"/>
        <v>27.044025157232703</v>
      </c>
      <c r="Z559" s="135">
        <v>14000</v>
      </c>
      <c r="AA559" s="129">
        <v>14000</v>
      </c>
      <c r="AB559" s="129">
        <v>10000</v>
      </c>
      <c r="AC559" s="129">
        <f t="shared" si="429"/>
        <v>38000</v>
      </c>
      <c r="AD559" s="424">
        <f t="shared" si="441"/>
        <v>23.89937106918239</v>
      </c>
      <c r="AF559" s="424">
        <f t="shared" si="416"/>
        <v>81000</v>
      </c>
      <c r="AG559" s="424">
        <f t="shared" si="417"/>
        <v>50.943396226415096</v>
      </c>
      <c r="AI559" s="424">
        <v>16000</v>
      </c>
      <c r="AJ559" s="129">
        <v>16000</v>
      </c>
      <c r="AK559" s="129">
        <v>16000</v>
      </c>
      <c r="AL559" s="129">
        <f t="shared" si="431"/>
        <v>48000</v>
      </c>
      <c r="AM559" s="424">
        <f t="shared" si="442"/>
        <v>30.188679245283019</v>
      </c>
      <c r="AO559" s="424">
        <v>10000</v>
      </c>
      <c r="AP559" s="129">
        <v>10000</v>
      </c>
      <c r="AQ559" s="129">
        <v>10000</v>
      </c>
      <c r="AR559" s="129">
        <f t="shared" si="433"/>
        <v>30000</v>
      </c>
      <c r="AS559" s="424">
        <f t="shared" si="443"/>
        <v>18.867924528301888</v>
      </c>
      <c r="AU559" s="424">
        <f t="shared" si="420"/>
        <v>78000</v>
      </c>
      <c r="AV559" s="424">
        <f t="shared" si="407"/>
        <v>49.056603773584904</v>
      </c>
      <c r="AX559" s="424">
        <f t="shared" si="406"/>
        <v>159000</v>
      </c>
      <c r="AY559" s="424">
        <f t="shared" si="408"/>
        <v>100</v>
      </c>
      <c r="AZ559" s="50"/>
      <c r="BA559" s="135">
        <f t="shared" ref="BA559:BA622" si="444">R559-AX559</f>
        <v>0</v>
      </c>
      <c r="BB559" s="129">
        <f t="shared" si="437"/>
        <v>0</v>
      </c>
      <c r="BC559" s="129">
        <f t="shared" ref="BC559:BC622" si="445">R559-BA559</f>
        <v>159000</v>
      </c>
      <c r="BD559" s="51"/>
    </row>
    <row r="560" spans="1:56" ht="30" customHeight="1" x14ac:dyDescent="0.2">
      <c r="A560" s="82"/>
      <c r="B560" s="83"/>
      <c r="C560" s="83"/>
      <c r="D560" s="63"/>
      <c r="E560" s="60"/>
      <c r="F560" s="83"/>
      <c r="G560" s="104"/>
      <c r="H560" s="105"/>
      <c r="I560" s="59"/>
      <c r="J560" s="60"/>
      <c r="K560" s="133">
        <v>4</v>
      </c>
      <c r="L560" s="62"/>
      <c r="M560" s="63"/>
      <c r="N560" s="134" t="s">
        <v>66</v>
      </c>
      <c r="O560" s="129">
        <v>10000</v>
      </c>
      <c r="P560" s="136">
        <v>10000</v>
      </c>
      <c r="Q560" s="137">
        <v>10000</v>
      </c>
      <c r="R560" s="129">
        <v>10000</v>
      </c>
      <c r="S560" s="375"/>
      <c r="T560" s="129">
        <v>2000</v>
      </c>
      <c r="U560" s="129">
        <v>1000</v>
      </c>
      <c r="V560" s="129">
        <v>1000</v>
      </c>
      <c r="W560" s="129">
        <f t="shared" si="436"/>
        <v>4000</v>
      </c>
      <c r="X560" s="135">
        <f t="shared" si="414"/>
        <v>40</v>
      </c>
      <c r="Z560" s="135">
        <v>2000</v>
      </c>
      <c r="AA560" s="129">
        <v>2000</v>
      </c>
      <c r="AB560" s="129">
        <v>2000</v>
      </c>
      <c r="AC560" s="129">
        <f t="shared" si="429"/>
        <v>6000</v>
      </c>
      <c r="AD560" s="424">
        <f t="shared" si="441"/>
        <v>60</v>
      </c>
      <c r="AF560" s="424">
        <f t="shared" si="416"/>
        <v>10000</v>
      </c>
      <c r="AG560" s="424">
        <f t="shared" si="417"/>
        <v>100</v>
      </c>
      <c r="AI560" s="424"/>
      <c r="AJ560" s="129"/>
      <c r="AK560" s="129"/>
      <c r="AL560" s="129">
        <f t="shared" si="431"/>
        <v>0</v>
      </c>
      <c r="AM560" s="424">
        <f t="shared" si="442"/>
        <v>0</v>
      </c>
      <c r="AO560" s="424"/>
      <c r="AP560" s="129"/>
      <c r="AQ560" s="129"/>
      <c r="AR560" s="129">
        <f t="shared" si="433"/>
        <v>0</v>
      </c>
      <c r="AS560" s="424">
        <f t="shared" si="443"/>
        <v>0</v>
      </c>
      <c r="AU560" s="424">
        <f t="shared" si="420"/>
        <v>0</v>
      </c>
      <c r="AV560" s="424">
        <f t="shared" si="407"/>
        <v>0</v>
      </c>
      <c r="AX560" s="424">
        <f t="shared" si="406"/>
        <v>10000</v>
      </c>
      <c r="AY560" s="424">
        <f t="shared" si="408"/>
        <v>100</v>
      </c>
      <c r="AZ560" s="50"/>
      <c r="BA560" s="135">
        <f t="shared" si="444"/>
        <v>0</v>
      </c>
      <c r="BB560" s="129">
        <f t="shared" si="437"/>
        <v>0</v>
      </c>
      <c r="BC560" s="129">
        <f t="shared" si="445"/>
        <v>10000</v>
      </c>
      <c r="BD560" s="51"/>
    </row>
    <row r="561" spans="1:56" ht="30" customHeight="1" x14ac:dyDescent="0.2">
      <c r="A561" s="82"/>
      <c r="B561" s="83"/>
      <c r="C561" s="83"/>
      <c r="D561" s="63"/>
      <c r="E561" s="60"/>
      <c r="F561" s="83"/>
      <c r="G561" s="104"/>
      <c r="H561" s="105"/>
      <c r="I561" s="59"/>
      <c r="J561" s="130" t="s">
        <v>67</v>
      </c>
      <c r="K561" s="61"/>
      <c r="L561" s="62"/>
      <c r="M561" s="63"/>
      <c r="N561" s="101" t="s">
        <v>68</v>
      </c>
      <c r="O561" s="103">
        <f>O562+O563+O564</f>
        <v>1328000</v>
      </c>
      <c r="P561" s="131">
        <f>P562+P563+P564</f>
        <v>1430000</v>
      </c>
      <c r="Q561" s="132">
        <f>Q562+Q563+Q564</f>
        <v>1532000</v>
      </c>
      <c r="R561" s="103">
        <f>R562+R563+R564</f>
        <v>1328000</v>
      </c>
      <c r="S561" s="379"/>
      <c r="T561" s="103">
        <f>T562+T563+T564</f>
        <v>200000</v>
      </c>
      <c r="U561" s="103">
        <f>U562+U563+U564</f>
        <v>84000</v>
      </c>
      <c r="V561" s="103">
        <f>V562+V563+V564</f>
        <v>72000</v>
      </c>
      <c r="W561" s="103">
        <f t="shared" si="436"/>
        <v>356000</v>
      </c>
      <c r="X561" s="102">
        <f t="shared" si="414"/>
        <v>26.807228915662652</v>
      </c>
      <c r="Z561" s="102">
        <f>Z562+Z563+Z564</f>
        <v>94000</v>
      </c>
      <c r="AA561" s="103">
        <f>AA562+AA563+AA564</f>
        <v>94000</v>
      </c>
      <c r="AB561" s="103">
        <f>AB562+AB563+AB564</f>
        <v>95000</v>
      </c>
      <c r="AC561" s="103">
        <f t="shared" si="429"/>
        <v>283000</v>
      </c>
      <c r="AD561" s="424">
        <f t="shared" si="441"/>
        <v>21.310240963855421</v>
      </c>
      <c r="AF561" s="420">
        <f t="shared" si="416"/>
        <v>639000</v>
      </c>
      <c r="AG561" s="420">
        <f t="shared" si="417"/>
        <v>48.117469879518069</v>
      </c>
      <c r="AI561" s="420">
        <f>AI562+AI563+AI564</f>
        <v>113000</v>
      </c>
      <c r="AJ561" s="103">
        <f>AJ562+AJ563+AJ564</f>
        <v>123000</v>
      </c>
      <c r="AK561" s="103">
        <f>AK562+AK563+AK564</f>
        <v>123000</v>
      </c>
      <c r="AL561" s="103">
        <f t="shared" si="431"/>
        <v>359000</v>
      </c>
      <c r="AM561" s="424">
        <f t="shared" si="442"/>
        <v>27.033132530120483</v>
      </c>
      <c r="AO561" s="420">
        <f>AO562+AO563+AO564</f>
        <v>102000</v>
      </c>
      <c r="AP561" s="103">
        <f>AP562+AP563+AP564</f>
        <v>102000</v>
      </c>
      <c r="AQ561" s="103">
        <f>AQ562+AQ563+AQ564</f>
        <v>126000</v>
      </c>
      <c r="AR561" s="103">
        <f t="shared" si="433"/>
        <v>330000</v>
      </c>
      <c r="AS561" s="424">
        <f t="shared" si="443"/>
        <v>24.849397590361445</v>
      </c>
      <c r="AU561" s="420">
        <f t="shared" si="420"/>
        <v>689000</v>
      </c>
      <c r="AV561" s="420">
        <f t="shared" si="407"/>
        <v>51.882530120481931</v>
      </c>
      <c r="AX561" s="420">
        <f t="shared" si="406"/>
        <v>1328000</v>
      </c>
      <c r="AY561" s="420">
        <f t="shared" si="408"/>
        <v>100</v>
      </c>
      <c r="AZ561" s="50"/>
      <c r="BA561" s="102">
        <f t="shared" si="444"/>
        <v>0</v>
      </c>
      <c r="BB561" s="103">
        <f t="shared" si="437"/>
        <v>0</v>
      </c>
      <c r="BC561" s="103">
        <f t="shared" si="445"/>
        <v>1328000</v>
      </c>
      <c r="BD561" s="51"/>
    </row>
    <row r="562" spans="1:56" ht="30" customHeight="1" x14ac:dyDescent="0.2">
      <c r="A562" s="82"/>
      <c r="B562" s="83"/>
      <c r="C562" s="83"/>
      <c r="D562" s="63"/>
      <c r="E562" s="60"/>
      <c r="F562" s="83"/>
      <c r="G562" s="104"/>
      <c r="H562" s="105"/>
      <c r="I562" s="59"/>
      <c r="J562" s="60"/>
      <c r="K562" s="133">
        <v>1</v>
      </c>
      <c r="L562" s="62"/>
      <c r="M562" s="63"/>
      <c r="N562" s="134" t="s">
        <v>65</v>
      </c>
      <c r="O562" s="129">
        <v>1290000</v>
      </c>
      <c r="P562" s="136">
        <v>1390000</v>
      </c>
      <c r="Q562" s="137">
        <v>1490000</v>
      </c>
      <c r="R562" s="129">
        <v>1290000</v>
      </c>
      <c r="S562" s="375"/>
      <c r="T562" s="129">
        <v>194000</v>
      </c>
      <c r="U562" s="129">
        <v>80000</v>
      </c>
      <c r="V562" s="129">
        <v>70000</v>
      </c>
      <c r="W562" s="129">
        <f t="shared" si="436"/>
        <v>344000</v>
      </c>
      <c r="X562" s="135">
        <f t="shared" si="414"/>
        <v>26.666666666666668</v>
      </c>
      <c r="Z562" s="135">
        <v>90000</v>
      </c>
      <c r="AA562" s="129">
        <v>90000</v>
      </c>
      <c r="AB562" s="129">
        <v>90000</v>
      </c>
      <c r="AC562" s="129">
        <f t="shared" si="429"/>
        <v>270000</v>
      </c>
      <c r="AD562" s="424">
        <f t="shared" si="441"/>
        <v>20.930232558139537</v>
      </c>
      <c r="AF562" s="424">
        <f t="shared" si="416"/>
        <v>614000</v>
      </c>
      <c r="AG562" s="424">
        <f t="shared" si="417"/>
        <v>47.596899224806201</v>
      </c>
      <c r="AI562" s="424">
        <v>110000</v>
      </c>
      <c r="AJ562" s="129">
        <v>120000</v>
      </c>
      <c r="AK562" s="129">
        <v>120000</v>
      </c>
      <c r="AL562" s="129">
        <f t="shared" si="431"/>
        <v>350000</v>
      </c>
      <c r="AM562" s="424">
        <f t="shared" si="442"/>
        <v>27.131782945736433</v>
      </c>
      <c r="AO562" s="424">
        <v>100000</v>
      </c>
      <c r="AP562" s="129">
        <v>100000</v>
      </c>
      <c r="AQ562" s="129">
        <v>126000</v>
      </c>
      <c r="AR562" s="129">
        <f t="shared" si="433"/>
        <v>326000</v>
      </c>
      <c r="AS562" s="424">
        <f t="shared" si="443"/>
        <v>25.271317829457363</v>
      </c>
      <c r="AU562" s="424">
        <f t="shared" si="420"/>
        <v>676000</v>
      </c>
      <c r="AV562" s="424">
        <f t="shared" si="407"/>
        <v>52.403100775193799</v>
      </c>
      <c r="AX562" s="424">
        <f t="shared" si="406"/>
        <v>1290000</v>
      </c>
      <c r="AY562" s="424">
        <f t="shared" si="408"/>
        <v>100</v>
      </c>
      <c r="AZ562" s="50"/>
      <c r="BA562" s="135">
        <f t="shared" si="444"/>
        <v>0</v>
      </c>
      <c r="BB562" s="129">
        <f t="shared" si="437"/>
        <v>0</v>
      </c>
      <c r="BC562" s="129">
        <f t="shared" si="445"/>
        <v>1290000</v>
      </c>
      <c r="BD562" s="51"/>
    </row>
    <row r="563" spans="1:56" ht="30" customHeight="1" x14ac:dyDescent="0.2">
      <c r="A563" s="82"/>
      <c r="B563" s="83"/>
      <c r="C563" s="83"/>
      <c r="D563" s="63"/>
      <c r="E563" s="60"/>
      <c r="F563" s="83"/>
      <c r="G563" s="104"/>
      <c r="H563" s="105"/>
      <c r="I563" s="59"/>
      <c r="J563" s="60"/>
      <c r="K563" s="133">
        <v>2</v>
      </c>
      <c r="L563" s="62"/>
      <c r="M563" s="63"/>
      <c r="N563" s="134" t="s">
        <v>73</v>
      </c>
      <c r="O563" s="129">
        <v>36000</v>
      </c>
      <c r="P563" s="136">
        <v>38000</v>
      </c>
      <c r="Q563" s="137">
        <v>40000</v>
      </c>
      <c r="R563" s="129">
        <v>36000</v>
      </c>
      <c r="S563" s="375"/>
      <c r="T563" s="129">
        <v>6000</v>
      </c>
      <c r="U563" s="129">
        <v>3000</v>
      </c>
      <c r="V563" s="129">
        <v>2000</v>
      </c>
      <c r="W563" s="129">
        <f t="shared" si="436"/>
        <v>11000</v>
      </c>
      <c r="X563" s="135">
        <f t="shared" si="414"/>
        <v>30.555555555555557</v>
      </c>
      <c r="Z563" s="135">
        <v>4000</v>
      </c>
      <c r="AA563" s="129">
        <v>4000</v>
      </c>
      <c r="AB563" s="129">
        <v>4000</v>
      </c>
      <c r="AC563" s="129">
        <f t="shared" si="429"/>
        <v>12000</v>
      </c>
      <c r="AD563" s="424">
        <f t="shared" si="441"/>
        <v>33.333333333333336</v>
      </c>
      <c r="AF563" s="424">
        <f t="shared" si="416"/>
        <v>23000</v>
      </c>
      <c r="AG563" s="424">
        <f t="shared" si="417"/>
        <v>63.888888888888886</v>
      </c>
      <c r="AI563" s="424">
        <v>3000</v>
      </c>
      <c r="AJ563" s="129">
        <v>3000</v>
      </c>
      <c r="AK563" s="129">
        <v>3000</v>
      </c>
      <c r="AL563" s="129">
        <f t="shared" si="431"/>
        <v>9000</v>
      </c>
      <c r="AM563" s="424">
        <f t="shared" si="442"/>
        <v>25</v>
      </c>
      <c r="AO563" s="424">
        <v>2000</v>
      </c>
      <c r="AP563" s="129">
        <v>2000</v>
      </c>
      <c r="AQ563" s="129"/>
      <c r="AR563" s="129">
        <f t="shared" si="433"/>
        <v>4000</v>
      </c>
      <c r="AS563" s="424">
        <f t="shared" si="443"/>
        <v>11.111111111111111</v>
      </c>
      <c r="AU563" s="424">
        <f t="shared" si="420"/>
        <v>13000</v>
      </c>
      <c r="AV563" s="424">
        <f t="shared" si="407"/>
        <v>36.111111111111114</v>
      </c>
      <c r="AX563" s="424">
        <f t="shared" si="406"/>
        <v>36000</v>
      </c>
      <c r="AY563" s="424">
        <f t="shared" si="408"/>
        <v>100</v>
      </c>
      <c r="AZ563" s="50"/>
      <c r="BA563" s="135">
        <f t="shared" si="444"/>
        <v>0</v>
      </c>
      <c r="BB563" s="129">
        <f t="shared" si="437"/>
        <v>0</v>
      </c>
      <c r="BC563" s="129">
        <f t="shared" si="445"/>
        <v>36000</v>
      </c>
      <c r="BD563" s="51"/>
    </row>
    <row r="564" spans="1:56" ht="30" customHeight="1" x14ac:dyDescent="0.2">
      <c r="A564" s="82"/>
      <c r="B564" s="83"/>
      <c r="C564" s="83"/>
      <c r="D564" s="63"/>
      <c r="E564" s="60"/>
      <c r="F564" s="83"/>
      <c r="G564" s="104"/>
      <c r="H564" s="105"/>
      <c r="I564" s="59"/>
      <c r="J564" s="60"/>
      <c r="K564" s="133">
        <v>4</v>
      </c>
      <c r="L564" s="62"/>
      <c r="M564" s="63"/>
      <c r="N564" s="134" t="s">
        <v>66</v>
      </c>
      <c r="O564" s="129">
        <v>2000</v>
      </c>
      <c r="P564" s="136">
        <v>2000</v>
      </c>
      <c r="Q564" s="137">
        <v>2000</v>
      </c>
      <c r="R564" s="129">
        <v>2000</v>
      </c>
      <c r="S564" s="375"/>
      <c r="T564" s="129"/>
      <c r="U564" s="129">
        <v>1000</v>
      </c>
      <c r="V564" s="129"/>
      <c r="W564" s="129">
        <f t="shared" si="436"/>
        <v>1000</v>
      </c>
      <c r="X564" s="135">
        <f t="shared" si="414"/>
        <v>50</v>
      </c>
      <c r="Z564" s="135"/>
      <c r="AA564" s="129"/>
      <c r="AB564" s="129">
        <v>1000</v>
      </c>
      <c r="AC564" s="129">
        <f t="shared" si="429"/>
        <v>1000</v>
      </c>
      <c r="AD564" s="424">
        <f t="shared" si="441"/>
        <v>50</v>
      </c>
      <c r="AF564" s="424">
        <f t="shared" si="416"/>
        <v>2000</v>
      </c>
      <c r="AG564" s="424">
        <f t="shared" si="417"/>
        <v>100</v>
      </c>
      <c r="AI564" s="424"/>
      <c r="AJ564" s="129"/>
      <c r="AK564" s="129"/>
      <c r="AL564" s="129">
        <f t="shared" si="431"/>
        <v>0</v>
      </c>
      <c r="AM564" s="424">
        <f t="shared" si="442"/>
        <v>0</v>
      </c>
      <c r="AO564" s="424"/>
      <c r="AP564" s="129"/>
      <c r="AQ564" s="129"/>
      <c r="AR564" s="129">
        <f t="shared" si="433"/>
        <v>0</v>
      </c>
      <c r="AS564" s="424">
        <f t="shared" si="443"/>
        <v>0</v>
      </c>
      <c r="AU564" s="424">
        <f t="shared" si="420"/>
        <v>0</v>
      </c>
      <c r="AV564" s="424">
        <f t="shared" si="407"/>
        <v>0</v>
      </c>
      <c r="AX564" s="424">
        <f t="shared" si="406"/>
        <v>2000</v>
      </c>
      <c r="AY564" s="424">
        <f t="shared" si="408"/>
        <v>100</v>
      </c>
      <c r="AZ564" s="50"/>
      <c r="BA564" s="135">
        <f t="shared" si="444"/>
        <v>0</v>
      </c>
      <c r="BB564" s="129">
        <f t="shared" si="437"/>
        <v>0</v>
      </c>
      <c r="BC564" s="129">
        <f t="shared" si="445"/>
        <v>2000</v>
      </c>
      <c r="BD564" s="51"/>
    </row>
    <row r="565" spans="1:56" ht="30" customHeight="1" x14ac:dyDescent="0.2">
      <c r="A565" s="82"/>
      <c r="B565" s="83"/>
      <c r="C565" s="83"/>
      <c r="D565" s="63"/>
      <c r="E565" s="60"/>
      <c r="F565" s="83"/>
      <c r="G565" s="104"/>
      <c r="H565" s="105"/>
      <c r="I565" s="59"/>
      <c r="J565" s="130" t="s">
        <v>55</v>
      </c>
      <c r="K565" s="61"/>
      <c r="L565" s="62"/>
      <c r="M565" s="63"/>
      <c r="N565" s="101" t="s">
        <v>56</v>
      </c>
      <c r="O565" s="103">
        <f>O566+O567+O568+O569</f>
        <v>49000</v>
      </c>
      <c r="P565" s="131">
        <f>P566+P567+P568+P569</f>
        <v>52000</v>
      </c>
      <c r="Q565" s="132">
        <f>Q566+Q567+Q568+Q569</f>
        <v>55000</v>
      </c>
      <c r="R565" s="103">
        <f>R566+R567+R568+R569</f>
        <v>49000</v>
      </c>
      <c r="S565" s="379"/>
      <c r="T565" s="103">
        <f>T566+T567+T568+T569</f>
        <v>3800</v>
      </c>
      <c r="U565" s="103">
        <f>U566+U567+U568+U569</f>
        <v>3300</v>
      </c>
      <c r="V565" s="103">
        <f>V566+V567+V568+V569</f>
        <v>3500</v>
      </c>
      <c r="W565" s="103">
        <f t="shared" si="436"/>
        <v>10600</v>
      </c>
      <c r="X565" s="102">
        <f t="shared" si="414"/>
        <v>21.632653061224488</v>
      </c>
      <c r="Z565" s="102">
        <f>Z566+Z567+Z568+Z569</f>
        <v>4000</v>
      </c>
      <c r="AA565" s="103">
        <f>AA566+AA567+AA568+AA569</f>
        <v>4900</v>
      </c>
      <c r="AB565" s="103">
        <f>AB566+AB567+AB568+AB569</f>
        <v>5600</v>
      </c>
      <c r="AC565" s="103">
        <f t="shared" si="429"/>
        <v>14500</v>
      </c>
      <c r="AD565" s="420">
        <f>AC565/(R565/100)</f>
        <v>29.591836734693878</v>
      </c>
      <c r="AF565" s="420">
        <f t="shared" si="416"/>
        <v>25100</v>
      </c>
      <c r="AG565" s="420">
        <f t="shared" si="417"/>
        <v>51.224489795918366</v>
      </c>
      <c r="AI565" s="420">
        <f>AI566+AI567+AI568+AI569</f>
        <v>3900</v>
      </c>
      <c r="AJ565" s="103">
        <f>AJ566+AJ567+AJ568+AJ569</f>
        <v>4600</v>
      </c>
      <c r="AK565" s="103">
        <f>AK566+AK567+AK568+AK569</f>
        <v>5300</v>
      </c>
      <c r="AL565" s="103">
        <f t="shared" si="431"/>
        <v>13800</v>
      </c>
      <c r="AM565" s="420">
        <f>AL565/(R565/100)</f>
        <v>28.163265306122447</v>
      </c>
      <c r="AO565" s="420">
        <f>AO566+AO567+AO568+AO569</f>
        <v>2800</v>
      </c>
      <c r="AP565" s="103">
        <f>AP566+AP567+AP568+AP569</f>
        <v>3800</v>
      </c>
      <c r="AQ565" s="103">
        <f>AQ566+AQ567+AQ568+AQ569</f>
        <v>3500</v>
      </c>
      <c r="AR565" s="103">
        <f t="shared" si="433"/>
        <v>10100</v>
      </c>
      <c r="AS565" s="420">
        <f>AR565/(R565/100)</f>
        <v>20.612244897959183</v>
      </c>
      <c r="AU565" s="420">
        <f t="shared" si="420"/>
        <v>23900</v>
      </c>
      <c r="AV565" s="420">
        <f t="shared" si="407"/>
        <v>48.775510204081634</v>
      </c>
      <c r="AX565" s="420">
        <f t="shared" si="406"/>
        <v>49000</v>
      </c>
      <c r="AY565" s="420">
        <f t="shared" si="408"/>
        <v>100</v>
      </c>
      <c r="AZ565" s="50"/>
      <c r="BA565" s="102">
        <f t="shared" si="444"/>
        <v>0</v>
      </c>
      <c r="BB565" s="103">
        <f t="shared" si="437"/>
        <v>0</v>
      </c>
      <c r="BC565" s="103">
        <f t="shared" si="445"/>
        <v>49000</v>
      </c>
      <c r="BD565" s="51"/>
    </row>
    <row r="566" spans="1:56" ht="30" customHeight="1" x14ac:dyDescent="0.2">
      <c r="A566" s="82"/>
      <c r="B566" s="83"/>
      <c r="C566" s="83"/>
      <c r="D566" s="63"/>
      <c r="E566" s="60"/>
      <c r="F566" s="83"/>
      <c r="G566" s="104"/>
      <c r="H566" s="105"/>
      <c r="I566" s="59"/>
      <c r="J566" s="60"/>
      <c r="K566" s="133">
        <v>2</v>
      </c>
      <c r="L566" s="62"/>
      <c r="M566" s="63"/>
      <c r="N566" s="134" t="s">
        <v>57</v>
      </c>
      <c r="O566" s="129">
        <v>13000</v>
      </c>
      <c r="P566" s="136">
        <v>14000</v>
      </c>
      <c r="Q566" s="137">
        <v>16000</v>
      </c>
      <c r="R566" s="129">
        <v>13000</v>
      </c>
      <c r="S566" s="375"/>
      <c r="T566" s="129">
        <v>1000</v>
      </c>
      <c r="U566" s="129">
        <v>1100</v>
      </c>
      <c r="V566" s="129">
        <v>1200</v>
      </c>
      <c r="W566" s="129">
        <f t="shared" si="436"/>
        <v>3300</v>
      </c>
      <c r="X566" s="135">
        <f t="shared" si="414"/>
        <v>25.384615384615383</v>
      </c>
      <c r="Z566" s="135">
        <v>1000</v>
      </c>
      <c r="AA566" s="129">
        <v>1400</v>
      </c>
      <c r="AB566" s="129">
        <v>1500</v>
      </c>
      <c r="AC566" s="129">
        <f t="shared" si="429"/>
        <v>3900</v>
      </c>
      <c r="AD566" s="424">
        <f>AC566/(R566/100)</f>
        <v>30</v>
      </c>
      <c r="AF566" s="424">
        <f t="shared" si="416"/>
        <v>7200</v>
      </c>
      <c r="AG566" s="424">
        <f t="shared" si="417"/>
        <v>55.384615384615387</v>
      </c>
      <c r="AI566" s="424">
        <v>1000</v>
      </c>
      <c r="AJ566" s="129">
        <v>1100</v>
      </c>
      <c r="AK566" s="129">
        <v>1200</v>
      </c>
      <c r="AL566" s="129">
        <f t="shared" si="431"/>
        <v>3300</v>
      </c>
      <c r="AM566" s="424">
        <f>AL566/(R566/100)</f>
        <v>25.384615384615383</v>
      </c>
      <c r="AO566" s="424">
        <v>1000</v>
      </c>
      <c r="AP566" s="129">
        <v>1000</v>
      </c>
      <c r="AQ566" s="129">
        <v>500</v>
      </c>
      <c r="AR566" s="129">
        <f t="shared" si="433"/>
        <v>2500</v>
      </c>
      <c r="AS566" s="424">
        <f>AR566/(R566/100)</f>
        <v>19.23076923076923</v>
      </c>
      <c r="AU566" s="424">
        <f t="shared" si="420"/>
        <v>5800</v>
      </c>
      <c r="AV566" s="424">
        <f t="shared" si="407"/>
        <v>44.615384615384613</v>
      </c>
      <c r="AX566" s="424">
        <f t="shared" si="406"/>
        <v>13000</v>
      </c>
      <c r="AY566" s="424">
        <f t="shared" si="408"/>
        <v>100</v>
      </c>
      <c r="AZ566" s="50"/>
      <c r="BA566" s="135">
        <f t="shared" si="444"/>
        <v>0</v>
      </c>
      <c r="BB566" s="129">
        <f t="shared" si="437"/>
        <v>0</v>
      </c>
      <c r="BC566" s="129">
        <f t="shared" si="445"/>
        <v>13000</v>
      </c>
      <c r="BD566" s="51"/>
    </row>
    <row r="567" spans="1:56" ht="30" customHeight="1" x14ac:dyDescent="0.2">
      <c r="A567" s="82"/>
      <c r="B567" s="83"/>
      <c r="C567" s="83"/>
      <c r="D567" s="63"/>
      <c r="E567" s="60"/>
      <c r="F567" s="83"/>
      <c r="G567" s="104"/>
      <c r="H567" s="105"/>
      <c r="I567" s="59"/>
      <c r="J567" s="60"/>
      <c r="K567" s="133">
        <v>3</v>
      </c>
      <c r="L567" s="62"/>
      <c r="M567" s="63"/>
      <c r="N567" s="134" t="s">
        <v>69</v>
      </c>
      <c r="O567" s="129">
        <v>25000</v>
      </c>
      <c r="P567" s="136">
        <v>27000</v>
      </c>
      <c r="Q567" s="137">
        <v>28000</v>
      </c>
      <c r="R567" s="129">
        <v>25000</v>
      </c>
      <c r="S567" s="375"/>
      <c r="T567" s="129">
        <v>2000</v>
      </c>
      <c r="U567" s="129">
        <v>1500</v>
      </c>
      <c r="V567" s="129">
        <v>1500</v>
      </c>
      <c r="W567" s="129">
        <f t="shared" si="436"/>
        <v>5000</v>
      </c>
      <c r="X567" s="135">
        <f t="shared" si="414"/>
        <v>20</v>
      </c>
      <c r="Z567" s="135">
        <v>2000</v>
      </c>
      <c r="AA567" s="129">
        <v>2500</v>
      </c>
      <c r="AB567" s="129">
        <v>3000</v>
      </c>
      <c r="AC567" s="129">
        <f t="shared" si="429"/>
        <v>7500</v>
      </c>
      <c r="AD567" s="424">
        <f>AC567/(R567/100)</f>
        <v>30</v>
      </c>
      <c r="AF567" s="424">
        <f t="shared" si="416"/>
        <v>12500</v>
      </c>
      <c r="AG567" s="424">
        <f t="shared" si="417"/>
        <v>50</v>
      </c>
      <c r="AI567" s="424">
        <v>2000</v>
      </c>
      <c r="AJ567" s="129">
        <v>2500</v>
      </c>
      <c r="AK567" s="129">
        <v>3000</v>
      </c>
      <c r="AL567" s="129">
        <f t="shared" si="431"/>
        <v>7500</v>
      </c>
      <c r="AM567" s="424">
        <f>AL567/(R567/100)</f>
        <v>30</v>
      </c>
      <c r="AO567" s="424">
        <v>1000</v>
      </c>
      <c r="AP567" s="129">
        <v>2000</v>
      </c>
      <c r="AQ567" s="129">
        <v>2000</v>
      </c>
      <c r="AR567" s="129">
        <f t="shared" si="433"/>
        <v>5000</v>
      </c>
      <c r="AS567" s="424">
        <f>AR567/(R567/100)</f>
        <v>20</v>
      </c>
      <c r="AU567" s="424">
        <f t="shared" si="420"/>
        <v>12500</v>
      </c>
      <c r="AV567" s="424">
        <f t="shared" si="407"/>
        <v>50</v>
      </c>
      <c r="AX567" s="424">
        <f t="shared" si="406"/>
        <v>25000</v>
      </c>
      <c r="AY567" s="424">
        <f t="shared" si="408"/>
        <v>100</v>
      </c>
      <c r="AZ567" s="50"/>
      <c r="BA567" s="135">
        <f t="shared" si="444"/>
        <v>0</v>
      </c>
      <c r="BB567" s="129">
        <f t="shared" si="437"/>
        <v>0</v>
      </c>
      <c r="BC567" s="129">
        <f t="shared" si="445"/>
        <v>25000</v>
      </c>
      <c r="BD567" s="51"/>
    </row>
    <row r="568" spans="1:56" ht="30" customHeight="1" x14ac:dyDescent="0.2">
      <c r="A568" s="82"/>
      <c r="B568" s="83"/>
      <c r="C568" s="83"/>
      <c r="D568" s="63"/>
      <c r="E568" s="60"/>
      <c r="F568" s="83"/>
      <c r="G568" s="104"/>
      <c r="H568" s="105"/>
      <c r="I568" s="59"/>
      <c r="J568" s="60"/>
      <c r="K568" s="133">
        <v>5</v>
      </c>
      <c r="L568" s="62"/>
      <c r="M568" s="63"/>
      <c r="N568" s="134" t="s">
        <v>58</v>
      </c>
      <c r="O568" s="129">
        <v>3000</v>
      </c>
      <c r="P568" s="136">
        <v>3000</v>
      </c>
      <c r="Q568" s="137">
        <v>3000</v>
      </c>
      <c r="R568" s="129">
        <v>3000</v>
      </c>
      <c r="S568" s="375"/>
      <c r="T568" s="129">
        <v>200</v>
      </c>
      <c r="U568" s="129">
        <v>200</v>
      </c>
      <c r="V568" s="129">
        <v>300</v>
      </c>
      <c r="W568" s="129">
        <f t="shared" si="436"/>
        <v>700</v>
      </c>
      <c r="X568" s="135">
        <f t="shared" si="414"/>
        <v>23.333333333333332</v>
      </c>
      <c r="Z568" s="135">
        <v>200</v>
      </c>
      <c r="AA568" s="129">
        <v>200</v>
      </c>
      <c r="AB568" s="129">
        <v>300</v>
      </c>
      <c r="AC568" s="129">
        <f t="shared" si="429"/>
        <v>700</v>
      </c>
      <c r="AD568" s="424">
        <f>AC568/(R568/100)</f>
        <v>23.333333333333332</v>
      </c>
      <c r="AF568" s="424">
        <f t="shared" si="416"/>
        <v>1400</v>
      </c>
      <c r="AG568" s="424">
        <f t="shared" si="417"/>
        <v>46.666666666666664</v>
      </c>
      <c r="AI568" s="424">
        <v>300</v>
      </c>
      <c r="AJ568" s="129">
        <v>300</v>
      </c>
      <c r="AK568" s="129">
        <v>300</v>
      </c>
      <c r="AL568" s="129">
        <f t="shared" si="431"/>
        <v>900</v>
      </c>
      <c r="AM568" s="424">
        <f>AL568/(R568/100)</f>
        <v>30</v>
      </c>
      <c r="AO568" s="424">
        <v>200</v>
      </c>
      <c r="AP568" s="129">
        <v>200</v>
      </c>
      <c r="AQ568" s="129">
        <v>300</v>
      </c>
      <c r="AR568" s="129">
        <f t="shared" si="433"/>
        <v>700</v>
      </c>
      <c r="AS568" s="424">
        <f>AR568/(R568/100)</f>
        <v>23.333333333333332</v>
      </c>
      <c r="AU568" s="424">
        <f t="shared" si="420"/>
        <v>1600</v>
      </c>
      <c r="AV568" s="424">
        <f t="shared" si="407"/>
        <v>53.333333333333336</v>
      </c>
      <c r="AX568" s="424">
        <f t="shared" si="406"/>
        <v>3000</v>
      </c>
      <c r="AY568" s="424">
        <f t="shared" si="408"/>
        <v>100</v>
      </c>
      <c r="AZ568" s="50"/>
      <c r="BA568" s="135">
        <f t="shared" si="444"/>
        <v>0</v>
      </c>
      <c r="BB568" s="129">
        <f t="shared" si="437"/>
        <v>0</v>
      </c>
      <c r="BC568" s="129">
        <f t="shared" si="445"/>
        <v>3000</v>
      </c>
      <c r="BD568" s="51"/>
    </row>
    <row r="569" spans="1:56" ht="30" customHeight="1" x14ac:dyDescent="0.2">
      <c r="A569" s="82"/>
      <c r="B569" s="83"/>
      <c r="C569" s="83"/>
      <c r="D569" s="63"/>
      <c r="E569" s="60"/>
      <c r="F569" s="83"/>
      <c r="G569" s="104"/>
      <c r="H569" s="105"/>
      <c r="I569" s="59"/>
      <c r="J569" s="60"/>
      <c r="K569" s="133">
        <v>7</v>
      </c>
      <c r="L569" s="62"/>
      <c r="M569" s="63"/>
      <c r="N569" s="134" t="s">
        <v>59</v>
      </c>
      <c r="O569" s="129">
        <v>8000</v>
      </c>
      <c r="P569" s="136">
        <v>8000</v>
      </c>
      <c r="Q569" s="137">
        <v>8000</v>
      </c>
      <c r="R569" s="129">
        <v>8000</v>
      </c>
      <c r="S569" s="375"/>
      <c r="T569" s="129">
        <v>600</v>
      </c>
      <c r="U569" s="129">
        <v>500</v>
      </c>
      <c r="V569" s="129">
        <v>500</v>
      </c>
      <c r="W569" s="129">
        <f t="shared" si="436"/>
        <v>1600</v>
      </c>
      <c r="X569" s="135">
        <f t="shared" si="414"/>
        <v>20</v>
      </c>
      <c r="Z569" s="135">
        <v>800</v>
      </c>
      <c r="AA569" s="129">
        <v>800</v>
      </c>
      <c r="AB569" s="129">
        <v>800</v>
      </c>
      <c r="AC569" s="129">
        <f t="shared" si="429"/>
        <v>2400</v>
      </c>
      <c r="AD569" s="424">
        <f>AC569/(R569/100)</f>
        <v>30</v>
      </c>
      <c r="AF569" s="424">
        <f t="shared" si="416"/>
        <v>4000</v>
      </c>
      <c r="AG569" s="424">
        <f t="shared" si="417"/>
        <v>50</v>
      </c>
      <c r="AI569" s="424">
        <v>600</v>
      </c>
      <c r="AJ569" s="129">
        <v>700</v>
      </c>
      <c r="AK569" s="129">
        <v>800</v>
      </c>
      <c r="AL569" s="129">
        <f t="shared" si="431"/>
        <v>2100</v>
      </c>
      <c r="AM569" s="424">
        <f>AL569/(R569/100)</f>
        <v>26.25</v>
      </c>
      <c r="AO569" s="424">
        <v>600</v>
      </c>
      <c r="AP569" s="129">
        <v>600</v>
      </c>
      <c r="AQ569" s="129">
        <v>700</v>
      </c>
      <c r="AR569" s="129">
        <f t="shared" si="433"/>
        <v>1900</v>
      </c>
      <c r="AS569" s="424">
        <f>AR569/(R569/100)</f>
        <v>23.75</v>
      </c>
      <c r="AU569" s="424">
        <f t="shared" si="420"/>
        <v>4000</v>
      </c>
      <c r="AV569" s="424">
        <f t="shared" si="407"/>
        <v>50</v>
      </c>
      <c r="AX569" s="424">
        <f t="shared" si="406"/>
        <v>8000</v>
      </c>
      <c r="AY569" s="424">
        <f t="shared" si="408"/>
        <v>100</v>
      </c>
      <c r="AZ569" s="50"/>
      <c r="BA569" s="135">
        <f t="shared" si="444"/>
        <v>0</v>
      </c>
      <c r="BB569" s="129">
        <f t="shared" si="437"/>
        <v>0</v>
      </c>
      <c r="BC569" s="129">
        <f t="shared" si="445"/>
        <v>8000</v>
      </c>
      <c r="BD569" s="51"/>
    </row>
    <row r="570" spans="1:56" ht="30" customHeight="1" x14ac:dyDescent="0.2">
      <c r="A570" s="82"/>
      <c r="B570" s="83"/>
      <c r="C570" s="83"/>
      <c r="D570" s="63"/>
      <c r="E570" s="60"/>
      <c r="F570" s="83"/>
      <c r="G570" s="109"/>
      <c r="H570" s="110" t="s">
        <v>52</v>
      </c>
      <c r="I570" s="111"/>
      <c r="J570" s="112"/>
      <c r="K570" s="113"/>
      <c r="L570" s="114"/>
      <c r="M570" s="115"/>
      <c r="N570" s="116" t="s">
        <v>53</v>
      </c>
      <c r="O570" s="118">
        <f>O571</f>
        <v>555000</v>
      </c>
      <c r="P570" s="119">
        <f>P571</f>
        <v>578000</v>
      </c>
      <c r="Q570" s="120">
        <f>Q571</f>
        <v>611000</v>
      </c>
      <c r="R570" s="118">
        <f>R571</f>
        <v>555000</v>
      </c>
      <c r="S570" s="379"/>
      <c r="T570" s="118">
        <f>T571</f>
        <v>81400</v>
      </c>
      <c r="U570" s="118">
        <f>U571</f>
        <v>31800</v>
      </c>
      <c r="V570" s="118">
        <f>V571</f>
        <v>32100</v>
      </c>
      <c r="W570" s="118">
        <f>W571</f>
        <v>145300</v>
      </c>
      <c r="X570" s="117">
        <f t="shared" si="414"/>
        <v>26.18018018018018</v>
      </c>
      <c r="Z570" s="117">
        <f>Z571</f>
        <v>45000</v>
      </c>
      <c r="AA570" s="118">
        <f>AA571</f>
        <v>45100</v>
      </c>
      <c r="AB570" s="118">
        <f>AB571</f>
        <v>44300</v>
      </c>
      <c r="AC570" s="118">
        <f>AC571</f>
        <v>134400</v>
      </c>
      <c r="AD570" s="422">
        <f t="shared" si="410"/>
        <v>24.216216216216218</v>
      </c>
      <c r="AF570" s="422">
        <f t="shared" si="416"/>
        <v>279700</v>
      </c>
      <c r="AG570" s="422">
        <f t="shared" si="417"/>
        <v>50.396396396396398</v>
      </c>
      <c r="AI570" s="422">
        <f>AI571</f>
        <v>44900</v>
      </c>
      <c r="AJ570" s="118">
        <f>AJ571</f>
        <v>44900</v>
      </c>
      <c r="AK570" s="118">
        <f>AK571</f>
        <v>55700</v>
      </c>
      <c r="AL570" s="118">
        <f>AL571</f>
        <v>145500</v>
      </c>
      <c r="AM570" s="422">
        <f t="shared" si="411"/>
        <v>26.216216216216218</v>
      </c>
      <c r="AO570" s="422">
        <f>AO571</f>
        <v>21200</v>
      </c>
      <c r="AP570" s="118">
        <f>AP571</f>
        <v>90400</v>
      </c>
      <c r="AQ570" s="118">
        <f>AQ571</f>
        <v>18200</v>
      </c>
      <c r="AR570" s="118">
        <f>AR571</f>
        <v>129800</v>
      </c>
      <c r="AS570" s="422">
        <f t="shared" si="412"/>
        <v>23.387387387387388</v>
      </c>
      <c r="AU570" s="422">
        <f>AU571</f>
        <v>267500</v>
      </c>
      <c r="AV570" s="422">
        <f t="shared" si="407"/>
        <v>48.198198198198199</v>
      </c>
      <c r="AX570" s="422">
        <f>AX571</f>
        <v>555000</v>
      </c>
      <c r="AY570" s="422">
        <f t="shared" si="408"/>
        <v>100</v>
      </c>
      <c r="AZ570" s="121"/>
      <c r="BA570" s="117">
        <f t="shared" si="444"/>
        <v>0</v>
      </c>
      <c r="BB570" s="122">
        <f t="shared" si="437"/>
        <v>0</v>
      </c>
      <c r="BC570" s="118">
        <f t="shared" si="445"/>
        <v>555000</v>
      </c>
      <c r="BD570" s="51"/>
    </row>
    <row r="571" spans="1:56" ht="30" customHeight="1" x14ac:dyDescent="0.2">
      <c r="A571" s="82"/>
      <c r="B571" s="83"/>
      <c r="C571" s="83"/>
      <c r="D571" s="63"/>
      <c r="E571" s="60"/>
      <c r="F571" s="83"/>
      <c r="G571" s="104"/>
      <c r="H571" s="105"/>
      <c r="I571" s="123">
        <v>2</v>
      </c>
      <c r="J571" s="60"/>
      <c r="K571" s="61"/>
      <c r="L571" s="62"/>
      <c r="M571" s="63"/>
      <c r="N571" s="124" t="s">
        <v>54</v>
      </c>
      <c r="O571" s="126">
        <f>O572+O575+O577</f>
        <v>555000</v>
      </c>
      <c r="P571" s="127">
        <f>P572+P575+P577</f>
        <v>578000</v>
      </c>
      <c r="Q571" s="128">
        <f>Q572+Q575+Q577</f>
        <v>611000</v>
      </c>
      <c r="R571" s="126">
        <f>R572+R575+R577</f>
        <v>555000</v>
      </c>
      <c r="S571" s="388"/>
      <c r="T571" s="126">
        <f t="shared" ref="T571:AC571" si="446">T572+T575+T577</f>
        <v>81400</v>
      </c>
      <c r="U571" s="126">
        <f t="shared" si="446"/>
        <v>31800</v>
      </c>
      <c r="V571" s="126">
        <f t="shared" si="446"/>
        <v>32100</v>
      </c>
      <c r="W571" s="126">
        <f t="shared" si="446"/>
        <v>145300</v>
      </c>
      <c r="X571" s="125">
        <f t="shared" si="446"/>
        <v>77.596848085028398</v>
      </c>
      <c r="Y571" s="411">
        <f t="shared" si="446"/>
        <v>0</v>
      </c>
      <c r="Z571" s="125">
        <f t="shared" si="446"/>
        <v>45000</v>
      </c>
      <c r="AA571" s="126">
        <f t="shared" si="446"/>
        <v>45100</v>
      </c>
      <c r="AB571" s="126">
        <f t="shared" si="446"/>
        <v>44300</v>
      </c>
      <c r="AC571" s="126">
        <f t="shared" si="446"/>
        <v>134400</v>
      </c>
      <c r="AD571" s="423">
        <f t="shared" si="410"/>
        <v>24.216216216216218</v>
      </c>
      <c r="AF571" s="423">
        <f t="shared" si="416"/>
        <v>279700</v>
      </c>
      <c r="AG571" s="423">
        <f t="shared" si="417"/>
        <v>50.396396396396398</v>
      </c>
      <c r="AI571" s="423">
        <f>AI572+AI575+AI577</f>
        <v>44900</v>
      </c>
      <c r="AJ571" s="126">
        <f>AJ572+AJ575+AJ577</f>
        <v>44900</v>
      </c>
      <c r="AK571" s="126">
        <f>AK572+AK575+AK577</f>
        <v>55700</v>
      </c>
      <c r="AL571" s="126">
        <f>AL572+AL575+AL577</f>
        <v>145500</v>
      </c>
      <c r="AM571" s="423">
        <f t="shared" si="411"/>
        <v>26.216216216216218</v>
      </c>
      <c r="AO571" s="423">
        <f>AO572+AO575+AO577</f>
        <v>21200</v>
      </c>
      <c r="AP571" s="126">
        <f>AP572+AP575+AP577</f>
        <v>90400</v>
      </c>
      <c r="AQ571" s="126">
        <f>AQ572+AQ575+AQ577</f>
        <v>18200</v>
      </c>
      <c r="AR571" s="126">
        <f>AR572+AR575+AR577</f>
        <v>129800</v>
      </c>
      <c r="AS571" s="423">
        <f t="shared" si="412"/>
        <v>23.387387387387388</v>
      </c>
      <c r="AU571" s="423">
        <f>AU572</f>
        <v>267500</v>
      </c>
      <c r="AV571" s="423">
        <f t="shared" si="407"/>
        <v>48.198198198198199</v>
      </c>
      <c r="AX571" s="423">
        <f>AX572+AX575+AX577</f>
        <v>555000</v>
      </c>
      <c r="AY571" s="423">
        <f t="shared" si="408"/>
        <v>100</v>
      </c>
      <c r="AZ571" s="50"/>
      <c r="BA571" s="125">
        <f t="shared" si="444"/>
        <v>0</v>
      </c>
      <c r="BB571" s="129">
        <f t="shared" si="437"/>
        <v>0</v>
      </c>
      <c r="BC571" s="126">
        <f t="shared" si="445"/>
        <v>555000</v>
      </c>
      <c r="BD571" s="51"/>
    </row>
    <row r="572" spans="1:56" ht="30" customHeight="1" x14ac:dyDescent="0.2">
      <c r="A572" s="82"/>
      <c r="B572" s="83"/>
      <c r="C572" s="83"/>
      <c r="D572" s="63"/>
      <c r="E572" s="60"/>
      <c r="F572" s="83"/>
      <c r="G572" s="104"/>
      <c r="H572" s="105"/>
      <c r="I572" s="59"/>
      <c r="J572" s="130" t="s">
        <v>63</v>
      </c>
      <c r="K572" s="61"/>
      <c r="L572" s="62"/>
      <c r="M572" s="63"/>
      <c r="N572" s="101" t="s">
        <v>64</v>
      </c>
      <c r="O572" s="103">
        <f>O573+O574</f>
        <v>535000</v>
      </c>
      <c r="P572" s="131">
        <f>P573+P574</f>
        <v>556000</v>
      </c>
      <c r="Q572" s="132">
        <f>Q573+Q574</f>
        <v>587000</v>
      </c>
      <c r="R572" s="103">
        <f>R573+R574</f>
        <v>535000</v>
      </c>
      <c r="S572" s="379"/>
      <c r="T572" s="103">
        <f>T573+T574</f>
        <v>79700</v>
      </c>
      <c r="U572" s="103">
        <f>U573+U574</f>
        <v>30300</v>
      </c>
      <c r="V572" s="103">
        <f>V573+V574</f>
        <v>30300</v>
      </c>
      <c r="W572" s="103">
        <f>W573+W574</f>
        <v>140300</v>
      </c>
      <c r="X572" s="102">
        <f t="shared" si="414"/>
        <v>26.22429906542056</v>
      </c>
      <c r="Z572" s="102">
        <f>Z573+Z574</f>
        <v>42400</v>
      </c>
      <c r="AA572" s="103">
        <f>AA573+AA574</f>
        <v>42400</v>
      </c>
      <c r="AB572" s="103">
        <f>AB573+AB574</f>
        <v>42400</v>
      </c>
      <c r="AC572" s="103">
        <f>AC573+AC574</f>
        <v>127200</v>
      </c>
      <c r="AD572" s="420">
        <f t="shared" si="410"/>
        <v>23.77570093457944</v>
      </c>
      <c r="AF572" s="420">
        <f t="shared" si="416"/>
        <v>267500</v>
      </c>
      <c r="AG572" s="420">
        <f t="shared" si="417"/>
        <v>50</v>
      </c>
      <c r="AI572" s="420">
        <f>AI573+AI574</f>
        <v>43400</v>
      </c>
      <c r="AJ572" s="103">
        <f>AJ573+AJ574</f>
        <v>43400</v>
      </c>
      <c r="AK572" s="103">
        <f>AK573+AK574</f>
        <v>54000</v>
      </c>
      <c r="AL572" s="103">
        <f>AL573+AL574</f>
        <v>140800</v>
      </c>
      <c r="AM572" s="420">
        <f t="shared" si="411"/>
        <v>26.317757009345794</v>
      </c>
      <c r="AO572" s="420">
        <f>AO573+AO574</f>
        <v>20300</v>
      </c>
      <c r="AP572" s="103">
        <f>AP573+AP574</f>
        <v>89400</v>
      </c>
      <c r="AQ572" s="103">
        <f>AQ573+AQ574</f>
        <v>17000</v>
      </c>
      <c r="AR572" s="103">
        <f>AR573+AR574</f>
        <v>126700</v>
      </c>
      <c r="AS572" s="420">
        <f t="shared" si="412"/>
        <v>23.682242990654206</v>
      </c>
      <c r="AU572" s="420">
        <f>AU573+AU574</f>
        <v>267500</v>
      </c>
      <c r="AV572" s="420">
        <f t="shared" si="407"/>
        <v>50</v>
      </c>
      <c r="AX572" s="420">
        <f>AX573+AX574</f>
        <v>535000</v>
      </c>
      <c r="AY572" s="420">
        <f t="shared" si="408"/>
        <v>100</v>
      </c>
      <c r="AZ572" s="50"/>
      <c r="BA572" s="102">
        <f t="shared" si="444"/>
        <v>0</v>
      </c>
      <c r="BB572" s="129">
        <f t="shared" si="437"/>
        <v>0</v>
      </c>
      <c r="BC572" s="103">
        <f t="shared" si="445"/>
        <v>535000</v>
      </c>
      <c r="BD572" s="51"/>
    </row>
    <row r="573" spans="1:56" ht="30" customHeight="1" x14ac:dyDescent="0.2">
      <c r="A573" s="82"/>
      <c r="B573" s="83"/>
      <c r="C573" s="83"/>
      <c r="D573" s="63"/>
      <c r="E573" s="60"/>
      <c r="F573" s="83"/>
      <c r="G573" s="104"/>
      <c r="H573" s="105"/>
      <c r="I573" s="59"/>
      <c r="J573" s="60"/>
      <c r="K573" s="133">
        <v>1</v>
      </c>
      <c r="L573" s="62"/>
      <c r="M573" s="63"/>
      <c r="N573" s="134" t="s">
        <v>65</v>
      </c>
      <c r="O573" s="129">
        <v>530000</v>
      </c>
      <c r="P573" s="136">
        <v>550000</v>
      </c>
      <c r="Q573" s="137">
        <v>580000</v>
      </c>
      <c r="R573" s="129">
        <v>530000</v>
      </c>
      <c r="S573" s="375"/>
      <c r="T573" s="129">
        <v>79000</v>
      </c>
      <c r="U573" s="129">
        <v>30000</v>
      </c>
      <c r="V573" s="129">
        <v>30000</v>
      </c>
      <c r="W573" s="129">
        <f>SUM(T573:V573)</f>
        <v>139000</v>
      </c>
      <c r="X573" s="135">
        <f t="shared" si="414"/>
        <v>26.226415094339622</v>
      </c>
      <c r="Z573" s="135">
        <v>42000</v>
      </c>
      <c r="AA573" s="129">
        <v>42000</v>
      </c>
      <c r="AB573" s="129">
        <v>42000</v>
      </c>
      <c r="AC573" s="129">
        <f>SUM(Z573:AB573)</f>
        <v>126000</v>
      </c>
      <c r="AD573" s="424">
        <f t="shared" si="410"/>
        <v>23.773584905660378</v>
      </c>
      <c r="AF573" s="424">
        <f t="shared" si="416"/>
        <v>265000</v>
      </c>
      <c r="AG573" s="424">
        <f t="shared" si="417"/>
        <v>50</v>
      </c>
      <c r="AI573" s="424">
        <v>43000</v>
      </c>
      <c r="AJ573" s="129">
        <v>43000</v>
      </c>
      <c r="AK573" s="129">
        <v>53000</v>
      </c>
      <c r="AL573" s="129">
        <f>SUM(AI573:AK573)</f>
        <v>139000</v>
      </c>
      <c r="AM573" s="424">
        <f t="shared" si="411"/>
        <v>26.226415094339622</v>
      </c>
      <c r="AO573" s="424">
        <v>20000</v>
      </c>
      <c r="AP573" s="129">
        <v>89000</v>
      </c>
      <c r="AQ573" s="129">
        <v>17000</v>
      </c>
      <c r="AR573" s="129">
        <f>SUM(AO573:AQ573)</f>
        <v>126000</v>
      </c>
      <c r="AS573" s="424">
        <f t="shared" si="412"/>
        <v>23.773584905660378</v>
      </c>
      <c r="AU573" s="424">
        <f>AL573+AR573</f>
        <v>265000</v>
      </c>
      <c r="AV573" s="424">
        <f t="shared" si="407"/>
        <v>50</v>
      </c>
      <c r="AX573" s="424">
        <f t="shared" ref="AX573:AX581" si="447">AF573+AU573</f>
        <v>530000</v>
      </c>
      <c r="AY573" s="424">
        <f t="shared" si="408"/>
        <v>100</v>
      </c>
      <c r="AZ573" s="50"/>
      <c r="BA573" s="135">
        <f t="shared" si="444"/>
        <v>0</v>
      </c>
      <c r="BB573" s="129">
        <f t="shared" si="437"/>
        <v>0</v>
      </c>
      <c r="BC573" s="129">
        <f t="shared" si="445"/>
        <v>530000</v>
      </c>
      <c r="BD573" s="51"/>
    </row>
    <row r="574" spans="1:56" ht="30" customHeight="1" x14ac:dyDescent="0.2">
      <c r="A574" s="82"/>
      <c r="B574" s="83"/>
      <c r="C574" s="83"/>
      <c r="D574" s="63"/>
      <c r="E574" s="60"/>
      <c r="F574" s="83"/>
      <c r="G574" s="104"/>
      <c r="H574" s="105"/>
      <c r="I574" s="59"/>
      <c r="J574" s="60"/>
      <c r="K574" s="133">
        <v>4</v>
      </c>
      <c r="L574" s="62"/>
      <c r="M574" s="63"/>
      <c r="N574" s="134" t="s">
        <v>66</v>
      </c>
      <c r="O574" s="129">
        <v>5000</v>
      </c>
      <c r="P574" s="136">
        <v>6000</v>
      </c>
      <c r="Q574" s="137">
        <v>7000</v>
      </c>
      <c r="R574" s="129">
        <v>5000</v>
      </c>
      <c r="S574" s="375"/>
      <c r="T574" s="129">
        <v>700</v>
      </c>
      <c r="U574" s="129">
        <v>300</v>
      </c>
      <c r="V574" s="129">
        <v>300</v>
      </c>
      <c r="W574" s="129">
        <f>SUM(T574:V574)</f>
        <v>1300</v>
      </c>
      <c r="X574" s="135">
        <f t="shared" si="414"/>
        <v>26</v>
      </c>
      <c r="Z574" s="135">
        <v>400</v>
      </c>
      <c r="AA574" s="129">
        <v>400</v>
      </c>
      <c r="AB574" s="129">
        <v>400</v>
      </c>
      <c r="AC574" s="129">
        <f>SUM(Z574:AB574)</f>
        <v>1200</v>
      </c>
      <c r="AD574" s="424">
        <f t="shared" si="410"/>
        <v>24</v>
      </c>
      <c r="AF574" s="424">
        <f t="shared" si="416"/>
        <v>2500</v>
      </c>
      <c r="AG574" s="424">
        <f t="shared" si="417"/>
        <v>50</v>
      </c>
      <c r="AI574" s="424">
        <v>400</v>
      </c>
      <c r="AJ574" s="129">
        <v>400</v>
      </c>
      <c r="AK574" s="129">
        <v>1000</v>
      </c>
      <c r="AL574" s="129">
        <f>SUM(AI574:AK574)</f>
        <v>1800</v>
      </c>
      <c r="AM574" s="424">
        <f t="shared" si="411"/>
        <v>36</v>
      </c>
      <c r="AO574" s="424">
        <v>300</v>
      </c>
      <c r="AP574" s="129">
        <v>400</v>
      </c>
      <c r="AQ574" s="129"/>
      <c r="AR574" s="129">
        <f>SUM(AO574:AQ574)</f>
        <v>700</v>
      </c>
      <c r="AS574" s="424">
        <f t="shared" si="412"/>
        <v>14</v>
      </c>
      <c r="AU574" s="424">
        <f>AL574+AR574</f>
        <v>2500</v>
      </c>
      <c r="AV574" s="424">
        <f t="shared" si="407"/>
        <v>50</v>
      </c>
      <c r="AX574" s="424">
        <f t="shared" si="447"/>
        <v>5000</v>
      </c>
      <c r="AY574" s="424">
        <f t="shared" si="408"/>
        <v>100</v>
      </c>
      <c r="AZ574" s="50"/>
      <c r="BA574" s="135">
        <f t="shared" si="444"/>
        <v>0</v>
      </c>
      <c r="BB574" s="129">
        <f t="shared" si="437"/>
        <v>0</v>
      </c>
      <c r="BC574" s="129">
        <f t="shared" si="445"/>
        <v>5000</v>
      </c>
      <c r="BD574" s="51"/>
    </row>
    <row r="575" spans="1:56" ht="30" customHeight="1" x14ac:dyDescent="0.2">
      <c r="A575" s="82"/>
      <c r="B575" s="83"/>
      <c r="C575" s="83"/>
      <c r="D575" s="63"/>
      <c r="E575" s="60"/>
      <c r="F575" s="83"/>
      <c r="G575" s="104"/>
      <c r="H575" s="105"/>
      <c r="I575" s="59"/>
      <c r="J575" s="130" t="s">
        <v>67</v>
      </c>
      <c r="K575" s="61"/>
      <c r="L575" s="62"/>
      <c r="M575" s="63"/>
      <c r="N575" s="101" t="s">
        <v>68</v>
      </c>
      <c r="O575" s="103">
        <f>O576</f>
        <v>3000</v>
      </c>
      <c r="P575" s="131">
        <f>P576</f>
        <v>3000</v>
      </c>
      <c r="Q575" s="132">
        <f>Q576</f>
        <v>3000</v>
      </c>
      <c r="R575" s="103">
        <f>R576</f>
        <v>3000</v>
      </c>
      <c r="S575" s="379"/>
      <c r="T575" s="103">
        <f>T576</f>
        <v>400</v>
      </c>
      <c r="U575" s="103">
        <f>U576</f>
        <v>200</v>
      </c>
      <c r="V575" s="103">
        <f>V576</f>
        <v>200</v>
      </c>
      <c r="W575" s="103">
        <f>W576</f>
        <v>800</v>
      </c>
      <c r="X575" s="102">
        <f t="shared" si="414"/>
        <v>26.666666666666668</v>
      </c>
      <c r="Z575" s="102">
        <f>Z576</f>
        <v>200</v>
      </c>
      <c r="AA575" s="103">
        <f>AA576</f>
        <v>300</v>
      </c>
      <c r="AB575" s="103">
        <f>AB576</f>
        <v>300</v>
      </c>
      <c r="AC575" s="103">
        <f>AC576</f>
        <v>800</v>
      </c>
      <c r="AD575" s="420">
        <f t="shared" si="410"/>
        <v>26.666666666666668</v>
      </c>
      <c r="AF575" s="420">
        <f t="shared" si="416"/>
        <v>1600</v>
      </c>
      <c r="AG575" s="420">
        <f t="shared" si="417"/>
        <v>53.333333333333336</v>
      </c>
      <c r="AI575" s="420">
        <f>AI576</f>
        <v>500</v>
      </c>
      <c r="AJ575" s="103">
        <f>AJ576</f>
        <v>500</v>
      </c>
      <c r="AK575" s="103">
        <f>AK576</f>
        <v>400</v>
      </c>
      <c r="AL575" s="103">
        <f>AL576</f>
        <v>1400</v>
      </c>
      <c r="AM575" s="420">
        <f t="shared" si="411"/>
        <v>46.666666666666664</v>
      </c>
      <c r="AO575" s="420">
        <f>AO576</f>
        <v>0</v>
      </c>
      <c r="AP575" s="103">
        <f>AP576</f>
        <v>0</v>
      </c>
      <c r="AQ575" s="103">
        <f>AQ576</f>
        <v>0</v>
      </c>
      <c r="AR575" s="103">
        <f>AR576</f>
        <v>0</v>
      </c>
      <c r="AS575" s="420">
        <f t="shared" si="412"/>
        <v>0</v>
      </c>
      <c r="AU575" s="420">
        <f>AU576</f>
        <v>1400</v>
      </c>
      <c r="AV575" s="420">
        <f t="shared" si="407"/>
        <v>46.666666666666664</v>
      </c>
      <c r="AX575" s="420">
        <f t="shared" si="447"/>
        <v>3000</v>
      </c>
      <c r="AY575" s="420">
        <f t="shared" si="408"/>
        <v>100</v>
      </c>
      <c r="AZ575" s="50"/>
      <c r="BA575" s="102">
        <f t="shared" si="444"/>
        <v>0</v>
      </c>
      <c r="BB575" s="129">
        <f t="shared" si="437"/>
        <v>0</v>
      </c>
      <c r="BC575" s="103">
        <f t="shared" si="445"/>
        <v>3000</v>
      </c>
      <c r="BD575" s="51"/>
    </row>
    <row r="576" spans="1:56" ht="30" customHeight="1" x14ac:dyDescent="0.2">
      <c r="A576" s="82"/>
      <c r="B576" s="83"/>
      <c r="C576" s="83"/>
      <c r="D576" s="63"/>
      <c r="E576" s="60"/>
      <c r="F576" s="83"/>
      <c r="G576" s="104"/>
      <c r="H576" s="105"/>
      <c r="I576" s="59"/>
      <c r="J576" s="60"/>
      <c r="K576" s="133">
        <v>4</v>
      </c>
      <c r="L576" s="62"/>
      <c r="M576" s="63"/>
      <c r="N576" s="134" t="s">
        <v>66</v>
      </c>
      <c r="O576" s="129">
        <v>3000</v>
      </c>
      <c r="P576" s="136">
        <v>3000</v>
      </c>
      <c r="Q576" s="137">
        <v>3000</v>
      </c>
      <c r="R576" s="129">
        <v>3000</v>
      </c>
      <c r="S576" s="375"/>
      <c r="T576" s="129">
        <v>400</v>
      </c>
      <c r="U576" s="129">
        <v>200</v>
      </c>
      <c r="V576" s="129">
        <v>200</v>
      </c>
      <c r="W576" s="129">
        <f t="shared" ref="W576:W581" si="448">SUM(T576:V576)</f>
        <v>800</v>
      </c>
      <c r="X576" s="135">
        <f t="shared" si="414"/>
        <v>26.666666666666668</v>
      </c>
      <c r="Z576" s="135">
        <v>200</v>
      </c>
      <c r="AA576" s="129">
        <v>300</v>
      </c>
      <c r="AB576" s="129">
        <v>300</v>
      </c>
      <c r="AC576" s="129">
        <f t="shared" ref="AC576:AC581" si="449">SUM(Z576:AB576)</f>
        <v>800</v>
      </c>
      <c r="AD576" s="424">
        <f t="shared" si="410"/>
        <v>26.666666666666668</v>
      </c>
      <c r="AF576" s="424">
        <f t="shared" si="416"/>
        <v>1600</v>
      </c>
      <c r="AG576" s="424">
        <f t="shared" si="417"/>
        <v>53.333333333333336</v>
      </c>
      <c r="AI576" s="424">
        <v>500</v>
      </c>
      <c r="AJ576" s="129">
        <v>500</v>
      </c>
      <c r="AK576" s="129">
        <v>400</v>
      </c>
      <c r="AL576" s="129">
        <f t="shared" ref="AL576:AL581" si="450">SUM(AI576:AK576)</f>
        <v>1400</v>
      </c>
      <c r="AM576" s="424">
        <f t="shared" si="411"/>
        <v>46.666666666666664</v>
      </c>
      <c r="AO576" s="424"/>
      <c r="AP576" s="129"/>
      <c r="AQ576" s="129"/>
      <c r="AR576" s="129">
        <f t="shared" ref="AR576:AR581" si="451">SUM(AO576:AQ576)</f>
        <v>0</v>
      </c>
      <c r="AS576" s="424">
        <f t="shared" si="412"/>
        <v>0</v>
      </c>
      <c r="AU576" s="424">
        <f t="shared" ref="AU576:AU581" si="452">AL576+AR576</f>
        <v>1400</v>
      </c>
      <c r="AV576" s="424">
        <f t="shared" si="407"/>
        <v>46.666666666666664</v>
      </c>
      <c r="AX576" s="424">
        <f t="shared" si="447"/>
        <v>3000</v>
      </c>
      <c r="AY576" s="424">
        <f t="shared" si="408"/>
        <v>100</v>
      </c>
      <c r="AZ576" s="50"/>
      <c r="BA576" s="135">
        <f t="shared" si="444"/>
        <v>0</v>
      </c>
      <c r="BB576" s="129">
        <f t="shared" si="437"/>
        <v>0</v>
      </c>
      <c r="BC576" s="129">
        <f t="shared" si="445"/>
        <v>3000</v>
      </c>
      <c r="BD576" s="51"/>
    </row>
    <row r="577" spans="1:56" ht="30" customHeight="1" x14ac:dyDescent="0.2">
      <c r="A577" s="82"/>
      <c r="B577" s="83"/>
      <c r="C577" s="83"/>
      <c r="D577" s="63"/>
      <c r="E577" s="60"/>
      <c r="F577" s="83"/>
      <c r="G577" s="104"/>
      <c r="H577" s="105"/>
      <c r="I577" s="59"/>
      <c r="J577" s="130" t="s">
        <v>55</v>
      </c>
      <c r="K577" s="61"/>
      <c r="L577" s="62"/>
      <c r="M577" s="63"/>
      <c r="N577" s="101" t="s">
        <v>56</v>
      </c>
      <c r="O577" s="103">
        <f>SUM(O578:O580)</f>
        <v>17000</v>
      </c>
      <c r="P577" s="131">
        <f>SUM(P578:P580)</f>
        <v>19000</v>
      </c>
      <c r="Q577" s="132">
        <f>SUM(Q578:Q580)</f>
        <v>21000</v>
      </c>
      <c r="R577" s="103">
        <f>SUM(R578:R580)</f>
        <v>17000</v>
      </c>
      <c r="S577" s="379"/>
      <c r="T577" s="103">
        <f>SUM(T578:T580)</f>
        <v>1300</v>
      </c>
      <c r="U577" s="103">
        <f>SUM(U578:U580)</f>
        <v>1300</v>
      </c>
      <c r="V577" s="103">
        <f>SUM(V578:V580)</f>
        <v>1600</v>
      </c>
      <c r="W577" s="103">
        <f t="shared" si="448"/>
        <v>4200</v>
      </c>
      <c r="X577" s="102">
        <f t="shared" si="414"/>
        <v>24.705882352941178</v>
      </c>
      <c r="Z577" s="102">
        <f>SUM(Z578:Z580)</f>
        <v>2400</v>
      </c>
      <c r="AA577" s="103">
        <f>SUM(AA578:AA580)</f>
        <v>2400</v>
      </c>
      <c r="AB577" s="103">
        <f>SUM(AB578:AB580)</f>
        <v>1600</v>
      </c>
      <c r="AC577" s="103">
        <f t="shared" si="449"/>
        <v>6400</v>
      </c>
      <c r="AD577" s="420">
        <f t="shared" si="410"/>
        <v>37.647058823529413</v>
      </c>
      <c r="AF577" s="420">
        <f t="shared" si="416"/>
        <v>10600</v>
      </c>
      <c r="AG577" s="420">
        <f t="shared" si="417"/>
        <v>62.352941176470587</v>
      </c>
      <c r="AI577" s="420">
        <f>SUM(AI578:AI580)</f>
        <v>1000</v>
      </c>
      <c r="AJ577" s="103">
        <f>SUM(AJ578:AJ580)</f>
        <v>1000</v>
      </c>
      <c r="AK577" s="103">
        <f>SUM(AK578:AK580)</f>
        <v>1300</v>
      </c>
      <c r="AL577" s="103">
        <f t="shared" si="450"/>
        <v>3300</v>
      </c>
      <c r="AM577" s="420">
        <f t="shared" si="411"/>
        <v>19.411764705882351</v>
      </c>
      <c r="AO577" s="420">
        <f>SUM(AO578:AO580)</f>
        <v>900</v>
      </c>
      <c r="AP577" s="103">
        <f>SUM(AP578:AP580)</f>
        <v>1000</v>
      </c>
      <c r="AQ577" s="103">
        <f>SUM(AQ578:AQ580)</f>
        <v>1200</v>
      </c>
      <c r="AR577" s="103">
        <f t="shared" si="451"/>
        <v>3100</v>
      </c>
      <c r="AS577" s="420">
        <f t="shared" si="412"/>
        <v>18.235294117647058</v>
      </c>
      <c r="AU577" s="420">
        <f t="shared" si="452"/>
        <v>6400</v>
      </c>
      <c r="AV577" s="420">
        <f t="shared" si="407"/>
        <v>37.647058823529413</v>
      </c>
      <c r="AX577" s="420">
        <f t="shared" si="447"/>
        <v>17000</v>
      </c>
      <c r="AY577" s="420">
        <f t="shared" si="408"/>
        <v>100</v>
      </c>
      <c r="AZ577" s="50"/>
      <c r="BA577" s="102">
        <f t="shared" si="444"/>
        <v>0</v>
      </c>
      <c r="BB577" s="129">
        <f t="shared" si="437"/>
        <v>0</v>
      </c>
      <c r="BC577" s="103">
        <f t="shared" si="445"/>
        <v>17000</v>
      </c>
      <c r="BD577" s="51"/>
    </row>
    <row r="578" spans="1:56" ht="30" customHeight="1" x14ac:dyDescent="0.2">
      <c r="A578" s="82"/>
      <c r="B578" s="83"/>
      <c r="C578" s="83"/>
      <c r="D578" s="63"/>
      <c r="E578" s="60"/>
      <c r="F578" s="83"/>
      <c r="G578" s="104"/>
      <c r="H578" s="105"/>
      <c r="I578" s="59"/>
      <c r="J578" s="60"/>
      <c r="K578" s="133">
        <v>2</v>
      </c>
      <c r="L578" s="62"/>
      <c r="M578" s="63"/>
      <c r="N578" s="134" t="s">
        <v>57</v>
      </c>
      <c r="O578" s="129">
        <v>5000</v>
      </c>
      <c r="P578" s="136">
        <v>6000</v>
      </c>
      <c r="Q578" s="137">
        <v>7000</v>
      </c>
      <c r="R578" s="129">
        <v>5000</v>
      </c>
      <c r="S578" s="375"/>
      <c r="T578" s="129">
        <v>400</v>
      </c>
      <c r="U578" s="129">
        <v>400</v>
      </c>
      <c r="V578" s="129">
        <v>400</v>
      </c>
      <c r="W578" s="129">
        <f t="shared" si="448"/>
        <v>1200</v>
      </c>
      <c r="X578" s="135">
        <f t="shared" si="414"/>
        <v>24</v>
      </c>
      <c r="Z578" s="135">
        <v>500</v>
      </c>
      <c r="AA578" s="129">
        <v>500</v>
      </c>
      <c r="AB578" s="129">
        <v>400</v>
      </c>
      <c r="AC578" s="129">
        <f t="shared" si="449"/>
        <v>1400</v>
      </c>
      <c r="AD578" s="424">
        <f t="shared" si="410"/>
        <v>28</v>
      </c>
      <c r="AF578" s="424">
        <f t="shared" si="416"/>
        <v>2600</v>
      </c>
      <c r="AG578" s="424">
        <f t="shared" si="417"/>
        <v>52</v>
      </c>
      <c r="AI578" s="424">
        <v>400</v>
      </c>
      <c r="AJ578" s="129">
        <v>400</v>
      </c>
      <c r="AK578" s="129">
        <v>500</v>
      </c>
      <c r="AL578" s="129">
        <f t="shared" si="450"/>
        <v>1300</v>
      </c>
      <c r="AM578" s="424">
        <f t="shared" si="411"/>
        <v>26</v>
      </c>
      <c r="AO578" s="424">
        <v>300</v>
      </c>
      <c r="AP578" s="129">
        <v>400</v>
      </c>
      <c r="AQ578" s="129">
        <v>400</v>
      </c>
      <c r="AR578" s="129">
        <f t="shared" si="451"/>
        <v>1100</v>
      </c>
      <c r="AS578" s="424">
        <f t="shared" si="412"/>
        <v>22</v>
      </c>
      <c r="AU578" s="424">
        <f t="shared" si="452"/>
        <v>2400</v>
      </c>
      <c r="AV578" s="424">
        <f t="shared" si="407"/>
        <v>48</v>
      </c>
      <c r="AX578" s="424">
        <f t="shared" si="447"/>
        <v>5000</v>
      </c>
      <c r="AY578" s="424">
        <f t="shared" si="408"/>
        <v>100</v>
      </c>
      <c r="AZ578" s="50"/>
      <c r="BA578" s="135">
        <f t="shared" si="444"/>
        <v>0</v>
      </c>
      <c r="BB578" s="129">
        <f t="shared" si="437"/>
        <v>0</v>
      </c>
      <c r="BC578" s="129">
        <f t="shared" si="445"/>
        <v>5000</v>
      </c>
      <c r="BD578" s="51"/>
    </row>
    <row r="579" spans="1:56" ht="30" customHeight="1" x14ac:dyDescent="0.2">
      <c r="A579" s="82"/>
      <c r="B579" s="83"/>
      <c r="C579" s="83"/>
      <c r="D579" s="63"/>
      <c r="E579" s="60"/>
      <c r="F579" s="83"/>
      <c r="G579" s="104"/>
      <c r="H579" s="105"/>
      <c r="I579" s="59"/>
      <c r="J579" s="60"/>
      <c r="K579" s="133">
        <v>3</v>
      </c>
      <c r="L579" s="62"/>
      <c r="M579" s="63"/>
      <c r="N579" s="134" t="s">
        <v>69</v>
      </c>
      <c r="O579" s="129">
        <v>4000</v>
      </c>
      <c r="P579" s="136">
        <v>5000</v>
      </c>
      <c r="Q579" s="137">
        <v>6000</v>
      </c>
      <c r="R579" s="129">
        <v>4000</v>
      </c>
      <c r="S579" s="375"/>
      <c r="T579" s="129">
        <v>300</v>
      </c>
      <c r="U579" s="129">
        <v>300</v>
      </c>
      <c r="V579" s="129">
        <v>400</v>
      </c>
      <c r="W579" s="129">
        <f t="shared" si="448"/>
        <v>1000</v>
      </c>
      <c r="X579" s="135">
        <f t="shared" si="414"/>
        <v>25</v>
      </c>
      <c r="Z579" s="135">
        <v>1300</v>
      </c>
      <c r="AA579" s="129">
        <v>1300</v>
      </c>
      <c r="AB579" s="129">
        <v>400</v>
      </c>
      <c r="AC579" s="129">
        <f t="shared" si="449"/>
        <v>3000</v>
      </c>
      <c r="AD579" s="424">
        <f t="shared" si="410"/>
        <v>75</v>
      </c>
      <c r="AF579" s="424">
        <f t="shared" si="416"/>
        <v>4000</v>
      </c>
      <c r="AG579" s="424">
        <f t="shared" si="417"/>
        <v>100</v>
      </c>
      <c r="AI579" s="424"/>
      <c r="AJ579" s="129"/>
      <c r="AK579" s="129"/>
      <c r="AL579" s="129">
        <f t="shared" si="450"/>
        <v>0</v>
      </c>
      <c r="AM579" s="424">
        <f t="shared" si="411"/>
        <v>0</v>
      </c>
      <c r="AO579" s="424"/>
      <c r="AP579" s="129"/>
      <c r="AQ579" s="129"/>
      <c r="AR579" s="129">
        <f t="shared" si="451"/>
        <v>0</v>
      </c>
      <c r="AS579" s="424">
        <f t="shared" si="412"/>
        <v>0</v>
      </c>
      <c r="AU579" s="424">
        <f t="shared" si="452"/>
        <v>0</v>
      </c>
      <c r="AV579" s="424">
        <f t="shared" si="407"/>
        <v>0</v>
      </c>
      <c r="AX579" s="424">
        <f t="shared" si="447"/>
        <v>4000</v>
      </c>
      <c r="AY579" s="424">
        <f t="shared" si="408"/>
        <v>100</v>
      </c>
      <c r="AZ579" s="50"/>
      <c r="BA579" s="135">
        <f t="shared" si="444"/>
        <v>0</v>
      </c>
      <c r="BB579" s="129">
        <f t="shared" si="437"/>
        <v>0</v>
      </c>
      <c r="BC579" s="129">
        <f t="shared" si="445"/>
        <v>4000</v>
      </c>
      <c r="BD579" s="51"/>
    </row>
    <row r="580" spans="1:56" ht="30" customHeight="1" x14ac:dyDescent="0.2">
      <c r="A580" s="82"/>
      <c r="B580" s="83"/>
      <c r="C580" s="83"/>
      <c r="D580" s="63"/>
      <c r="E580" s="60"/>
      <c r="F580" s="83"/>
      <c r="G580" s="104"/>
      <c r="H580" s="105"/>
      <c r="I580" s="59"/>
      <c r="J580" s="60"/>
      <c r="K580" s="133">
        <v>7</v>
      </c>
      <c r="L580" s="62"/>
      <c r="M580" s="63"/>
      <c r="N580" s="134" t="s">
        <v>59</v>
      </c>
      <c r="O580" s="129">
        <v>8000</v>
      </c>
      <c r="P580" s="136">
        <v>8000</v>
      </c>
      <c r="Q580" s="137">
        <v>8000</v>
      </c>
      <c r="R580" s="129">
        <v>8000</v>
      </c>
      <c r="S580" s="375"/>
      <c r="T580" s="129">
        <v>600</v>
      </c>
      <c r="U580" s="129">
        <v>600</v>
      </c>
      <c r="V580" s="129">
        <v>800</v>
      </c>
      <c r="W580" s="129">
        <f t="shared" si="448"/>
        <v>2000</v>
      </c>
      <c r="X580" s="135">
        <f t="shared" si="414"/>
        <v>25</v>
      </c>
      <c r="Z580" s="135">
        <v>600</v>
      </c>
      <c r="AA580" s="129">
        <v>600</v>
      </c>
      <c r="AB580" s="129">
        <v>800</v>
      </c>
      <c r="AC580" s="129">
        <f t="shared" si="449"/>
        <v>2000</v>
      </c>
      <c r="AD580" s="424">
        <f t="shared" si="410"/>
        <v>25</v>
      </c>
      <c r="AF580" s="424">
        <f t="shared" si="416"/>
        <v>4000</v>
      </c>
      <c r="AG580" s="424">
        <f t="shared" si="417"/>
        <v>50</v>
      </c>
      <c r="AI580" s="424">
        <v>600</v>
      </c>
      <c r="AJ580" s="129">
        <v>600</v>
      </c>
      <c r="AK580" s="129">
        <v>800</v>
      </c>
      <c r="AL580" s="129">
        <f t="shared" si="450"/>
        <v>2000</v>
      </c>
      <c r="AM580" s="424">
        <f t="shared" si="411"/>
        <v>25</v>
      </c>
      <c r="AO580" s="424">
        <v>600</v>
      </c>
      <c r="AP580" s="129">
        <v>600</v>
      </c>
      <c r="AQ580" s="129">
        <v>800</v>
      </c>
      <c r="AR580" s="129">
        <f t="shared" si="451"/>
        <v>2000</v>
      </c>
      <c r="AS580" s="424">
        <f t="shared" si="412"/>
        <v>25</v>
      </c>
      <c r="AU580" s="424">
        <f t="shared" si="452"/>
        <v>4000</v>
      </c>
      <c r="AV580" s="424">
        <f t="shared" si="407"/>
        <v>50</v>
      </c>
      <c r="AX580" s="424">
        <f t="shared" si="447"/>
        <v>8000</v>
      </c>
      <c r="AY580" s="424">
        <f t="shared" si="408"/>
        <v>100</v>
      </c>
      <c r="AZ580" s="50"/>
      <c r="BA580" s="129">
        <f t="shared" si="444"/>
        <v>0</v>
      </c>
      <c r="BB580" s="129">
        <f t="shared" si="437"/>
        <v>0</v>
      </c>
      <c r="BC580" s="129">
        <f t="shared" si="445"/>
        <v>8000</v>
      </c>
      <c r="BD580" s="51"/>
    </row>
    <row r="581" spans="1:56" ht="30" customHeight="1" x14ac:dyDescent="0.2">
      <c r="A581" s="82"/>
      <c r="B581" s="83"/>
      <c r="C581" s="83"/>
      <c r="D581" s="63"/>
      <c r="E581" s="60"/>
      <c r="F581" s="83"/>
      <c r="G581" s="109"/>
      <c r="H581" s="138" t="s">
        <v>60</v>
      </c>
      <c r="I581" s="139"/>
      <c r="J581" s="140"/>
      <c r="K581" s="141"/>
      <c r="L581" s="142"/>
      <c r="M581" s="143"/>
      <c r="N581" s="144" t="s">
        <v>61</v>
      </c>
      <c r="O581" s="147">
        <f>O582</f>
        <v>16000</v>
      </c>
      <c r="P581" s="146">
        <f>P582</f>
        <v>16000</v>
      </c>
      <c r="Q581" s="174">
        <f>Q582</f>
        <v>26000</v>
      </c>
      <c r="R581" s="147">
        <f>R582</f>
        <v>16000</v>
      </c>
      <c r="S581" s="379"/>
      <c r="T581" s="236">
        <f>T582</f>
        <v>1000</v>
      </c>
      <c r="U581" s="236">
        <f>U582</f>
        <v>0</v>
      </c>
      <c r="V581" s="236">
        <f>V582</f>
        <v>0</v>
      </c>
      <c r="W581" s="236">
        <f t="shared" si="448"/>
        <v>1000</v>
      </c>
      <c r="X581" s="237">
        <f t="shared" si="414"/>
        <v>6.25</v>
      </c>
      <c r="Z581" s="237">
        <f>Z582</f>
        <v>0</v>
      </c>
      <c r="AA581" s="236">
        <f>AA582</f>
        <v>0</v>
      </c>
      <c r="AB581" s="236">
        <f>AB582</f>
        <v>0</v>
      </c>
      <c r="AC581" s="236">
        <f t="shared" si="449"/>
        <v>0</v>
      </c>
      <c r="AD581" s="430">
        <f t="shared" si="410"/>
        <v>0</v>
      </c>
      <c r="AF581" s="430">
        <f t="shared" si="416"/>
        <v>1000</v>
      </c>
      <c r="AG581" s="430">
        <f t="shared" si="417"/>
        <v>6.25</v>
      </c>
      <c r="AI581" s="430">
        <f>AI582</f>
        <v>15000</v>
      </c>
      <c r="AJ581" s="236">
        <f>AJ582</f>
        <v>0</v>
      </c>
      <c r="AK581" s="236">
        <f>AK582</f>
        <v>0</v>
      </c>
      <c r="AL581" s="236">
        <f t="shared" si="450"/>
        <v>15000</v>
      </c>
      <c r="AM581" s="430">
        <f t="shared" si="411"/>
        <v>93.75</v>
      </c>
      <c r="AO581" s="430">
        <f>AO582</f>
        <v>0</v>
      </c>
      <c r="AP581" s="236">
        <f>AP582</f>
        <v>0</v>
      </c>
      <c r="AQ581" s="236">
        <f>AQ582</f>
        <v>0</v>
      </c>
      <c r="AR581" s="236">
        <f t="shared" si="451"/>
        <v>0</v>
      </c>
      <c r="AS581" s="430">
        <f t="shared" si="412"/>
        <v>0</v>
      </c>
      <c r="AU581" s="430">
        <f t="shared" si="452"/>
        <v>15000</v>
      </c>
      <c r="AV581" s="430">
        <f t="shared" si="407"/>
        <v>93.75</v>
      </c>
      <c r="AX581" s="430">
        <f t="shared" si="447"/>
        <v>16000</v>
      </c>
      <c r="AY581" s="430">
        <f t="shared" si="408"/>
        <v>100</v>
      </c>
      <c r="AZ581" s="148"/>
      <c r="BA581" s="237">
        <f t="shared" si="444"/>
        <v>0</v>
      </c>
      <c r="BB581" s="236">
        <f t="shared" si="437"/>
        <v>0</v>
      </c>
      <c r="BC581" s="236">
        <f t="shared" si="445"/>
        <v>16000</v>
      </c>
      <c r="BD581" s="51"/>
    </row>
    <row r="582" spans="1:56" ht="30" customHeight="1" x14ac:dyDescent="0.2">
      <c r="A582" s="82"/>
      <c r="B582" s="83"/>
      <c r="C582" s="83"/>
      <c r="D582" s="63"/>
      <c r="E582" s="60"/>
      <c r="F582" s="83"/>
      <c r="G582" s="104"/>
      <c r="H582" s="105"/>
      <c r="I582" s="123">
        <v>2</v>
      </c>
      <c r="J582" s="60"/>
      <c r="K582" s="61"/>
      <c r="L582" s="62"/>
      <c r="M582" s="63"/>
      <c r="N582" s="124" t="s">
        <v>54</v>
      </c>
      <c r="O582" s="126">
        <f>O583+O585</f>
        <v>16000</v>
      </c>
      <c r="P582" s="126">
        <f>P583+P585</f>
        <v>16000</v>
      </c>
      <c r="Q582" s="126">
        <f>Q583+Q585</f>
        <v>26000</v>
      </c>
      <c r="R582" s="126">
        <f>R583+R585</f>
        <v>16000</v>
      </c>
      <c r="S582" s="388"/>
      <c r="T582" s="126">
        <f>T583+T585</f>
        <v>1000</v>
      </c>
      <c r="U582" s="126">
        <f>U583+U585</f>
        <v>0</v>
      </c>
      <c r="V582" s="126">
        <f>V583+V585</f>
        <v>0</v>
      </c>
      <c r="W582" s="126">
        <f t="shared" si="436"/>
        <v>1000</v>
      </c>
      <c r="X582" s="125">
        <f t="shared" si="414"/>
        <v>6.25</v>
      </c>
      <c r="Z582" s="125">
        <f>Z583+Z585</f>
        <v>0</v>
      </c>
      <c r="AA582" s="126">
        <f>AA583+AA585</f>
        <v>0</v>
      </c>
      <c r="AB582" s="126">
        <f>AB583+AB585</f>
        <v>0</v>
      </c>
      <c r="AC582" s="126">
        <f>Z582+AA582+AB582</f>
        <v>0</v>
      </c>
      <c r="AD582" s="423">
        <f t="shared" si="410"/>
        <v>0</v>
      </c>
      <c r="AF582" s="423">
        <f t="shared" si="416"/>
        <v>1000</v>
      </c>
      <c r="AG582" s="423">
        <f t="shared" si="417"/>
        <v>6.25</v>
      </c>
      <c r="AI582" s="423">
        <f>AI583+AI585</f>
        <v>15000</v>
      </c>
      <c r="AJ582" s="126">
        <f>AJ583+AJ585</f>
        <v>0</v>
      </c>
      <c r="AK582" s="126">
        <f>AK583+AK585</f>
        <v>0</v>
      </c>
      <c r="AL582" s="126">
        <f>AI582+AJ582+AK582</f>
        <v>15000</v>
      </c>
      <c r="AM582" s="423">
        <f t="shared" si="411"/>
        <v>93.75</v>
      </c>
      <c r="AO582" s="423">
        <f>AO583+AO585</f>
        <v>0</v>
      </c>
      <c r="AP582" s="126">
        <f>AP583+AP585</f>
        <v>0</v>
      </c>
      <c r="AQ582" s="126">
        <f>AQ583+AQ585</f>
        <v>0</v>
      </c>
      <c r="AR582" s="126">
        <f>AO582+AP582+AQ582</f>
        <v>0</v>
      </c>
      <c r="AS582" s="423">
        <f t="shared" si="412"/>
        <v>0</v>
      </c>
      <c r="AU582" s="423">
        <f t="shared" si="420"/>
        <v>15000</v>
      </c>
      <c r="AV582" s="423">
        <f t="shared" si="407"/>
        <v>93.75</v>
      </c>
      <c r="AX582" s="423">
        <f t="shared" si="406"/>
        <v>16000</v>
      </c>
      <c r="AY582" s="423">
        <f t="shared" si="408"/>
        <v>100</v>
      </c>
      <c r="AZ582" s="50"/>
      <c r="BA582" s="125">
        <f t="shared" si="444"/>
        <v>0</v>
      </c>
      <c r="BB582" s="126">
        <f t="shared" si="437"/>
        <v>0</v>
      </c>
      <c r="BC582" s="126">
        <f t="shared" si="445"/>
        <v>16000</v>
      </c>
      <c r="BD582" s="51"/>
    </row>
    <row r="583" spans="1:56" ht="30" customHeight="1" x14ac:dyDescent="0.2">
      <c r="A583" s="82"/>
      <c r="B583" s="83"/>
      <c r="C583" s="83"/>
      <c r="D583" s="63"/>
      <c r="E583" s="60"/>
      <c r="F583" s="83"/>
      <c r="G583" s="104"/>
      <c r="H583" s="105"/>
      <c r="I583" s="59"/>
      <c r="J583" s="130" t="s">
        <v>63</v>
      </c>
      <c r="K583" s="61"/>
      <c r="L583" s="62"/>
      <c r="M583" s="63"/>
      <c r="N583" s="101" t="s">
        <v>64</v>
      </c>
      <c r="O583" s="103">
        <f>O584</f>
        <v>10000</v>
      </c>
      <c r="P583" s="103">
        <f>P584</f>
        <v>10000</v>
      </c>
      <c r="Q583" s="103">
        <f>Q584</f>
        <v>20000</v>
      </c>
      <c r="R583" s="103">
        <f>R584</f>
        <v>10000</v>
      </c>
      <c r="S583" s="379"/>
      <c r="T583" s="103">
        <f>T584</f>
        <v>0</v>
      </c>
      <c r="U583" s="103">
        <f>U584</f>
        <v>0</v>
      </c>
      <c r="V583" s="103">
        <f>V584</f>
        <v>0</v>
      </c>
      <c r="W583" s="103">
        <f t="shared" si="436"/>
        <v>0</v>
      </c>
      <c r="X583" s="102">
        <f t="shared" si="414"/>
        <v>0</v>
      </c>
      <c r="Z583" s="102">
        <f>Z584</f>
        <v>0</v>
      </c>
      <c r="AA583" s="103">
        <f>AA584</f>
        <v>0</v>
      </c>
      <c r="AB583" s="103">
        <f>AB584</f>
        <v>0</v>
      </c>
      <c r="AC583" s="103">
        <f>Z583+AA583+AB583</f>
        <v>0</v>
      </c>
      <c r="AD583" s="420">
        <f t="shared" si="410"/>
        <v>0</v>
      </c>
      <c r="AF583" s="420">
        <f t="shared" si="416"/>
        <v>0</v>
      </c>
      <c r="AG583" s="420">
        <f t="shared" si="417"/>
        <v>0</v>
      </c>
      <c r="AI583" s="420">
        <f>AI584</f>
        <v>10000</v>
      </c>
      <c r="AJ583" s="103">
        <f>AJ584</f>
        <v>0</v>
      </c>
      <c r="AK583" s="103">
        <f>AK584</f>
        <v>0</v>
      </c>
      <c r="AL583" s="103">
        <f>AI583+AJ583+AK583</f>
        <v>10000</v>
      </c>
      <c r="AM583" s="420">
        <f t="shared" si="411"/>
        <v>100</v>
      </c>
      <c r="AO583" s="420">
        <f>AO584</f>
        <v>0</v>
      </c>
      <c r="AP583" s="103">
        <f>AP584</f>
        <v>0</v>
      </c>
      <c r="AQ583" s="103">
        <f>AQ584</f>
        <v>0</v>
      </c>
      <c r="AR583" s="103">
        <f>AO583+AP583+AQ583</f>
        <v>0</v>
      </c>
      <c r="AS583" s="420">
        <f t="shared" si="412"/>
        <v>0</v>
      </c>
      <c r="AU583" s="420">
        <f t="shared" si="420"/>
        <v>10000</v>
      </c>
      <c r="AV583" s="420">
        <f t="shared" si="407"/>
        <v>100</v>
      </c>
      <c r="AX583" s="420">
        <f t="shared" si="406"/>
        <v>10000</v>
      </c>
      <c r="AY583" s="420">
        <f t="shared" si="408"/>
        <v>100</v>
      </c>
      <c r="AZ583" s="50"/>
      <c r="BA583" s="102">
        <f t="shared" si="444"/>
        <v>0</v>
      </c>
      <c r="BB583" s="103">
        <f t="shared" si="437"/>
        <v>0</v>
      </c>
      <c r="BC583" s="103">
        <f t="shared" si="445"/>
        <v>10000</v>
      </c>
      <c r="BD583" s="51"/>
    </row>
    <row r="584" spans="1:56" ht="30" customHeight="1" x14ac:dyDescent="0.2">
      <c r="A584" s="82"/>
      <c r="B584" s="83"/>
      <c r="C584" s="83"/>
      <c r="D584" s="63"/>
      <c r="E584" s="60"/>
      <c r="F584" s="83"/>
      <c r="G584" s="104"/>
      <c r="H584" s="105"/>
      <c r="I584" s="59"/>
      <c r="J584" s="60"/>
      <c r="K584" s="133">
        <v>1</v>
      </c>
      <c r="L584" s="62"/>
      <c r="M584" s="63"/>
      <c r="N584" s="134" t="s">
        <v>65</v>
      </c>
      <c r="O584" s="129">
        <v>10000</v>
      </c>
      <c r="P584" s="136">
        <v>10000</v>
      </c>
      <c r="Q584" s="137">
        <v>20000</v>
      </c>
      <c r="R584" s="129">
        <v>10000</v>
      </c>
      <c r="S584" s="375"/>
      <c r="T584" s="129"/>
      <c r="U584" s="129"/>
      <c r="V584" s="129"/>
      <c r="W584" s="129">
        <f>SUM(T584:V584)</f>
        <v>0</v>
      </c>
      <c r="X584" s="135">
        <f t="shared" si="414"/>
        <v>0</v>
      </c>
      <c r="Z584" s="135"/>
      <c r="AA584" s="129"/>
      <c r="AB584" s="129"/>
      <c r="AC584" s="129">
        <f>SUM(Z584:AB584)</f>
        <v>0</v>
      </c>
      <c r="AD584" s="424">
        <f t="shared" si="410"/>
        <v>0</v>
      </c>
      <c r="AF584" s="424">
        <f t="shared" si="416"/>
        <v>0</v>
      </c>
      <c r="AG584" s="424">
        <f t="shared" si="417"/>
        <v>0</v>
      </c>
      <c r="AI584" s="424">
        <v>10000</v>
      </c>
      <c r="AJ584" s="129"/>
      <c r="AK584" s="129"/>
      <c r="AL584" s="129">
        <f>SUM(AI584:AK584)</f>
        <v>10000</v>
      </c>
      <c r="AM584" s="424">
        <f t="shared" si="411"/>
        <v>100</v>
      </c>
      <c r="AO584" s="424"/>
      <c r="AP584" s="129"/>
      <c r="AQ584" s="129"/>
      <c r="AR584" s="129">
        <f>SUM(AO584:AQ584)</f>
        <v>0</v>
      </c>
      <c r="AS584" s="424">
        <f t="shared" si="412"/>
        <v>0</v>
      </c>
      <c r="AU584" s="424">
        <f t="shared" si="420"/>
        <v>10000</v>
      </c>
      <c r="AV584" s="424">
        <f t="shared" si="407"/>
        <v>100</v>
      </c>
      <c r="AX584" s="424">
        <f t="shared" si="406"/>
        <v>10000</v>
      </c>
      <c r="AY584" s="449">
        <f t="shared" si="408"/>
        <v>100</v>
      </c>
      <c r="AZ584" s="50"/>
      <c r="BA584" s="129">
        <f t="shared" si="444"/>
        <v>0</v>
      </c>
      <c r="BB584" s="129">
        <f>BA584/(O584/100)</f>
        <v>0</v>
      </c>
      <c r="BC584" s="129">
        <f t="shared" si="445"/>
        <v>10000</v>
      </c>
      <c r="BD584" s="51"/>
    </row>
    <row r="585" spans="1:56" ht="30" customHeight="1" x14ac:dyDescent="0.2">
      <c r="A585" s="82"/>
      <c r="B585" s="83"/>
      <c r="C585" s="83"/>
      <c r="D585" s="63"/>
      <c r="E585" s="60"/>
      <c r="F585" s="83"/>
      <c r="G585" s="104"/>
      <c r="H585" s="105"/>
      <c r="I585" s="59"/>
      <c r="J585" s="130" t="s">
        <v>55</v>
      </c>
      <c r="K585" s="61"/>
      <c r="L585" s="62"/>
      <c r="M585" s="63"/>
      <c r="N585" s="101" t="s">
        <v>56</v>
      </c>
      <c r="O585" s="103">
        <f>O586</f>
        <v>6000</v>
      </c>
      <c r="P585" s="103">
        <f>P586</f>
        <v>6000</v>
      </c>
      <c r="Q585" s="103">
        <f>Q586</f>
        <v>6000</v>
      </c>
      <c r="R585" s="103">
        <f>R586</f>
        <v>6000</v>
      </c>
      <c r="S585" s="379"/>
      <c r="T585" s="103">
        <f>T586</f>
        <v>1000</v>
      </c>
      <c r="U585" s="103">
        <f>U586</f>
        <v>0</v>
      </c>
      <c r="V585" s="103">
        <f>V586</f>
        <v>0</v>
      </c>
      <c r="W585" s="103">
        <f t="shared" si="436"/>
        <v>1000</v>
      </c>
      <c r="X585" s="102">
        <f t="shared" si="414"/>
        <v>16.666666666666668</v>
      </c>
      <c r="Z585" s="102">
        <f>Z586</f>
        <v>0</v>
      </c>
      <c r="AA585" s="103">
        <f>AA586</f>
        <v>0</v>
      </c>
      <c r="AB585" s="103">
        <f>AB586</f>
        <v>0</v>
      </c>
      <c r="AC585" s="103">
        <f>Z585+AA585+AB585</f>
        <v>0</v>
      </c>
      <c r="AD585" s="420">
        <f t="shared" si="410"/>
        <v>0</v>
      </c>
      <c r="AF585" s="420">
        <f t="shared" si="416"/>
        <v>1000</v>
      </c>
      <c r="AG585" s="420">
        <f t="shared" si="417"/>
        <v>16.666666666666668</v>
      </c>
      <c r="AI585" s="420">
        <f>AI586</f>
        <v>5000</v>
      </c>
      <c r="AJ585" s="103">
        <f>AJ586</f>
        <v>0</v>
      </c>
      <c r="AK585" s="103">
        <f>AK586</f>
        <v>0</v>
      </c>
      <c r="AL585" s="103">
        <f>AI585+AJ585+AK585</f>
        <v>5000</v>
      </c>
      <c r="AM585" s="420">
        <f t="shared" si="411"/>
        <v>83.333333333333329</v>
      </c>
      <c r="AO585" s="420">
        <f>AO586</f>
        <v>0</v>
      </c>
      <c r="AP585" s="103">
        <f>AP586</f>
        <v>0</v>
      </c>
      <c r="AQ585" s="103">
        <f>AQ586</f>
        <v>0</v>
      </c>
      <c r="AR585" s="103">
        <f>AO585+AP585+AQ585</f>
        <v>0</v>
      </c>
      <c r="AS585" s="420">
        <f t="shared" si="412"/>
        <v>0</v>
      </c>
      <c r="AU585" s="420">
        <f t="shared" si="420"/>
        <v>5000</v>
      </c>
      <c r="AV585" s="420">
        <f t="shared" si="407"/>
        <v>83.333333333333329</v>
      </c>
      <c r="AX585" s="420">
        <f t="shared" ref="AX585:AX648" si="453">AF585+AU585</f>
        <v>6000</v>
      </c>
      <c r="AY585" s="420">
        <f t="shared" si="408"/>
        <v>100</v>
      </c>
      <c r="AZ585" s="50"/>
      <c r="BA585" s="102">
        <f t="shared" si="444"/>
        <v>0</v>
      </c>
      <c r="BB585" s="103">
        <f t="shared" si="437"/>
        <v>0</v>
      </c>
      <c r="BC585" s="103">
        <f t="shared" si="445"/>
        <v>6000</v>
      </c>
      <c r="BD585" s="51"/>
    </row>
    <row r="586" spans="1:56" ht="30" customHeight="1" x14ac:dyDescent="0.2">
      <c r="A586" s="82"/>
      <c r="B586" s="83"/>
      <c r="C586" s="83"/>
      <c r="D586" s="63"/>
      <c r="E586" s="60"/>
      <c r="F586" s="83"/>
      <c r="G586" s="104"/>
      <c r="H586" s="105"/>
      <c r="I586" s="59"/>
      <c r="J586" s="60"/>
      <c r="K586" s="133">
        <v>7</v>
      </c>
      <c r="L586" s="62"/>
      <c r="M586" s="63"/>
      <c r="N586" s="134" t="s">
        <v>59</v>
      </c>
      <c r="O586" s="129">
        <v>6000</v>
      </c>
      <c r="P586" s="136">
        <v>6000</v>
      </c>
      <c r="Q586" s="137">
        <v>6000</v>
      </c>
      <c r="R586" s="129">
        <v>6000</v>
      </c>
      <c r="S586" s="375"/>
      <c r="T586" s="129">
        <v>1000</v>
      </c>
      <c r="U586" s="129"/>
      <c r="V586" s="129"/>
      <c r="W586" s="129">
        <f>SUM(T586:V586)</f>
        <v>1000</v>
      </c>
      <c r="X586" s="135">
        <f t="shared" si="414"/>
        <v>16.666666666666668</v>
      </c>
      <c r="Z586" s="135"/>
      <c r="AA586" s="129"/>
      <c r="AB586" s="129"/>
      <c r="AC586" s="129">
        <f>SUM(Z586:AB586)</f>
        <v>0</v>
      </c>
      <c r="AD586" s="424">
        <f t="shared" si="410"/>
        <v>0</v>
      </c>
      <c r="AF586" s="424">
        <f t="shared" si="416"/>
        <v>1000</v>
      </c>
      <c r="AG586" s="424">
        <f t="shared" si="417"/>
        <v>16.666666666666668</v>
      </c>
      <c r="AI586" s="424">
        <v>5000</v>
      </c>
      <c r="AJ586" s="129"/>
      <c r="AK586" s="129"/>
      <c r="AL586" s="129">
        <f>SUM(AI586:AK586)</f>
        <v>5000</v>
      </c>
      <c r="AM586" s="424">
        <f t="shared" si="411"/>
        <v>83.333333333333329</v>
      </c>
      <c r="AO586" s="424"/>
      <c r="AP586" s="129"/>
      <c r="AQ586" s="129"/>
      <c r="AR586" s="129">
        <f>SUM(AO586:AQ586)</f>
        <v>0</v>
      </c>
      <c r="AS586" s="424">
        <f t="shared" si="412"/>
        <v>0</v>
      </c>
      <c r="AU586" s="424">
        <f t="shared" si="420"/>
        <v>5000</v>
      </c>
      <c r="AV586" s="424">
        <f t="shared" si="407"/>
        <v>83.333333333333329</v>
      </c>
      <c r="AX586" s="424">
        <f t="shared" si="453"/>
        <v>6000</v>
      </c>
      <c r="AY586" s="449">
        <f t="shared" si="408"/>
        <v>100</v>
      </c>
      <c r="AZ586" s="50"/>
      <c r="BA586" s="129">
        <f t="shared" si="444"/>
        <v>0</v>
      </c>
      <c r="BB586" s="129">
        <f>BA586/(O586/100)</f>
        <v>0</v>
      </c>
      <c r="BC586" s="129">
        <f t="shared" si="445"/>
        <v>6000</v>
      </c>
      <c r="BD586" s="51"/>
    </row>
    <row r="587" spans="1:56" ht="30" customHeight="1" x14ac:dyDescent="0.2">
      <c r="A587" s="82"/>
      <c r="B587" s="83"/>
      <c r="C587" s="83"/>
      <c r="D587" s="63"/>
      <c r="E587" s="60"/>
      <c r="F587" s="83"/>
      <c r="G587" s="104"/>
      <c r="H587" s="199" t="s">
        <v>74</v>
      </c>
      <c r="I587" s="200"/>
      <c r="J587" s="201"/>
      <c r="K587" s="202"/>
      <c r="L587" s="202"/>
      <c r="M587" s="203"/>
      <c r="N587" s="204" t="s">
        <v>75</v>
      </c>
      <c r="O587" s="206">
        <f>O588</f>
        <v>2000</v>
      </c>
      <c r="P587" s="206">
        <f t="shared" ref="P587:Q589" si="454">P588</f>
        <v>2000</v>
      </c>
      <c r="Q587" s="206">
        <f t="shared" si="454"/>
        <v>2000</v>
      </c>
      <c r="R587" s="206">
        <f>R588</f>
        <v>2000</v>
      </c>
      <c r="S587" s="399"/>
      <c r="T587" s="206">
        <f t="shared" ref="T587:V589" si="455">T588</f>
        <v>0</v>
      </c>
      <c r="U587" s="206">
        <f t="shared" si="455"/>
        <v>0</v>
      </c>
      <c r="V587" s="206">
        <f t="shared" si="455"/>
        <v>0</v>
      </c>
      <c r="W587" s="206">
        <f t="shared" si="436"/>
        <v>0</v>
      </c>
      <c r="X587" s="205">
        <f t="shared" si="414"/>
        <v>0</v>
      </c>
      <c r="Z587" s="205">
        <f t="shared" ref="Z587:AB589" si="456">Z588</f>
        <v>0</v>
      </c>
      <c r="AA587" s="206">
        <f t="shared" si="456"/>
        <v>1000</v>
      </c>
      <c r="AB587" s="206">
        <f t="shared" si="456"/>
        <v>1000</v>
      </c>
      <c r="AC587" s="206">
        <f>Z587+AA587+AB587</f>
        <v>2000</v>
      </c>
      <c r="AD587" s="428">
        <f t="shared" si="410"/>
        <v>100</v>
      </c>
      <c r="AF587" s="428">
        <f t="shared" si="416"/>
        <v>2000</v>
      </c>
      <c r="AG587" s="428">
        <f t="shared" si="417"/>
        <v>100</v>
      </c>
      <c r="AI587" s="428">
        <f t="shared" ref="AI587:AK589" si="457">AI588</f>
        <v>0</v>
      </c>
      <c r="AJ587" s="206">
        <f t="shared" si="457"/>
        <v>0</v>
      </c>
      <c r="AK587" s="206">
        <f t="shared" si="457"/>
        <v>0</v>
      </c>
      <c r="AL587" s="206">
        <f>AI587+AJ587+AK587</f>
        <v>0</v>
      </c>
      <c r="AM587" s="428">
        <f t="shared" si="411"/>
        <v>0</v>
      </c>
      <c r="AO587" s="428">
        <f t="shared" ref="AO587:AQ589" si="458">AO588</f>
        <v>0</v>
      </c>
      <c r="AP587" s="206">
        <f t="shared" si="458"/>
        <v>0</v>
      </c>
      <c r="AQ587" s="206">
        <f t="shared" si="458"/>
        <v>0</v>
      </c>
      <c r="AR587" s="206">
        <f>AO587+AP587+AQ587</f>
        <v>0</v>
      </c>
      <c r="AS587" s="428">
        <f t="shared" si="412"/>
        <v>0</v>
      </c>
      <c r="AU587" s="428">
        <f t="shared" si="420"/>
        <v>0</v>
      </c>
      <c r="AV587" s="428">
        <f t="shared" si="407"/>
        <v>0</v>
      </c>
      <c r="AX587" s="428">
        <f t="shared" si="453"/>
        <v>2000</v>
      </c>
      <c r="AY587" s="428">
        <f t="shared" si="408"/>
        <v>100</v>
      </c>
      <c r="AZ587" s="186"/>
      <c r="BA587" s="205">
        <f t="shared" si="444"/>
        <v>0</v>
      </c>
      <c r="BB587" s="206">
        <f t="shared" si="437"/>
        <v>0</v>
      </c>
      <c r="BC587" s="206">
        <f t="shared" si="445"/>
        <v>2000</v>
      </c>
      <c r="BD587" s="51"/>
    </row>
    <row r="588" spans="1:56" ht="30" customHeight="1" x14ac:dyDescent="0.2">
      <c r="A588" s="82"/>
      <c r="B588" s="83"/>
      <c r="C588" s="83"/>
      <c r="D588" s="63"/>
      <c r="E588" s="60"/>
      <c r="F588" s="83"/>
      <c r="G588" s="104"/>
      <c r="H588" s="105"/>
      <c r="I588" s="123">
        <v>2</v>
      </c>
      <c r="J588" s="60"/>
      <c r="K588" s="83"/>
      <c r="L588" s="83"/>
      <c r="M588" s="63"/>
      <c r="N588" s="124" t="s">
        <v>54</v>
      </c>
      <c r="O588" s="188">
        <f>O589</f>
        <v>2000</v>
      </c>
      <c r="P588" s="188">
        <f t="shared" si="454"/>
        <v>2000</v>
      </c>
      <c r="Q588" s="188">
        <f t="shared" si="454"/>
        <v>2000</v>
      </c>
      <c r="R588" s="188">
        <f>R589</f>
        <v>2000</v>
      </c>
      <c r="S588" s="387"/>
      <c r="T588" s="188">
        <f t="shared" si="455"/>
        <v>0</v>
      </c>
      <c r="U588" s="188">
        <f t="shared" si="455"/>
        <v>0</v>
      </c>
      <c r="V588" s="188">
        <f t="shared" si="455"/>
        <v>0</v>
      </c>
      <c r="W588" s="188">
        <f t="shared" si="436"/>
        <v>0</v>
      </c>
      <c r="X588" s="125">
        <f t="shared" si="414"/>
        <v>0</v>
      </c>
      <c r="Z588" s="125">
        <f t="shared" si="456"/>
        <v>0</v>
      </c>
      <c r="AA588" s="188">
        <f t="shared" si="456"/>
        <v>1000</v>
      </c>
      <c r="AB588" s="188">
        <f t="shared" si="456"/>
        <v>1000</v>
      </c>
      <c r="AC588" s="188">
        <f>Z588+AA588+AB588</f>
        <v>2000</v>
      </c>
      <c r="AD588" s="423">
        <f t="shared" si="410"/>
        <v>100</v>
      </c>
      <c r="AF588" s="423">
        <f t="shared" si="416"/>
        <v>2000</v>
      </c>
      <c r="AG588" s="423">
        <f t="shared" si="417"/>
        <v>100</v>
      </c>
      <c r="AI588" s="423">
        <f t="shared" si="457"/>
        <v>0</v>
      </c>
      <c r="AJ588" s="188">
        <f t="shared" si="457"/>
        <v>0</v>
      </c>
      <c r="AK588" s="188">
        <f t="shared" si="457"/>
        <v>0</v>
      </c>
      <c r="AL588" s="188">
        <f>AI588+AJ588+AK588</f>
        <v>0</v>
      </c>
      <c r="AM588" s="423">
        <f t="shared" si="411"/>
        <v>0</v>
      </c>
      <c r="AO588" s="423">
        <f t="shared" si="458"/>
        <v>0</v>
      </c>
      <c r="AP588" s="188">
        <f t="shared" si="458"/>
        <v>0</v>
      </c>
      <c r="AQ588" s="188">
        <f t="shared" si="458"/>
        <v>0</v>
      </c>
      <c r="AR588" s="188">
        <f>AO588+AP588+AQ588</f>
        <v>0</v>
      </c>
      <c r="AS588" s="423">
        <f t="shared" si="412"/>
        <v>0</v>
      </c>
      <c r="AU588" s="423">
        <f t="shared" si="420"/>
        <v>0</v>
      </c>
      <c r="AV588" s="423">
        <f t="shared" si="407"/>
        <v>0</v>
      </c>
      <c r="AX588" s="423">
        <f t="shared" si="453"/>
        <v>2000</v>
      </c>
      <c r="AY588" s="423">
        <f t="shared" si="408"/>
        <v>100</v>
      </c>
      <c r="AZ588" s="50"/>
      <c r="BA588" s="125">
        <f t="shared" si="444"/>
        <v>0</v>
      </c>
      <c r="BB588" s="188">
        <f t="shared" si="437"/>
        <v>0</v>
      </c>
      <c r="BC588" s="188">
        <f t="shared" si="445"/>
        <v>2000</v>
      </c>
      <c r="BD588" s="51"/>
    </row>
    <row r="589" spans="1:56" ht="30" customHeight="1" x14ac:dyDescent="0.2">
      <c r="A589" s="82"/>
      <c r="B589" s="83"/>
      <c r="C589" s="83"/>
      <c r="D589" s="63"/>
      <c r="E589" s="60"/>
      <c r="F589" s="83"/>
      <c r="G589" s="104"/>
      <c r="H589" s="190"/>
      <c r="I589" s="191"/>
      <c r="J589" s="130" t="s">
        <v>63</v>
      </c>
      <c r="K589" s="176"/>
      <c r="L589" s="176"/>
      <c r="M589" s="177"/>
      <c r="N589" s="101" t="s">
        <v>64</v>
      </c>
      <c r="O589" s="192">
        <f>O590</f>
        <v>2000</v>
      </c>
      <c r="P589" s="192">
        <f t="shared" si="454"/>
        <v>2000</v>
      </c>
      <c r="Q589" s="192">
        <f t="shared" si="454"/>
        <v>2000</v>
      </c>
      <c r="R589" s="192">
        <f>R590</f>
        <v>2000</v>
      </c>
      <c r="S589" s="380"/>
      <c r="T589" s="192">
        <f t="shared" si="455"/>
        <v>0</v>
      </c>
      <c r="U589" s="192">
        <f t="shared" si="455"/>
        <v>0</v>
      </c>
      <c r="V589" s="192">
        <f t="shared" si="455"/>
        <v>0</v>
      </c>
      <c r="W589" s="192">
        <f t="shared" si="436"/>
        <v>0</v>
      </c>
      <c r="X589" s="65">
        <f t="shared" si="414"/>
        <v>0</v>
      </c>
      <c r="Z589" s="102">
        <f t="shared" si="456"/>
        <v>0</v>
      </c>
      <c r="AA589" s="192">
        <f t="shared" si="456"/>
        <v>1000</v>
      </c>
      <c r="AB589" s="192">
        <f t="shared" si="456"/>
        <v>1000</v>
      </c>
      <c r="AC589" s="192">
        <f>Z589+AA589+AB589</f>
        <v>2000</v>
      </c>
      <c r="AD589" s="424">
        <f t="shared" si="410"/>
        <v>100</v>
      </c>
      <c r="AF589" s="420">
        <f t="shared" si="416"/>
        <v>2000</v>
      </c>
      <c r="AG589" s="420">
        <f t="shared" si="417"/>
        <v>100</v>
      </c>
      <c r="AI589" s="420">
        <f t="shared" si="457"/>
        <v>0</v>
      </c>
      <c r="AJ589" s="192">
        <f t="shared" si="457"/>
        <v>0</v>
      </c>
      <c r="AK589" s="192">
        <f t="shared" si="457"/>
        <v>0</v>
      </c>
      <c r="AL589" s="192">
        <f>AI589+AJ589+AK589</f>
        <v>0</v>
      </c>
      <c r="AM589" s="424">
        <f t="shared" si="411"/>
        <v>0</v>
      </c>
      <c r="AO589" s="420">
        <f t="shared" si="458"/>
        <v>0</v>
      </c>
      <c r="AP589" s="192">
        <f t="shared" si="458"/>
        <v>0</v>
      </c>
      <c r="AQ589" s="192">
        <f t="shared" si="458"/>
        <v>0</v>
      </c>
      <c r="AR589" s="192">
        <f>AO589+AP589+AQ589</f>
        <v>0</v>
      </c>
      <c r="AS589" s="424">
        <f t="shared" si="412"/>
        <v>0</v>
      </c>
      <c r="AU589" s="420">
        <f t="shared" si="420"/>
        <v>0</v>
      </c>
      <c r="AV589" s="65">
        <f t="shared" si="407"/>
        <v>0</v>
      </c>
      <c r="AX589" s="420">
        <f t="shared" si="453"/>
        <v>2000</v>
      </c>
      <c r="AY589" s="420">
        <f t="shared" si="408"/>
        <v>100</v>
      </c>
      <c r="AZ589" s="50"/>
      <c r="BA589" s="102">
        <f t="shared" si="444"/>
        <v>0</v>
      </c>
      <c r="BB589" s="192">
        <f t="shared" si="437"/>
        <v>0</v>
      </c>
      <c r="BC589" s="192">
        <f t="shared" si="445"/>
        <v>2000</v>
      </c>
      <c r="BD589" s="51"/>
    </row>
    <row r="590" spans="1:56" ht="30" customHeight="1" x14ac:dyDescent="0.2">
      <c r="A590" s="82"/>
      <c r="B590" s="83"/>
      <c r="C590" s="83"/>
      <c r="D590" s="63"/>
      <c r="E590" s="60"/>
      <c r="F590" s="83"/>
      <c r="G590" s="104"/>
      <c r="H590" s="105"/>
      <c r="I590" s="59"/>
      <c r="J590" s="60"/>
      <c r="K590" s="133">
        <v>1</v>
      </c>
      <c r="L590" s="62"/>
      <c r="M590" s="63"/>
      <c r="N590" s="134" t="s">
        <v>65</v>
      </c>
      <c r="O590" s="129">
        <v>2000</v>
      </c>
      <c r="P590" s="136">
        <v>2000</v>
      </c>
      <c r="Q590" s="137">
        <v>2000</v>
      </c>
      <c r="R590" s="129">
        <v>2000</v>
      </c>
      <c r="S590" s="375"/>
      <c r="T590" s="129"/>
      <c r="U590" s="129"/>
      <c r="V590" s="129"/>
      <c r="W590" s="129">
        <f t="shared" si="436"/>
        <v>0</v>
      </c>
      <c r="X590" s="65">
        <f t="shared" si="414"/>
        <v>0</v>
      </c>
      <c r="Z590" s="135"/>
      <c r="AA590" s="129">
        <v>1000</v>
      </c>
      <c r="AB590" s="129">
        <v>1000</v>
      </c>
      <c r="AC590" s="129">
        <f>Z590+AA590+AB590</f>
        <v>2000</v>
      </c>
      <c r="AD590" s="424">
        <f t="shared" si="410"/>
        <v>100</v>
      </c>
      <c r="AF590" s="424">
        <f t="shared" si="416"/>
        <v>2000</v>
      </c>
      <c r="AG590" s="424">
        <f t="shared" si="417"/>
        <v>100</v>
      </c>
      <c r="AI590" s="424"/>
      <c r="AJ590" s="129"/>
      <c r="AK590" s="129"/>
      <c r="AL590" s="129">
        <f>AI590+AJ590+AK590</f>
        <v>0</v>
      </c>
      <c r="AM590" s="424">
        <f t="shared" si="411"/>
        <v>0</v>
      </c>
      <c r="AO590" s="424"/>
      <c r="AP590" s="129"/>
      <c r="AQ590" s="129"/>
      <c r="AR590" s="129">
        <f>AO590+AP590+AQ590</f>
        <v>0</v>
      </c>
      <c r="AS590" s="424">
        <f t="shared" si="412"/>
        <v>0</v>
      </c>
      <c r="AU590" s="424">
        <f t="shared" si="420"/>
        <v>0</v>
      </c>
      <c r="AV590" s="65">
        <f t="shared" si="407"/>
        <v>0</v>
      </c>
      <c r="AX590" s="424">
        <f t="shared" si="453"/>
        <v>2000</v>
      </c>
      <c r="AY590" s="424">
        <f t="shared" si="408"/>
        <v>100</v>
      </c>
      <c r="AZ590" s="50"/>
      <c r="BA590" s="135">
        <f t="shared" si="444"/>
        <v>0</v>
      </c>
      <c r="BB590" s="129">
        <f t="shared" si="437"/>
        <v>0</v>
      </c>
      <c r="BC590" s="129">
        <f t="shared" si="445"/>
        <v>2000</v>
      </c>
      <c r="BD590" s="51"/>
    </row>
    <row r="591" spans="1:56" ht="37.5" customHeight="1" x14ac:dyDescent="0.2">
      <c r="A591" s="68"/>
      <c r="B591" s="69"/>
      <c r="C591" s="70" t="s">
        <v>52</v>
      </c>
      <c r="D591" s="238"/>
      <c r="E591" s="239"/>
      <c r="F591" s="240"/>
      <c r="G591" s="241"/>
      <c r="H591" s="242"/>
      <c r="I591" s="243"/>
      <c r="J591" s="239"/>
      <c r="K591" s="244"/>
      <c r="L591" s="245"/>
      <c r="M591" s="238"/>
      <c r="N591" s="78" t="s">
        <v>105</v>
      </c>
      <c r="O591" s="80">
        <f>O592+O611</f>
        <v>2825000</v>
      </c>
      <c r="P591" s="222">
        <f>P592+P611</f>
        <v>3125000</v>
      </c>
      <c r="Q591" s="223">
        <f>Q592+Q611</f>
        <v>3393000</v>
      </c>
      <c r="R591" s="80">
        <f>R592+R611</f>
        <v>2825000</v>
      </c>
      <c r="S591" s="379"/>
      <c r="T591" s="80">
        <f>T592+T611</f>
        <v>418200</v>
      </c>
      <c r="U591" s="80">
        <f>U592+U611</f>
        <v>183600</v>
      </c>
      <c r="V591" s="80">
        <f>V592+V611</f>
        <v>176000</v>
      </c>
      <c r="W591" s="80">
        <f t="shared" si="436"/>
        <v>777800</v>
      </c>
      <c r="X591" s="79">
        <f t="shared" si="414"/>
        <v>27.532743362831859</v>
      </c>
      <c r="Z591" s="79">
        <f>Z592+Z611</f>
        <v>200100</v>
      </c>
      <c r="AA591" s="80">
        <f>AA592+AA611</f>
        <v>201300</v>
      </c>
      <c r="AB591" s="80">
        <f>AB592+AB611</f>
        <v>190300</v>
      </c>
      <c r="AC591" s="80">
        <f t="shared" ref="AC591:AC654" si="459">Z591+AA591+AB591</f>
        <v>591700</v>
      </c>
      <c r="AD591" s="419">
        <f t="shared" si="410"/>
        <v>20.945132743362834</v>
      </c>
      <c r="AF591" s="419">
        <f t="shared" si="416"/>
        <v>1369500</v>
      </c>
      <c r="AG591" s="419">
        <f t="shared" si="417"/>
        <v>48.477876106194692</v>
      </c>
      <c r="AI591" s="419">
        <f>AI592+AI611</f>
        <v>272000</v>
      </c>
      <c r="AJ591" s="80">
        <f>AJ592+AJ611</f>
        <v>244300</v>
      </c>
      <c r="AK591" s="80">
        <f>AK592+AK611</f>
        <v>270500</v>
      </c>
      <c r="AL591" s="80">
        <f t="shared" ref="AL591:AL654" si="460">AI591+AJ591+AK591</f>
        <v>786800</v>
      </c>
      <c r="AM591" s="419">
        <f t="shared" si="411"/>
        <v>27.85132743362832</v>
      </c>
      <c r="AO591" s="419">
        <f>AO592+AO611</f>
        <v>188400</v>
      </c>
      <c r="AP591" s="80">
        <f>AP592+AP611</f>
        <v>190100</v>
      </c>
      <c r="AQ591" s="80">
        <f>AQ592+AQ611</f>
        <v>290200</v>
      </c>
      <c r="AR591" s="80">
        <f t="shared" ref="AR591:AR654" si="461">AO591+AP591+AQ591</f>
        <v>668700</v>
      </c>
      <c r="AS591" s="419">
        <f t="shared" si="412"/>
        <v>23.670796460176991</v>
      </c>
      <c r="AU591" s="419">
        <f t="shared" si="420"/>
        <v>1455500</v>
      </c>
      <c r="AV591" s="419">
        <f t="shared" ref="AV591:AV654" si="462">AU591/(R591/100)</f>
        <v>51.522123893805308</v>
      </c>
      <c r="AX591" s="419">
        <f t="shared" si="453"/>
        <v>2825000</v>
      </c>
      <c r="AY591" s="419">
        <f t="shared" ref="AY591:AY654" si="463">AX591/(R591/100)</f>
        <v>100</v>
      </c>
      <c r="AZ591" s="81"/>
      <c r="BA591" s="79">
        <f t="shared" si="444"/>
        <v>0</v>
      </c>
      <c r="BB591" s="80">
        <f t="shared" si="437"/>
        <v>0</v>
      </c>
      <c r="BC591" s="80">
        <f t="shared" si="445"/>
        <v>2825000</v>
      </c>
      <c r="BD591" s="51"/>
    </row>
    <row r="592" spans="1:56" ht="30" customHeight="1" x14ac:dyDescent="0.2">
      <c r="A592" s="82"/>
      <c r="B592" s="83"/>
      <c r="C592" s="83"/>
      <c r="D592" s="168" t="s">
        <v>106</v>
      </c>
      <c r="E592" s="85"/>
      <c r="F592" s="86"/>
      <c r="G592" s="87"/>
      <c r="H592" s="88"/>
      <c r="I592" s="89"/>
      <c r="J592" s="85"/>
      <c r="K592" s="90"/>
      <c r="L592" s="91"/>
      <c r="M592" s="92"/>
      <c r="N592" s="93" t="s">
        <v>107</v>
      </c>
      <c r="O592" s="95">
        <f>SUM(O593)</f>
        <v>31000</v>
      </c>
      <c r="P592" s="169">
        <f>SUM(P593)</f>
        <v>38000</v>
      </c>
      <c r="Q592" s="170">
        <f>SUM(Q593)</f>
        <v>46000</v>
      </c>
      <c r="R592" s="95">
        <f>SUM(R593)</f>
        <v>31000</v>
      </c>
      <c r="S592" s="375"/>
      <c r="T592" s="95">
        <f>SUM(T593)</f>
        <v>9200</v>
      </c>
      <c r="U592" s="95">
        <f>SUM(U593)</f>
        <v>5400</v>
      </c>
      <c r="V592" s="95">
        <f>SUM(V593)</f>
        <v>4600</v>
      </c>
      <c r="W592" s="95">
        <f t="shared" si="436"/>
        <v>19200</v>
      </c>
      <c r="X592" s="94">
        <f t="shared" si="414"/>
        <v>61.935483870967744</v>
      </c>
      <c r="Z592" s="94">
        <f>SUM(Z593)</f>
        <v>3600</v>
      </c>
      <c r="AA592" s="95">
        <f>SUM(AA593)</f>
        <v>3600</v>
      </c>
      <c r="AB592" s="95">
        <f>SUM(AB593)</f>
        <v>3600</v>
      </c>
      <c r="AC592" s="95">
        <f t="shared" si="459"/>
        <v>10800</v>
      </c>
      <c r="AD592" s="195">
        <f t="shared" si="410"/>
        <v>34.838709677419352</v>
      </c>
      <c r="AF592" s="195">
        <f t="shared" si="416"/>
        <v>30000</v>
      </c>
      <c r="AG592" s="195">
        <f t="shared" si="417"/>
        <v>96.774193548387103</v>
      </c>
      <c r="AI592" s="195">
        <f>SUM(AI593)</f>
        <v>1000</v>
      </c>
      <c r="AJ592" s="95">
        <f>SUM(AJ593)</f>
        <v>0</v>
      </c>
      <c r="AK592" s="95">
        <f>SUM(AK593)</f>
        <v>0</v>
      </c>
      <c r="AL592" s="95">
        <f t="shared" si="460"/>
        <v>1000</v>
      </c>
      <c r="AM592" s="195">
        <f t="shared" si="411"/>
        <v>3.225806451612903</v>
      </c>
      <c r="AO592" s="195">
        <f>SUM(AO593)</f>
        <v>0</v>
      </c>
      <c r="AP592" s="95">
        <f>SUM(AP593)</f>
        <v>0</v>
      </c>
      <c r="AQ592" s="95">
        <f>SUM(AQ593)</f>
        <v>0</v>
      </c>
      <c r="AR592" s="95">
        <f t="shared" si="461"/>
        <v>0</v>
      </c>
      <c r="AS592" s="195">
        <f t="shared" si="412"/>
        <v>0</v>
      </c>
      <c r="AU592" s="195">
        <f t="shared" si="420"/>
        <v>1000</v>
      </c>
      <c r="AV592" s="195">
        <f t="shared" si="462"/>
        <v>3.225806451612903</v>
      </c>
      <c r="AX592" s="195">
        <f t="shared" si="453"/>
        <v>31000</v>
      </c>
      <c r="AY592" s="195">
        <f t="shared" si="463"/>
        <v>100</v>
      </c>
      <c r="AZ592" s="96"/>
      <c r="BA592" s="94">
        <f t="shared" si="444"/>
        <v>0</v>
      </c>
      <c r="BB592" s="95">
        <f t="shared" si="437"/>
        <v>0</v>
      </c>
      <c r="BC592" s="95">
        <f t="shared" si="445"/>
        <v>31000</v>
      </c>
      <c r="BD592" s="51"/>
    </row>
    <row r="593" spans="1:56" ht="30" customHeight="1" x14ac:dyDescent="0.2">
      <c r="A593" s="82"/>
      <c r="B593" s="83"/>
      <c r="C593" s="83"/>
      <c r="D593" s="84"/>
      <c r="E593" s="193" t="s">
        <v>48</v>
      </c>
      <c r="F593" s="83"/>
      <c r="G593" s="104"/>
      <c r="H593" s="105"/>
      <c r="I593" s="59"/>
      <c r="J593" s="60"/>
      <c r="K593" s="83"/>
      <c r="L593" s="83"/>
      <c r="M593" s="63"/>
      <c r="N593" s="64" t="s">
        <v>49</v>
      </c>
      <c r="O593" s="64">
        <f>SUM(O602,O594)</f>
        <v>31000</v>
      </c>
      <c r="P593" s="246">
        <f>SUM(P602,P594)</f>
        <v>38000</v>
      </c>
      <c r="Q593" s="247">
        <f>SUM(Q602,Q594)</f>
        <v>46000</v>
      </c>
      <c r="R593" s="226">
        <f>SUM(R602,R594)</f>
        <v>31000</v>
      </c>
      <c r="S593" s="226"/>
      <c r="T593" s="226">
        <f>SUM(T602,T594)</f>
        <v>9200</v>
      </c>
      <c r="U593" s="226">
        <f>SUM(U602,U594)</f>
        <v>5400</v>
      </c>
      <c r="V593" s="226">
        <f>SUM(V602,V594)</f>
        <v>4600</v>
      </c>
      <c r="W593" s="226">
        <f t="shared" si="436"/>
        <v>19200</v>
      </c>
      <c r="X593" s="226">
        <f t="shared" si="414"/>
        <v>61.935483870967744</v>
      </c>
      <c r="Z593" s="417">
        <f>SUM(Z602,Z594)</f>
        <v>3600</v>
      </c>
      <c r="AA593" s="417">
        <f>SUM(AA602,AA594)</f>
        <v>3600</v>
      </c>
      <c r="AB593" s="417">
        <f>SUM(AB602,AB594)</f>
        <v>3600</v>
      </c>
      <c r="AC593" s="417">
        <f t="shared" si="459"/>
        <v>10800</v>
      </c>
      <c r="AD593" s="417">
        <f t="shared" si="410"/>
        <v>34.838709677419352</v>
      </c>
      <c r="AE593" s="417"/>
      <c r="AF593" s="417">
        <f t="shared" si="416"/>
        <v>30000</v>
      </c>
      <c r="AG593" s="417">
        <f t="shared" si="417"/>
        <v>96.774193548387103</v>
      </c>
      <c r="AH593" s="417"/>
      <c r="AI593" s="417">
        <f>SUM(AI602,AI594)</f>
        <v>1000</v>
      </c>
      <c r="AJ593" s="417">
        <f>SUM(AJ602,AJ594)</f>
        <v>0</v>
      </c>
      <c r="AK593" s="417">
        <f>SUM(AK602,AK594)</f>
        <v>0</v>
      </c>
      <c r="AL593" s="417">
        <f t="shared" si="460"/>
        <v>1000</v>
      </c>
      <c r="AM593" s="417">
        <f t="shared" si="411"/>
        <v>3.225806451612903</v>
      </c>
      <c r="AN593" s="417"/>
      <c r="AO593" s="417">
        <f>SUM(AO602,AO594)</f>
        <v>0</v>
      </c>
      <c r="AP593" s="417">
        <f>SUM(AP602,AP594)</f>
        <v>0</v>
      </c>
      <c r="AQ593" s="417">
        <f>SUM(AQ602,AQ594)</f>
        <v>0</v>
      </c>
      <c r="AR593" s="417">
        <f t="shared" si="461"/>
        <v>0</v>
      </c>
      <c r="AS593" s="417">
        <f t="shared" si="412"/>
        <v>0</v>
      </c>
      <c r="AT593" s="417"/>
      <c r="AU593" s="417">
        <f t="shared" si="420"/>
        <v>1000</v>
      </c>
      <c r="AV593" s="417">
        <f t="shared" si="462"/>
        <v>3.225806451612903</v>
      </c>
      <c r="AW593" s="417"/>
      <c r="AX593" s="417">
        <f t="shared" si="453"/>
        <v>31000</v>
      </c>
      <c r="AY593" s="417">
        <f t="shared" si="463"/>
        <v>100</v>
      </c>
      <c r="AZ593" s="50"/>
      <c r="BA593" s="248">
        <f t="shared" si="444"/>
        <v>0</v>
      </c>
      <c r="BB593" s="64">
        <f t="shared" si="437"/>
        <v>0</v>
      </c>
      <c r="BC593" s="64">
        <f t="shared" si="445"/>
        <v>31000</v>
      </c>
      <c r="BD593" s="51"/>
    </row>
    <row r="594" spans="1:56" ht="30" customHeight="1" x14ac:dyDescent="0.2">
      <c r="A594" s="82"/>
      <c r="B594" s="83"/>
      <c r="C594" s="83"/>
      <c r="D594" s="84"/>
      <c r="E594" s="178"/>
      <c r="F594" s="171">
        <v>4</v>
      </c>
      <c r="G594" s="189"/>
      <c r="H594" s="190"/>
      <c r="I594" s="191"/>
      <c r="J594" s="178"/>
      <c r="K594" s="176"/>
      <c r="L594" s="176"/>
      <c r="M594" s="177"/>
      <c r="N594" s="101" t="s">
        <v>50</v>
      </c>
      <c r="O594" s="108">
        <f t="shared" ref="O594:R597" si="464">SUM(O595)</f>
        <v>11000</v>
      </c>
      <c r="P594" s="227">
        <f t="shared" si="464"/>
        <v>15000</v>
      </c>
      <c r="Q594" s="228">
        <f t="shared" si="464"/>
        <v>16000</v>
      </c>
      <c r="R594" s="108">
        <f t="shared" si="464"/>
        <v>11000</v>
      </c>
      <c r="S594" s="395"/>
      <c r="T594" s="108">
        <f t="shared" ref="T594:V597" si="465">SUM(T595)</f>
        <v>3000</v>
      </c>
      <c r="U594" s="108">
        <f t="shared" si="465"/>
        <v>2500</v>
      </c>
      <c r="V594" s="108">
        <f t="shared" si="465"/>
        <v>1500</v>
      </c>
      <c r="W594" s="108">
        <f t="shared" si="436"/>
        <v>7000</v>
      </c>
      <c r="X594" s="107">
        <f t="shared" si="414"/>
        <v>63.636363636363633</v>
      </c>
      <c r="Z594" s="107">
        <f>SUM(Z595)</f>
        <v>1000</v>
      </c>
      <c r="AA594" s="108">
        <f>SUM(AA595)</f>
        <v>1000</v>
      </c>
      <c r="AB594" s="108">
        <f>SUM(AB595)</f>
        <v>1000</v>
      </c>
      <c r="AC594" s="108">
        <f t="shared" si="459"/>
        <v>3000</v>
      </c>
      <c r="AD594" s="421">
        <f t="shared" si="410"/>
        <v>27.272727272727273</v>
      </c>
      <c r="AF594" s="421">
        <f t="shared" si="416"/>
        <v>10000</v>
      </c>
      <c r="AG594" s="421">
        <f t="shared" si="417"/>
        <v>90.909090909090907</v>
      </c>
      <c r="AI594" s="421">
        <f>SUM(AI595)</f>
        <v>1000</v>
      </c>
      <c r="AJ594" s="108">
        <f>SUM(AJ595)</f>
        <v>0</v>
      </c>
      <c r="AK594" s="108">
        <f>SUM(AK595)</f>
        <v>0</v>
      </c>
      <c r="AL594" s="108">
        <f t="shared" si="460"/>
        <v>1000</v>
      </c>
      <c r="AM594" s="421">
        <f t="shared" si="411"/>
        <v>9.0909090909090917</v>
      </c>
      <c r="AO594" s="421">
        <f>SUM(AO595)</f>
        <v>0</v>
      </c>
      <c r="AP594" s="108">
        <f>SUM(AP595)</f>
        <v>0</v>
      </c>
      <c r="AQ594" s="108">
        <f>SUM(AQ595)</f>
        <v>0</v>
      </c>
      <c r="AR594" s="108">
        <f t="shared" si="461"/>
        <v>0</v>
      </c>
      <c r="AS594" s="421">
        <f t="shared" si="412"/>
        <v>0</v>
      </c>
      <c r="AU594" s="421">
        <f t="shared" si="420"/>
        <v>1000</v>
      </c>
      <c r="AV594" s="421">
        <f t="shared" si="462"/>
        <v>9.0909090909090917</v>
      </c>
      <c r="AX594" s="421">
        <f t="shared" si="453"/>
        <v>11000</v>
      </c>
      <c r="AY594" s="421">
        <f t="shared" si="463"/>
        <v>100</v>
      </c>
      <c r="AZ594" s="50"/>
      <c r="BA594" s="107">
        <f t="shared" si="444"/>
        <v>0</v>
      </c>
      <c r="BB594" s="108">
        <f t="shared" si="437"/>
        <v>0</v>
      </c>
      <c r="BC594" s="108">
        <f t="shared" si="445"/>
        <v>11000</v>
      </c>
      <c r="BD594" s="51"/>
    </row>
    <row r="595" spans="1:56" ht="30" customHeight="1" x14ac:dyDescent="0.2">
      <c r="A595" s="82"/>
      <c r="B595" s="83"/>
      <c r="C595" s="83"/>
      <c r="D595" s="84"/>
      <c r="E595" s="178"/>
      <c r="F595" s="176"/>
      <c r="G595" s="109">
        <v>1</v>
      </c>
      <c r="H595" s="172"/>
      <c r="I595" s="191"/>
      <c r="J595" s="178"/>
      <c r="K595" s="176"/>
      <c r="L595" s="176"/>
      <c r="M595" s="177"/>
      <c r="N595" s="101" t="s">
        <v>51</v>
      </c>
      <c r="O595" s="108">
        <f t="shared" si="464"/>
        <v>11000</v>
      </c>
      <c r="P595" s="227">
        <f t="shared" si="464"/>
        <v>15000</v>
      </c>
      <c r="Q595" s="228">
        <f t="shared" si="464"/>
        <v>16000</v>
      </c>
      <c r="R595" s="108">
        <f t="shared" si="464"/>
        <v>11000</v>
      </c>
      <c r="S595" s="395"/>
      <c r="T595" s="108">
        <f t="shared" si="465"/>
        <v>3000</v>
      </c>
      <c r="U595" s="108">
        <f t="shared" si="465"/>
        <v>2500</v>
      </c>
      <c r="V595" s="108">
        <f t="shared" si="465"/>
        <v>1500</v>
      </c>
      <c r="W595" s="108">
        <f t="shared" si="436"/>
        <v>7000</v>
      </c>
      <c r="X595" s="107">
        <f t="shared" si="414"/>
        <v>63.636363636363633</v>
      </c>
      <c r="Z595" s="107">
        <f t="shared" ref="Z595:AB597" si="466">SUM(Z596)</f>
        <v>1000</v>
      </c>
      <c r="AA595" s="108">
        <f t="shared" si="466"/>
        <v>1000</v>
      </c>
      <c r="AB595" s="108">
        <f t="shared" si="466"/>
        <v>1000</v>
      </c>
      <c r="AC595" s="108">
        <f t="shared" si="459"/>
        <v>3000</v>
      </c>
      <c r="AD595" s="421">
        <f t="shared" si="410"/>
        <v>27.272727272727273</v>
      </c>
      <c r="AF595" s="421">
        <f t="shared" si="416"/>
        <v>10000</v>
      </c>
      <c r="AG595" s="421">
        <f t="shared" si="417"/>
        <v>90.909090909090907</v>
      </c>
      <c r="AI595" s="421">
        <f t="shared" ref="AI595:AK597" si="467">SUM(AI596)</f>
        <v>1000</v>
      </c>
      <c r="AJ595" s="108">
        <f t="shared" si="467"/>
        <v>0</v>
      </c>
      <c r="AK595" s="108">
        <f t="shared" si="467"/>
        <v>0</v>
      </c>
      <c r="AL595" s="108">
        <f t="shared" si="460"/>
        <v>1000</v>
      </c>
      <c r="AM595" s="421">
        <f t="shared" si="411"/>
        <v>9.0909090909090917</v>
      </c>
      <c r="AO595" s="421">
        <f t="shared" ref="AO595:AQ597" si="468">SUM(AO596)</f>
        <v>0</v>
      </c>
      <c r="AP595" s="108">
        <f t="shared" si="468"/>
        <v>0</v>
      </c>
      <c r="AQ595" s="108">
        <f t="shared" si="468"/>
        <v>0</v>
      </c>
      <c r="AR595" s="108">
        <f t="shared" si="461"/>
        <v>0</v>
      </c>
      <c r="AS595" s="421">
        <f t="shared" si="412"/>
        <v>0</v>
      </c>
      <c r="AU595" s="421">
        <f t="shared" si="420"/>
        <v>1000</v>
      </c>
      <c r="AV595" s="421">
        <f t="shared" si="462"/>
        <v>9.0909090909090917</v>
      </c>
      <c r="AX595" s="421">
        <f t="shared" si="453"/>
        <v>11000</v>
      </c>
      <c r="AY595" s="421">
        <f t="shared" si="463"/>
        <v>100</v>
      </c>
      <c r="AZ595" s="50"/>
      <c r="BA595" s="107">
        <f t="shared" si="444"/>
        <v>0</v>
      </c>
      <c r="BB595" s="108">
        <f t="shared" si="437"/>
        <v>0</v>
      </c>
      <c r="BC595" s="108">
        <f t="shared" si="445"/>
        <v>11000</v>
      </c>
      <c r="BD595" s="51"/>
    </row>
    <row r="596" spans="1:56" ht="30" customHeight="1" x14ac:dyDescent="0.2">
      <c r="A596" s="175"/>
      <c r="B596" s="176"/>
      <c r="C596" s="176"/>
      <c r="D596" s="177"/>
      <c r="E596" s="178"/>
      <c r="F596" s="176"/>
      <c r="G596" s="109"/>
      <c r="H596" s="173" t="s">
        <v>74</v>
      </c>
      <c r="I596" s="191"/>
      <c r="J596" s="178"/>
      <c r="K596" s="176"/>
      <c r="L596" s="176"/>
      <c r="M596" s="177"/>
      <c r="N596" s="101" t="s">
        <v>75</v>
      </c>
      <c r="O596" s="192">
        <f t="shared" si="464"/>
        <v>11000</v>
      </c>
      <c r="P596" s="131">
        <f t="shared" si="464"/>
        <v>15000</v>
      </c>
      <c r="Q596" s="132">
        <f t="shared" si="464"/>
        <v>16000</v>
      </c>
      <c r="R596" s="192">
        <f t="shared" si="464"/>
        <v>11000</v>
      </c>
      <c r="S596" s="380"/>
      <c r="T596" s="192">
        <f t="shared" si="465"/>
        <v>3000</v>
      </c>
      <c r="U596" s="192">
        <f t="shared" si="465"/>
        <v>2500</v>
      </c>
      <c r="V596" s="192">
        <f t="shared" si="465"/>
        <v>1500</v>
      </c>
      <c r="W596" s="192">
        <f t="shared" si="436"/>
        <v>7000</v>
      </c>
      <c r="X596" s="102">
        <f t="shared" si="414"/>
        <v>63.636363636363633</v>
      </c>
      <c r="Z596" s="107">
        <f t="shared" si="466"/>
        <v>1000</v>
      </c>
      <c r="AA596" s="108">
        <f t="shared" si="466"/>
        <v>1000</v>
      </c>
      <c r="AB596" s="108">
        <f t="shared" si="466"/>
        <v>1000</v>
      </c>
      <c r="AC596" s="192">
        <f t="shared" si="459"/>
        <v>3000</v>
      </c>
      <c r="AD596" s="420">
        <f t="shared" ref="AD596:AD654" si="469">AC596/(R596/100)</f>
        <v>27.272727272727273</v>
      </c>
      <c r="AF596" s="420">
        <f t="shared" si="416"/>
        <v>10000</v>
      </c>
      <c r="AG596" s="420">
        <f t="shared" si="417"/>
        <v>90.909090909090907</v>
      </c>
      <c r="AI596" s="421">
        <f t="shared" si="467"/>
        <v>1000</v>
      </c>
      <c r="AJ596" s="108">
        <f t="shared" si="467"/>
        <v>0</v>
      </c>
      <c r="AK596" s="108">
        <f t="shared" si="467"/>
        <v>0</v>
      </c>
      <c r="AL596" s="192">
        <f t="shared" si="460"/>
        <v>1000</v>
      </c>
      <c r="AM596" s="420">
        <f t="shared" ref="AM596:AM654" si="470">AL596/(R596/100)</f>
        <v>9.0909090909090917</v>
      </c>
      <c r="AO596" s="420">
        <f t="shared" si="468"/>
        <v>0</v>
      </c>
      <c r="AP596" s="192">
        <f t="shared" si="468"/>
        <v>0</v>
      </c>
      <c r="AQ596" s="192">
        <f t="shared" si="468"/>
        <v>0</v>
      </c>
      <c r="AR596" s="192">
        <f t="shared" si="461"/>
        <v>0</v>
      </c>
      <c r="AS596" s="420">
        <f t="shared" ref="AS596:AS654" si="471">AR596/(R596/100)</f>
        <v>0</v>
      </c>
      <c r="AU596" s="420">
        <f t="shared" si="420"/>
        <v>1000</v>
      </c>
      <c r="AV596" s="420">
        <f t="shared" si="462"/>
        <v>9.0909090909090917</v>
      </c>
      <c r="AX596" s="420">
        <f t="shared" si="453"/>
        <v>11000</v>
      </c>
      <c r="AY596" s="420">
        <f t="shared" si="463"/>
        <v>100</v>
      </c>
      <c r="AZ596" s="50"/>
      <c r="BA596" s="102">
        <f t="shared" si="444"/>
        <v>0</v>
      </c>
      <c r="BB596" s="192">
        <f t="shared" si="437"/>
        <v>0</v>
      </c>
      <c r="BC596" s="192">
        <f t="shared" si="445"/>
        <v>11000</v>
      </c>
      <c r="BD596" s="51"/>
    </row>
    <row r="597" spans="1:56" ht="30" customHeight="1" x14ac:dyDescent="0.2">
      <c r="A597" s="82"/>
      <c r="B597" s="83"/>
      <c r="C597" s="83"/>
      <c r="D597" s="63"/>
      <c r="E597" s="60"/>
      <c r="F597" s="83"/>
      <c r="G597" s="104"/>
      <c r="H597" s="105"/>
      <c r="I597" s="123">
        <v>2</v>
      </c>
      <c r="J597" s="60"/>
      <c r="K597" s="83"/>
      <c r="L597" s="83"/>
      <c r="M597" s="63"/>
      <c r="N597" s="124" t="s">
        <v>54</v>
      </c>
      <c r="O597" s="188">
        <f t="shared" si="464"/>
        <v>11000</v>
      </c>
      <c r="P597" s="127">
        <f t="shared" si="464"/>
        <v>15000</v>
      </c>
      <c r="Q597" s="128">
        <f t="shared" si="464"/>
        <v>16000</v>
      </c>
      <c r="R597" s="188">
        <f t="shared" si="464"/>
        <v>11000</v>
      </c>
      <c r="S597" s="387"/>
      <c r="T597" s="188">
        <f t="shared" si="465"/>
        <v>3000</v>
      </c>
      <c r="U597" s="188">
        <f t="shared" si="465"/>
        <v>2500</v>
      </c>
      <c r="V597" s="188">
        <f t="shared" si="465"/>
        <v>1500</v>
      </c>
      <c r="W597" s="188">
        <f t="shared" si="436"/>
        <v>7000</v>
      </c>
      <c r="X597" s="125">
        <f t="shared" ref="X597:X654" si="472">W597/(R597/100)</f>
        <v>63.636363636363633</v>
      </c>
      <c r="Z597" s="125">
        <f t="shared" si="466"/>
        <v>1000</v>
      </c>
      <c r="AA597" s="188">
        <f t="shared" si="466"/>
        <v>1000</v>
      </c>
      <c r="AB597" s="188">
        <f t="shared" si="466"/>
        <v>1000</v>
      </c>
      <c r="AC597" s="188">
        <f t="shared" si="459"/>
        <v>3000</v>
      </c>
      <c r="AD597" s="423">
        <f t="shared" si="469"/>
        <v>27.272727272727273</v>
      </c>
      <c r="AF597" s="423">
        <f t="shared" ref="AF597:AF654" si="473">W597+AC597</f>
        <v>10000</v>
      </c>
      <c r="AG597" s="423">
        <f t="shared" ref="AG597:AG654" si="474">AF597/(R597/100)</f>
        <v>90.909090909090907</v>
      </c>
      <c r="AI597" s="423">
        <f t="shared" si="467"/>
        <v>1000</v>
      </c>
      <c r="AJ597" s="188">
        <f t="shared" si="467"/>
        <v>0</v>
      </c>
      <c r="AK597" s="188">
        <f t="shared" si="467"/>
        <v>0</v>
      </c>
      <c r="AL597" s="188">
        <f t="shared" si="460"/>
        <v>1000</v>
      </c>
      <c r="AM597" s="423">
        <f t="shared" si="470"/>
        <v>9.0909090909090917</v>
      </c>
      <c r="AO597" s="423">
        <f t="shared" si="468"/>
        <v>0</v>
      </c>
      <c r="AP597" s="188">
        <f t="shared" si="468"/>
        <v>0</v>
      </c>
      <c r="AQ597" s="188">
        <f t="shared" si="468"/>
        <v>0</v>
      </c>
      <c r="AR597" s="188">
        <f t="shared" si="461"/>
        <v>0</v>
      </c>
      <c r="AS597" s="423">
        <f t="shared" si="471"/>
        <v>0</v>
      </c>
      <c r="AU597" s="423">
        <f t="shared" ref="AU597:AU654" si="475">AL597+AR597</f>
        <v>1000</v>
      </c>
      <c r="AV597" s="423">
        <f t="shared" si="462"/>
        <v>9.0909090909090917</v>
      </c>
      <c r="AX597" s="423">
        <f t="shared" si="453"/>
        <v>11000</v>
      </c>
      <c r="AY597" s="423">
        <f t="shared" si="463"/>
        <v>100</v>
      </c>
      <c r="AZ597" s="50"/>
      <c r="BA597" s="125">
        <f t="shared" si="444"/>
        <v>0</v>
      </c>
      <c r="BB597" s="188">
        <f t="shared" si="437"/>
        <v>0</v>
      </c>
      <c r="BC597" s="188">
        <f t="shared" si="445"/>
        <v>11000</v>
      </c>
      <c r="BD597" s="51"/>
    </row>
    <row r="598" spans="1:56" ht="30" customHeight="1" x14ac:dyDescent="0.2">
      <c r="A598" s="82"/>
      <c r="B598" s="83"/>
      <c r="C598" s="83"/>
      <c r="D598" s="84"/>
      <c r="E598" s="178"/>
      <c r="F598" s="176"/>
      <c r="G598" s="189"/>
      <c r="H598" s="190"/>
      <c r="I598" s="191"/>
      <c r="J598" s="130" t="s">
        <v>55</v>
      </c>
      <c r="K598" s="176"/>
      <c r="L598" s="176"/>
      <c r="M598" s="177"/>
      <c r="N598" s="101" t="s">
        <v>56</v>
      </c>
      <c r="O598" s="101">
        <f>SUM(O599:O601)</f>
        <v>11000</v>
      </c>
      <c r="P598" s="249">
        <f>SUM(P599:P601)</f>
        <v>15000</v>
      </c>
      <c r="Q598" s="250">
        <f>SUM(Q599:Q601)</f>
        <v>16000</v>
      </c>
      <c r="R598" s="101">
        <f>SUM(R599:R601)</f>
        <v>11000</v>
      </c>
      <c r="S598" s="384"/>
      <c r="T598" s="101">
        <f>SUM(T599:T601)</f>
        <v>3000</v>
      </c>
      <c r="U598" s="101">
        <f>SUM(U599:U601)</f>
        <v>2500</v>
      </c>
      <c r="V598" s="101">
        <f>SUM(V599:V601)</f>
        <v>1500</v>
      </c>
      <c r="W598" s="101">
        <f t="shared" si="436"/>
        <v>7000</v>
      </c>
      <c r="X598" s="65">
        <f t="shared" si="472"/>
        <v>63.636363636363633</v>
      </c>
      <c r="Z598" s="280">
        <f>SUM(Z599:Z601)</f>
        <v>1000</v>
      </c>
      <c r="AA598" s="101">
        <f>SUM(AA599:AA601)</f>
        <v>1000</v>
      </c>
      <c r="AB598" s="101">
        <f>SUM(AB599:AB601)</f>
        <v>1000</v>
      </c>
      <c r="AC598" s="101">
        <f t="shared" si="459"/>
        <v>3000</v>
      </c>
      <c r="AD598" s="424">
        <f t="shared" si="469"/>
        <v>27.272727272727273</v>
      </c>
      <c r="AF598" s="438">
        <f t="shared" si="473"/>
        <v>10000</v>
      </c>
      <c r="AG598" s="438">
        <f t="shared" si="474"/>
        <v>90.909090909090907</v>
      </c>
      <c r="AI598" s="438">
        <f>SUM(AI599:AI601)</f>
        <v>1000</v>
      </c>
      <c r="AJ598" s="101">
        <f>SUM(AJ599:AJ601)</f>
        <v>0</v>
      </c>
      <c r="AK598" s="101">
        <f>SUM(AK599:AK601)</f>
        <v>0</v>
      </c>
      <c r="AL598" s="101">
        <f t="shared" si="460"/>
        <v>1000</v>
      </c>
      <c r="AM598" s="424">
        <f t="shared" si="470"/>
        <v>9.0909090909090917</v>
      </c>
      <c r="AO598" s="438">
        <f>SUM(AO599:AO601)</f>
        <v>0</v>
      </c>
      <c r="AP598" s="101">
        <f>SUM(AP599:AP601)</f>
        <v>0</v>
      </c>
      <c r="AQ598" s="101">
        <f>SUM(AQ599:AQ601)</f>
        <v>0</v>
      </c>
      <c r="AR598" s="101">
        <f t="shared" si="461"/>
        <v>0</v>
      </c>
      <c r="AS598" s="424">
        <f t="shared" si="471"/>
        <v>0</v>
      </c>
      <c r="AU598" s="438">
        <f t="shared" si="475"/>
        <v>1000</v>
      </c>
      <c r="AV598" s="65">
        <f t="shared" si="462"/>
        <v>9.0909090909090917</v>
      </c>
      <c r="AX598" s="438">
        <f t="shared" si="453"/>
        <v>11000</v>
      </c>
      <c r="AY598" s="438">
        <f t="shared" si="463"/>
        <v>100</v>
      </c>
      <c r="AZ598" s="50"/>
      <c r="BA598" s="101">
        <f t="shared" si="444"/>
        <v>0</v>
      </c>
      <c r="BB598" s="101">
        <f t="shared" si="437"/>
        <v>0</v>
      </c>
      <c r="BC598" s="101">
        <f t="shared" si="445"/>
        <v>11000</v>
      </c>
      <c r="BD598" s="51"/>
    </row>
    <row r="599" spans="1:56" ht="30" customHeight="1" x14ac:dyDescent="0.2">
      <c r="A599" s="82"/>
      <c r="B599" s="83"/>
      <c r="C599" s="83"/>
      <c r="D599" s="63"/>
      <c r="E599" s="60"/>
      <c r="F599" s="83"/>
      <c r="G599" s="104"/>
      <c r="H599" s="105"/>
      <c r="I599" s="59"/>
      <c r="J599" s="60"/>
      <c r="K599" s="133">
        <v>2</v>
      </c>
      <c r="L599" s="62"/>
      <c r="M599" s="63"/>
      <c r="N599" s="134" t="s">
        <v>57</v>
      </c>
      <c r="O599" s="129">
        <v>9000</v>
      </c>
      <c r="P599" s="136">
        <v>11000</v>
      </c>
      <c r="Q599" s="137">
        <v>11000</v>
      </c>
      <c r="R599" s="129">
        <v>9000</v>
      </c>
      <c r="S599" s="375"/>
      <c r="T599" s="129">
        <v>2000</v>
      </c>
      <c r="U599" s="129">
        <v>1500</v>
      </c>
      <c r="V599" s="129">
        <v>1500</v>
      </c>
      <c r="W599" s="129">
        <f t="shared" si="436"/>
        <v>5000</v>
      </c>
      <c r="X599" s="65">
        <f t="shared" si="472"/>
        <v>55.555555555555557</v>
      </c>
      <c r="Z599" s="135">
        <v>1000</v>
      </c>
      <c r="AA599" s="129">
        <v>1000</v>
      </c>
      <c r="AB599" s="129">
        <v>1000</v>
      </c>
      <c r="AC599" s="129">
        <f t="shared" si="459"/>
        <v>3000</v>
      </c>
      <c r="AD599" s="424">
        <f t="shared" si="469"/>
        <v>33.333333333333336</v>
      </c>
      <c r="AF599" s="424">
        <f t="shared" si="473"/>
        <v>8000</v>
      </c>
      <c r="AG599" s="424">
        <f t="shared" si="474"/>
        <v>88.888888888888886</v>
      </c>
      <c r="AI599" s="424">
        <v>1000</v>
      </c>
      <c r="AJ599" s="129"/>
      <c r="AK599" s="129"/>
      <c r="AL599" s="129">
        <f t="shared" si="460"/>
        <v>1000</v>
      </c>
      <c r="AM599" s="424">
        <f t="shared" si="470"/>
        <v>11.111111111111111</v>
      </c>
      <c r="AO599" s="424"/>
      <c r="AP599" s="129"/>
      <c r="AQ599" s="129"/>
      <c r="AR599" s="129">
        <f t="shared" si="461"/>
        <v>0</v>
      </c>
      <c r="AS599" s="424">
        <f t="shared" si="471"/>
        <v>0</v>
      </c>
      <c r="AU599" s="424">
        <f t="shared" si="475"/>
        <v>1000</v>
      </c>
      <c r="AV599" s="65">
        <f t="shared" si="462"/>
        <v>11.111111111111111</v>
      </c>
      <c r="AX599" s="424">
        <f t="shared" si="453"/>
        <v>9000</v>
      </c>
      <c r="AY599" s="424">
        <f t="shared" si="463"/>
        <v>100</v>
      </c>
      <c r="AZ599" s="50"/>
      <c r="BA599" s="129">
        <f t="shared" si="444"/>
        <v>0</v>
      </c>
      <c r="BB599" s="129">
        <f t="shared" si="437"/>
        <v>0</v>
      </c>
      <c r="BC599" s="129">
        <f t="shared" si="445"/>
        <v>9000</v>
      </c>
      <c r="BD599" s="51"/>
    </row>
    <row r="600" spans="1:56" ht="30" customHeight="1" x14ac:dyDescent="0.2">
      <c r="A600" s="82"/>
      <c r="B600" s="83"/>
      <c r="C600" s="83"/>
      <c r="D600" s="63"/>
      <c r="E600" s="60"/>
      <c r="F600" s="83"/>
      <c r="G600" s="104"/>
      <c r="H600" s="105"/>
      <c r="I600" s="59"/>
      <c r="J600" s="60"/>
      <c r="K600" s="133">
        <v>5</v>
      </c>
      <c r="L600" s="62"/>
      <c r="M600" s="63"/>
      <c r="N600" s="134" t="s">
        <v>58</v>
      </c>
      <c r="O600" s="129">
        <v>1000</v>
      </c>
      <c r="P600" s="136">
        <v>2000</v>
      </c>
      <c r="Q600" s="137">
        <v>2000</v>
      </c>
      <c r="R600" s="129">
        <v>1000</v>
      </c>
      <c r="S600" s="375"/>
      <c r="T600" s="129"/>
      <c r="U600" s="129">
        <v>1000</v>
      </c>
      <c r="V600" s="129"/>
      <c r="W600" s="129">
        <f t="shared" si="436"/>
        <v>1000</v>
      </c>
      <c r="X600" s="65">
        <f t="shared" si="472"/>
        <v>100</v>
      </c>
      <c r="Z600" s="135"/>
      <c r="AA600" s="129"/>
      <c r="AB600" s="129"/>
      <c r="AC600" s="129">
        <f t="shared" si="459"/>
        <v>0</v>
      </c>
      <c r="AD600" s="424">
        <f t="shared" si="469"/>
        <v>0</v>
      </c>
      <c r="AF600" s="424">
        <f t="shared" si="473"/>
        <v>1000</v>
      </c>
      <c r="AG600" s="424">
        <f t="shared" si="474"/>
        <v>100</v>
      </c>
      <c r="AI600" s="424"/>
      <c r="AJ600" s="129"/>
      <c r="AK600" s="129"/>
      <c r="AL600" s="129">
        <f t="shared" si="460"/>
        <v>0</v>
      </c>
      <c r="AM600" s="424">
        <f t="shared" si="470"/>
        <v>0</v>
      </c>
      <c r="AO600" s="424"/>
      <c r="AP600" s="129"/>
      <c r="AQ600" s="129"/>
      <c r="AR600" s="129">
        <f t="shared" si="461"/>
        <v>0</v>
      </c>
      <c r="AS600" s="424">
        <f t="shared" si="471"/>
        <v>0</v>
      </c>
      <c r="AU600" s="424">
        <f t="shared" si="475"/>
        <v>0</v>
      </c>
      <c r="AV600" s="65">
        <f t="shared" si="462"/>
        <v>0</v>
      </c>
      <c r="AX600" s="424">
        <f t="shared" si="453"/>
        <v>1000</v>
      </c>
      <c r="AY600" s="424">
        <f t="shared" si="463"/>
        <v>100</v>
      </c>
      <c r="AZ600" s="50"/>
      <c r="BA600" s="129">
        <f t="shared" si="444"/>
        <v>0</v>
      </c>
      <c r="BB600" s="129">
        <f t="shared" si="437"/>
        <v>0</v>
      </c>
      <c r="BC600" s="129">
        <f t="shared" si="445"/>
        <v>1000</v>
      </c>
      <c r="BD600" s="51"/>
    </row>
    <row r="601" spans="1:56" ht="30" customHeight="1" x14ac:dyDescent="0.2">
      <c r="A601" s="82"/>
      <c r="B601" s="83"/>
      <c r="C601" s="83"/>
      <c r="D601" s="63"/>
      <c r="E601" s="60"/>
      <c r="F601" s="83"/>
      <c r="G601" s="104"/>
      <c r="H601" s="105"/>
      <c r="I601" s="59"/>
      <c r="J601" s="60"/>
      <c r="K601" s="133">
        <v>7</v>
      </c>
      <c r="L601" s="62"/>
      <c r="M601" s="63"/>
      <c r="N601" s="134" t="s">
        <v>59</v>
      </c>
      <c r="O601" s="129">
        <v>1000</v>
      </c>
      <c r="P601" s="136">
        <v>2000</v>
      </c>
      <c r="Q601" s="137">
        <v>3000</v>
      </c>
      <c r="R601" s="129">
        <v>1000</v>
      </c>
      <c r="S601" s="375"/>
      <c r="T601" s="129">
        <v>1000</v>
      </c>
      <c r="U601" s="129"/>
      <c r="V601" s="129"/>
      <c r="W601" s="129">
        <f t="shared" si="436"/>
        <v>1000</v>
      </c>
      <c r="X601" s="65">
        <f t="shared" si="472"/>
        <v>100</v>
      </c>
      <c r="Z601" s="135"/>
      <c r="AA601" s="129"/>
      <c r="AB601" s="129"/>
      <c r="AC601" s="129">
        <f t="shared" si="459"/>
        <v>0</v>
      </c>
      <c r="AD601" s="424">
        <f t="shared" si="469"/>
        <v>0</v>
      </c>
      <c r="AF601" s="424">
        <f t="shared" si="473"/>
        <v>1000</v>
      </c>
      <c r="AG601" s="424">
        <f t="shared" si="474"/>
        <v>100</v>
      </c>
      <c r="AI601" s="424"/>
      <c r="AJ601" s="129"/>
      <c r="AK601" s="129"/>
      <c r="AL601" s="129">
        <f t="shared" si="460"/>
        <v>0</v>
      </c>
      <c r="AM601" s="424">
        <f t="shared" si="470"/>
        <v>0</v>
      </c>
      <c r="AO601" s="424"/>
      <c r="AP601" s="129"/>
      <c r="AQ601" s="129"/>
      <c r="AR601" s="129">
        <f t="shared" si="461"/>
        <v>0</v>
      </c>
      <c r="AS601" s="424">
        <f t="shared" si="471"/>
        <v>0</v>
      </c>
      <c r="AU601" s="424">
        <f t="shared" si="475"/>
        <v>0</v>
      </c>
      <c r="AV601" s="65">
        <f t="shared" si="462"/>
        <v>0</v>
      </c>
      <c r="AX601" s="424">
        <f t="shared" si="453"/>
        <v>1000</v>
      </c>
      <c r="AY601" s="424">
        <f t="shared" si="463"/>
        <v>100</v>
      </c>
      <c r="AZ601" s="50"/>
      <c r="BA601" s="129">
        <f t="shared" si="444"/>
        <v>0</v>
      </c>
      <c r="BB601" s="129">
        <f t="shared" si="437"/>
        <v>0</v>
      </c>
      <c r="BC601" s="129">
        <f t="shared" si="445"/>
        <v>1000</v>
      </c>
      <c r="BD601" s="51"/>
    </row>
    <row r="602" spans="1:56" ht="30" customHeight="1" x14ac:dyDescent="0.2">
      <c r="A602" s="82"/>
      <c r="B602" s="83"/>
      <c r="C602" s="83"/>
      <c r="D602" s="63"/>
      <c r="E602" s="60"/>
      <c r="F602" s="171">
        <v>8</v>
      </c>
      <c r="G602" s="104"/>
      <c r="H602" s="105"/>
      <c r="I602" s="59"/>
      <c r="J602" s="60"/>
      <c r="K602" s="61"/>
      <c r="L602" s="62"/>
      <c r="M602" s="63"/>
      <c r="N602" s="101" t="s">
        <v>108</v>
      </c>
      <c r="O602" s="103">
        <f t="shared" ref="O602:R605" si="476">O603</f>
        <v>20000</v>
      </c>
      <c r="P602" s="131">
        <f t="shared" si="476"/>
        <v>23000</v>
      </c>
      <c r="Q602" s="132">
        <f t="shared" si="476"/>
        <v>30000</v>
      </c>
      <c r="R602" s="103">
        <f t="shared" si="476"/>
        <v>20000</v>
      </c>
      <c r="S602" s="379"/>
      <c r="T602" s="103">
        <f t="shared" ref="T602:V605" si="477">T603</f>
        <v>6200</v>
      </c>
      <c r="U602" s="103">
        <f t="shared" si="477"/>
        <v>2900</v>
      </c>
      <c r="V602" s="103">
        <f t="shared" si="477"/>
        <v>3100</v>
      </c>
      <c r="W602" s="103">
        <f t="shared" si="436"/>
        <v>12200</v>
      </c>
      <c r="X602" s="102">
        <f t="shared" si="472"/>
        <v>61</v>
      </c>
      <c r="Z602" s="102">
        <f>Z603</f>
        <v>2600</v>
      </c>
      <c r="AA602" s="103">
        <f>AA603</f>
        <v>2600</v>
      </c>
      <c r="AB602" s="103">
        <f>AB603</f>
        <v>2600</v>
      </c>
      <c r="AC602" s="103">
        <f t="shared" si="459"/>
        <v>7800</v>
      </c>
      <c r="AD602" s="420">
        <f t="shared" si="469"/>
        <v>39</v>
      </c>
      <c r="AF602" s="420">
        <f t="shared" si="473"/>
        <v>20000</v>
      </c>
      <c r="AG602" s="420">
        <f t="shared" si="474"/>
        <v>100</v>
      </c>
      <c r="AI602" s="420">
        <f>AI603</f>
        <v>0</v>
      </c>
      <c r="AJ602" s="103">
        <f>AJ603</f>
        <v>0</v>
      </c>
      <c r="AK602" s="103">
        <f>AK603</f>
        <v>0</v>
      </c>
      <c r="AL602" s="103">
        <f t="shared" si="460"/>
        <v>0</v>
      </c>
      <c r="AM602" s="420">
        <f t="shared" si="470"/>
        <v>0</v>
      </c>
      <c r="AO602" s="420">
        <f>AO603</f>
        <v>0</v>
      </c>
      <c r="AP602" s="103">
        <f>AP603</f>
        <v>0</v>
      </c>
      <c r="AQ602" s="103">
        <f>AQ603</f>
        <v>0</v>
      </c>
      <c r="AR602" s="103">
        <f t="shared" si="461"/>
        <v>0</v>
      </c>
      <c r="AS602" s="420">
        <f t="shared" si="471"/>
        <v>0</v>
      </c>
      <c r="AU602" s="420">
        <f t="shared" si="475"/>
        <v>0</v>
      </c>
      <c r="AV602" s="420">
        <f t="shared" si="462"/>
        <v>0</v>
      </c>
      <c r="AX602" s="420">
        <f t="shared" si="453"/>
        <v>20000</v>
      </c>
      <c r="AY602" s="420">
        <f t="shared" si="463"/>
        <v>100</v>
      </c>
      <c r="AZ602" s="50"/>
      <c r="BA602" s="102">
        <f t="shared" si="444"/>
        <v>0</v>
      </c>
      <c r="BB602" s="103">
        <f t="shared" si="437"/>
        <v>0</v>
      </c>
      <c r="BC602" s="103">
        <f t="shared" si="445"/>
        <v>20000</v>
      </c>
      <c r="BD602" s="51"/>
    </row>
    <row r="603" spans="1:56" ht="30" customHeight="1" x14ac:dyDescent="0.2">
      <c r="A603" s="82"/>
      <c r="B603" s="83"/>
      <c r="C603" s="83"/>
      <c r="D603" s="63"/>
      <c r="E603" s="60"/>
      <c r="F603" s="83"/>
      <c r="G603" s="109">
        <v>8</v>
      </c>
      <c r="H603" s="172"/>
      <c r="I603" s="59"/>
      <c r="J603" s="60"/>
      <c r="K603" s="61"/>
      <c r="L603" s="62"/>
      <c r="M603" s="63"/>
      <c r="N603" s="101" t="s">
        <v>108</v>
      </c>
      <c r="O603" s="103">
        <f t="shared" si="476"/>
        <v>20000</v>
      </c>
      <c r="P603" s="131">
        <f t="shared" si="476"/>
        <v>23000</v>
      </c>
      <c r="Q603" s="132">
        <f t="shared" si="476"/>
        <v>30000</v>
      </c>
      <c r="R603" s="103">
        <f t="shared" si="476"/>
        <v>20000</v>
      </c>
      <c r="S603" s="379"/>
      <c r="T603" s="103">
        <f t="shared" si="477"/>
        <v>6200</v>
      </c>
      <c r="U603" s="103">
        <f t="shared" si="477"/>
        <v>2900</v>
      </c>
      <c r="V603" s="103">
        <f t="shared" si="477"/>
        <v>3100</v>
      </c>
      <c r="W603" s="103">
        <f t="shared" si="436"/>
        <v>12200</v>
      </c>
      <c r="X603" s="102">
        <f t="shared" si="472"/>
        <v>61</v>
      </c>
      <c r="Z603" s="102">
        <f t="shared" ref="Z603:AB605" si="478">Z604</f>
        <v>2600</v>
      </c>
      <c r="AA603" s="103">
        <f t="shared" si="478"/>
        <v>2600</v>
      </c>
      <c r="AB603" s="103">
        <f t="shared" si="478"/>
        <v>2600</v>
      </c>
      <c r="AC603" s="103">
        <f t="shared" si="459"/>
        <v>7800</v>
      </c>
      <c r="AD603" s="420">
        <f t="shared" si="469"/>
        <v>39</v>
      </c>
      <c r="AF603" s="420">
        <f t="shared" si="473"/>
        <v>20000</v>
      </c>
      <c r="AG603" s="420">
        <f t="shared" si="474"/>
        <v>100</v>
      </c>
      <c r="AI603" s="420">
        <f t="shared" ref="AI603:AK605" si="479">AI604</f>
        <v>0</v>
      </c>
      <c r="AJ603" s="103">
        <f t="shared" si="479"/>
        <v>0</v>
      </c>
      <c r="AK603" s="103">
        <f t="shared" si="479"/>
        <v>0</v>
      </c>
      <c r="AL603" s="103">
        <f t="shared" si="460"/>
        <v>0</v>
      </c>
      <c r="AM603" s="420">
        <f t="shared" si="470"/>
        <v>0</v>
      </c>
      <c r="AO603" s="420">
        <f t="shared" ref="AO603:AQ605" si="480">AO604</f>
        <v>0</v>
      </c>
      <c r="AP603" s="103">
        <f t="shared" si="480"/>
        <v>0</v>
      </c>
      <c r="AQ603" s="103">
        <f t="shared" si="480"/>
        <v>0</v>
      </c>
      <c r="AR603" s="103">
        <f t="shared" si="461"/>
        <v>0</v>
      </c>
      <c r="AS603" s="420">
        <f t="shared" si="471"/>
        <v>0</v>
      </c>
      <c r="AU603" s="420">
        <f t="shared" si="475"/>
        <v>0</v>
      </c>
      <c r="AV603" s="420">
        <f t="shared" si="462"/>
        <v>0</v>
      </c>
      <c r="AX603" s="420">
        <f t="shared" si="453"/>
        <v>20000</v>
      </c>
      <c r="AY603" s="420">
        <f t="shared" si="463"/>
        <v>100</v>
      </c>
      <c r="AZ603" s="50"/>
      <c r="BA603" s="102">
        <f t="shared" si="444"/>
        <v>0</v>
      </c>
      <c r="BB603" s="103">
        <f t="shared" si="437"/>
        <v>0</v>
      </c>
      <c r="BC603" s="103">
        <f t="shared" si="445"/>
        <v>20000</v>
      </c>
      <c r="BD603" s="51"/>
    </row>
    <row r="604" spans="1:56" ht="30" customHeight="1" x14ac:dyDescent="0.2">
      <c r="A604" s="82"/>
      <c r="B604" s="83"/>
      <c r="C604" s="83"/>
      <c r="D604" s="63"/>
      <c r="E604" s="60"/>
      <c r="F604" s="83"/>
      <c r="G604" s="109"/>
      <c r="H604" s="173" t="s">
        <v>46</v>
      </c>
      <c r="I604" s="59"/>
      <c r="J604" s="60"/>
      <c r="K604" s="61"/>
      <c r="L604" s="62"/>
      <c r="M604" s="63"/>
      <c r="N604" s="101" t="s">
        <v>108</v>
      </c>
      <c r="O604" s="103">
        <f t="shared" si="476"/>
        <v>20000</v>
      </c>
      <c r="P604" s="131">
        <f t="shared" si="476"/>
        <v>23000</v>
      </c>
      <c r="Q604" s="132">
        <f t="shared" si="476"/>
        <v>30000</v>
      </c>
      <c r="R604" s="103">
        <f t="shared" si="476"/>
        <v>20000</v>
      </c>
      <c r="S604" s="379"/>
      <c r="T604" s="103">
        <f t="shared" si="477"/>
        <v>6200</v>
      </c>
      <c r="U604" s="103">
        <f t="shared" si="477"/>
        <v>2900</v>
      </c>
      <c r="V604" s="103">
        <f t="shared" si="477"/>
        <v>3100</v>
      </c>
      <c r="W604" s="103">
        <f t="shared" si="436"/>
        <v>12200</v>
      </c>
      <c r="X604" s="102">
        <f t="shared" si="472"/>
        <v>61</v>
      </c>
      <c r="Z604" s="102">
        <f t="shared" si="478"/>
        <v>2600</v>
      </c>
      <c r="AA604" s="103">
        <f t="shared" si="478"/>
        <v>2600</v>
      </c>
      <c r="AB604" s="103">
        <f t="shared" si="478"/>
        <v>2600</v>
      </c>
      <c r="AC604" s="103">
        <f t="shared" si="459"/>
        <v>7800</v>
      </c>
      <c r="AD604" s="420">
        <f t="shared" si="469"/>
        <v>39</v>
      </c>
      <c r="AF604" s="420">
        <f t="shared" si="473"/>
        <v>20000</v>
      </c>
      <c r="AG604" s="420">
        <f t="shared" si="474"/>
        <v>100</v>
      </c>
      <c r="AI604" s="420">
        <f t="shared" si="479"/>
        <v>0</v>
      </c>
      <c r="AJ604" s="103">
        <f t="shared" si="479"/>
        <v>0</v>
      </c>
      <c r="AK604" s="103">
        <f t="shared" si="479"/>
        <v>0</v>
      </c>
      <c r="AL604" s="103">
        <f t="shared" si="460"/>
        <v>0</v>
      </c>
      <c r="AM604" s="420">
        <f t="shared" si="470"/>
        <v>0</v>
      </c>
      <c r="AO604" s="420">
        <f t="shared" si="480"/>
        <v>0</v>
      </c>
      <c r="AP604" s="103">
        <f t="shared" si="480"/>
        <v>0</v>
      </c>
      <c r="AQ604" s="103">
        <f t="shared" si="480"/>
        <v>0</v>
      </c>
      <c r="AR604" s="103">
        <f t="shared" si="461"/>
        <v>0</v>
      </c>
      <c r="AS604" s="420">
        <f t="shared" si="471"/>
        <v>0</v>
      </c>
      <c r="AU604" s="420">
        <f t="shared" si="475"/>
        <v>0</v>
      </c>
      <c r="AV604" s="420">
        <f t="shared" si="462"/>
        <v>0</v>
      </c>
      <c r="AX604" s="420">
        <f t="shared" si="453"/>
        <v>20000</v>
      </c>
      <c r="AY604" s="420">
        <f t="shared" si="463"/>
        <v>100</v>
      </c>
      <c r="AZ604" s="50"/>
      <c r="BA604" s="102">
        <f t="shared" si="444"/>
        <v>0</v>
      </c>
      <c r="BB604" s="103">
        <f t="shared" si="437"/>
        <v>0</v>
      </c>
      <c r="BC604" s="103">
        <f t="shared" si="445"/>
        <v>20000</v>
      </c>
      <c r="BD604" s="51"/>
    </row>
    <row r="605" spans="1:56" ht="30" customHeight="1" x14ac:dyDescent="0.2">
      <c r="A605" s="82"/>
      <c r="B605" s="83"/>
      <c r="C605" s="83"/>
      <c r="D605" s="63"/>
      <c r="E605" s="60"/>
      <c r="F605" s="83"/>
      <c r="G605" s="104"/>
      <c r="H605" s="105"/>
      <c r="I605" s="123">
        <v>2</v>
      </c>
      <c r="J605" s="60"/>
      <c r="K605" s="61"/>
      <c r="L605" s="62"/>
      <c r="M605" s="63"/>
      <c r="N605" s="124" t="s">
        <v>54</v>
      </c>
      <c r="O605" s="126">
        <f t="shared" si="476"/>
        <v>20000</v>
      </c>
      <c r="P605" s="127">
        <f t="shared" si="476"/>
        <v>23000</v>
      </c>
      <c r="Q605" s="128">
        <f t="shared" si="476"/>
        <v>30000</v>
      </c>
      <c r="R605" s="126">
        <f t="shared" si="476"/>
        <v>20000</v>
      </c>
      <c r="S605" s="388"/>
      <c r="T605" s="126">
        <f t="shared" si="477"/>
        <v>6200</v>
      </c>
      <c r="U605" s="126">
        <f t="shared" si="477"/>
        <v>2900</v>
      </c>
      <c r="V605" s="126">
        <f t="shared" si="477"/>
        <v>3100</v>
      </c>
      <c r="W605" s="126">
        <f t="shared" si="436"/>
        <v>12200</v>
      </c>
      <c r="X605" s="125">
        <f t="shared" si="472"/>
        <v>61</v>
      </c>
      <c r="Z605" s="125">
        <f t="shared" si="478"/>
        <v>2600</v>
      </c>
      <c r="AA605" s="126">
        <f t="shared" si="478"/>
        <v>2600</v>
      </c>
      <c r="AB605" s="126">
        <f t="shared" si="478"/>
        <v>2600</v>
      </c>
      <c r="AC605" s="126">
        <f t="shared" si="459"/>
        <v>7800</v>
      </c>
      <c r="AD605" s="423">
        <f t="shared" si="469"/>
        <v>39</v>
      </c>
      <c r="AF605" s="423">
        <f t="shared" si="473"/>
        <v>20000</v>
      </c>
      <c r="AG605" s="423">
        <f t="shared" si="474"/>
        <v>100</v>
      </c>
      <c r="AI605" s="423">
        <f t="shared" si="479"/>
        <v>0</v>
      </c>
      <c r="AJ605" s="126">
        <f t="shared" si="479"/>
        <v>0</v>
      </c>
      <c r="AK605" s="126">
        <f t="shared" si="479"/>
        <v>0</v>
      </c>
      <c r="AL605" s="126">
        <f t="shared" si="460"/>
        <v>0</v>
      </c>
      <c r="AM605" s="423">
        <f t="shared" si="470"/>
        <v>0</v>
      </c>
      <c r="AO605" s="423">
        <f t="shared" si="480"/>
        <v>0</v>
      </c>
      <c r="AP605" s="126">
        <f t="shared" si="480"/>
        <v>0</v>
      </c>
      <c r="AQ605" s="126">
        <f t="shared" si="480"/>
        <v>0</v>
      </c>
      <c r="AR605" s="126">
        <f t="shared" si="461"/>
        <v>0</v>
      </c>
      <c r="AS605" s="423">
        <f t="shared" si="471"/>
        <v>0</v>
      </c>
      <c r="AU605" s="423">
        <f t="shared" si="475"/>
        <v>0</v>
      </c>
      <c r="AV605" s="423">
        <f t="shared" si="462"/>
        <v>0</v>
      </c>
      <c r="AX605" s="423">
        <f t="shared" si="453"/>
        <v>20000</v>
      </c>
      <c r="AY605" s="423">
        <f t="shared" si="463"/>
        <v>100</v>
      </c>
      <c r="AZ605" s="50"/>
      <c r="BA605" s="125">
        <f t="shared" si="444"/>
        <v>0</v>
      </c>
      <c r="BB605" s="126">
        <f t="shared" si="437"/>
        <v>0</v>
      </c>
      <c r="BC605" s="126">
        <f t="shared" si="445"/>
        <v>20000</v>
      </c>
      <c r="BD605" s="51"/>
    </row>
    <row r="606" spans="1:56" ht="30" customHeight="1" x14ac:dyDescent="0.2">
      <c r="A606" s="82"/>
      <c r="B606" s="83"/>
      <c r="C606" s="83"/>
      <c r="D606" s="63"/>
      <c r="E606" s="60"/>
      <c r="F606" s="83"/>
      <c r="G606" s="104"/>
      <c r="H606" s="105"/>
      <c r="I606" s="59"/>
      <c r="J606" s="130" t="s">
        <v>55</v>
      </c>
      <c r="K606" s="61"/>
      <c r="L606" s="62"/>
      <c r="M606" s="63"/>
      <c r="N606" s="101" t="s">
        <v>56</v>
      </c>
      <c r="O606" s="103">
        <f>O607+O608+O609+O610</f>
        <v>20000</v>
      </c>
      <c r="P606" s="131">
        <f>P607+P608+P609+P610</f>
        <v>23000</v>
      </c>
      <c r="Q606" s="132">
        <f>Q607+Q608+Q609+Q610</f>
        <v>30000</v>
      </c>
      <c r="R606" s="103">
        <f>R607+R608+R609+R610</f>
        <v>20000</v>
      </c>
      <c r="S606" s="379"/>
      <c r="T606" s="103">
        <f>T607+T608+T609+T610</f>
        <v>6200</v>
      </c>
      <c r="U606" s="103">
        <f>U607+U608+U609+U610</f>
        <v>2900</v>
      </c>
      <c r="V606" s="103">
        <f>V607+V608+V609+V610</f>
        <v>3100</v>
      </c>
      <c r="W606" s="103">
        <f t="shared" si="436"/>
        <v>12200</v>
      </c>
      <c r="X606" s="102">
        <f t="shared" si="472"/>
        <v>61</v>
      </c>
      <c r="Z606" s="102">
        <f>Z607+Z608+Z609+Z610</f>
        <v>2600</v>
      </c>
      <c r="AA606" s="103">
        <f>AA607+AA608+AA609+AA610</f>
        <v>2600</v>
      </c>
      <c r="AB606" s="103">
        <f>AB607+AB608+AB609+AB610</f>
        <v>2600</v>
      </c>
      <c r="AC606" s="103">
        <f t="shared" si="459"/>
        <v>7800</v>
      </c>
      <c r="AD606" s="420">
        <f t="shared" si="469"/>
        <v>39</v>
      </c>
      <c r="AF606" s="420">
        <f t="shared" si="473"/>
        <v>20000</v>
      </c>
      <c r="AG606" s="420">
        <f t="shared" si="474"/>
        <v>100</v>
      </c>
      <c r="AI606" s="420">
        <f>AI607+AI608+AI609+AI610</f>
        <v>0</v>
      </c>
      <c r="AJ606" s="103">
        <f>AJ607+AJ608+AJ609+AJ610</f>
        <v>0</v>
      </c>
      <c r="AK606" s="103">
        <f>AK607+AK608+AK609+AK610</f>
        <v>0</v>
      </c>
      <c r="AL606" s="103">
        <f t="shared" si="460"/>
        <v>0</v>
      </c>
      <c r="AM606" s="420">
        <f t="shared" si="470"/>
        <v>0</v>
      </c>
      <c r="AO606" s="420">
        <f>AO607+AO608+AO609+AO610</f>
        <v>0</v>
      </c>
      <c r="AP606" s="103">
        <f>AP607+AP608+AP609+AP610</f>
        <v>0</v>
      </c>
      <c r="AQ606" s="103">
        <f>AQ607+AQ608+AQ609+AQ610</f>
        <v>0</v>
      </c>
      <c r="AR606" s="103">
        <f t="shared" si="461"/>
        <v>0</v>
      </c>
      <c r="AS606" s="420">
        <f t="shared" si="471"/>
        <v>0</v>
      </c>
      <c r="AU606" s="420">
        <f t="shared" si="475"/>
        <v>0</v>
      </c>
      <c r="AV606" s="420">
        <f t="shared" si="462"/>
        <v>0</v>
      </c>
      <c r="AX606" s="420">
        <f t="shared" si="453"/>
        <v>20000</v>
      </c>
      <c r="AY606" s="420">
        <f t="shared" si="463"/>
        <v>100</v>
      </c>
      <c r="AZ606" s="50"/>
      <c r="BA606" s="103">
        <f>R606-AX606</f>
        <v>0</v>
      </c>
      <c r="BB606" s="103">
        <f>BA606/(R606/100)</f>
        <v>0</v>
      </c>
      <c r="BC606" s="103">
        <f>R606-BA606</f>
        <v>20000</v>
      </c>
      <c r="BD606" s="51"/>
    </row>
    <row r="607" spans="1:56" ht="30" customHeight="1" x14ac:dyDescent="0.2">
      <c r="A607" s="82"/>
      <c r="B607" s="83"/>
      <c r="C607" s="83"/>
      <c r="D607" s="63"/>
      <c r="E607" s="60"/>
      <c r="F607" s="83"/>
      <c r="G607" s="104"/>
      <c r="H607" s="105"/>
      <c r="I607" s="59"/>
      <c r="J607" s="60"/>
      <c r="K607" s="133">
        <v>2</v>
      </c>
      <c r="L607" s="62"/>
      <c r="M607" s="63"/>
      <c r="N607" s="134" t="s">
        <v>57</v>
      </c>
      <c r="O607" s="129">
        <v>3000</v>
      </c>
      <c r="P607" s="136">
        <v>4000</v>
      </c>
      <c r="Q607" s="137">
        <v>5000</v>
      </c>
      <c r="R607" s="129">
        <v>3000</v>
      </c>
      <c r="S607" s="375"/>
      <c r="T607" s="129">
        <v>3000</v>
      </c>
      <c r="U607" s="129"/>
      <c r="V607" s="129"/>
      <c r="W607" s="129">
        <f t="shared" si="436"/>
        <v>3000</v>
      </c>
      <c r="X607" s="135">
        <f t="shared" si="472"/>
        <v>100</v>
      </c>
      <c r="Z607" s="135"/>
      <c r="AA607" s="129"/>
      <c r="AB607" s="129"/>
      <c r="AC607" s="129">
        <f t="shared" si="459"/>
        <v>0</v>
      </c>
      <c r="AD607" s="424">
        <f t="shared" si="469"/>
        <v>0</v>
      </c>
      <c r="AF607" s="424">
        <f t="shared" si="473"/>
        <v>3000</v>
      </c>
      <c r="AG607" s="424">
        <f t="shared" si="474"/>
        <v>100</v>
      </c>
      <c r="AI607" s="424"/>
      <c r="AJ607" s="129"/>
      <c r="AK607" s="129"/>
      <c r="AL607" s="129">
        <f t="shared" si="460"/>
        <v>0</v>
      </c>
      <c r="AM607" s="424">
        <f t="shared" si="470"/>
        <v>0</v>
      </c>
      <c r="AO607" s="424"/>
      <c r="AP607" s="129"/>
      <c r="AQ607" s="129"/>
      <c r="AR607" s="129">
        <f t="shared" si="461"/>
        <v>0</v>
      </c>
      <c r="AS607" s="424">
        <f t="shared" si="471"/>
        <v>0</v>
      </c>
      <c r="AU607" s="424">
        <f t="shared" si="475"/>
        <v>0</v>
      </c>
      <c r="AV607" s="424">
        <f t="shared" si="462"/>
        <v>0</v>
      </c>
      <c r="AX607" s="424">
        <f t="shared" si="453"/>
        <v>3000</v>
      </c>
      <c r="AY607" s="424">
        <f t="shared" si="463"/>
        <v>100</v>
      </c>
      <c r="AZ607" s="50"/>
      <c r="BA607" s="129">
        <f>R607-AX607</f>
        <v>0</v>
      </c>
      <c r="BB607" s="129">
        <f>BA607/(R607/100)</f>
        <v>0</v>
      </c>
      <c r="BC607" s="129">
        <f>R607-BA607</f>
        <v>3000</v>
      </c>
      <c r="BD607" s="51"/>
    </row>
    <row r="608" spans="1:56" ht="30" customHeight="1" x14ac:dyDescent="0.2">
      <c r="A608" s="82"/>
      <c r="B608" s="83"/>
      <c r="C608" s="83"/>
      <c r="D608" s="63"/>
      <c r="E608" s="60"/>
      <c r="F608" s="83"/>
      <c r="G608" s="104"/>
      <c r="H608" s="105"/>
      <c r="I608" s="59"/>
      <c r="J608" s="60"/>
      <c r="K608" s="133">
        <v>3</v>
      </c>
      <c r="L608" s="62"/>
      <c r="M608" s="63"/>
      <c r="N608" s="134" t="s">
        <v>69</v>
      </c>
      <c r="O608" s="129">
        <v>13000</v>
      </c>
      <c r="P608" s="136">
        <v>15000</v>
      </c>
      <c r="Q608" s="137">
        <v>15000</v>
      </c>
      <c r="R608" s="129">
        <v>13000</v>
      </c>
      <c r="S608" s="375"/>
      <c r="T608" s="129">
        <v>2000</v>
      </c>
      <c r="U608" s="129">
        <v>1600</v>
      </c>
      <c r="V608" s="129">
        <v>1600</v>
      </c>
      <c r="W608" s="129">
        <f t="shared" si="436"/>
        <v>5200</v>
      </c>
      <c r="X608" s="135">
        <f t="shared" si="472"/>
        <v>40</v>
      </c>
      <c r="Z608" s="135">
        <v>2600</v>
      </c>
      <c r="AA608" s="129">
        <v>2600</v>
      </c>
      <c r="AB608" s="129">
        <v>2600</v>
      </c>
      <c r="AC608" s="129">
        <f t="shared" si="459"/>
        <v>7800</v>
      </c>
      <c r="AD608" s="424">
        <f t="shared" si="469"/>
        <v>60</v>
      </c>
      <c r="AF608" s="424">
        <f t="shared" si="473"/>
        <v>13000</v>
      </c>
      <c r="AG608" s="424">
        <f t="shared" si="474"/>
        <v>100</v>
      </c>
      <c r="AI608" s="424"/>
      <c r="AJ608" s="129"/>
      <c r="AK608" s="129"/>
      <c r="AL608" s="129">
        <f t="shared" si="460"/>
        <v>0</v>
      </c>
      <c r="AM608" s="424">
        <f t="shared" si="470"/>
        <v>0</v>
      </c>
      <c r="AO608" s="424"/>
      <c r="AP608" s="129"/>
      <c r="AQ608" s="129"/>
      <c r="AR608" s="129">
        <f t="shared" si="461"/>
        <v>0</v>
      </c>
      <c r="AS608" s="424">
        <f t="shared" si="471"/>
        <v>0</v>
      </c>
      <c r="AU608" s="424">
        <f t="shared" si="475"/>
        <v>0</v>
      </c>
      <c r="AV608" s="424">
        <f t="shared" si="462"/>
        <v>0</v>
      </c>
      <c r="AX608" s="424">
        <f t="shared" si="453"/>
        <v>13000</v>
      </c>
      <c r="AY608" s="424">
        <f t="shared" si="463"/>
        <v>100</v>
      </c>
      <c r="AZ608" s="50"/>
      <c r="BA608" s="129">
        <f>R608-AX608</f>
        <v>0</v>
      </c>
      <c r="BB608" s="129">
        <f>BA608/(R608/100)</f>
        <v>0</v>
      </c>
      <c r="BC608" s="129">
        <f>R608-BA608</f>
        <v>13000</v>
      </c>
      <c r="BD608" s="51"/>
    </row>
    <row r="609" spans="1:56" ht="30" customHeight="1" x14ac:dyDescent="0.2">
      <c r="A609" s="82"/>
      <c r="B609" s="83"/>
      <c r="C609" s="83"/>
      <c r="D609" s="63"/>
      <c r="E609" s="60"/>
      <c r="F609" s="83"/>
      <c r="G609" s="104"/>
      <c r="H609" s="105"/>
      <c r="I609" s="59"/>
      <c r="J609" s="60"/>
      <c r="K609" s="133">
        <v>5</v>
      </c>
      <c r="L609" s="62"/>
      <c r="M609" s="63"/>
      <c r="N609" s="134" t="s">
        <v>58</v>
      </c>
      <c r="O609" s="129">
        <v>2000</v>
      </c>
      <c r="P609" s="136">
        <v>2000</v>
      </c>
      <c r="Q609" s="137">
        <v>7000</v>
      </c>
      <c r="R609" s="129">
        <v>2000</v>
      </c>
      <c r="S609" s="375"/>
      <c r="T609" s="129">
        <v>600</v>
      </c>
      <c r="U609" s="129">
        <v>700</v>
      </c>
      <c r="V609" s="129">
        <v>700</v>
      </c>
      <c r="W609" s="129">
        <f t="shared" si="436"/>
        <v>2000</v>
      </c>
      <c r="X609" s="135">
        <f t="shared" si="472"/>
        <v>100</v>
      </c>
      <c r="Z609" s="135"/>
      <c r="AA609" s="129"/>
      <c r="AB609" s="129"/>
      <c r="AC609" s="129">
        <f t="shared" si="459"/>
        <v>0</v>
      </c>
      <c r="AD609" s="424">
        <f t="shared" si="469"/>
        <v>0</v>
      </c>
      <c r="AF609" s="424">
        <f t="shared" si="473"/>
        <v>2000</v>
      </c>
      <c r="AG609" s="424">
        <f t="shared" si="474"/>
        <v>100</v>
      </c>
      <c r="AI609" s="424"/>
      <c r="AJ609" s="129"/>
      <c r="AK609" s="129"/>
      <c r="AL609" s="129">
        <f t="shared" si="460"/>
        <v>0</v>
      </c>
      <c r="AM609" s="424">
        <f t="shared" si="470"/>
        <v>0</v>
      </c>
      <c r="AO609" s="424"/>
      <c r="AP609" s="129"/>
      <c r="AQ609" s="129"/>
      <c r="AR609" s="129">
        <f t="shared" si="461"/>
        <v>0</v>
      </c>
      <c r="AS609" s="424">
        <f t="shared" si="471"/>
        <v>0</v>
      </c>
      <c r="AU609" s="424">
        <f t="shared" si="475"/>
        <v>0</v>
      </c>
      <c r="AV609" s="424">
        <f t="shared" si="462"/>
        <v>0</v>
      </c>
      <c r="AX609" s="424">
        <f t="shared" si="453"/>
        <v>2000</v>
      </c>
      <c r="AY609" s="424">
        <f t="shared" si="463"/>
        <v>100</v>
      </c>
      <c r="AZ609" s="50"/>
      <c r="BA609" s="129">
        <f>R609-AX609</f>
        <v>0</v>
      </c>
      <c r="BB609" s="129">
        <f>BA609/(R609/100)</f>
        <v>0</v>
      </c>
      <c r="BC609" s="129">
        <f>R609-BA609</f>
        <v>2000</v>
      </c>
      <c r="BD609" s="51"/>
    </row>
    <row r="610" spans="1:56" ht="30" customHeight="1" x14ac:dyDescent="0.2">
      <c r="A610" s="82"/>
      <c r="B610" s="83"/>
      <c r="C610" s="83"/>
      <c r="D610" s="63"/>
      <c r="E610" s="60"/>
      <c r="F610" s="83"/>
      <c r="G610" s="104"/>
      <c r="H610" s="105"/>
      <c r="I610" s="59"/>
      <c r="J610" s="60"/>
      <c r="K610" s="133">
        <v>7</v>
      </c>
      <c r="L610" s="62"/>
      <c r="M610" s="63"/>
      <c r="N610" s="134" t="s">
        <v>59</v>
      </c>
      <c r="O610" s="129">
        <v>2000</v>
      </c>
      <c r="P610" s="136">
        <v>2000</v>
      </c>
      <c r="Q610" s="137">
        <v>3000</v>
      </c>
      <c r="R610" s="129">
        <v>2000</v>
      </c>
      <c r="S610" s="375"/>
      <c r="T610" s="129">
        <v>600</v>
      </c>
      <c r="U610" s="129">
        <v>600</v>
      </c>
      <c r="V610" s="129">
        <v>800</v>
      </c>
      <c r="W610" s="129">
        <f t="shared" si="436"/>
        <v>2000</v>
      </c>
      <c r="X610" s="135">
        <f t="shared" si="472"/>
        <v>100</v>
      </c>
      <c r="Z610" s="135"/>
      <c r="AA610" s="129"/>
      <c r="AB610" s="129"/>
      <c r="AC610" s="129">
        <f t="shared" si="459"/>
        <v>0</v>
      </c>
      <c r="AD610" s="424">
        <f t="shared" si="469"/>
        <v>0</v>
      </c>
      <c r="AF610" s="424">
        <f t="shared" si="473"/>
        <v>2000</v>
      </c>
      <c r="AG610" s="424">
        <f t="shared" si="474"/>
        <v>100</v>
      </c>
      <c r="AI610" s="424"/>
      <c r="AJ610" s="129"/>
      <c r="AK610" s="129"/>
      <c r="AL610" s="129">
        <f t="shared" si="460"/>
        <v>0</v>
      </c>
      <c r="AM610" s="424">
        <f t="shared" si="470"/>
        <v>0</v>
      </c>
      <c r="AO610" s="424"/>
      <c r="AP610" s="129"/>
      <c r="AQ610" s="129"/>
      <c r="AR610" s="129">
        <f t="shared" si="461"/>
        <v>0</v>
      </c>
      <c r="AS610" s="424">
        <f t="shared" si="471"/>
        <v>0</v>
      </c>
      <c r="AU610" s="424">
        <f t="shared" si="475"/>
        <v>0</v>
      </c>
      <c r="AV610" s="424">
        <f t="shared" si="462"/>
        <v>0</v>
      </c>
      <c r="AX610" s="424">
        <f t="shared" si="453"/>
        <v>2000</v>
      </c>
      <c r="AY610" s="424">
        <f t="shared" si="463"/>
        <v>100</v>
      </c>
      <c r="AZ610" s="50"/>
      <c r="BA610" s="129">
        <f>R610-AX610</f>
        <v>0</v>
      </c>
      <c r="BB610" s="129">
        <f>BA610/(R610/100)</f>
        <v>0</v>
      </c>
      <c r="BC610" s="129">
        <f>R610-BA610</f>
        <v>2000</v>
      </c>
      <c r="BD610" s="51"/>
    </row>
    <row r="611" spans="1:56" ht="30" customHeight="1" x14ac:dyDescent="0.2">
      <c r="A611" s="82"/>
      <c r="B611" s="83"/>
      <c r="C611" s="83"/>
      <c r="D611" s="168" t="s">
        <v>109</v>
      </c>
      <c r="E611" s="85"/>
      <c r="F611" s="86"/>
      <c r="G611" s="87"/>
      <c r="H611" s="88"/>
      <c r="I611" s="89"/>
      <c r="J611" s="85"/>
      <c r="K611" s="90"/>
      <c r="L611" s="91"/>
      <c r="M611" s="92"/>
      <c r="N611" s="93" t="s">
        <v>110</v>
      </c>
      <c r="O611" s="95">
        <f t="shared" ref="O611:R613" si="481">O612</f>
        <v>2794000</v>
      </c>
      <c r="P611" s="169">
        <f t="shared" si="481"/>
        <v>3087000</v>
      </c>
      <c r="Q611" s="170">
        <f t="shared" si="481"/>
        <v>3347000</v>
      </c>
      <c r="R611" s="95">
        <f t="shared" si="481"/>
        <v>2794000</v>
      </c>
      <c r="S611" s="375"/>
      <c r="T611" s="95">
        <f>T612</f>
        <v>409000</v>
      </c>
      <c r="U611" s="95">
        <f>U612</f>
        <v>178200</v>
      </c>
      <c r="V611" s="95">
        <f>V612</f>
        <v>171400</v>
      </c>
      <c r="W611" s="95">
        <f t="shared" si="436"/>
        <v>758600</v>
      </c>
      <c r="X611" s="94">
        <f t="shared" si="472"/>
        <v>27.151037938439512</v>
      </c>
      <c r="Z611" s="94">
        <f t="shared" ref="Z611:AB612" si="482">Z612</f>
        <v>196500</v>
      </c>
      <c r="AA611" s="95">
        <f t="shared" si="482"/>
        <v>197700</v>
      </c>
      <c r="AB611" s="95">
        <f t="shared" si="482"/>
        <v>186700</v>
      </c>
      <c r="AC611" s="95">
        <f t="shared" si="459"/>
        <v>580900</v>
      </c>
      <c r="AD611" s="195">
        <f t="shared" si="469"/>
        <v>20.790980672870436</v>
      </c>
      <c r="AF611" s="195">
        <f t="shared" si="473"/>
        <v>1339500</v>
      </c>
      <c r="AG611" s="195">
        <f t="shared" si="474"/>
        <v>47.942018611309948</v>
      </c>
      <c r="AI611" s="195">
        <f t="shared" ref="AI611:AK612" si="483">AI612</f>
        <v>271000</v>
      </c>
      <c r="AJ611" s="95">
        <f t="shared" si="483"/>
        <v>244300</v>
      </c>
      <c r="AK611" s="95">
        <f t="shared" si="483"/>
        <v>270500</v>
      </c>
      <c r="AL611" s="95">
        <f t="shared" si="460"/>
        <v>785800</v>
      </c>
      <c r="AM611" s="195">
        <f t="shared" si="470"/>
        <v>28.124552612741589</v>
      </c>
      <c r="AO611" s="195">
        <f t="shared" ref="AO611:AQ612" si="484">AO612</f>
        <v>188400</v>
      </c>
      <c r="AP611" s="95">
        <f t="shared" si="484"/>
        <v>190100</v>
      </c>
      <c r="AQ611" s="95">
        <f t="shared" si="484"/>
        <v>290200</v>
      </c>
      <c r="AR611" s="95">
        <f t="shared" si="461"/>
        <v>668700</v>
      </c>
      <c r="AS611" s="195">
        <f t="shared" si="471"/>
        <v>23.93342877594846</v>
      </c>
      <c r="AU611" s="195">
        <f t="shared" si="475"/>
        <v>1454500</v>
      </c>
      <c r="AV611" s="195">
        <f t="shared" si="462"/>
        <v>52.057981388690052</v>
      </c>
      <c r="AX611" s="195">
        <f t="shared" si="453"/>
        <v>2794000</v>
      </c>
      <c r="AY611" s="195">
        <f t="shared" si="463"/>
        <v>100</v>
      </c>
      <c r="AZ611" s="96"/>
      <c r="BA611" s="94">
        <f t="shared" si="444"/>
        <v>0</v>
      </c>
      <c r="BB611" s="95">
        <f t="shared" si="437"/>
        <v>0</v>
      </c>
      <c r="BC611" s="95">
        <f t="shared" si="445"/>
        <v>2794000</v>
      </c>
      <c r="BD611" s="51"/>
    </row>
    <row r="612" spans="1:56" ht="30" customHeight="1" x14ac:dyDescent="0.2">
      <c r="A612" s="82"/>
      <c r="B612" s="83"/>
      <c r="C612" s="83"/>
      <c r="D612" s="63"/>
      <c r="E612" s="193" t="s">
        <v>48</v>
      </c>
      <c r="F612" s="83"/>
      <c r="G612" s="104"/>
      <c r="H612" s="105"/>
      <c r="I612" s="59"/>
      <c r="J612" s="60"/>
      <c r="K612" s="61"/>
      <c r="L612" s="62"/>
      <c r="M612" s="63"/>
      <c r="N612" s="64" t="s">
        <v>49</v>
      </c>
      <c r="O612" s="99">
        <f t="shared" si="481"/>
        <v>2794000</v>
      </c>
      <c r="P612" s="66">
        <f t="shared" si="481"/>
        <v>3087000</v>
      </c>
      <c r="Q612" s="67">
        <f t="shared" si="481"/>
        <v>3347000</v>
      </c>
      <c r="R612" s="99">
        <f t="shared" si="481"/>
        <v>2794000</v>
      </c>
      <c r="S612" s="383"/>
      <c r="T612" s="99">
        <f t="shared" ref="T612:V613" si="485">T613</f>
        <v>409000</v>
      </c>
      <c r="U612" s="99">
        <f t="shared" si="485"/>
        <v>178200</v>
      </c>
      <c r="V612" s="99">
        <f t="shared" si="485"/>
        <v>171400</v>
      </c>
      <c r="W612" s="99">
        <f t="shared" si="436"/>
        <v>758600</v>
      </c>
      <c r="X612" s="98">
        <f t="shared" si="472"/>
        <v>27.151037938439512</v>
      </c>
      <c r="Z612" s="98">
        <f t="shared" si="482"/>
        <v>196500</v>
      </c>
      <c r="AA612" s="99">
        <f t="shared" si="482"/>
        <v>197700</v>
      </c>
      <c r="AB612" s="99">
        <f t="shared" si="482"/>
        <v>186700</v>
      </c>
      <c r="AC612" s="99">
        <f t="shared" si="459"/>
        <v>580900</v>
      </c>
      <c r="AD612" s="65">
        <f t="shared" si="469"/>
        <v>20.790980672870436</v>
      </c>
      <c r="AF612" s="65">
        <f t="shared" si="473"/>
        <v>1339500</v>
      </c>
      <c r="AG612" s="65">
        <f t="shared" si="474"/>
        <v>47.942018611309948</v>
      </c>
      <c r="AI612" s="65">
        <f t="shared" si="483"/>
        <v>271000</v>
      </c>
      <c r="AJ612" s="99">
        <f t="shared" si="483"/>
        <v>244300</v>
      </c>
      <c r="AK612" s="99">
        <f t="shared" si="483"/>
        <v>270500</v>
      </c>
      <c r="AL612" s="99">
        <f t="shared" si="460"/>
        <v>785800</v>
      </c>
      <c r="AM612" s="65">
        <f t="shared" si="470"/>
        <v>28.124552612741589</v>
      </c>
      <c r="AO612" s="65">
        <f t="shared" si="484"/>
        <v>188400</v>
      </c>
      <c r="AP612" s="99">
        <f t="shared" si="484"/>
        <v>190100</v>
      </c>
      <c r="AQ612" s="99">
        <f t="shared" si="484"/>
        <v>290200</v>
      </c>
      <c r="AR612" s="99">
        <f t="shared" si="461"/>
        <v>668700</v>
      </c>
      <c r="AS612" s="65">
        <f t="shared" si="471"/>
        <v>23.93342877594846</v>
      </c>
      <c r="AU612" s="65">
        <f t="shared" si="475"/>
        <v>1454500</v>
      </c>
      <c r="AV612" s="65">
        <f t="shared" si="462"/>
        <v>52.057981388690052</v>
      </c>
      <c r="AX612" s="65">
        <f t="shared" si="453"/>
        <v>2794000</v>
      </c>
      <c r="AY612" s="65">
        <f t="shared" si="463"/>
        <v>100</v>
      </c>
      <c r="AZ612" s="50"/>
      <c r="BA612" s="98">
        <f t="shared" si="444"/>
        <v>0</v>
      </c>
      <c r="BB612" s="99">
        <f t="shared" si="437"/>
        <v>0</v>
      </c>
      <c r="BC612" s="99">
        <f t="shared" si="445"/>
        <v>2794000</v>
      </c>
      <c r="BD612" s="51"/>
    </row>
    <row r="613" spans="1:56" ht="30" customHeight="1" x14ac:dyDescent="0.2">
      <c r="A613" s="82"/>
      <c r="B613" s="83"/>
      <c r="C613" s="83"/>
      <c r="D613" s="63"/>
      <c r="E613" s="60"/>
      <c r="F613" s="171">
        <v>4</v>
      </c>
      <c r="G613" s="104"/>
      <c r="H613" s="105"/>
      <c r="I613" s="59"/>
      <c r="J613" s="60"/>
      <c r="K613" s="61"/>
      <c r="L613" s="62"/>
      <c r="M613" s="63"/>
      <c r="N613" s="101" t="s">
        <v>50</v>
      </c>
      <c r="O613" s="103">
        <f t="shared" si="481"/>
        <v>2794000</v>
      </c>
      <c r="P613" s="131">
        <f t="shared" si="481"/>
        <v>3087000</v>
      </c>
      <c r="Q613" s="132">
        <f t="shared" si="481"/>
        <v>3347000</v>
      </c>
      <c r="R613" s="103">
        <f t="shared" si="481"/>
        <v>2794000</v>
      </c>
      <c r="S613" s="379"/>
      <c r="T613" s="103">
        <f t="shared" si="485"/>
        <v>409000</v>
      </c>
      <c r="U613" s="103">
        <f t="shared" si="485"/>
        <v>178200</v>
      </c>
      <c r="V613" s="103">
        <f t="shared" si="485"/>
        <v>171400</v>
      </c>
      <c r="W613" s="103">
        <f t="shared" si="436"/>
        <v>758600</v>
      </c>
      <c r="X613" s="102">
        <f t="shared" si="472"/>
        <v>27.151037938439512</v>
      </c>
      <c r="Z613" s="102">
        <f>Z614</f>
        <v>196500</v>
      </c>
      <c r="AA613" s="103">
        <f>AA614</f>
        <v>197700</v>
      </c>
      <c r="AB613" s="103">
        <f>AB614</f>
        <v>186700</v>
      </c>
      <c r="AC613" s="103">
        <f t="shared" si="459"/>
        <v>580900</v>
      </c>
      <c r="AD613" s="420">
        <f t="shared" si="469"/>
        <v>20.790980672870436</v>
      </c>
      <c r="AF613" s="420">
        <f t="shared" si="473"/>
        <v>1339500</v>
      </c>
      <c r="AG613" s="420">
        <f t="shared" si="474"/>
        <v>47.942018611309948</v>
      </c>
      <c r="AI613" s="420">
        <f>AI614</f>
        <v>271000</v>
      </c>
      <c r="AJ613" s="103">
        <f>AJ614</f>
        <v>244300</v>
      </c>
      <c r="AK613" s="103">
        <f>AK614</f>
        <v>270500</v>
      </c>
      <c r="AL613" s="103">
        <f t="shared" si="460"/>
        <v>785800</v>
      </c>
      <c r="AM613" s="420">
        <f t="shared" si="470"/>
        <v>28.124552612741589</v>
      </c>
      <c r="AO613" s="420">
        <f>AO614</f>
        <v>188400</v>
      </c>
      <c r="AP613" s="103">
        <f>AP614</f>
        <v>190100</v>
      </c>
      <c r="AQ613" s="103">
        <f>AQ614</f>
        <v>290200</v>
      </c>
      <c r="AR613" s="103">
        <f t="shared" si="461"/>
        <v>668700</v>
      </c>
      <c r="AS613" s="420">
        <f t="shared" si="471"/>
        <v>23.93342877594846</v>
      </c>
      <c r="AU613" s="420">
        <f t="shared" si="475"/>
        <v>1454500</v>
      </c>
      <c r="AV613" s="420">
        <f t="shared" si="462"/>
        <v>52.057981388690052</v>
      </c>
      <c r="AX613" s="420">
        <f t="shared" si="453"/>
        <v>2794000</v>
      </c>
      <c r="AY613" s="420">
        <f t="shared" si="463"/>
        <v>100</v>
      </c>
      <c r="AZ613" s="50"/>
      <c r="BA613" s="102">
        <f t="shared" si="444"/>
        <v>0</v>
      </c>
      <c r="BB613" s="103">
        <f t="shared" si="437"/>
        <v>0</v>
      </c>
      <c r="BC613" s="103">
        <f t="shared" si="445"/>
        <v>2794000</v>
      </c>
      <c r="BD613" s="51"/>
    </row>
    <row r="614" spans="1:56" ht="30" customHeight="1" x14ac:dyDescent="0.2">
      <c r="A614" s="82"/>
      <c r="B614" s="83"/>
      <c r="C614" s="83"/>
      <c r="D614" s="63"/>
      <c r="E614" s="60"/>
      <c r="F614" s="83"/>
      <c r="G614" s="109">
        <v>1</v>
      </c>
      <c r="H614" s="172"/>
      <c r="I614" s="59"/>
      <c r="J614" s="60"/>
      <c r="K614" s="61"/>
      <c r="L614" s="62"/>
      <c r="M614" s="63"/>
      <c r="N614" s="101" t="s">
        <v>51</v>
      </c>
      <c r="O614" s="103">
        <f>O615+O628+O635+O639</f>
        <v>2794000</v>
      </c>
      <c r="P614" s="131">
        <f>P615+P628+P635+P639</f>
        <v>3087000</v>
      </c>
      <c r="Q614" s="132">
        <f>Q615+Q628+Q635+Q639</f>
        <v>3347000</v>
      </c>
      <c r="R614" s="103">
        <f>R615+R628+R635+R639</f>
        <v>2794000</v>
      </c>
      <c r="S614" s="379"/>
      <c r="T614" s="103">
        <f>T615+T628+T635+T639</f>
        <v>409000</v>
      </c>
      <c r="U614" s="103">
        <f>U615+U628+U635+U639</f>
        <v>178200</v>
      </c>
      <c r="V614" s="103">
        <f>V615+V628+V635+V639</f>
        <v>171400</v>
      </c>
      <c r="W614" s="103">
        <f t="shared" si="436"/>
        <v>758600</v>
      </c>
      <c r="X614" s="102">
        <f t="shared" si="472"/>
        <v>27.151037938439512</v>
      </c>
      <c r="Z614" s="102">
        <f>Z615+Z628+Z635+Z639</f>
        <v>196500</v>
      </c>
      <c r="AA614" s="103">
        <f>AA615+AA628+AA635+AA639</f>
        <v>197700</v>
      </c>
      <c r="AB614" s="103">
        <f>AB615+AB628+AB635+AB639</f>
        <v>186700</v>
      </c>
      <c r="AC614" s="103">
        <f t="shared" si="459"/>
        <v>580900</v>
      </c>
      <c r="AD614" s="420">
        <f t="shared" si="469"/>
        <v>20.790980672870436</v>
      </c>
      <c r="AF614" s="420">
        <f t="shared" si="473"/>
        <v>1339500</v>
      </c>
      <c r="AG614" s="420">
        <f t="shared" si="474"/>
        <v>47.942018611309948</v>
      </c>
      <c r="AI614" s="420">
        <f>AI615+AI628+AI635+AI639</f>
        <v>271000</v>
      </c>
      <c r="AJ614" s="103">
        <f>AJ615+AJ628+AJ635+AJ639</f>
        <v>244300</v>
      </c>
      <c r="AK614" s="103">
        <f>AK615+AK628+AK635+AK639</f>
        <v>270500</v>
      </c>
      <c r="AL614" s="103">
        <f t="shared" si="460"/>
        <v>785800</v>
      </c>
      <c r="AM614" s="420">
        <f t="shared" si="470"/>
        <v>28.124552612741589</v>
      </c>
      <c r="AO614" s="420">
        <f>AO615+AO628+AO635+AO639</f>
        <v>188400</v>
      </c>
      <c r="AP614" s="103">
        <f>AP615+AP628+AP635+AP639</f>
        <v>190100</v>
      </c>
      <c r="AQ614" s="103">
        <f>AQ615+AQ628+AQ635+AQ639</f>
        <v>290200</v>
      </c>
      <c r="AR614" s="103">
        <f t="shared" si="461"/>
        <v>668700</v>
      </c>
      <c r="AS614" s="420">
        <f t="shared" si="471"/>
        <v>23.93342877594846</v>
      </c>
      <c r="AU614" s="420">
        <f t="shared" si="475"/>
        <v>1454500</v>
      </c>
      <c r="AV614" s="420">
        <f t="shared" si="462"/>
        <v>52.057981388690052</v>
      </c>
      <c r="AX614" s="420">
        <f t="shared" si="453"/>
        <v>2794000</v>
      </c>
      <c r="AY614" s="420">
        <f t="shared" si="463"/>
        <v>100</v>
      </c>
      <c r="AZ614" s="50"/>
      <c r="BA614" s="102">
        <f t="shared" si="444"/>
        <v>0</v>
      </c>
      <c r="BB614" s="103">
        <f t="shared" si="437"/>
        <v>0</v>
      </c>
      <c r="BC614" s="103">
        <f t="shared" si="445"/>
        <v>2794000</v>
      </c>
      <c r="BD614" s="51"/>
    </row>
    <row r="615" spans="1:56" ht="30" customHeight="1" x14ac:dyDescent="0.2">
      <c r="A615" s="82"/>
      <c r="B615" s="83"/>
      <c r="C615" s="83"/>
      <c r="D615" s="63"/>
      <c r="E615" s="60"/>
      <c r="F615" s="83"/>
      <c r="G615" s="109"/>
      <c r="H615" s="173" t="s">
        <v>46</v>
      </c>
      <c r="I615" s="59"/>
      <c r="J615" s="60"/>
      <c r="K615" s="61"/>
      <c r="L615" s="62"/>
      <c r="M615" s="63"/>
      <c r="N615" s="101" t="s">
        <v>51</v>
      </c>
      <c r="O615" s="103">
        <f>O616</f>
        <v>2693000</v>
      </c>
      <c r="P615" s="131">
        <f>P616</f>
        <v>2963000</v>
      </c>
      <c r="Q615" s="132">
        <f>Q616</f>
        <v>3218000</v>
      </c>
      <c r="R615" s="103">
        <f>R616</f>
        <v>2693000</v>
      </c>
      <c r="S615" s="379"/>
      <c r="T615" s="103">
        <f>T616</f>
        <v>399000</v>
      </c>
      <c r="U615" s="103">
        <f>U616</f>
        <v>172700</v>
      </c>
      <c r="V615" s="103">
        <f>V616</f>
        <v>164900</v>
      </c>
      <c r="W615" s="103">
        <f t="shared" ref="W615:W654" si="486">T615+U615+V615</f>
        <v>736600</v>
      </c>
      <c r="X615" s="102">
        <f t="shared" si="472"/>
        <v>27.352395098403267</v>
      </c>
      <c r="Z615" s="102">
        <f>Z616</f>
        <v>188500</v>
      </c>
      <c r="AA615" s="103">
        <f>AA616</f>
        <v>190700</v>
      </c>
      <c r="AB615" s="103">
        <f>AB616</f>
        <v>179700</v>
      </c>
      <c r="AC615" s="103">
        <f t="shared" si="459"/>
        <v>558900</v>
      </c>
      <c r="AD615" s="420">
        <f t="shared" si="469"/>
        <v>20.753806164129223</v>
      </c>
      <c r="AF615" s="420">
        <f t="shared" si="473"/>
        <v>1295500</v>
      </c>
      <c r="AG615" s="420">
        <f t="shared" si="474"/>
        <v>48.106201262532494</v>
      </c>
      <c r="AI615" s="420">
        <f>AI616</f>
        <v>243500</v>
      </c>
      <c r="AJ615" s="103">
        <f>AJ616</f>
        <v>235700</v>
      </c>
      <c r="AK615" s="103">
        <f>AK616</f>
        <v>262700</v>
      </c>
      <c r="AL615" s="103">
        <f t="shared" si="460"/>
        <v>741900</v>
      </c>
      <c r="AM615" s="420">
        <f t="shared" si="470"/>
        <v>27.549201633865579</v>
      </c>
      <c r="AO615" s="420">
        <f>AO616</f>
        <v>183400</v>
      </c>
      <c r="AP615" s="103">
        <f>AP616</f>
        <v>183500</v>
      </c>
      <c r="AQ615" s="103">
        <f>AQ616</f>
        <v>288700</v>
      </c>
      <c r="AR615" s="103">
        <f t="shared" si="461"/>
        <v>655600</v>
      </c>
      <c r="AS615" s="420">
        <f t="shared" si="471"/>
        <v>24.344597103601931</v>
      </c>
      <c r="AU615" s="420">
        <f t="shared" si="475"/>
        <v>1397500</v>
      </c>
      <c r="AV615" s="420">
        <f t="shared" si="462"/>
        <v>51.893798737467506</v>
      </c>
      <c r="AX615" s="420">
        <f t="shared" si="453"/>
        <v>2693000</v>
      </c>
      <c r="AY615" s="420">
        <f t="shared" si="463"/>
        <v>100</v>
      </c>
      <c r="AZ615" s="50"/>
      <c r="BA615" s="102">
        <f t="shared" si="444"/>
        <v>0</v>
      </c>
      <c r="BB615" s="103">
        <f t="shared" ref="BB615:BB634" si="487">BA615/(R615/100)</f>
        <v>0</v>
      </c>
      <c r="BC615" s="103">
        <f t="shared" si="445"/>
        <v>2693000</v>
      </c>
      <c r="BD615" s="51"/>
    </row>
    <row r="616" spans="1:56" ht="30" customHeight="1" x14ac:dyDescent="0.2">
      <c r="A616" s="82"/>
      <c r="B616" s="83"/>
      <c r="C616" s="83"/>
      <c r="D616" s="63"/>
      <c r="E616" s="60"/>
      <c r="F616" s="83"/>
      <c r="G616" s="104"/>
      <c r="H616" s="105"/>
      <c r="I616" s="123">
        <v>2</v>
      </c>
      <c r="J616" s="60"/>
      <c r="K616" s="61"/>
      <c r="L616" s="62"/>
      <c r="M616" s="63"/>
      <c r="N616" s="124" t="s">
        <v>54</v>
      </c>
      <c r="O616" s="126">
        <f>O617+O620+O623</f>
        <v>2693000</v>
      </c>
      <c r="P616" s="127">
        <f>P617+P620+P623</f>
        <v>2963000</v>
      </c>
      <c r="Q616" s="128">
        <f>Q617+Q620+Q623</f>
        <v>3218000</v>
      </c>
      <c r="R616" s="126">
        <f>R617+R620+R623</f>
        <v>2693000</v>
      </c>
      <c r="S616" s="388"/>
      <c r="T616" s="126">
        <f>T617+T620+T623</f>
        <v>399000</v>
      </c>
      <c r="U616" s="126">
        <f>U617+U620+U623</f>
        <v>172700</v>
      </c>
      <c r="V616" s="126">
        <f>V617+V620+V623</f>
        <v>164900</v>
      </c>
      <c r="W616" s="126">
        <f t="shared" si="486"/>
        <v>736600</v>
      </c>
      <c r="X616" s="125">
        <f t="shared" si="472"/>
        <v>27.352395098403267</v>
      </c>
      <c r="Z616" s="125">
        <f>Z617+Z620+Z623</f>
        <v>188500</v>
      </c>
      <c r="AA616" s="126">
        <f>AA617+AA620+AA623</f>
        <v>190700</v>
      </c>
      <c r="AB616" s="126">
        <f>AB617+AB620+AB623</f>
        <v>179700</v>
      </c>
      <c r="AC616" s="126">
        <f t="shared" si="459"/>
        <v>558900</v>
      </c>
      <c r="AD616" s="423">
        <f t="shared" si="469"/>
        <v>20.753806164129223</v>
      </c>
      <c r="AF616" s="423">
        <f t="shared" si="473"/>
        <v>1295500</v>
      </c>
      <c r="AG616" s="423">
        <f t="shared" si="474"/>
        <v>48.106201262532494</v>
      </c>
      <c r="AI616" s="423">
        <f>AI617+AI620+AI623</f>
        <v>243500</v>
      </c>
      <c r="AJ616" s="126">
        <f>AJ617+AJ620+AJ623</f>
        <v>235700</v>
      </c>
      <c r="AK616" s="126">
        <f>AK617+AK620+AK623</f>
        <v>262700</v>
      </c>
      <c r="AL616" s="126">
        <f t="shared" si="460"/>
        <v>741900</v>
      </c>
      <c r="AM616" s="423">
        <f t="shared" si="470"/>
        <v>27.549201633865579</v>
      </c>
      <c r="AO616" s="423">
        <f>AO617+AO620+AO623</f>
        <v>183400</v>
      </c>
      <c r="AP616" s="126">
        <f>AP617+AP620+AP623</f>
        <v>183500</v>
      </c>
      <c r="AQ616" s="126">
        <f>AQ617+AQ620+AQ623</f>
        <v>288700</v>
      </c>
      <c r="AR616" s="126">
        <f t="shared" si="461"/>
        <v>655600</v>
      </c>
      <c r="AS616" s="423">
        <f t="shared" si="471"/>
        <v>24.344597103601931</v>
      </c>
      <c r="AU616" s="423">
        <f t="shared" si="475"/>
        <v>1397500</v>
      </c>
      <c r="AV616" s="423">
        <f t="shared" si="462"/>
        <v>51.893798737467506</v>
      </c>
      <c r="AX616" s="423">
        <f t="shared" si="453"/>
        <v>2693000</v>
      </c>
      <c r="AY616" s="423">
        <f t="shared" si="463"/>
        <v>100</v>
      </c>
      <c r="AZ616" s="50"/>
      <c r="BA616" s="125">
        <f t="shared" si="444"/>
        <v>0</v>
      </c>
      <c r="BB616" s="126">
        <f t="shared" si="487"/>
        <v>0</v>
      </c>
      <c r="BC616" s="126">
        <f t="shared" si="445"/>
        <v>2693000</v>
      </c>
      <c r="BD616" s="51"/>
    </row>
    <row r="617" spans="1:56" ht="30" customHeight="1" x14ac:dyDescent="0.2">
      <c r="A617" s="82"/>
      <c r="B617" s="83"/>
      <c r="C617" s="83"/>
      <c r="D617" s="63"/>
      <c r="E617" s="60"/>
      <c r="F617" s="83"/>
      <c r="G617" s="104"/>
      <c r="H617" s="105"/>
      <c r="I617" s="59"/>
      <c r="J617" s="130" t="s">
        <v>63</v>
      </c>
      <c r="K617" s="61"/>
      <c r="L617" s="62"/>
      <c r="M617" s="63"/>
      <c r="N617" s="101" t="s">
        <v>64</v>
      </c>
      <c r="O617" s="103">
        <f>O618+O619</f>
        <v>2288000</v>
      </c>
      <c r="P617" s="103">
        <f>P618+P619</f>
        <v>2533000</v>
      </c>
      <c r="Q617" s="103">
        <f>Q618+Q619</f>
        <v>2760000</v>
      </c>
      <c r="R617" s="103">
        <f>R618+R619</f>
        <v>2288000</v>
      </c>
      <c r="S617" s="379"/>
      <c r="T617" s="103">
        <f>T618+T619</f>
        <v>341000</v>
      </c>
      <c r="U617" s="103">
        <f>U618+U619</f>
        <v>148000</v>
      </c>
      <c r="V617" s="103">
        <f>V618+V619</f>
        <v>141000</v>
      </c>
      <c r="W617" s="103">
        <f t="shared" si="486"/>
        <v>630000</v>
      </c>
      <c r="X617" s="102">
        <f t="shared" si="472"/>
        <v>27.534965034965033</v>
      </c>
      <c r="Z617" s="102">
        <f>Z618+Z619</f>
        <v>161000</v>
      </c>
      <c r="AA617" s="103">
        <f>AA618+AA619</f>
        <v>161000</v>
      </c>
      <c r="AB617" s="103">
        <f>AB618+AB619</f>
        <v>151000</v>
      </c>
      <c r="AC617" s="103">
        <f t="shared" si="459"/>
        <v>473000</v>
      </c>
      <c r="AD617" s="424">
        <f t="shared" ref="AD617:AD622" si="488">AC617/(O617/100)</f>
        <v>20.673076923076923</v>
      </c>
      <c r="AF617" s="420">
        <f t="shared" si="473"/>
        <v>1103000</v>
      </c>
      <c r="AG617" s="420">
        <f t="shared" si="474"/>
        <v>48.20804195804196</v>
      </c>
      <c r="AI617" s="420">
        <f>AI618+AI619</f>
        <v>201000</v>
      </c>
      <c r="AJ617" s="103">
        <f>AJ618+AJ619</f>
        <v>201000</v>
      </c>
      <c r="AK617" s="103">
        <f>AK618+AK619</f>
        <v>231000</v>
      </c>
      <c r="AL617" s="103">
        <f t="shared" si="460"/>
        <v>633000</v>
      </c>
      <c r="AM617" s="424">
        <f t="shared" ref="AM617:AM622" si="489">AL617/(O617/100)</f>
        <v>27.666083916083917</v>
      </c>
      <c r="AO617" s="420">
        <f>AO618+AO619</f>
        <v>151000</v>
      </c>
      <c r="AP617" s="103">
        <f>AP618+AP619</f>
        <v>151000</v>
      </c>
      <c r="AQ617" s="103">
        <f>AQ618+AQ619</f>
        <v>250000</v>
      </c>
      <c r="AR617" s="103">
        <f t="shared" si="461"/>
        <v>552000</v>
      </c>
      <c r="AS617" s="424">
        <f t="shared" ref="AS617:AS622" si="490">AR617/(O617/100)</f>
        <v>24.125874125874127</v>
      </c>
      <c r="AU617" s="420">
        <f t="shared" si="475"/>
        <v>1185000</v>
      </c>
      <c r="AV617" s="420">
        <f t="shared" si="462"/>
        <v>51.79195804195804</v>
      </c>
      <c r="AX617" s="420">
        <f t="shared" si="453"/>
        <v>2288000</v>
      </c>
      <c r="AY617" s="420">
        <f t="shared" si="463"/>
        <v>100</v>
      </c>
      <c r="AZ617" s="50"/>
      <c r="BA617" s="102">
        <f t="shared" si="444"/>
        <v>0</v>
      </c>
      <c r="BB617" s="103">
        <f t="shared" si="487"/>
        <v>0</v>
      </c>
      <c r="BC617" s="103">
        <f t="shared" si="445"/>
        <v>2288000</v>
      </c>
      <c r="BD617" s="51"/>
    </row>
    <row r="618" spans="1:56" ht="30" customHeight="1" x14ac:dyDescent="0.2">
      <c r="A618" s="82"/>
      <c r="B618" s="83"/>
      <c r="C618" s="83"/>
      <c r="D618" s="63"/>
      <c r="E618" s="60"/>
      <c r="F618" s="83"/>
      <c r="G618" s="104"/>
      <c r="H618" s="105"/>
      <c r="I618" s="59"/>
      <c r="J618" s="60"/>
      <c r="K618" s="133">
        <v>1</v>
      </c>
      <c r="L618" s="62"/>
      <c r="M618" s="63"/>
      <c r="N618" s="134" t="s">
        <v>65</v>
      </c>
      <c r="O618" s="129">
        <v>2277000</v>
      </c>
      <c r="P618" s="136">
        <v>2521000</v>
      </c>
      <c r="Q618" s="137">
        <v>2740000</v>
      </c>
      <c r="R618" s="129">
        <v>2277000</v>
      </c>
      <c r="S618" s="375"/>
      <c r="T618" s="129">
        <v>340000</v>
      </c>
      <c r="U618" s="129">
        <v>147000</v>
      </c>
      <c r="V618" s="129">
        <v>140000</v>
      </c>
      <c r="W618" s="129">
        <f t="shared" si="486"/>
        <v>627000</v>
      </c>
      <c r="X618" s="135">
        <f t="shared" si="472"/>
        <v>27.536231884057973</v>
      </c>
      <c r="Z618" s="135">
        <v>160000</v>
      </c>
      <c r="AA618" s="129">
        <v>160000</v>
      </c>
      <c r="AB618" s="129">
        <v>150000</v>
      </c>
      <c r="AC618" s="129">
        <f>Z618+AA618+AB618</f>
        <v>470000</v>
      </c>
      <c r="AD618" s="424">
        <f>AC618/(O618/100)</f>
        <v>20.641194554238034</v>
      </c>
      <c r="AF618" s="424">
        <f t="shared" si="473"/>
        <v>1097000</v>
      </c>
      <c r="AG618" s="424">
        <f t="shared" si="474"/>
        <v>48.177426438296003</v>
      </c>
      <c r="AI618" s="424">
        <v>200000</v>
      </c>
      <c r="AJ618" s="129">
        <v>200000</v>
      </c>
      <c r="AK618" s="129">
        <v>230000</v>
      </c>
      <c r="AL618" s="129">
        <f>AI618+AJ618+AK618</f>
        <v>630000</v>
      </c>
      <c r="AM618" s="424">
        <f>AL618/(O618/100)</f>
        <v>27.66798418972332</v>
      </c>
      <c r="AO618" s="424">
        <v>150000</v>
      </c>
      <c r="AP618" s="129">
        <v>150000</v>
      </c>
      <c r="AQ618" s="129">
        <v>250000</v>
      </c>
      <c r="AR618" s="129">
        <f>AO618+AP618+AQ618</f>
        <v>550000</v>
      </c>
      <c r="AS618" s="424">
        <f>AR618/(O618/100)</f>
        <v>24.154589371980677</v>
      </c>
      <c r="AU618" s="424">
        <f t="shared" si="475"/>
        <v>1180000</v>
      </c>
      <c r="AV618" s="424">
        <f t="shared" si="462"/>
        <v>51.822573561703997</v>
      </c>
      <c r="AX618" s="424">
        <f t="shared" si="453"/>
        <v>2277000</v>
      </c>
      <c r="AY618" s="424">
        <f t="shared" si="463"/>
        <v>100</v>
      </c>
      <c r="AZ618" s="50"/>
      <c r="BA618" s="135">
        <f t="shared" si="444"/>
        <v>0</v>
      </c>
      <c r="BB618" s="129">
        <f t="shared" si="487"/>
        <v>0</v>
      </c>
      <c r="BC618" s="129">
        <f t="shared" si="445"/>
        <v>2277000</v>
      </c>
      <c r="BD618" s="51"/>
    </row>
    <row r="619" spans="1:56" ht="30" customHeight="1" x14ac:dyDescent="0.2">
      <c r="A619" s="82"/>
      <c r="B619" s="83"/>
      <c r="C619" s="83"/>
      <c r="D619" s="63"/>
      <c r="E619" s="60"/>
      <c r="F619" s="83"/>
      <c r="G619" s="104"/>
      <c r="H619" s="105"/>
      <c r="I619" s="59"/>
      <c r="J619" s="60"/>
      <c r="K619" s="133">
        <v>4</v>
      </c>
      <c r="L619" s="62"/>
      <c r="M619" s="63"/>
      <c r="N619" s="134" t="s">
        <v>66</v>
      </c>
      <c r="O619" s="129">
        <v>11000</v>
      </c>
      <c r="P619" s="136">
        <v>12000</v>
      </c>
      <c r="Q619" s="137">
        <v>20000</v>
      </c>
      <c r="R619" s="129">
        <v>11000</v>
      </c>
      <c r="S619" s="375"/>
      <c r="T619" s="129">
        <v>1000</v>
      </c>
      <c r="U619" s="129">
        <v>1000</v>
      </c>
      <c r="V619" s="129">
        <v>1000</v>
      </c>
      <c r="W619" s="129">
        <f t="shared" si="486"/>
        <v>3000</v>
      </c>
      <c r="X619" s="135">
        <f t="shared" si="472"/>
        <v>27.272727272727273</v>
      </c>
      <c r="Z619" s="135">
        <v>1000</v>
      </c>
      <c r="AA619" s="129">
        <v>1000</v>
      </c>
      <c r="AB619" s="129">
        <v>1000</v>
      </c>
      <c r="AC619" s="129">
        <f>Z619+AA619+AB619</f>
        <v>3000</v>
      </c>
      <c r="AD619" s="424">
        <f>AC619/(O619/100)</f>
        <v>27.272727272727273</v>
      </c>
      <c r="AF619" s="424">
        <f t="shared" si="473"/>
        <v>6000</v>
      </c>
      <c r="AG619" s="424">
        <f t="shared" si="474"/>
        <v>54.545454545454547</v>
      </c>
      <c r="AI619" s="424">
        <v>1000</v>
      </c>
      <c r="AJ619" s="129">
        <v>1000</v>
      </c>
      <c r="AK619" s="129">
        <v>1000</v>
      </c>
      <c r="AL619" s="129">
        <f>AI619+AJ619+AK619</f>
        <v>3000</v>
      </c>
      <c r="AM619" s="424">
        <f>AL619/(O619/100)</f>
        <v>27.272727272727273</v>
      </c>
      <c r="AO619" s="424">
        <v>1000</v>
      </c>
      <c r="AP619" s="129">
        <v>1000</v>
      </c>
      <c r="AQ619" s="129"/>
      <c r="AR619" s="129">
        <f>AO619+AP619+AQ619</f>
        <v>2000</v>
      </c>
      <c r="AS619" s="424">
        <f>AR619/(O619/100)</f>
        <v>18.181818181818183</v>
      </c>
      <c r="AU619" s="424">
        <f t="shared" si="475"/>
        <v>5000</v>
      </c>
      <c r="AV619" s="424">
        <f t="shared" si="462"/>
        <v>45.454545454545453</v>
      </c>
      <c r="AX619" s="424">
        <f t="shared" si="453"/>
        <v>11000</v>
      </c>
      <c r="AY619" s="424">
        <f t="shared" si="463"/>
        <v>100</v>
      </c>
      <c r="AZ619" s="50"/>
      <c r="BA619" s="135">
        <f t="shared" si="444"/>
        <v>0</v>
      </c>
      <c r="BB619" s="129">
        <f t="shared" si="487"/>
        <v>0</v>
      </c>
      <c r="BC619" s="129">
        <f t="shared" si="445"/>
        <v>11000</v>
      </c>
      <c r="BD619" s="51"/>
    </row>
    <row r="620" spans="1:56" ht="30" customHeight="1" x14ac:dyDescent="0.2">
      <c r="A620" s="82"/>
      <c r="B620" s="83"/>
      <c r="C620" s="83"/>
      <c r="D620" s="63"/>
      <c r="E620" s="60"/>
      <c r="F620" s="83"/>
      <c r="G620" s="104"/>
      <c r="H620" s="105"/>
      <c r="I620" s="59"/>
      <c r="J620" s="130" t="s">
        <v>67</v>
      </c>
      <c r="K620" s="61"/>
      <c r="L620" s="62"/>
      <c r="M620" s="63"/>
      <c r="N620" s="101" t="s">
        <v>68</v>
      </c>
      <c r="O620" s="103">
        <f>O621+O622</f>
        <v>378000</v>
      </c>
      <c r="P620" s="103">
        <f>P621+P622</f>
        <v>402000</v>
      </c>
      <c r="Q620" s="103">
        <f>Q621+Q622</f>
        <v>428000</v>
      </c>
      <c r="R620" s="103">
        <f>R621+R622</f>
        <v>378000</v>
      </c>
      <c r="S620" s="379"/>
      <c r="T620" s="103">
        <f>T621+T622</f>
        <v>56000</v>
      </c>
      <c r="U620" s="103">
        <f>U621+U622</f>
        <v>23000</v>
      </c>
      <c r="V620" s="103">
        <f>V621+V622</f>
        <v>22000</v>
      </c>
      <c r="W620" s="103">
        <f t="shared" si="486"/>
        <v>101000</v>
      </c>
      <c r="X620" s="102">
        <f t="shared" si="472"/>
        <v>26.719576719576718</v>
      </c>
      <c r="Z620" s="102">
        <f>Z621+Z622</f>
        <v>25000</v>
      </c>
      <c r="AA620" s="103">
        <f>AA621+AA622</f>
        <v>27000</v>
      </c>
      <c r="AB620" s="103">
        <f>AB621+AB622</f>
        <v>26000</v>
      </c>
      <c r="AC620" s="103">
        <f t="shared" si="459"/>
        <v>78000</v>
      </c>
      <c r="AD620" s="424">
        <f t="shared" si="488"/>
        <v>20.634920634920636</v>
      </c>
      <c r="AF620" s="420">
        <f t="shared" si="473"/>
        <v>179000</v>
      </c>
      <c r="AG620" s="420">
        <f t="shared" si="474"/>
        <v>47.354497354497354</v>
      </c>
      <c r="AI620" s="420">
        <f>AI621+AI622</f>
        <v>40000</v>
      </c>
      <c r="AJ620" s="103">
        <f>AJ621+AJ622</f>
        <v>32000</v>
      </c>
      <c r="AK620" s="103">
        <f>AK621+AK622</f>
        <v>29000</v>
      </c>
      <c r="AL620" s="103">
        <f t="shared" si="460"/>
        <v>101000</v>
      </c>
      <c r="AM620" s="424">
        <f t="shared" si="489"/>
        <v>26.719576719576718</v>
      </c>
      <c r="AO620" s="420">
        <f>AO621+AO622</f>
        <v>31000</v>
      </c>
      <c r="AP620" s="103">
        <f>AP621+AP622</f>
        <v>31000</v>
      </c>
      <c r="AQ620" s="103">
        <f>AQ621+AQ622</f>
        <v>36000</v>
      </c>
      <c r="AR620" s="103">
        <f t="shared" si="461"/>
        <v>98000</v>
      </c>
      <c r="AS620" s="424">
        <f t="shared" si="490"/>
        <v>25.925925925925927</v>
      </c>
      <c r="AU620" s="420">
        <f t="shared" si="475"/>
        <v>199000</v>
      </c>
      <c r="AV620" s="420">
        <f t="shared" si="462"/>
        <v>52.645502645502646</v>
      </c>
      <c r="AX620" s="420">
        <f t="shared" si="453"/>
        <v>378000</v>
      </c>
      <c r="AY620" s="420">
        <f t="shared" si="463"/>
        <v>100</v>
      </c>
      <c r="AZ620" s="50"/>
      <c r="BA620" s="102">
        <f t="shared" si="444"/>
        <v>0</v>
      </c>
      <c r="BB620" s="103">
        <f t="shared" si="487"/>
        <v>0</v>
      </c>
      <c r="BC620" s="103">
        <f t="shared" si="445"/>
        <v>378000</v>
      </c>
      <c r="BD620" s="51"/>
    </row>
    <row r="621" spans="1:56" ht="30" customHeight="1" x14ac:dyDescent="0.2">
      <c r="A621" s="82"/>
      <c r="B621" s="83"/>
      <c r="C621" s="83"/>
      <c r="D621" s="63"/>
      <c r="E621" s="60"/>
      <c r="F621" s="83"/>
      <c r="G621" s="104"/>
      <c r="H621" s="105"/>
      <c r="I621" s="59"/>
      <c r="J621" s="60"/>
      <c r="K621" s="133">
        <v>1</v>
      </c>
      <c r="L621" s="62"/>
      <c r="M621" s="63"/>
      <c r="N621" s="134" t="s">
        <v>65</v>
      </c>
      <c r="O621" s="129">
        <v>375000</v>
      </c>
      <c r="P621" s="136">
        <v>399000</v>
      </c>
      <c r="Q621" s="137">
        <v>425000</v>
      </c>
      <c r="R621" s="129">
        <v>375000</v>
      </c>
      <c r="S621" s="375"/>
      <c r="T621" s="129">
        <v>56000</v>
      </c>
      <c r="U621" s="129">
        <v>22000</v>
      </c>
      <c r="V621" s="129">
        <v>22000</v>
      </c>
      <c r="W621" s="129">
        <f t="shared" si="486"/>
        <v>100000</v>
      </c>
      <c r="X621" s="135">
        <f t="shared" si="472"/>
        <v>26.666666666666668</v>
      </c>
      <c r="Z621" s="135">
        <v>25000</v>
      </c>
      <c r="AA621" s="129">
        <v>26000</v>
      </c>
      <c r="AB621" s="129">
        <v>26000</v>
      </c>
      <c r="AC621" s="129">
        <f t="shared" si="459"/>
        <v>77000</v>
      </c>
      <c r="AD621" s="424">
        <f t="shared" si="488"/>
        <v>20.533333333333335</v>
      </c>
      <c r="AF621" s="424">
        <f t="shared" si="473"/>
        <v>177000</v>
      </c>
      <c r="AG621" s="424">
        <f t="shared" si="474"/>
        <v>47.2</v>
      </c>
      <c r="AI621" s="424">
        <v>40000</v>
      </c>
      <c r="AJ621" s="129">
        <v>32000</v>
      </c>
      <c r="AK621" s="129">
        <v>28000</v>
      </c>
      <c r="AL621" s="129">
        <f t="shared" si="460"/>
        <v>100000</v>
      </c>
      <c r="AM621" s="424">
        <f t="shared" si="489"/>
        <v>26.666666666666668</v>
      </c>
      <c r="AO621" s="424">
        <v>31000</v>
      </c>
      <c r="AP621" s="129">
        <v>31000</v>
      </c>
      <c r="AQ621" s="129">
        <v>36000</v>
      </c>
      <c r="AR621" s="129">
        <f t="shared" si="461"/>
        <v>98000</v>
      </c>
      <c r="AS621" s="424">
        <f t="shared" si="490"/>
        <v>26.133333333333333</v>
      </c>
      <c r="AU621" s="424">
        <f t="shared" si="475"/>
        <v>198000</v>
      </c>
      <c r="AV621" s="424">
        <f t="shared" si="462"/>
        <v>52.8</v>
      </c>
      <c r="AX621" s="424">
        <f t="shared" si="453"/>
        <v>375000</v>
      </c>
      <c r="AY621" s="424">
        <f t="shared" si="463"/>
        <v>100</v>
      </c>
      <c r="AZ621" s="50"/>
      <c r="BA621" s="135">
        <f t="shared" si="444"/>
        <v>0</v>
      </c>
      <c r="BB621" s="129">
        <f t="shared" si="487"/>
        <v>0</v>
      </c>
      <c r="BC621" s="129">
        <f t="shared" si="445"/>
        <v>375000</v>
      </c>
      <c r="BD621" s="51"/>
    </row>
    <row r="622" spans="1:56" ht="30" customHeight="1" x14ac:dyDescent="0.2">
      <c r="A622" s="82"/>
      <c r="B622" s="83"/>
      <c r="C622" s="83"/>
      <c r="D622" s="63"/>
      <c r="E622" s="60"/>
      <c r="F622" s="83"/>
      <c r="G622" s="104"/>
      <c r="H622" s="105"/>
      <c r="I622" s="59"/>
      <c r="J622" s="60"/>
      <c r="K622" s="133">
        <v>4</v>
      </c>
      <c r="L622" s="62"/>
      <c r="M622" s="63"/>
      <c r="N622" s="134" t="s">
        <v>66</v>
      </c>
      <c r="O622" s="129">
        <v>3000</v>
      </c>
      <c r="P622" s="136">
        <v>3000</v>
      </c>
      <c r="Q622" s="137">
        <v>3000</v>
      </c>
      <c r="R622" s="129">
        <v>3000</v>
      </c>
      <c r="S622" s="375"/>
      <c r="T622" s="129"/>
      <c r="U622" s="129">
        <v>1000</v>
      </c>
      <c r="V622" s="129"/>
      <c r="W622" s="129">
        <f t="shared" si="486"/>
        <v>1000</v>
      </c>
      <c r="X622" s="135">
        <f t="shared" si="472"/>
        <v>33.333333333333336</v>
      </c>
      <c r="Z622" s="135"/>
      <c r="AA622" s="129">
        <v>1000</v>
      </c>
      <c r="AB622" s="129"/>
      <c r="AC622" s="129">
        <f t="shared" si="459"/>
        <v>1000</v>
      </c>
      <c r="AD622" s="424">
        <f t="shared" si="488"/>
        <v>33.333333333333336</v>
      </c>
      <c r="AF622" s="424">
        <f t="shared" si="473"/>
        <v>2000</v>
      </c>
      <c r="AG622" s="424">
        <f t="shared" si="474"/>
        <v>66.666666666666671</v>
      </c>
      <c r="AI622" s="424"/>
      <c r="AJ622" s="129"/>
      <c r="AK622" s="129">
        <v>1000</v>
      </c>
      <c r="AL622" s="129">
        <f t="shared" si="460"/>
        <v>1000</v>
      </c>
      <c r="AM622" s="424">
        <f t="shared" si="489"/>
        <v>33.333333333333336</v>
      </c>
      <c r="AO622" s="424"/>
      <c r="AP622" s="129"/>
      <c r="AQ622" s="129"/>
      <c r="AR622" s="129">
        <f t="shared" si="461"/>
        <v>0</v>
      </c>
      <c r="AS622" s="424">
        <f t="shared" si="490"/>
        <v>0</v>
      </c>
      <c r="AU622" s="424">
        <f t="shared" si="475"/>
        <v>1000</v>
      </c>
      <c r="AV622" s="424">
        <f t="shared" si="462"/>
        <v>33.333333333333336</v>
      </c>
      <c r="AX622" s="424">
        <f t="shared" si="453"/>
        <v>3000</v>
      </c>
      <c r="AY622" s="424">
        <f t="shared" si="463"/>
        <v>100</v>
      </c>
      <c r="AZ622" s="50"/>
      <c r="BA622" s="135">
        <f t="shared" si="444"/>
        <v>0</v>
      </c>
      <c r="BB622" s="129">
        <f t="shared" si="487"/>
        <v>0</v>
      </c>
      <c r="BC622" s="129">
        <f t="shared" si="445"/>
        <v>3000</v>
      </c>
      <c r="BD622" s="51"/>
    </row>
    <row r="623" spans="1:56" ht="30" customHeight="1" x14ac:dyDescent="0.2">
      <c r="A623" s="82"/>
      <c r="B623" s="83"/>
      <c r="C623" s="83"/>
      <c r="D623" s="63"/>
      <c r="E623" s="60"/>
      <c r="F623" s="83"/>
      <c r="G623" s="104"/>
      <c r="H623" s="105"/>
      <c r="I623" s="59"/>
      <c r="J623" s="130" t="s">
        <v>55</v>
      </c>
      <c r="K623" s="61"/>
      <c r="L623" s="62"/>
      <c r="M623" s="63"/>
      <c r="N623" s="101" t="s">
        <v>56</v>
      </c>
      <c r="O623" s="103">
        <f>O624+O625+O626+O627</f>
        <v>27000</v>
      </c>
      <c r="P623" s="131">
        <f>P624+P625+P626+P627</f>
        <v>28000</v>
      </c>
      <c r="Q623" s="132">
        <f>Q624+Q625+Q626+Q627</f>
        <v>30000</v>
      </c>
      <c r="R623" s="103">
        <f>R624+R625+R626+R627</f>
        <v>27000</v>
      </c>
      <c r="S623" s="379"/>
      <c r="T623" s="103">
        <f>T624+T625+T626+T627</f>
        <v>2000</v>
      </c>
      <c r="U623" s="103">
        <f>U624+U625+U626+U627</f>
        <v>1700</v>
      </c>
      <c r="V623" s="103">
        <f>V624+V625+V626+V627</f>
        <v>1900</v>
      </c>
      <c r="W623" s="103">
        <f t="shared" si="486"/>
        <v>5600</v>
      </c>
      <c r="X623" s="102">
        <f t="shared" si="472"/>
        <v>20.74074074074074</v>
      </c>
      <c r="Z623" s="102">
        <f>Z624+Z625+Z626+Z627</f>
        <v>2500</v>
      </c>
      <c r="AA623" s="103">
        <f>AA624+AA625+AA626+AA627</f>
        <v>2700</v>
      </c>
      <c r="AB623" s="103">
        <f>AB624+AB625+AB626+AB627</f>
        <v>2700</v>
      </c>
      <c r="AC623" s="103">
        <f t="shared" si="459"/>
        <v>7900</v>
      </c>
      <c r="AD623" s="420">
        <f>AC623/(R623/100)</f>
        <v>29.25925925925926</v>
      </c>
      <c r="AF623" s="420">
        <f t="shared" si="473"/>
        <v>13500</v>
      </c>
      <c r="AG623" s="420">
        <f t="shared" si="474"/>
        <v>50</v>
      </c>
      <c r="AI623" s="420">
        <f>AI624+AI625+AI626+AI627</f>
        <v>2500</v>
      </c>
      <c r="AJ623" s="103">
        <f>AJ624+AJ625+AJ626+AJ627</f>
        <v>2700</v>
      </c>
      <c r="AK623" s="103">
        <f>AK624+AK625+AK626+AK627</f>
        <v>2700</v>
      </c>
      <c r="AL623" s="103">
        <f t="shared" si="460"/>
        <v>7900</v>
      </c>
      <c r="AM623" s="420">
        <f>AL623/(R623/100)</f>
        <v>29.25925925925926</v>
      </c>
      <c r="AO623" s="420">
        <f>AO624+AO625+AO626+AO627</f>
        <v>1400</v>
      </c>
      <c r="AP623" s="103">
        <f>AP624+AP625+AP626+AP627</f>
        <v>1500</v>
      </c>
      <c r="AQ623" s="103">
        <f>AQ624+AQ625+AQ626+AQ627</f>
        <v>2700</v>
      </c>
      <c r="AR623" s="103">
        <f t="shared" si="461"/>
        <v>5600</v>
      </c>
      <c r="AS623" s="420">
        <f>AR623/(R623/100)</f>
        <v>20.74074074074074</v>
      </c>
      <c r="AU623" s="420">
        <f t="shared" si="475"/>
        <v>13500</v>
      </c>
      <c r="AV623" s="420">
        <f t="shared" si="462"/>
        <v>50</v>
      </c>
      <c r="AX623" s="420">
        <f t="shared" si="453"/>
        <v>27000</v>
      </c>
      <c r="AY623" s="420">
        <f t="shared" si="463"/>
        <v>100</v>
      </c>
      <c r="AZ623" s="50"/>
      <c r="BA623" s="103">
        <f t="shared" ref="BA623:BA634" si="491">R623-AX623</f>
        <v>0</v>
      </c>
      <c r="BB623" s="103">
        <f t="shared" si="487"/>
        <v>0</v>
      </c>
      <c r="BC623" s="103">
        <f t="shared" ref="BC623:BC634" si="492">R623-BA623</f>
        <v>27000</v>
      </c>
      <c r="BD623" s="51"/>
    </row>
    <row r="624" spans="1:56" ht="30" customHeight="1" x14ac:dyDescent="0.2">
      <c r="A624" s="82"/>
      <c r="B624" s="83"/>
      <c r="C624" s="83"/>
      <c r="D624" s="63"/>
      <c r="E624" s="60"/>
      <c r="F624" s="83"/>
      <c r="G624" s="104"/>
      <c r="H624" s="105"/>
      <c r="I624" s="59"/>
      <c r="J624" s="60"/>
      <c r="K624" s="133">
        <v>2</v>
      </c>
      <c r="L624" s="62"/>
      <c r="M624" s="63"/>
      <c r="N624" s="134" t="s">
        <v>57</v>
      </c>
      <c r="O624" s="129">
        <v>3000</v>
      </c>
      <c r="P624" s="136">
        <v>4000</v>
      </c>
      <c r="Q624" s="137">
        <v>4000</v>
      </c>
      <c r="R624" s="129">
        <v>3000</v>
      </c>
      <c r="S624" s="375"/>
      <c r="T624" s="129">
        <v>200</v>
      </c>
      <c r="U624" s="129">
        <v>200</v>
      </c>
      <c r="V624" s="129">
        <v>300</v>
      </c>
      <c r="W624" s="129">
        <f t="shared" si="486"/>
        <v>700</v>
      </c>
      <c r="X624" s="135">
        <f t="shared" si="472"/>
        <v>23.333333333333332</v>
      </c>
      <c r="Z624" s="135">
        <v>200</v>
      </c>
      <c r="AA624" s="129">
        <v>300</v>
      </c>
      <c r="AB624" s="129">
        <v>300</v>
      </c>
      <c r="AC624" s="129">
        <f t="shared" si="459"/>
        <v>800</v>
      </c>
      <c r="AD624" s="424">
        <f>AC624/(R624/100)</f>
        <v>26.666666666666668</v>
      </c>
      <c r="AF624" s="424">
        <f t="shared" si="473"/>
        <v>1500</v>
      </c>
      <c r="AG624" s="424">
        <f t="shared" si="474"/>
        <v>50</v>
      </c>
      <c r="AI624" s="424">
        <v>200</v>
      </c>
      <c r="AJ624" s="129">
        <v>300</v>
      </c>
      <c r="AK624" s="129">
        <v>300</v>
      </c>
      <c r="AL624" s="129">
        <f t="shared" si="460"/>
        <v>800</v>
      </c>
      <c r="AM624" s="424">
        <f>AL624/(R624/100)</f>
        <v>26.666666666666668</v>
      </c>
      <c r="AO624" s="424">
        <v>200</v>
      </c>
      <c r="AP624" s="129">
        <v>200</v>
      </c>
      <c r="AQ624" s="129">
        <v>300</v>
      </c>
      <c r="AR624" s="129">
        <f t="shared" si="461"/>
        <v>700</v>
      </c>
      <c r="AS624" s="424">
        <f>AR624/(R624/100)</f>
        <v>23.333333333333332</v>
      </c>
      <c r="AU624" s="424">
        <f t="shared" si="475"/>
        <v>1500</v>
      </c>
      <c r="AV624" s="424">
        <f t="shared" si="462"/>
        <v>50</v>
      </c>
      <c r="AX624" s="424">
        <f t="shared" si="453"/>
        <v>3000</v>
      </c>
      <c r="AY624" s="424">
        <f t="shared" si="463"/>
        <v>100</v>
      </c>
      <c r="AZ624" s="50"/>
      <c r="BA624" s="129">
        <f t="shared" si="491"/>
        <v>0</v>
      </c>
      <c r="BB624" s="129">
        <f t="shared" si="487"/>
        <v>0</v>
      </c>
      <c r="BC624" s="129">
        <f t="shared" si="492"/>
        <v>3000</v>
      </c>
      <c r="BD624" s="51"/>
    </row>
    <row r="625" spans="1:56" ht="30" customHeight="1" x14ac:dyDescent="0.2">
      <c r="A625" s="82"/>
      <c r="B625" s="83"/>
      <c r="C625" s="83"/>
      <c r="D625" s="63"/>
      <c r="E625" s="60"/>
      <c r="F625" s="83"/>
      <c r="G625" s="104"/>
      <c r="H625" s="105"/>
      <c r="I625" s="59"/>
      <c r="J625" s="60"/>
      <c r="K625" s="133">
        <v>3</v>
      </c>
      <c r="L625" s="62"/>
      <c r="M625" s="63"/>
      <c r="N625" s="134" t="s">
        <v>69</v>
      </c>
      <c r="O625" s="129">
        <v>20000</v>
      </c>
      <c r="P625" s="136">
        <v>20000</v>
      </c>
      <c r="Q625" s="137">
        <v>21000</v>
      </c>
      <c r="R625" s="129">
        <v>20000</v>
      </c>
      <c r="S625" s="375"/>
      <c r="T625" s="129">
        <v>1600</v>
      </c>
      <c r="U625" s="129">
        <v>1200</v>
      </c>
      <c r="V625" s="129">
        <v>1200</v>
      </c>
      <c r="W625" s="129">
        <f t="shared" si="486"/>
        <v>4000</v>
      </c>
      <c r="X625" s="135">
        <f t="shared" si="472"/>
        <v>20</v>
      </c>
      <c r="Z625" s="135">
        <v>2000</v>
      </c>
      <c r="AA625" s="129">
        <v>2000</v>
      </c>
      <c r="AB625" s="129">
        <v>2000</v>
      </c>
      <c r="AC625" s="129">
        <f t="shared" si="459"/>
        <v>6000</v>
      </c>
      <c r="AD625" s="424">
        <f>AC625/(R625/100)</f>
        <v>30</v>
      </c>
      <c r="AF625" s="424">
        <f t="shared" si="473"/>
        <v>10000</v>
      </c>
      <c r="AG625" s="424">
        <f t="shared" si="474"/>
        <v>50</v>
      </c>
      <c r="AI625" s="424">
        <v>2000</v>
      </c>
      <c r="AJ625" s="129">
        <v>2000</v>
      </c>
      <c r="AK625" s="129">
        <v>2000</v>
      </c>
      <c r="AL625" s="129">
        <f t="shared" si="460"/>
        <v>6000</v>
      </c>
      <c r="AM625" s="424">
        <f>AL625/(R625/100)</f>
        <v>30</v>
      </c>
      <c r="AO625" s="424">
        <v>1000</v>
      </c>
      <c r="AP625" s="129">
        <v>1000</v>
      </c>
      <c r="AQ625" s="129">
        <v>2000</v>
      </c>
      <c r="AR625" s="129">
        <f t="shared" si="461"/>
        <v>4000</v>
      </c>
      <c r="AS625" s="424">
        <f>AR625/(R625/100)</f>
        <v>20</v>
      </c>
      <c r="AU625" s="424">
        <f t="shared" si="475"/>
        <v>10000</v>
      </c>
      <c r="AV625" s="424">
        <f t="shared" si="462"/>
        <v>50</v>
      </c>
      <c r="AX625" s="424">
        <f t="shared" si="453"/>
        <v>20000</v>
      </c>
      <c r="AY625" s="424">
        <f t="shared" si="463"/>
        <v>100</v>
      </c>
      <c r="AZ625" s="50"/>
      <c r="BA625" s="129">
        <f t="shared" si="491"/>
        <v>0</v>
      </c>
      <c r="BB625" s="129">
        <f t="shared" si="487"/>
        <v>0</v>
      </c>
      <c r="BC625" s="129">
        <f t="shared" si="492"/>
        <v>20000</v>
      </c>
      <c r="BD625" s="51"/>
    </row>
    <row r="626" spans="1:56" ht="30" customHeight="1" x14ac:dyDescent="0.2">
      <c r="A626" s="82"/>
      <c r="B626" s="83"/>
      <c r="C626" s="83"/>
      <c r="D626" s="63"/>
      <c r="E626" s="60"/>
      <c r="F626" s="83"/>
      <c r="G626" s="104"/>
      <c r="H626" s="105"/>
      <c r="I626" s="59"/>
      <c r="J626" s="60"/>
      <c r="K626" s="133">
        <v>5</v>
      </c>
      <c r="L626" s="62"/>
      <c r="M626" s="63"/>
      <c r="N626" s="134" t="s">
        <v>58</v>
      </c>
      <c r="O626" s="129">
        <v>2000</v>
      </c>
      <c r="P626" s="136">
        <v>2000</v>
      </c>
      <c r="Q626" s="137">
        <v>2000</v>
      </c>
      <c r="R626" s="129">
        <v>2000</v>
      </c>
      <c r="S626" s="375"/>
      <c r="T626" s="129">
        <v>100</v>
      </c>
      <c r="U626" s="129">
        <v>200</v>
      </c>
      <c r="V626" s="129">
        <v>200</v>
      </c>
      <c r="W626" s="129">
        <f t="shared" si="486"/>
        <v>500</v>
      </c>
      <c r="X626" s="135">
        <f t="shared" si="472"/>
        <v>25</v>
      </c>
      <c r="Z626" s="135">
        <v>100</v>
      </c>
      <c r="AA626" s="129">
        <v>200</v>
      </c>
      <c r="AB626" s="129">
        <v>200</v>
      </c>
      <c r="AC626" s="129">
        <f t="shared" si="459"/>
        <v>500</v>
      </c>
      <c r="AD626" s="424">
        <f>AC626/(R626/100)</f>
        <v>25</v>
      </c>
      <c r="AF626" s="424">
        <f t="shared" si="473"/>
        <v>1000</v>
      </c>
      <c r="AG626" s="424">
        <f t="shared" si="474"/>
        <v>50</v>
      </c>
      <c r="AI626" s="424">
        <v>200</v>
      </c>
      <c r="AJ626" s="129">
        <v>200</v>
      </c>
      <c r="AK626" s="129">
        <v>200</v>
      </c>
      <c r="AL626" s="129">
        <f t="shared" si="460"/>
        <v>600</v>
      </c>
      <c r="AM626" s="424">
        <f>AL626/(R626/100)</f>
        <v>30</v>
      </c>
      <c r="AO626" s="424">
        <v>100</v>
      </c>
      <c r="AP626" s="129">
        <v>100</v>
      </c>
      <c r="AQ626" s="129">
        <v>200</v>
      </c>
      <c r="AR626" s="129">
        <f t="shared" si="461"/>
        <v>400</v>
      </c>
      <c r="AS626" s="424">
        <f>AR626/(R626/100)</f>
        <v>20</v>
      </c>
      <c r="AU626" s="424">
        <f t="shared" si="475"/>
        <v>1000</v>
      </c>
      <c r="AV626" s="424">
        <f t="shared" si="462"/>
        <v>50</v>
      </c>
      <c r="AX626" s="424">
        <f t="shared" si="453"/>
        <v>2000</v>
      </c>
      <c r="AY626" s="424">
        <f t="shared" si="463"/>
        <v>100</v>
      </c>
      <c r="AZ626" s="50"/>
      <c r="BA626" s="129">
        <f t="shared" si="491"/>
        <v>0</v>
      </c>
      <c r="BB626" s="129">
        <f t="shared" si="487"/>
        <v>0</v>
      </c>
      <c r="BC626" s="129">
        <f t="shared" si="492"/>
        <v>2000</v>
      </c>
      <c r="BD626" s="51"/>
    </row>
    <row r="627" spans="1:56" ht="30" customHeight="1" x14ac:dyDescent="0.2">
      <c r="A627" s="82"/>
      <c r="B627" s="83"/>
      <c r="C627" s="83"/>
      <c r="D627" s="63"/>
      <c r="E627" s="60"/>
      <c r="F627" s="83"/>
      <c r="G627" s="104"/>
      <c r="H627" s="105"/>
      <c r="I627" s="59"/>
      <c r="J627" s="60"/>
      <c r="K627" s="133">
        <v>7</v>
      </c>
      <c r="L627" s="62"/>
      <c r="M627" s="63"/>
      <c r="N627" s="134" t="s">
        <v>59</v>
      </c>
      <c r="O627" s="129">
        <v>2000</v>
      </c>
      <c r="P627" s="136">
        <v>2000</v>
      </c>
      <c r="Q627" s="137">
        <v>3000</v>
      </c>
      <c r="R627" s="129">
        <v>2000</v>
      </c>
      <c r="S627" s="375"/>
      <c r="T627" s="129">
        <v>100</v>
      </c>
      <c r="U627" s="129">
        <v>100</v>
      </c>
      <c r="V627" s="129">
        <v>200</v>
      </c>
      <c r="W627" s="129">
        <f t="shared" si="486"/>
        <v>400</v>
      </c>
      <c r="X627" s="135">
        <f t="shared" si="472"/>
        <v>20</v>
      </c>
      <c r="Z627" s="135">
        <v>200</v>
      </c>
      <c r="AA627" s="129">
        <v>200</v>
      </c>
      <c r="AB627" s="129">
        <v>200</v>
      </c>
      <c r="AC627" s="129">
        <f t="shared" si="459"/>
        <v>600</v>
      </c>
      <c r="AD627" s="424">
        <f>AC627/(R627/100)</f>
        <v>30</v>
      </c>
      <c r="AF627" s="424">
        <f t="shared" si="473"/>
        <v>1000</v>
      </c>
      <c r="AG627" s="424">
        <f t="shared" si="474"/>
        <v>50</v>
      </c>
      <c r="AI627" s="424">
        <v>100</v>
      </c>
      <c r="AJ627" s="129">
        <v>200</v>
      </c>
      <c r="AK627" s="129">
        <v>200</v>
      </c>
      <c r="AL627" s="129">
        <f t="shared" si="460"/>
        <v>500</v>
      </c>
      <c r="AM627" s="424">
        <f>AL627/(R627/100)</f>
        <v>25</v>
      </c>
      <c r="AO627" s="424">
        <v>100</v>
      </c>
      <c r="AP627" s="129">
        <v>200</v>
      </c>
      <c r="AQ627" s="129">
        <v>200</v>
      </c>
      <c r="AR627" s="129">
        <f t="shared" si="461"/>
        <v>500</v>
      </c>
      <c r="AS627" s="424">
        <f>AR627/(R627/100)</f>
        <v>25</v>
      </c>
      <c r="AU627" s="424">
        <f t="shared" si="475"/>
        <v>1000</v>
      </c>
      <c r="AV627" s="424">
        <f t="shared" si="462"/>
        <v>50</v>
      </c>
      <c r="AX627" s="424">
        <f t="shared" si="453"/>
        <v>2000</v>
      </c>
      <c r="AY627" s="424">
        <f t="shared" si="463"/>
        <v>100</v>
      </c>
      <c r="AZ627" s="50"/>
      <c r="BA627" s="129">
        <f t="shared" si="491"/>
        <v>0</v>
      </c>
      <c r="BB627" s="129">
        <f t="shared" si="487"/>
        <v>0</v>
      </c>
      <c r="BC627" s="129">
        <f t="shared" si="492"/>
        <v>2000</v>
      </c>
      <c r="BD627" s="51"/>
    </row>
    <row r="628" spans="1:56" ht="30" customHeight="1" x14ac:dyDescent="0.2">
      <c r="A628" s="82"/>
      <c r="B628" s="83"/>
      <c r="C628" s="83"/>
      <c r="D628" s="63"/>
      <c r="E628" s="60"/>
      <c r="F628" s="83"/>
      <c r="G628" s="109"/>
      <c r="H628" s="110" t="s">
        <v>52</v>
      </c>
      <c r="I628" s="111"/>
      <c r="J628" s="112"/>
      <c r="K628" s="113"/>
      <c r="L628" s="114"/>
      <c r="M628" s="115"/>
      <c r="N628" s="116" t="s">
        <v>53</v>
      </c>
      <c r="O628" s="118">
        <f>O629</f>
        <v>68000</v>
      </c>
      <c r="P628" s="119">
        <f>P629</f>
        <v>92000</v>
      </c>
      <c r="Q628" s="120">
        <f>Q629</f>
        <v>95000</v>
      </c>
      <c r="R628" s="118">
        <f>R629</f>
        <v>68000</v>
      </c>
      <c r="S628" s="379"/>
      <c r="T628" s="118">
        <f>T629</f>
        <v>9000</v>
      </c>
      <c r="U628" s="118">
        <f>U629</f>
        <v>4000</v>
      </c>
      <c r="V628" s="118">
        <f>V629</f>
        <v>5000</v>
      </c>
      <c r="W628" s="118">
        <f>SUM(T628:V628)</f>
        <v>18000</v>
      </c>
      <c r="X628" s="117">
        <f t="shared" si="472"/>
        <v>26.470588235294116</v>
      </c>
      <c r="Z628" s="117">
        <f>Z629</f>
        <v>6000</v>
      </c>
      <c r="AA628" s="118">
        <f>AA629</f>
        <v>6000</v>
      </c>
      <c r="AB628" s="118">
        <f>AB629</f>
        <v>6000</v>
      </c>
      <c r="AC628" s="118">
        <f>SUM(Z628:AB628)</f>
        <v>18000</v>
      </c>
      <c r="AD628" s="422">
        <f t="shared" si="469"/>
        <v>26.470588235294116</v>
      </c>
      <c r="AF628" s="422">
        <f t="shared" si="473"/>
        <v>36000</v>
      </c>
      <c r="AG628" s="422">
        <f t="shared" si="474"/>
        <v>52.941176470588232</v>
      </c>
      <c r="AI628" s="422">
        <f>AI629</f>
        <v>6500</v>
      </c>
      <c r="AJ628" s="118">
        <f>AJ629</f>
        <v>6600</v>
      </c>
      <c r="AK628" s="118">
        <f>AK629</f>
        <v>5800</v>
      </c>
      <c r="AL628" s="118">
        <f>SUM(AI628:AK628)</f>
        <v>18900</v>
      </c>
      <c r="AM628" s="422">
        <f t="shared" si="470"/>
        <v>27.794117647058822</v>
      </c>
      <c r="AO628" s="422">
        <f>AO629</f>
        <v>5000</v>
      </c>
      <c r="AP628" s="118">
        <f>AP629</f>
        <v>6600</v>
      </c>
      <c r="AQ628" s="118">
        <f>AQ629</f>
        <v>1500</v>
      </c>
      <c r="AR628" s="118">
        <f>SUM(AO628:AQ628)</f>
        <v>13100</v>
      </c>
      <c r="AS628" s="422">
        <f t="shared" si="471"/>
        <v>19.264705882352942</v>
      </c>
      <c r="AU628" s="422">
        <f>AL628+AR628</f>
        <v>32000</v>
      </c>
      <c r="AV628" s="422">
        <f t="shared" si="462"/>
        <v>47.058823529411768</v>
      </c>
      <c r="AX628" s="422">
        <f t="shared" si="453"/>
        <v>68000</v>
      </c>
      <c r="AY628" s="422">
        <f t="shared" si="463"/>
        <v>100</v>
      </c>
      <c r="AZ628" s="121"/>
      <c r="BA628" s="117">
        <f t="shared" si="491"/>
        <v>0</v>
      </c>
      <c r="BB628" s="122">
        <f t="shared" si="487"/>
        <v>0</v>
      </c>
      <c r="BC628" s="118">
        <f t="shared" si="492"/>
        <v>68000</v>
      </c>
      <c r="BD628" s="51"/>
    </row>
    <row r="629" spans="1:56" ht="30" customHeight="1" x14ac:dyDescent="0.2">
      <c r="A629" s="82"/>
      <c r="B629" s="83"/>
      <c r="C629" s="83"/>
      <c r="D629" s="63"/>
      <c r="E629" s="60"/>
      <c r="F629" s="83"/>
      <c r="G629" s="104"/>
      <c r="H629" s="105"/>
      <c r="I629" s="123">
        <v>2</v>
      </c>
      <c r="J629" s="60"/>
      <c r="K629" s="61"/>
      <c r="L629" s="62"/>
      <c r="M629" s="63"/>
      <c r="N629" s="124" t="s">
        <v>54</v>
      </c>
      <c r="O629" s="126">
        <f>O630+O633</f>
        <v>68000</v>
      </c>
      <c r="P629" s="127">
        <f>P630+P633</f>
        <v>92000</v>
      </c>
      <c r="Q629" s="128">
        <f>Q630+Q633</f>
        <v>95000</v>
      </c>
      <c r="R629" s="126">
        <f>R630+R633</f>
        <v>68000</v>
      </c>
      <c r="S629" s="388"/>
      <c r="T629" s="126">
        <f>T630+T633</f>
        <v>9000</v>
      </c>
      <c r="U629" s="126">
        <f>U630+U633</f>
        <v>4000</v>
      </c>
      <c r="V629" s="126">
        <f>V630+V633</f>
        <v>5000</v>
      </c>
      <c r="W629" s="126">
        <f>SUM(T629:V629)</f>
        <v>18000</v>
      </c>
      <c r="X629" s="125">
        <f t="shared" si="472"/>
        <v>26.470588235294116</v>
      </c>
      <c r="Z629" s="125">
        <f>Z630+Z633</f>
        <v>6000</v>
      </c>
      <c r="AA629" s="126">
        <f>AA630+AA633</f>
        <v>6000</v>
      </c>
      <c r="AB629" s="126">
        <f>AB630+AB633</f>
        <v>6000</v>
      </c>
      <c r="AC629" s="126">
        <f>SUM(Z629:AB629)</f>
        <v>18000</v>
      </c>
      <c r="AD629" s="423">
        <f t="shared" si="469"/>
        <v>26.470588235294116</v>
      </c>
      <c r="AF629" s="423">
        <f t="shared" si="473"/>
        <v>36000</v>
      </c>
      <c r="AG629" s="423">
        <f t="shared" si="474"/>
        <v>52.941176470588232</v>
      </c>
      <c r="AI629" s="423">
        <f>AI630+AI633</f>
        <v>6500</v>
      </c>
      <c r="AJ629" s="126">
        <f>AJ630+AJ633</f>
        <v>6600</v>
      </c>
      <c r="AK629" s="126">
        <f>AK630+AK633</f>
        <v>5800</v>
      </c>
      <c r="AL629" s="126">
        <f>SUM(AI629:AK629)</f>
        <v>18900</v>
      </c>
      <c r="AM629" s="423">
        <f t="shared" si="470"/>
        <v>27.794117647058822</v>
      </c>
      <c r="AO629" s="423">
        <f>AO630+AO633</f>
        <v>5000</v>
      </c>
      <c r="AP629" s="126">
        <f>AP630+AP633</f>
        <v>6600</v>
      </c>
      <c r="AQ629" s="126">
        <f>AQ630+AQ633</f>
        <v>1500</v>
      </c>
      <c r="AR629" s="126">
        <f>SUM(AO629:AQ629)</f>
        <v>13100</v>
      </c>
      <c r="AS629" s="423">
        <f t="shared" si="471"/>
        <v>19.264705882352942</v>
      </c>
      <c r="AU629" s="423">
        <f>AL629+AR629</f>
        <v>32000</v>
      </c>
      <c r="AV629" s="423">
        <f t="shared" si="462"/>
        <v>47.058823529411768</v>
      </c>
      <c r="AX629" s="423">
        <f t="shared" si="453"/>
        <v>68000</v>
      </c>
      <c r="AY629" s="423">
        <f t="shared" si="463"/>
        <v>100</v>
      </c>
      <c r="AZ629" s="50"/>
      <c r="BA629" s="125">
        <f t="shared" si="491"/>
        <v>0</v>
      </c>
      <c r="BB629" s="129">
        <f t="shared" si="487"/>
        <v>0</v>
      </c>
      <c r="BC629" s="126">
        <f t="shared" si="492"/>
        <v>68000</v>
      </c>
      <c r="BD629" s="51"/>
    </row>
    <row r="630" spans="1:56" ht="30" customHeight="1" x14ac:dyDescent="0.2">
      <c r="A630" s="82"/>
      <c r="B630" s="83"/>
      <c r="C630" s="83"/>
      <c r="D630" s="63"/>
      <c r="E630" s="60"/>
      <c r="F630" s="83"/>
      <c r="G630" s="104"/>
      <c r="H630" s="105"/>
      <c r="I630" s="59"/>
      <c r="J630" s="130" t="s">
        <v>63</v>
      </c>
      <c r="K630" s="61"/>
      <c r="L630" s="62"/>
      <c r="M630" s="63"/>
      <c r="N630" s="101" t="s">
        <v>64</v>
      </c>
      <c r="O630" s="103">
        <f>O631+O632</f>
        <v>62000</v>
      </c>
      <c r="P630" s="131">
        <f>P631+P632</f>
        <v>86000</v>
      </c>
      <c r="Q630" s="132">
        <f>Q631+Q632</f>
        <v>88000</v>
      </c>
      <c r="R630" s="103">
        <f>R631+R632</f>
        <v>62000</v>
      </c>
      <c r="S630" s="379"/>
      <c r="T630" s="103">
        <f>T631+T632</f>
        <v>8100</v>
      </c>
      <c r="U630" s="103">
        <f>U631+U632</f>
        <v>3600</v>
      </c>
      <c r="V630" s="103">
        <f>V631+V632</f>
        <v>4700</v>
      </c>
      <c r="W630" s="103">
        <f>W631+W632</f>
        <v>16400</v>
      </c>
      <c r="X630" s="102">
        <f t="shared" si="472"/>
        <v>26.451612903225808</v>
      </c>
      <c r="Z630" s="102">
        <f>Z631+Z632</f>
        <v>5500</v>
      </c>
      <c r="AA630" s="103">
        <f>AA631+AA632</f>
        <v>5500</v>
      </c>
      <c r="AB630" s="103">
        <f>AB631+AB632</f>
        <v>5500</v>
      </c>
      <c r="AC630" s="103">
        <f>AC631+AC632</f>
        <v>16500</v>
      </c>
      <c r="AD630" s="420">
        <f t="shared" si="469"/>
        <v>26.612903225806452</v>
      </c>
      <c r="AF630" s="420">
        <f t="shared" si="473"/>
        <v>32900</v>
      </c>
      <c r="AG630" s="420">
        <f t="shared" si="474"/>
        <v>53.064516129032256</v>
      </c>
      <c r="AI630" s="420">
        <f>AI631+AI632</f>
        <v>6000</v>
      </c>
      <c r="AJ630" s="103">
        <f>AJ631+AJ632</f>
        <v>6000</v>
      </c>
      <c r="AK630" s="103">
        <f>AK631+AK632</f>
        <v>5000</v>
      </c>
      <c r="AL630" s="103">
        <f>AL631+AL632</f>
        <v>17000</v>
      </c>
      <c r="AM630" s="420">
        <f t="shared" si="470"/>
        <v>27.419354838709676</v>
      </c>
      <c r="AO630" s="420">
        <f>AO631+AO632</f>
        <v>4000</v>
      </c>
      <c r="AP630" s="103">
        <f>AP631+AP632</f>
        <v>6600</v>
      </c>
      <c r="AQ630" s="103">
        <f>AQ631+AQ632</f>
        <v>1500</v>
      </c>
      <c r="AR630" s="103">
        <f>AR631+AR632</f>
        <v>12100</v>
      </c>
      <c r="AS630" s="420">
        <f t="shared" si="471"/>
        <v>19.516129032258064</v>
      </c>
      <c r="AU630" s="420">
        <f>AU631+AU632</f>
        <v>29100</v>
      </c>
      <c r="AV630" s="420">
        <f t="shared" si="462"/>
        <v>46.935483870967744</v>
      </c>
      <c r="AX630" s="420">
        <f t="shared" si="453"/>
        <v>62000</v>
      </c>
      <c r="AY630" s="420">
        <f t="shared" si="463"/>
        <v>100</v>
      </c>
      <c r="AZ630" s="50"/>
      <c r="BA630" s="102">
        <f t="shared" si="491"/>
        <v>0</v>
      </c>
      <c r="BB630" s="129">
        <f t="shared" si="487"/>
        <v>0</v>
      </c>
      <c r="BC630" s="103">
        <f t="shared" si="492"/>
        <v>62000</v>
      </c>
      <c r="BD630" s="51"/>
    </row>
    <row r="631" spans="1:56" ht="30" customHeight="1" x14ac:dyDescent="0.2">
      <c r="A631" s="82"/>
      <c r="B631" s="83"/>
      <c r="C631" s="83"/>
      <c r="D631" s="63"/>
      <c r="E631" s="60"/>
      <c r="F631" s="83"/>
      <c r="G631" s="104"/>
      <c r="H631" s="105"/>
      <c r="I631" s="59"/>
      <c r="J631" s="60"/>
      <c r="K631" s="133">
        <v>1</v>
      </c>
      <c r="L631" s="62"/>
      <c r="M631" s="63"/>
      <c r="N631" s="134" t="s">
        <v>65</v>
      </c>
      <c r="O631" s="129">
        <v>44000</v>
      </c>
      <c r="P631" s="136">
        <v>67000</v>
      </c>
      <c r="Q631" s="137">
        <v>68000</v>
      </c>
      <c r="R631" s="129">
        <v>44000</v>
      </c>
      <c r="S631" s="375"/>
      <c r="T631" s="129">
        <v>6000</v>
      </c>
      <c r="U631" s="129">
        <v>3000</v>
      </c>
      <c r="V631" s="129">
        <v>4000</v>
      </c>
      <c r="W631" s="129">
        <f t="shared" ref="W631:W638" si="493">SUM(T631:V631)</f>
        <v>13000</v>
      </c>
      <c r="X631" s="135">
        <f t="shared" si="472"/>
        <v>29.545454545454547</v>
      </c>
      <c r="Z631" s="135">
        <v>4000</v>
      </c>
      <c r="AA631" s="129">
        <v>4000</v>
      </c>
      <c r="AB631" s="129">
        <v>4000</v>
      </c>
      <c r="AC631" s="129">
        <f t="shared" ref="AC631:AC638" si="494">SUM(Z631:AB631)</f>
        <v>12000</v>
      </c>
      <c r="AD631" s="424">
        <f t="shared" si="469"/>
        <v>27.272727272727273</v>
      </c>
      <c r="AF631" s="424">
        <f t="shared" si="473"/>
        <v>25000</v>
      </c>
      <c r="AG631" s="424">
        <f t="shared" si="474"/>
        <v>56.81818181818182</v>
      </c>
      <c r="AI631" s="424">
        <v>4000</v>
      </c>
      <c r="AJ631" s="129">
        <v>4000</v>
      </c>
      <c r="AK631" s="129">
        <v>4000</v>
      </c>
      <c r="AL631" s="129">
        <f t="shared" ref="AL631:AL638" si="495">SUM(AI631:AK631)</f>
        <v>12000</v>
      </c>
      <c r="AM631" s="424">
        <f t="shared" si="470"/>
        <v>27.272727272727273</v>
      </c>
      <c r="AO631" s="424">
        <v>3000</v>
      </c>
      <c r="AP631" s="129">
        <v>3000</v>
      </c>
      <c r="AQ631" s="129">
        <v>1000</v>
      </c>
      <c r="AR631" s="129">
        <f t="shared" ref="AR631:AR638" si="496">SUM(AO631:AQ631)</f>
        <v>7000</v>
      </c>
      <c r="AS631" s="424">
        <f t="shared" si="471"/>
        <v>15.909090909090908</v>
      </c>
      <c r="AU631" s="424">
        <f t="shared" ref="AU631:AU646" si="497">AL631+AR631</f>
        <v>19000</v>
      </c>
      <c r="AV631" s="424">
        <f t="shared" si="462"/>
        <v>43.18181818181818</v>
      </c>
      <c r="AX631" s="424">
        <f t="shared" si="453"/>
        <v>44000</v>
      </c>
      <c r="AY631" s="424">
        <f t="shared" si="463"/>
        <v>100</v>
      </c>
      <c r="AZ631" s="50"/>
      <c r="BA631" s="135">
        <f t="shared" si="491"/>
        <v>0</v>
      </c>
      <c r="BB631" s="129">
        <f t="shared" si="487"/>
        <v>0</v>
      </c>
      <c r="BC631" s="129">
        <f t="shared" si="492"/>
        <v>44000</v>
      </c>
      <c r="BD631" s="51"/>
    </row>
    <row r="632" spans="1:56" ht="30" customHeight="1" x14ac:dyDescent="0.2">
      <c r="A632" s="82"/>
      <c r="B632" s="83"/>
      <c r="C632" s="83"/>
      <c r="D632" s="63"/>
      <c r="E632" s="60"/>
      <c r="F632" s="83"/>
      <c r="G632" s="104"/>
      <c r="H632" s="105"/>
      <c r="I632" s="59"/>
      <c r="J632" s="60"/>
      <c r="K632" s="133">
        <v>4</v>
      </c>
      <c r="L632" s="62"/>
      <c r="M632" s="63"/>
      <c r="N632" s="134" t="s">
        <v>66</v>
      </c>
      <c r="O632" s="129">
        <v>18000</v>
      </c>
      <c r="P632" s="136">
        <v>19000</v>
      </c>
      <c r="Q632" s="137">
        <v>20000</v>
      </c>
      <c r="R632" s="129">
        <v>18000</v>
      </c>
      <c r="S632" s="375"/>
      <c r="T632" s="129">
        <v>2100</v>
      </c>
      <c r="U632" s="129">
        <v>600</v>
      </c>
      <c r="V632" s="129">
        <v>700</v>
      </c>
      <c r="W632" s="129">
        <f t="shared" si="493"/>
        <v>3400</v>
      </c>
      <c r="X632" s="135">
        <f t="shared" si="472"/>
        <v>18.888888888888889</v>
      </c>
      <c r="Z632" s="135">
        <v>1500</v>
      </c>
      <c r="AA632" s="129">
        <v>1500</v>
      </c>
      <c r="AB632" s="129">
        <v>1500</v>
      </c>
      <c r="AC632" s="129">
        <f t="shared" si="494"/>
        <v>4500</v>
      </c>
      <c r="AD632" s="424">
        <f t="shared" si="469"/>
        <v>25</v>
      </c>
      <c r="AF632" s="424">
        <f t="shared" si="473"/>
        <v>7900</v>
      </c>
      <c r="AG632" s="424">
        <f t="shared" si="474"/>
        <v>43.888888888888886</v>
      </c>
      <c r="AI632" s="424">
        <v>2000</v>
      </c>
      <c r="AJ632" s="129">
        <v>2000</v>
      </c>
      <c r="AK632" s="129">
        <v>1000</v>
      </c>
      <c r="AL632" s="129">
        <f t="shared" si="495"/>
        <v>5000</v>
      </c>
      <c r="AM632" s="424">
        <f t="shared" si="470"/>
        <v>27.777777777777779</v>
      </c>
      <c r="AO632" s="424">
        <v>1000</v>
      </c>
      <c r="AP632" s="129">
        <v>3600</v>
      </c>
      <c r="AQ632" s="129">
        <v>500</v>
      </c>
      <c r="AR632" s="129">
        <f t="shared" si="496"/>
        <v>5100</v>
      </c>
      <c r="AS632" s="424">
        <f t="shared" si="471"/>
        <v>28.333333333333332</v>
      </c>
      <c r="AU632" s="424">
        <f t="shared" si="497"/>
        <v>10100</v>
      </c>
      <c r="AV632" s="424">
        <f t="shared" si="462"/>
        <v>56.111111111111114</v>
      </c>
      <c r="AX632" s="424">
        <f t="shared" si="453"/>
        <v>18000</v>
      </c>
      <c r="AY632" s="424">
        <f t="shared" si="463"/>
        <v>100</v>
      </c>
      <c r="AZ632" s="50"/>
      <c r="BA632" s="135">
        <f t="shared" si="491"/>
        <v>0</v>
      </c>
      <c r="BB632" s="129">
        <f t="shared" si="487"/>
        <v>0</v>
      </c>
      <c r="BC632" s="129">
        <f t="shared" si="492"/>
        <v>18000</v>
      </c>
      <c r="BD632" s="51"/>
    </row>
    <row r="633" spans="1:56" ht="30" customHeight="1" x14ac:dyDescent="0.2">
      <c r="A633" s="82"/>
      <c r="B633" s="83"/>
      <c r="C633" s="83"/>
      <c r="D633" s="63"/>
      <c r="E633" s="60"/>
      <c r="F633" s="83"/>
      <c r="G633" s="104"/>
      <c r="H633" s="105"/>
      <c r="I633" s="59"/>
      <c r="J633" s="130" t="s">
        <v>67</v>
      </c>
      <c r="K633" s="61"/>
      <c r="L633" s="62"/>
      <c r="M633" s="63"/>
      <c r="N633" s="101" t="s">
        <v>68</v>
      </c>
      <c r="O633" s="103">
        <f>O634</f>
        <v>6000</v>
      </c>
      <c r="P633" s="131">
        <f>P634</f>
        <v>6000</v>
      </c>
      <c r="Q633" s="132">
        <f>Q634</f>
        <v>7000</v>
      </c>
      <c r="R633" s="103">
        <f>R634</f>
        <v>6000</v>
      </c>
      <c r="S633" s="379"/>
      <c r="T633" s="103">
        <f>T634</f>
        <v>900</v>
      </c>
      <c r="U633" s="103">
        <f>U634</f>
        <v>400</v>
      </c>
      <c r="V633" s="103">
        <f>V634</f>
        <v>300</v>
      </c>
      <c r="W633" s="103">
        <f t="shared" si="493"/>
        <v>1600</v>
      </c>
      <c r="X633" s="102">
        <f t="shared" si="472"/>
        <v>26.666666666666668</v>
      </c>
      <c r="Z633" s="102">
        <f>Z634</f>
        <v>500</v>
      </c>
      <c r="AA633" s="103">
        <f>AA634</f>
        <v>500</v>
      </c>
      <c r="AB633" s="103">
        <f>AB634</f>
        <v>500</v>
      </c>
      <c r="AC633" s="103">
        <f t="shared" si="494"/>
        <v>1500</v>
      </c>
      <c r="AD633" s="420">
        <f t="shared" si="469"/>
        <v>25</v>
      </c>
      <c r="AF633" s="420">
        <f t="shared" si="473"/>
        <v>3100</v>
      </c>
      <c r="AG633" s="420">
        <f t="shared" si="474"/>
        <v>51.666666666666664</v>
      </c>
      <c r="AI633" s="420">
        <f>AI634</f>
        <v>500</v>
      </c>
      <c r="AJ633" s="103">
        <f>AJ634</f>
        <v>600</v>
      </c>
      <c r="AK633" s="103">
        <f>AK634</f>
        <v>800</v>
      </c>
      <c r="AL633" s="103">
        <f t="shared" si="495"/>
        <v>1900</v>
      </c>
      <c r="AM633" s="420">
        <f t="shared" si="470"/>
        <v>31.666666666666668</v>
      </c>
      <c r="AO633" s="420">
        <f>AO634</f>
        <v>1000</v>
      </c>
      <c r="AP633" s="103">
        <f>AP634</f>
        <v>0</v>
      </c>
      <c r="AQ633" s="103">
        <f>AQ634</f>
        <v>0</v>
      </c>
      <c r="AR633" s="103">
        <f t="shared" si="496"/>
        <v>1000</v>
      </c>
      <c r="AS633" s="420">
        <f t="shared" si="471"/>
        <v>16.666666666666668</v>
      </c>
      <c r="AU633" s="420">
        <f t="shared" si="497"/>
        <v>2900</v>
      </c>
      <c r="AV633" s="420">
        <f t="shared" si="462"/>
        <v>48.333333333333336</v>
      </c>
      <c r="AX633" s="420">
        <f t="shared" si="453"/>
        <v>6000</v>
      </c>
      <c r="AY633" s="420">
        <f t="shared" si="463"/>
        <v>100</v>
      </c>
      <c r="AZ633" s="50"/>
      <c r="BA633" s="102">
        <f t="shared" si="491"/>
        <v>0</v>
      </c>
      <c r="BB633" s="129">
        <f t="shared" si="487"/>
        <v>0</v>
      </c>
      <c r="BC633" s="103">
        <f t="shared" si="492"/>
        <v>6000</v>
      </c>
      <c r="BD633" s="51"/>
    </row>
    <row r="634" spans="1:56" ht="30" customHeight="1" x14ac:dyDescent="0.2">
      <c r="A634" s="82"/>
      <c r="B634" s="83"/>
      <c r="C634" s="83"/>
      <c r="D634" s="63"/>
      <c r="E634" s="60"/>
      <c r="F634" s="83"/>
      <c r="G634" s="104"/>
      <c r="H634" s="105"/>
      <c r="I634" s="59"/>
      <c r="J634" s="60"/>
      <c r="K634" s="133">
        <v>4</v>
      </c>
      <c r="L634" s="62"/>
      <c r="M634" s="63"/>
      <c r="N634" s="134" t="s">
        <v>66</v>
      </c>
      <c r="O634" s="129">
        <v>6000</v>
      </c>
      <c r="P634" s="136">
        <v>6000</v>
      </c>
      <c r="Q634" s="137">
        <v>7000</v>
      </c>
      <c r="R634" s="129">
        <v>6000</v>
      </c>
      <c r="S634" s="375"/>
      <c r="T634" s="129">
        <v>900</v>
      </c>
      <c r="U634" s="129">
        <v>400</v>
      </c>
      <c r="V634" s="129">
        <v>300</v>
      </c>
      <c r="W634" s="129">
        <f t="shared" si="493"/>
        <v>1600</v>
      </c>
      <c r="X634" s="135">
        <f t="shared" si="472"/>
        <v>26.666666666666668</v>
      </c>
      <c r="Z634" s="135">
        <v>500</v>
      </c>
      <c r="AA634" s="129">
        <v>500</v>
      </c>
      <c r="AB634" s="129">
        <v>500</v>
      </c>
      <c r="AC634" s="129">
        <f t="shared" si="494"/>
        <v>1500</v>
      </c>
      <c r="AD634" s="424">
        <f t="shared" si="469"/>
        <v>25</v>
      </c>
      <c r="AF634" s="424">
        <f t="shared" si="473"/>
        <v>3100</v>
      </c>
      <c r="AG634" s="424">
        <f t="shared" si="474"/>
        <v>51.666666666666664</v>
      </c>
      <c r="AI634" s="424">
        <v>500</v>
      </c>
      <c r="AJ634" s="129">
        <v>600</v>
      </c>
      <c r="AK634" s="129">
        <v>800</v>
      </c>
      <c r="AL634" s="129">
        <f t="shared" si="495"/>
        <v>1900</v>
      </c>
      <c r="AM634" s="424">
        <f t="shared" si="470"/>
        <v>31.666666666666668</v>
      </c>
      <c r="AO634" s="424">
        <v>1000</v>
      </c>
      <c r="AP634" s="129"/>
      <c r="AQ634" s="129"/>
      <c r="AR634" s="129">
        <f t="shared" si="496"/>
        <v>1000</v>
      </c>
      <c r="AS634" s="424">
        <f t="shared" si="471"/>
        <v>16.666666666666668</v>
      </c>
      <c r="AU634" s="424">
        <f t="shared" si="497"/>
        <v>2900</v>
      </c>
      <c r="AV634" s="424">
        <f t="shared" si="462"/>
        <v>48.333333333333336</v>
      </c>
      <c r="AX634" s="424">
        <f t="shared" si="453"/>
        <v>6000</v>
      </c>
      <c r="AY634" s="424">
        <f t="shared" si="463"/>
        <v>100</v>
      </c>
      <c r="AZ634" s="50"/>
      <c r="BA634" s="135">
        <f t="shared" si="491"/>
        <v>0</v>
      </c>
      <c r="BB634" s="129">
        <f t="shared" si="487"/>
        <v>0</v>
      </c>
      <c r="BC634" s="129">
        <f t="shared" si="492"/>
        <v>6000</v>
      </c>
      <c r="BD634" s="51"/>
    </row>
    <row r="635" spans="1:56" ht="30" customHeight="1" x14ac:dyDescent="0.2">
      <c r="A635" s="207"/>
      <c r="B635" s="208"/>
      <c r="C635" s="208"/>
      <c r="D635" s="251"/>
      <c r="E635" s="252"/>
      <c r="F635" s="208"/>
      <c r="G635" s="253"/>
      <c r="H635" s="254" t="s">
        <v>60</v>
      </c>
      <c r="I635" s="255"/>
      <c r="J635" s="256"/>
      <c r="K635" s="257"/>
      <c r="L635" s="258"/>
      <c r="M635" s="259"/>
      <c r="N635" s="260" t="s">
        <v>61</v>
      </c>
      <c r="O635" s="262">
        <f t="shared" ref="O635:R637" si="498">O636</f>
        <v>20000</v>
      </c>
      <c r="P635" s="146">
        <f t="shared" si="498"/>
        <v>19000</v>
      </c>
      <c r="Q635" s="174">
        <f t="shared" si="498"/>
        <v>18000</v>
      </c>
      <c r="R635" s="262">
        <f t="shared" si="498"/>
        <v>20000</v>
      </c>
      <c r="S635" s="401"/>
      <c r="T635" s="262">
        <f t="shared" ref="T635:V637" si="499">T636</f>
        <v>0</v>
      </c>
      <c r="U635" s="262">
        <f t="shared" si="499"/>
        <v>0</v>
      </c>
      <c r="V635" s="262">
        <f t="shared" si="499"/>
        <v>0</v>
      </c>
      <c r="W635" s="262">
        <f t="shared" si="493"/>
        <v>0</v>
      </c>
      <c r="X635" s="261">
        <f t="shared" si="472"/>
        <v>0</v>
      </c>
      <c r="Z635" s="261">
        <f t="shared" ref="Z635:AB637" si="500">Z636</f>
        <v>0</v>
      </c>
      <c r="AA635" s="262">
        <f t="shared" si="500"/>
        <v>0</v>
      </c>
      <c r="AB635" s="262">
        <f t="shared" si="500"/>
        <v>0</v>
      </c>
      <c r="AC635" s="262">
        <f t="shared" si="494"/>
        <v>0</v>
      </c>
      <c r="AD635" s="149">
        <f t="shared" si="469"/>
        <v>0</v>
      </c>
      <c r="AF635" s="149">
        <f t="shared" si="473"/>
        <v>0</v>
      </c>
      <c r="AG635" s="149">
        <f t="shared" si="474"/>
        <v>0</v>
      </c>
      <c r="AI635" s="149">
        <f t="shared" ref="AI635:AK637" si="501">AI636</f>
        <v>20000</v>
      </c>
      <c r="AJ635" s="262">
        <f t="shared" si="501"/>
        <v>0</v>
      </c>
      <c r="AK635" s="262">
        <f t="shared" si="501"/>
        <v>0</v>
      </c>
      <c r="AL635" s="262">
        <f t="shared" si="495"/>
        <v>20000</v>
      </c>
      <c r="AM635" s="149">
        <f t="shared" si="470"/>
        <v>100</v>
      </c>
      <c r="AO635" s="149">
        <f t="shared" ref="AO635:AQ637" si="502">AO636</f>
        <v>0</v>
      </c>
      <c r="AP635" s="262">
        <f t="shared" si="502"/>
        <v>0</v>
      </c>
      <c r="AQ635" s="262">
        <f t="shared" si="502"/>
        <v>0</v>
      </c>
      <c r="AR635" s="262">
        <f t="shared" si="496"/>
        <v>0</v>
      </c>
      <c r="AS635" s="149">
        <f t="shared" si="471"/>
        <v>0</v>
      </c>
      <c r="AU635" s="149">
        <f t="shared" si="497"/>
        <v>20000</v>
      </c>
      <c r="AV635" s="149">
        <f>AU635/(R635/100)</f>
        <v>100</v>
      </c>
      <c r="AX635" s="149">
        <f>AF635+AU635</f>
        <v>20000</v>
      </c>
      <c r="AY635" s="446">
        <f>AX635/(R635/100)</f>
        <v>100</v>
      </c>
      <c r="AZ635" s="148"/>
      <c r="BA635" s="261">
        <f>R635-AX635</f>
        <v>0</v>
      </c>
      <c r="BB635" s="262">
        <f>BA635/(O635/100)</f>
        <v>0</v>
      </c>
      <c r="BC635" s="262">
        <f>R635-BA635</f>
        <v>20000</v>
      </c>
      <c r="BD635" s="51"/>
    </row>
    <row r="636" spans="1:56" ht="30" customHeight="1" x14ac:dyDescent="0.2">
      <c r="A636" s="82"/>
      <c r="B636" s="83"/>
      <c r="C636" s="83"/>
      <c r="D636" s="63"/>
      <c r="E636" s="60"/>
      <c r="F636" s="83"/>
      <c r="G636" s="104"/>
      <c r="H636" s="105"/>
      <c r="I636" s="123">
        <v>2</v>
      </c>
      <c r="J636" s="60"/>
      <c r="K636" s="61"/>
      <c r="L636" s="62"/>
      <c r="M636" s="63"/>
      <c r="N636" s="124" t="s">
        <v>54</v>
      </c>
      <c r="O636" s="126">
        <f t="shared" si="498"/>
        <v>20000</v>
      </c>
      <c r="P636" s="126">
        <f t="shared" si="498"/>
        <v>19000</v>
      </c>
      <c r="Q636" s="126">
        <f t="shared" si="498"/>
        <v>18000</v>
      </c>
      <c r="R636" s="126">
        <f t="shared" si="498"/>
        <v>20000</v>
      </c>
      <c r="S636" s="388"/>
      <c r="T636" s="126">
        <f t="shared" si="499"/>
        <v>0</v>
      </c>
      <c r="U636" s="126">
        <f t="shared" si="499"/>
        <v>0</v>
      </c>
      <c r="V636" s="126">
        <f t="shared" si="499"/>
        <v>0</v>
      </c>
      <c r="W636" s="126">
        <f t="shared" si="493"/>
        <v>0</v>
      </c>
      <c r="X636" s="125">
        <f t="shared" si="472"/>
        <v>0</v>
      </c>
      <c r="Z636" s="125">
        <f t="shared" si="500"/>
        <v>0</v>
      </c>
      <c r="AA636" s="126">
        <f t="shared" si="500"/>
        <v>0</v>
      </c>
      <c r="AB636" s="126">
        <f t="shared" si="500"/>
        <v>0</v>
      </c>
      <c r="AC636" s="126">
        <f t="shared" si="494"/>
        <v>0</v>
      </c>
      <c r="AD636" s="423">
        <f t="shared" si="469"/>
        <v>0</v>
      </c>
      <c r="AF636" s="423">
        <f t="shared" si="473"/>
        <v>0</v>
      </c>
      <c r="AG636" s="423">
        <f t="shared" si="474"/>
        <v>0</v>
      </c>
      <c r="AI636" s="423">
        <f t="shared" si="501"/>
        <v>20000</v>
      </c>
      <c r="AJ636" s="126">
        <f t="shared" si="501"/>
        <v>0</v>
      </c>
      <c r="AK636" s="126">
        <f t="shared" si="501"/>
        <v>0</v>
      </c>
      <c r="AL636" s="126">
        <f t="shared" si="495"/>
        <v>20000</v>
      </c>
      <c r="AM636" s="423">
        <f t="shared" si="470"/>
        <v>100</v>
      </c>
      <c r="AO636" s="423">
        <f t="shared" si="502"/>
        <v>0</v>
      </c>
      <c r="AP636" s="126">
        <f t="shared" si="502"/>
        <v>0</v>
      </c>
      <c r="AQ636" s="126">
        <f t="shared" si="502"/>
        <v>0</v>
      </c>
      <c r="AR636" s="126">
        <f t="shared" si="496"/>
        <v>0</v>
      </c>
      <c r="AS636" s="423">
        <f t="shared" si="471"/>
        <v>0</v>
      </c>
      <c r="AU636" s="423">
        <f t="shared" si="497"/>
        <v>20000</v>
      </c>
      <c r="AV636" s="423">
        <f>AU636/(R636/100)</f>
        <v>100</v>
      </c>
      <c r="AX636" s="423">
        <f>AF636+AU636</f>
        <v>20000</v>
      </c>
      <c r="AY636" s="447">
        <f>AX636/(R636/100)</f>
        <v>100</v>
      </c>
      <c r="AZ636" s="50"/>
      <c r="BA636" s="125">
        <f>R636-AX636</f>
        <v>0</v>
      </c>
      <c r="BB636" s="126">
        <f>BA636/(O636/100)</f>
        <v>0</v>
      </c>
      <c r="BC636" s="126">
        <f>R636-BA636</f>
        <v>20000</v>
      </c>
      <c r="BD636" s="51"/>
    </row>
    <row r="637" spans="1:56" ht="30" customHeight="1" x14ac:dyDescent="0.2">
      <c r="A637" s="82"/>
      <c r="B637" s="83"/>
      <c r="C637" s="83"/>
      <c r="D637" s="63"/>
      <c r="E637" s="60"/>
      <c r="F637" s="83"/>
      <c r="G637" s="104"/>
      <c r="H637" s="105"/>
      <c r="I637" s="59"/>
      <c r="J637" s="130" t="s">
        <v>63</v>
      </c>
      <c r="K637" s="61"/>
      <c r="L637" s="62"/>
      <c r="M637" s="63"/>
      <c r="N637" s="101" t="s">
        <v>64</v>
      </c>
      <c r="O637" s="103">
        <f t="shared" si="498"/>
        <v>20000</v>
      </c>
      <c r="P637" s="103">
        <f t="shared" si="498"/>
        <v>19000</v>
      </c>
      <c r="Q637" s="103">
        <f t="shared" si="498"/>
        <v>18000</v>
      </c>
      <c r="R637" s="103">
        <f t="shared" si="498"/>
        <v>20000</v>
      </c>
      <c r="S637" s="379"/>
      <c r="T637" s="103">
        <f t="shared" si="499"/>
        <v>0</v>
      </c>
      <c r="U637" s="103">
        <f t="shared" si="499"/>
        <v>0</v>
      </c>
      <c r="V637" s="103">
        <f t="shared" si="499"/>
        <v>0</v>
      </c>
      <c r="W637" s="103">
        <f t="shared" si="493"/>
        <v>0</v>
      </c>
      <c r="X637" s="102">
        <f t="shared" si="472"/>
        <v>0</v>
      </c>
      <c r="Z637" s="102">
        <f t="shared" si="500"/>
        <v>0</v>
      </c>
      <c r="AA637" s="103">
        <f t="shared" si="500"/>
        <v>0</v>
      </c>
      <c r="AB637" s="103">
        <f t="shared" si="500"/>
        <v>0</v>
      </c>
      <c r="AC637" s="103">
        <f t="shared" si="494"/>
        <v>0</v>
      </c>
      <c r="AD637" s="420">
        <f t="shared" si="469"/>
        <v>0</v>
      </c>
      <c r="AF637" s="420">
        <f t="shared" si="473"/>
        <v>0</v>
      </c>
      <c r="AG637" s="420">
        <f t="shared" si="474"/>
        <v>0</v>
      </c>
      <c r="AI637" s="420">
        <f t="shared" si="501"/>
        <v>20000</v>
      </c>
      <c r="AJ637" s="103">
        <f t="shared" si="501"/>
        <v>0</v>
      </c>
      <c r="AK637" s="103">
        <f t="shared" si="501"/>
        <v>0</v>
      </c>
      <c r="AL637" s="103">
        <f t="shared" si="495"/>
        <v>20000</v>
      </c>
      <c r="AM637" s="420">
        <f t="shared" si="470"/>
        <v>100</v>
      </c>
      <c r="AO637" s="420">
        <f t="shared" si="502"/>
        <v>0</v>
      </c>
      <c r="AP637" s="103">
        <f t="shared" si="502"/>
        <v>0</v>
      </c>
      <c r="AQ637" s="103">
        <f t="shared" si="502"/>
        <v>0</v>
      </c>
      <c r="AR637" s="103">
        <f t="shared" si="496"/>
        <v>0</v>
      </c>
      <c r="AS637" s="420">
        <f t="shared" si="471"/>
        <v>0</v>
      </c>
      <c r="AU637" s="420">
        <f t="shared" si="497"/>
        <v>20000</v>
      </c>
      <c r="AV637" s="420">
        <f>AU637/(R637/100)</f>
        <v>100</v>
      </c>
      <c r="AX637" s="420">
        <f>AF637+AU637</f>
        <v>20000</v>
      </c>
      <c r="AY637" s="448">
        <f>AX637/(R637/100)</f>
        <v>100</v>
      </c>
      <c r="AZ637" s="50"/>
      <c r="BA637" s="102">
        <f>R637-AX637</f>
        <v>0</v>
      </c>
      <c r="BB637" s="103">
        <f>BA637/(O637/100)</f>
        <v>0</v>
      </c>
      <c r="BC637" s="103">
        <f>R637-BA637</f>
        <v>20000</v>
      </c>
      <c r="BD637" s="51"/>
    </row>
    <row r="638" spans="1:56" ht="30" customHeight="1" x14ac:dyDescent="0.2">
      <c r="A638" s="82"/>
      <c r="B638" s="83"/>
      <c r="C638" s="83"/>
      <c r="D638" s="63"/>
      <c r="E638" s="60"/>
      <c r="F638" s="83"/>
      <c r="G638" s="104"/>
      <c r="H638" s="105"/>
      <c r="I638" s="59"/>
      <c r="J638" s="60"/>
      <c r="K638" s="133">
        <v>1</v>
      </c>
      <c r="L638" s="62"/>
      <c r="M638" s="63"/>
      <c r="N638" s="134" t="s">
        <v>65</v>
      </c>
      <c r="O638" s="129">
        <v>20000</v>
      </c>
      <c r="P638" s="136">
        <v>19000</v>
      </c>
      <c r="Q638" s="137">
        <v>18000</v>
      </c>
      <c r="R638" s="129">
        <v>20000</v>
      </c>
      <c r="S638" s="375"/>
      <c r="T638" s="129"/>
      <c r="U638" s="129"/>
      <c r="V638" s="129"/>
      <c r="W638" s="129">
        <f t="shared" si="493"/>
        <v>0</v>
      </c>
      <c r="X638" s="135">
        <f t="shared" si="472"/>
        <v>0</v>
      </c>
      <c r="Z638" s="135"/>
      <c r="AA638" s="129"/>
      <c r="AB638" s="129"/>
      <c r="AC638" s="129">
        <f t="shared" si="494"/>
        <v>0</v>
      </c>
      <c r="AD638" s="424">
        <f t="shared" si="469"/>
        <v>0</v>
      </c>
      <c r="AF638" s="424">
        <f t="shared" si="473"/>
        <v>0</v>
      </c>
      <c r="AG638" s="424">
        <f t="shared" si="474"/>
        <v>0</v>
      </c>
      <c r="AI638" s="424">
        <v>20000</v>
      </c>
      <c r="AJ638" s="129"/>
      <c r="AK638" s="129"/>
      <c r="AL638" s="129">
        <f t="shared" si="495"/>
        <v>20000</v>
      </c>
      <c r="AM638" s="424">
        <f t="shared" si="470"/>
        <v>100</v>
      </c>
      <c r="AO638" s="424"/>
      <c r="AP638" s="129"/>
      <c r="AQ638" s="129"/>
      <c r="AR638" s="129">
        <f t="shared" si="496"/>
        <v>0</v>
      </c>
      <c r="AS638" s="424">
        <f t="shared" si="471"/>
        <v>0</v>
      </c>
      <c r="AU638" s="424">
        <f t="shared" si="497"/>
        <v>20000</v>
      </c>
      <c r="AV638" s="424">
        <f>AU638/(R638/100)</f>
        <v>100</v>
      </c>
      <c r="AX638" s="424">
        <f>AF638+AU638</f>
        <v>20000</v>
      </c>
      <c r="AY638" s="449">
        <f>AX638/(R638/100)</f>
        <v>100</v>
      </c>
      <c r="AZ638" s="50"/>
      <c r="BA638" s="135">
        <f>R638-AX638</f>
        <v>0</v>
      </c>
      <c r="BB638" s="129">
        <f>BA638/(O638/100)</f>
        <v>0</v>
      </c>
      <c r="BC638" s="129">
        <f>R638-BA638</f>
        <v>20000</v>
      </c>
      <c r="BD638" s="51"/>
    </row>
    <row r="639" spans="1:56" ht="30" customHeight="1" x14ac:dyDescent="0.2">
      <c r="A639" s="263"/>
      <c r="B639" s="264"/>
      <c r="C639" s="264"/>
      <c r="D639" s="265"/>
      <c r="E639" s="266"/>
      <c r="F639" s="264"/>
      <c r="G639" s="267"/>
      <c r="H639" s="179" t="s">
        <v>74</v>
      </c>
      <c r="I639" s="180"/>
      <c r="J639" s="181"/>
      <c r="K639" s="182"/>
      <c r="L639" s="182"/>
      <c r="M639" s="183"/>
      <c r="N639" s="184" t="s">
        <v>75</v>
      </c>
      <c r="O639" s="184">
        <f>SUM(O640)</f>
        <v>13000</v>
      </c>
      <c r="P639" s="268">
        <f>SUM(P640)</f>
        <v>13000</v>
      </c>
      <c r="Q639" s="269">
        <f>SUM(Q640)</f>
        <v>16000</v>
      </c>
      <c r="R639" s="196">
        <f>SUM(R640)</f>
        <v>13000</v>
      </c>
      <c r="S639" s="396"/>
      <c r="T639" s="196">
        <f>SUM(T640)</f>
        <v>1000</v>
      </c>
      <c r="U639" s="196">
        <f>SUM(U640)</f>
        <v>1500</v>
      </c>
      <c r="V639" s="196">
        <f>SUM(V640)</f>
        <v>1500</v>
      </c>
      <c r="W639" s="196">
        <f>T639+U639+V639</f>
        <v>4000</v>
      </c>
      <c r="X639" s="450">
        <f>W639/(R639/100)</f>
        <v>30.76923076923077</v>
      </c>
      <c r="Z639" s="414">
        <f>SUM(Z640)</f>
        <v>2000</v>
      </c>
      <c r="AA639" s="196">
        <f>SUM(AA640)</f>
        <v>1000</v>
      </c>
      <c r="AB639" s="196">
        <f>SUM(AB640)</f>
        <v>1000</v>
      </c>
      <c r="AC639" s="196">
        <f t="shared" ref="AC639:AC646" si="503">Z639+AA639+AB639</f>
        <v>4000</v>
      </c>
      <c r="AD639" s="427">
        <f t="shared" si="469"/>
        <v>30.76923076923077</v>
      </c>
      <c r="AF639" s="435">
        <f t="shared" si="473"/>
        <v>8000</v>
      </c>
      <c r="AG639" s="428">
        <f t="shared" si="474"/>
        <v>61.53846153846154</v>
      </c>
      <c r="AI639" s="435">
        <f>SUM(AI640)</f>
        <v>1000</v>
      </c>
      <c r="AJ639" s="196">
        <f>SUM(AJ640)</f>
        <v>2000</v>
      </c>
      <c r="AK639" s="196">
        <f>SUM(AK640)</f>
        <v>2000</v>
      </c>
      <c r="AL639" s="196">
        <f t="shared" ref="AL639:AL646" si="504">AI639+AJ639+AK639</f>
        <v>5000</v>
      </c>
      <c r="AM639" s="196">
        <f t="shared" si="470"/>
        <v>38.46153846153846</v>
      </c>
      <c r="AO639" s="435">
        <f>SUM(AO640)</f>
        <v>0</v>
      </c>
      <c r="AP639" s="196">
        <f>SUM(AP640)</f>
        <v>0</v>
      </c>
      <c r="AQ639" s="196">
        <f>SUM(AQ640)</f>
        <v>0</v>
      </c>
      <c r="AR639" s="196">
        <f t="shared" ref="AR639:AR646" si="505">AO639+AP639+AQ639</f>
        <v>0</v>
      </c>
      <c r="AS639" s="427">
        <f t="shared" si="471"/>
        <v>0</v>
      </c>
      <c r="AU639" s="435">
        <f t="shared" si="497"/>
        <v>5000</v>
      </c>
      <c r="AV639" s="435">
        <f t="shared" ref="AV639:AV646" si="506">AU639/(R639/100)</f>
        <v>38.46153846153846</v>
      </c>
      <c r="AX639" s="435">
        <f t="shared" ref="AX639:AX646" si="507">AF639+AU639</f>
        <v>13000</v>
      </c>
      <c r="AY639" s="435">
        <f t="shared" ref="AY639:AY646" si="508">AX639/(R639/100)</f>
        <v>100</v>
      </c>
      <c r="AZ639" s="186"/>
      <c r="BA639" s="271">
        <f t="shared" ref="BA639:BA702" si="509">R639-AX639</f>
        <v>0</v>
      </c>
      <c r="BB639" s="270">
        <f t="shared" ref="BB639:BB702" si="510">BA639/(R639/100)</f>
        <v>0</v>
      </c>
      <c r="BC639" s="184">
        <f t="shared" ref="BC639:BC702" si="511">R639-BA639</f>
        <v>13000</v>
      </c>
      <c r="BD639" s="51"/>
    </row>
    <row r="640" spans="1:56" ht="30" customHeight="1" x14ac:dyDescent="0.2">
      <c r="A640" s="272"/>
      <c r="B640" s="273"/>
      <c r="C640" s="273"/>
      <c r="D640" s="274"/>
      <c r="E640" s="275"/>
      <c r="F640" s="273"/>
      <c r="G640" s="276"/>
      <c r="H640" s="105"/>
      <c r="I640" s="123">
        <v>2</v>
      </c>
      <c r="J640" s="60"/>
      <c r="K640" s="83"/>
      <c r="L640" s="83"/>
      <c r="M640" s="63"/>
      <c r="N640" s="124" t="s">
        <v>54</v>
      </c>
      <c r="O640" s="124">
        <f>SUM(O641,O643)</f>
        <v>13000</v>
      </c>
      <c r="P640" s="277">
        <f>SUM(P641,P643)</f>
        <v>13000</v>
      </c>
      <c r="Q640" s="278">
        <f>SUM(Q641,Q643)</f>
        <v>16000</v>
      </c>
      <c r="R640" s="197">
        <f>SUM(R641,R643)</f>
        <v>13000</v>
      </c>
      <c r="S640" s="397"/>
      <c r="T640" s="197">
        <f>SUM(T641,T643)</f>
        <v>1000</v>
      </c>
      <c r="U640" s="197">
        <f>SUM(U641,U643)</f>
        <v>1500</v>
      </c>
      <c r="V640" s="197">
        <f>SUM(V641,V643)</f>
        <v>1500</v>
      </c>
      <c r="W640" s="197">
        <f t="shared" ref="W640:W646" si="512">T640+U640+V640</f>
        <v>4000</v>
      </c>
      <c r="X640" s="197">
        <f t="shared" si="472"/>
        <v>30.76923076923077</v>
      </c>
      <c r="Z640" s="415">
        <f>SUM(Z641,Z643)</f>
        <v>2000</v>
      </c>
      <c r="AA640" s="197">
        <f>SUM(AA641,AA643)</f>
        <v>1000</v>
      </c>
      <c r="AB640" s="197">
        <f>SUM(AB641,AB643)</f>
        <v>1000</v>
      </c>
      <c r="AC640" s="197">
        <f t="shared" si="503"/>
        <v>4000</v>
      </c>
      <c r="AD640" s="424">
        <f t="shared" si="469"/>
        <v>30.76923076923077</v>
      </c>
      <c r="AF640" s="436">
        <f t="shared" si="473"/>
        <v>8000</v>
      </c>
      <c r="AG640" s="420">
        <f t="shared" si="474"/>
        <v>61.53846153846154</v>
      </c>
      <c r="AI640" s="436">
        <f>SUM(AI641,AI643)</f>
        <v>1000</v>
      </c>
      <c r="AJ640" s="197">
        <f>SUM(AJ641,AJ643)</f>
        <v>2000</v>
      </c>
      <c r="AK640" s="197">
        <f>SUM(AK641,AK643)</f>
        <v>2000</v>
      </c>
      <c r="AL640" s="197">
        <f t="shared" si="504"/>
        <v>5000</v>
      </c>
      <c r="AM640" s="197">
        <f t="shared" si="470"/>
        <v>38.46153846153846</v>
      </c>
      <c r="AO640" s="436">
        <f>SUM(AO641,AO643)</f>
        <v>0</v>
      </c>
      <c r="AP640" s="197">
        <f>SUM(AP641,AP643)</f>
        <v>0</v>
      </c>
      <c r="AQ640" s="197">
        <f>SUM(AQ641,AQ643)</f>
        <v>0</v>
      </c>
      <c r="AR640" s="197">
        <f t="shared" si="505"/>
        <v>0</v>
      </c>
      <c r="AS640" s="424">
        <f t="shared" si="471"/>
        <v>0</v>
      </c>
      <c r="AU640" s="436">
        <f t="shared" si="497"/>
        <v>5000</v>
      </c>
      <c r="AV640" s="436">
        <f t="shared" si="506"/>
        <v>38.46153846153846</v>
      </c>
      <c r="AX640" s="436">
        <f t="shared" si="507"/>
        <v>13000</v>
      </c>
      <c r="AY640" s="436">
        <f t="shared" si="508"/>
        <v>100</v>
      </c>
      <c r="AZ640" s="50"/>
      <c r="BA640" s="279">
        <f t="shared" si="509"/>
        <v>0</v>
      </c>
      <c r="BB640" s="103">
        <f t="shared" si="510"/>
        <v>0</v>
      </c>
      <c r="BC640" s="124">
        <f t="shared" si="511"/>
        <v>13000</v>
      </c>
      <c r="BD640" s="51"/>
    </row>
    <row r="641" spans="1:56" ht="30" customHeight="1" x14ac:dyDescent="0.2">
      <c r="A641" s="272"/>
      <c r="B641" s="273"/>
      <c r="C641" s="273"/>
      <c r="D641" s="274"/>
      <c r="E641" s="275"/>
      <c r="F641" s="273"/>
      <c r="G641" s="276"/>
      <c r="H641" s="190"/>
      <c r="I641" s="191"/>
      <c r="J641" s="130" t="s">
        <v>63</v>
      </c>
      <c r="K641" s="176"/>
      <c r="L641" s="176"/>
      <c r="M641" s="177"/>
      <c r="N641" s="101" t="s">
        <v>64</v>
      </c>
      <c r="O641" s="101">
        <f>SUM(O642)</f>
        <v>2000</v>
      </c>
      <c r="P641" s="249">
        <f>SUM(P642)</f>
        <v>2000</v>
      </c>
      <c r="Q641" s="250">
        <f>SUM(Q642)</f>
        <v>2000</v>
      </c>
      <c r="R641" s="101">
        <f>SUM(R642)</f>
        <v>2000</v>
      </c>
      <c r="S641" s="384"/>
      <c r="T641" s="101">
        <f>SUM(T642)</f>
        <v>0</v>
      </c>
      <c r="U641" s="101">
        <f>SUM(U642)</f>
        <v>0</v>
      </c>
      <c r="V641" s="101">
        <f>SUM(V642)</f>
        <v>1000</v>
      </c>
      <c r="W641" s="101">
        <f t="shared" si="512"/>
        <v>1000</v>
      </c>
      <c r="X641" s="280">
        <f t="shared" si="472"/>
        <v>50</v>
      </c>
      <c r="Z641" s="280">
        <f>SUM(Z642)</f>
        <v>1000</v>
      </c>
      <c r="AA641" s="101">
        <f>SUM(AA642)</f>
        <v>0</v>
      </c>
      <c r="AB641" s="101">
        <f>SUM(AB642)</f>
        <v>0</v>
      </c>
      <c r="AC641" s="101">
        <f t="shared" si="503"/>
        <v>1000</v>
      </c>
      <c r="AD641" s="424">
        <f t="shared" si="469"/>
        <v>50</v>
      </c>
      <c r="AF641" s="438">
        <f t="shared" si="473"/>
        <v>2000</v>
      </c>
      <c r="AG641" s="438">
        <f t="shared" si="474"/>
        <v>100</v>
      </c>
      <c r="AI641" s="438">
        <f>SUM(AI642)</f>
        <v>0</v>
      </c>
      <c r="AJ641" s="101">
        <f>SUM(AJ642)</f>
        <v>0</v>
      </c>
      <c r="AK641" s="101">
        <f>SUM(AK642)</f>
        <v>0</v>
      </c>
      <c r="AL641" s="101">
        <f t="shared" si="504"/>
        <v>0</v>
      </c>
      <c r="AM641" s="424">
        <f t="shared" si="470"/>
        <v>0</v>
      </c>
      <c r="AO641" s="438">
        <f>SUM(AO642)</f>
        <v>0</v>
      </c>
      <c r="AP641" s="101">
        <f>SUM(AP642)</f>
        <v>0</v>
      </c>
      <c r="AQ641" s="101">
        <f>SUM(AQ642)</f>
        <v>0</v>
      </c>
      <c r="AR641" s="101">
        <f t="shared" si="505"/>
        <v>0</v>
      </c>
      <c r="AS641" s="424">
        <f t="shared" si="471"/>
        <v>0</v>
      </c>
      <c r="AU641" s="438">
        <f t="shared" si="497"/>
        <v>0</v>
      </c>
      <c r="AV641" s="438">
        <f t="shared" si="506"/>
        <v>0</v>
      </c>
      <c r="AX641" s="438">
        <f t="shared" si="507"/>
        <v>2000</v>
      </c>
      <c r="AY641" s="438">
        <f t="shared" si="508"/>
        <v>100</v>
      </c>
      <c r="AZ641" s="50"/>
      <c r="BA641" s="280">
        <f t="shared" si="509"/>
        <v>0</v>
      </c>
      <c r="BB641" s="103">
        <f t="shared" si="510"/>
        <v>0</v>
      </c>
      <c r="BC641" s="101">
        <f t="shared" si="511"/>
        <v>2000</v>
      </c>
      <c r="BD641" s="51"/>
    </row>
    <row r="642" spans="1:56" ht="30" customHeight="1" x14ac:dyDescent="0.2">
      <c r="A642" s="281"/>
      <c r="B642" s="282"/>
      <c r="C642" s="282"/>
      <c r="D642" s="283"/>
      <c r="E642" s="284"/>
      <c r="F642" s="282"/>
      <c r="G642" s="285"/>
      <c r="H642" s="286"/>
      <c r="I642" s="287"/>
      <c r="J642" s="284"/>
      <c r="K642" s="288" t="s">
        <v>111</v>
      </c>
      <c r="L642" s="289"/>
      <c r="M642" s="283"/>
      <c r="N642" s="290" t="s">
        <v>65</v>
      </c>
      <c r="O642" s="292">
        <v>2000</v>
      </c>
      <c r="P642" s="136">
        <v>2000</v>
      </c>
      <c r="Q642" s="137">
        <v>2000</v>
      </c>
      <c r="R642" s="292">
        <v>2000</v>
      </c>
      <c r="S642" s="402"/>
      <c r="T642" s="292"/>
      <c r="U642" s="292"/>
      <c r="V642" s="292">
        <v>1000</v>
      </c>
      <c r="W642" s="292">
        <f t="shared" si="512"/>
        <v>1000</v>
      </c>
      <c r="X642" s="291">
        <f t="shared" si="472"/>
        <v>50</v>
      </c>
      <c r="Z642" s="291">
        <v>1000</v>
      </c>
      <c r="AA642" s="292"/>
      <c r="AB642" s="292"/>
      <c r="AC642" s="292">
        <f t="shared" si="503"/>
        <v>1000</v>
      </c>
      <c r="AD642" s="424">
        <f t="shared" si="469"/>
        <v>50</v>
      </c>
      <c r="AF642" s="424">
        <f t="shared" si="473"/>
        <v>2000</v>
      </c>
      <c r="AG642" s="424">
        <f t="shared" si="474"/>
        <v>100</v>
      </c>
      <c r="AI642" s="424"/>
      <c r="AJ642" s="292"/>
      <c r="AK642" s="292"/>
      <c r="AL642" s="292">
        <f t="shared" si="504"/>
        <v>0</v>
      </c>
      <c r="AM642" s="424">
        <f t="shared" si="470"/>
        <v>0</v>
      </c>
      <c r="AO642" s="424"/>
      <c r="AP642" s="292"/>
      <c r="AQ642" s="292"/>
      <c r="AR642" s="292">
        <f t="shared" si="505"/>
        <v>0</v>
      </c>
      <c r="AS642" s="424">
        <f t="shared" si="471"/>
        <v>0</v>
      </c>
      <c r="AU642" s="424">
        <f t="shared" si="497"/>
        <v>0</v>
      </c>
      <c r="AV642" s="424">
        <f t="shared" si="506"/>
        <v>0</v>
      </c>
      <c r="AX642" s="424">
        <f t="shared" si="507"/>
        <v>2000</v>
      </c>
      <c r="AY642" s="424">
        <f t="shared" si="508"/>
        <v>100</v>
      </c>
      <c r="AZ642" s="50"/>
      <c r="BA642" s="291">
        <f t="shared" si="509"/>
        <v>0</v>
      </c>
      <c r="BB642" s="103">
        <f t="shared" si="510"/>
        <v>0</v>
      </c>
      <c r="BC642" s="292">
        <f t="shared" si="511"/>
        <v>2000</v>
      </c>
      <c r="BD642" s="51"/>
    </row>
    <row r="643" spans="1:56" ht="30" customHeight="1" x14ac:dyDescent="0.2">
      <c r="A643" s="272"/>
      <c r="B643" s="273"/>
      <c r="C643" s="273"/>
      <c r="D643" s="274"/>
      <c r="E643" s="275"/>
      <c r="F643" s="273"/>
      <c r="G643" s="276"/>
      <c r="H643" s="190"/>
      <c r="I643" s="191"/>
      <c r="J643" s="130" t="s">
        <v>55</v>
      </c>
      <c r="K643" s="176"/>
      <c r="L643" s="176"/>
      <c r="M643" s="177"/>
      <c r="N643" s="101" t="s">
        <v>56</v>
      </c>
      <c r="O643" s="101">
        <f>SUM(O644:O646)</f>
        <v>11000</v>
      </c>
      <c r="P643" s="249">
        <f>SUM(P644:P646)</f>
        <v>11000</v>
      </c>
      <c r="Q643" s="250">
        <f>SUM(Q644:Q646)</f>
        <v>14000</v>
      </c>
      <c r="R643" s="101">
        <f>SUM(R644:R646)</f>
        <v>11000</v>
      </c>
      <c r="S643" s="384"/>
      <c r="T643" s="101">
        <f>SUM(T644:T646)</f>
        <v>1000</v>
      </c>
      <c r="U643" s="101">
        <f>SUM(U644:U646)</f>
        <v>1500</v>
      </c>
      <c r="V643" s="101">
        <f>SUM(V644:V646)</f>
        <v>500</v>
      </c>
      <c r="W643" s="101">
        <f>SUM(W644:W646)</f>
        <v>3000</v>
      </c>
      <c r="X643" s="291">
        <f t="shared" si="472"/>
        <v>27.272727272727273</v>
      </c>
      <c r="Z643" s="280">
        <f>SUM(Z644:Z646)</f>
        <v>1000</v>
      </c>
      <c r="AA643" s="101">
        <f>SUM(AA644:AA646)</f>
        <v>1000</v>
      </c>
      <c r="AB643" s="101">
        <f>SUM(AB644:AB646)</f>
        <v>1000</v>
      </c>
      <c r="AC643" s="101">
        <f t="shared" si="503"/>
        <v>3000</v>
      </c>
      <c r="AD643" s="424">
        <f t="shared" si="469"/>
        <v>27.272727272727273</v>
      </c>
      <c r="AF643" s="438">
        <f t="shared" si="473"/>
        <v>6000</v>
      </c>
      <c r="AG643" s="424">
        <f t="shared" si="474"/>
        <v>54.545454545454547</v>
      </c>
      <c r="AI643" s="438">
        <f>SUM(AI644:AI646)</f>
        <v>1000</v>
      </c>
      <c r="AJ643" s="101">
        <f>SUM(AJ644:AJ646)</f>
        <v>2000</v>
      </c>
      <c r="AK643" s="101">
        <f>SUM(AK644:AK646)</f>
        <v>2000</v>
      </c>
      <c r="AL643" s="101">
        <f t="shared" si="504"/>
        <v>5000</v>
      </c>
      <c r="AM643" s="424">
        <f t="shared" si="470"/>
        <v>45.454545454545453</v>
      </c>
      <c r="AO643" s="438">
        <f>SUM(AO644:AO646)</f>
        <v>0</v>
      </c>
      <c r="AP643" s="101">
        <f>SUM(AP644:AP646)</f>
        <v>0</v>
      </c>
      <c r="AQ643" s="101">
        <f>SUM(AQ644:AQ646)</f>
        <v>0</v>
      </c>
      <c r="AR643" s="101">
        <f t="shared" si="505"/>
        <v>0</v>
      </c>
      <c r="AS643" s="424">
        <f t="shared" si="471"/>
        <v>0</v>
      </c>
      <c r="AU643" s="438">
        <f t="shared" si="497"/>
        <v>5000</v>
      </c>
      <c r="AV643" s="424">
        <f t="shared" si="506"/>
        <v>45.454545454545453</v>
      </c>
      <c r="AX643" s="438">
        <f t="shared" si="507"/>
        <v>11000</v>
      </c>
      <c r="AY643" s="424">
        <f t="shared" si="508"/>
        <v>100</v>
      </c>
      <c r="AZ643" s="50"/>
      <c r="BA643" s="280">
        <f t="shared" si="509"/>
        <v>0</v>
      </c>
      <c r="BB643" s="103">
        <f t="shared" si="510"/>
        <v>0</v>
      </c>
      <c r="BC643" s="101">
        <f t="shared" si="511"/>
        <v>11000</v>
      </c>
      <c r="BD643" s="51"/>
    </row>
    <row r="644" spans="1:56" ht="30" customHeight="1" x14ac:dyDescent="0.2">
      <c r="A644" s="281"/>
      <c r="B644" s="282"/>
      <c r="C644" s="282"/>
      <c r="D644" s="283"/>
      <c r="E644" s="284"/>
      <c r="F644" s="282"/>
      <c r="G644" s="285"/>
      <c r="H644" s="286"/>
      <c r="I644" s="287"/>
      <c r="J644" s="284"/>
      <c r="K644" s="288">
        <v>2</v>
      </c>
      <c r="L644" s="289"/>
      <c r="M644" s="283"/>
      <c r="N644" s="290" t="s">
        <v>57</v>
      </c>
      <c r="O644" s="292">
        <v>9000</v>
      </c>
      <c r="P644" s="136">
        <v>9000</v>
      </c>
      <c r="Q644" s="137">
        <v>11000</v>
      </c>
      <c r="R644" s="292">
        <v>9000</v>
      </c>
      <c r="S644" s="402"/>
      <c r="T644" s="292"/>
      <c r="U644" s="292">
        <v>500</v>
      </c>
      <c r="V644" s="292">
        <v>500</v>
      </c>
      <c r="W644" s="292">
        <f t="shared" si="512"/>
        <v>1000</v>
      </c>
      <c r="X644" s="291">
        <f t="shared" si="472"/>
        <v>11.111111111111111</v>
      </c>
      <c r="Z644" s="291">
        <v>1000</v>
      </c>
      <c r="AA644" s="292">
        <v>1000</v>
      </c>
      <c r="AB644" s="292">
        <v>1000</v>
      </c>
      <c r="AC644" s="292">
        <f t="shared" si="503"/>
        <v>3000</v>
      </c>
      <c r="AD644" s="424">
        <f t="shared" si="469"/>
        <v>33.333333333333336</v>
      </c>
      <c r="AF644" s="424">
        <f t="shared" si="473"/>
        <v>4000</v>
      </c>
      <c r="AG644" s="424">
        <f t="shared" si="474"/>
        <v>44.444444444444443</v>
      </c>
      <c r="AI644" s="424">
        <v>1000</v>
      </c>
      <c r="AJ644" s="292">
        <v>2000</v>
      </c>
      <c r="AK644" s="292">
        <v>2000</v>
      </c>
      <c r="AL644" s="292">
        <f t="shared" si="504"/>
        <v>5000</v>
      </c>
      <c r="AM644" s="424">
        <f t="shared" si="470"/>
        <v>55.555555555555557</v>
      </c>
      <c r="AO644" s="424"/>
      <c r="AP644" s="292"/>
      <c r="AQ644" s="292"/>
      <c r="AR644" s="292">
        <f t="shared" si="505"/>
        <v>0</v>
      </c>
      <c r="AS644" s="424">
        <f t="shared" si="471"/>
        <v>0</v>
      </c>
      <c r="AU644" s="424">
        <f t="shared" si="497"/>
        <v>5000</v>
      </c>
      <c r="AV644" s="424">
        <f t="shared" si="506"/>
        <v>55.555555555555557</v>
      </c>
      <c r="AX644" s="424">
        <f t="shared" si="507"/>
        <v>9000</v>
      </c>
      <c r="AY644" s="424">
        <f t="shared" si="508"/>
        <v>100</v>
      </c>
      <c r="AZ644" s="50"/>
      <c r="BA644" s="291">
        <f t="shared" si="509"/>
        <v>0</v>
      </c>
      <c r="BB644" s="103">
        <f t="shared" si="510"/>
        <v>0</v>
      </c>
      <c r="BC644" s="292">
        <f t="shared" si="511"/>
        <v>9000</v>
      </c>
      <c r="BD644" s="51"/>
    </row>
    <row r="645" spans="1:56" ht="30" customHeight="1" x14ac:dyDescent="0.2">
      <c r="A645" s="281"/>
      <c r="B645" s="282"/>
      <c r="C645" s="282"/>
      <c r="D645" s="283"/>
      <c r="E645" s="284"/>
      <c r="F645" s="282"/>
      <c r="G645" s="285"/>
      <c r="H645" s="286"/>
      <c r="I645" s="287"/>
      <c r="J645" s="284"/>
      <c r="K645" s="288">
        <v>5</v>
      </c>
      <c r="L645" s="289"/>
      <c r="M645" s="283"/>
      <c r="N645" s="290" t="s">
        <v>58</v>
      </c>
      <c r="O645" s="292">
        <v>1000</v>
      </c>
      <c r="P645" s="136">
        <v>1000</v>
      </c>
      <c r="Q645" s="137">
        <v>2000</v>
      </c>
      <c r="R645" s="292">
        <v>1000</v>
      </c>
      <c r="S645" s="402"/>
      <c r="T645" s="292">
        <v>1000</v>
      </c>
      <c r="U645" s="292"/>
      <c r="V645" s="292"/>
      <c r="W645" s="292">
        <f t="shared" si="512"/>
        <v>1000</v>
      </c>
      <c r="X645" s="291">
        <f t="shared" si="472"/>
        <v>100</v>
      </c>
      <c r="Z645" s="291"/>
      <c r="AA645" s="292"/>
      <c r="AB645" s="292"/>
      <c r="AC645" s="292">
        <f t="shared" si="503"/>
        <v>0</v>
      </c>
      <c r="AD645" s="424">
        <f t="shared" si="469"/>
        <v>0</v>
      </c>
      <c r="AF645" s="424">
        <f t="shared" si="473"/>
        <v>1000</v>
      </c>
      <c r="AG645" s="424">
        <f t="shared" si="474"/>
        <v>100</v>
      </c>
      <c r="AI645" s="424"/>
      <c r="AJ645" s="292"/>
      <c r="AK645" s="292"/>
      <c r="AL645" s="292">
        <f t="shared" si="504"/>
        <v>0</v>
      </c>
      <c r="AM645" s="424">
        <f t="shared" si="470"/>
        <v>0</v>
      </c>
      <c r="AO645" s="424"/>
      <c r="AP645" s="292"/>
      <c r="AQ645" s="292"/>
      <c r="AR645" s="292">
        <f t="shared" si="505"/>
        <v>0</v>
      </c>
      <c r="AS645" s="424">
        <f t="shared" si="471"/>
        <v>0</v>
      </c>
      <c r="AU645" s="424">
        <f t="shared" si="497"/>
        <v>0</v>
      </c>
      <c r="AV645" s="424">
        <f t="shared" si="506"/>
        <v>0</v>
      </c>
      <c r="AX645" s="424">
        <f t="shared" si="507"/>
        <v>1000</v>
      </c>
      <c r="AY645" s="424">
        <f t="shared" si="508"/>
        <v>100</v>
      </c>
      <c r="AZ645" s="50"/>
      <c r="BA645" s="291">
        <f t="shared" si="509"/>
        <v>0</v>
      </c>
      <c r="BB645" s="103">
        <f t="shared" si="510"/>
        <v>0</v>
      </c>
      <c r="BC645" s="292">
        <f t="shared" si="511"/>
        <v>1000</v>
      </c>
      <c r="BD645" s="51"/>
    </row>
    <row r="646" spans="1:56" ht="30" customHeight="1" x14ac:dyDescent="0.2">
      <c r="A646" s="281"/>
      <c r="B646" s="282"/>
      <c r="C646" s="282"/>
      <c r="D646" s="283"/>
      <c r="E646" s="284"/>
      <c r="F646" s="282"/>
      <c r="G646" s="285"/>
      <c r="H646" s="286"/>
      <c r="I646" s="287"/>
      <c r="J646" s="284"/>
      <c r="K646" s="288">
        <v>7</v>
      </c>
      <c r="L646" s="289"/>
      <c r="M646" s="283"/>
      <c r="N646" s="290" t="s">
        <v>59</v>
      </c>
      <c r="O646" s="292">
        <v>1000</v>
      </c>
      <c r="P646" s="136">
        <v>1000</v>
      </c>
      <c r="Q646" s="137">
        <v>1000</v>
      </c>
      <c r="R646" s="292">
        <v>1000</v>
      </c>
      <c r="S646" s="402"/>
      <c r="T646" s="292"/>
      <c r="U646" s="292">
        <v>1000</v>
      </c>
      <c r="V646" s="292"/>
      <c r="W646" s="292">
        <f t="shared" si="512"/>
        <v>1000</v>
      </c>
      <c r="X646" s="291">
        <f t="shared" si="472"/>
        <v>100</v>
      </c>
      <c r="Z646" s="291"/>
      <c r="AA646" s="292"/>
      <c r="AB646" s="292"/>
      <c r="AC646" s="292">
        <f t="shared" si="503"/>
        <v>0</v>
      </c>
      <c r="AD646" s="424">
        <f t="shared" si="469"/>
        <v>0</v>
      </c>
      <c r="AF646" s="424">
        <f t="shared" si="473"/>
        <v>1000</v>
      </c>
      <c r="AG646" s="424">
        <f t="shared" si="474"/>
        <v>100</v>
      </c>
      <c r="AI646" s="424"/>
      <c r="AJ646" s="292"/>
      <c r="AK646" s="292"/>
      <c r="AL646" s="292">
        <f t="shared" si="504"/>
        <v>0</v>
      </c>
      <c r="AM646" s="424">
        <f t="shared" si="470"/>
        <v>0</v>
      </c>
      <c r="AO646" s="424"/>
      <c r="AP646" s="292"/>
      <c r="AQ646" s="292"/>
      <c r="AR646" s="292">
        <f t="shared" si="505"/>
        <v>0</v>
      </c>
      <c r="AS646" s="424">
        <f t="shared" si="471"/>
        <v>0</v>
      </c>
      <c r="AU646" s="424">
        <f t="shared" si="497"/>
        <v>0</v>
      </c>
      <c r="AV646" s="424">
        <f t="shared" si="506"/>
        <v>0</v>
      </c>
      <c r="AX646" s="424">
        <f t="shared" si="507"/>
        <v>1000</v>
      </c>
      <c r="AY646" s="424">
        <f t="shared" si="508"/>
        <v>100</v>
      </c>
      <c r="AZ646" s="50"/>
      <c r="BA646" s="291">
        <f t="shared" si="509"/>
        <v>0</v>
      </c>
      <c r="BB646" s="103">
        <f t="shared" si="510"/>
        <v>0</v>
      </c>
      <c r="BC646" s="292">
        <f t="shared" si="511"/>
        <v>1000</v>
      </c>
      <c r="BD646" s="51"/>
    </row>
    <row r="647" spans="1:56" ht="30" customHeight="1" x14ac:dyDescent="0.2">
      <c r="A647" s="68"/>
      <c r="B647" s="69"/>
      <c r="C647" s="70" t="s">
        <v>48</v>
      </c>
      <c r="D647" s="71"/>
      <c r="E647" s="72"/>
      <c r="F647" s="69"/>
      <c r="G647" s="73"/>
      <c r="H647" s="74"/>
      <c r="I647" s="75"/>
      <c r="J647" s="72"/>
      <c r="K647" s="76"/>
      <c r="L647" s="77"/>
      <c r="M647" s="71"/>
      <c r="N647" s="78" t="s">
        <v>112</v>
      </c>
      <c r="O647" s="80">
        <f>O648+O695+O710+O798+O816+O833+O892+O907+O937+O952+O966</f>
        <v>93316000</v>
      </c>
      <c r="P647" s="80">
        <f>P648+P695+P710+P798+P816+P833+P892+P907+P937+P952+P966</f>
        <v>103363000</v>
      </c>
      <c r="Q647" s="80">
        <f>Q648+Q695+Q710+Q798+Q816+Q833+Q892+Q907+Q937+Q952+Q966</f>
        <v>114772000</v>
      </c>
      <c r="R647" s="80">
        <f>R648+R695+R710+R798+R816+R833+R892+R907+R937+R952+R966</f>
        <v>93316000</v>
      </c>
      <c r="S647" s="379"/>
      <c r="T647" s="80">
        <f>T648+T695+T710+T798+T816+T833+T892+T907+T937+T952+T966</f>
        <v>6761300</v>
      </c>
      <c r="U647" s="80">
        <f>U648+U695+U710+U798+U816+U833+U892+U907+U937+U952+U966</f>
        <v>7970900</v>
      </c>
      <c r="V647" s="80">
        <f>V648+V695+V710+V798+V816+V833+V892+V907+V937+V952+V966</f>
        <v>7937900</v>
      </c>
      <c r="W647" s="80">
        <f t="shared" si="486"/>
        <v>22670100</v>
      </c>
      <c r="X647" s="79">
        <f t="shared" si="472"/>
        <v>24.293904582279566</v>
      </c>
      <c r="Z647" s="79">
        <f>Z648+Z695+Z710+Z798+Z816+Z833+Z892+Z907+Z937+Z952+Z966</f>
        <v>11109600</v>
      </c>
      <c r="AA647" s="80">
        <f>AA648+AA695+AA710+AA798+AA816+AA833+AA892+AA907+AA937+AA952+AA966</f>
        <v>10090900</v>
      </c>
      <c r="AB647" s="80">
        <f>AB648+AB695+AB710+AB798+AB816+AB833+AB892+AB907+AB937+AB952+AB966</f>
        <v>9532700</v>
      </c>
      <c r="AC647" s="80">
        <f t="shared" si="459"/>
        <v>30733200</v>
      </c>
      <c r="AD647" s="419">
        <f t="shared" si="469"/>
        <v>32.934544986926142</v>
      </c>
      <c r="AF647" s="419">
        <f t="shared" si="473"/>
        <v>53403300</v>
      </c>
      <c r="AG647" s="419">
        <f t="shared" si="474"/>
        <v>57.228449569205708</v>
      </c>
      <c r="AI647" s="419">
        <f>AI648+AI695+AI710+AI798+AI816+AI833+AI892+AI907+AI937+AI952+AI966</f>
        <v>8908200</v>
      </c>
      <c r="AJ647" s="80">
        <f>AJ648+AJ695+AJ710+AJ798+AJ816+AJ833+AJ892+AJ907+AJ937+AJ952+AJ966</f>
        <v>8004500</v>
      </c>
      <c r="AK647" s="80">
        <f>AK648+AK695+AK710+AK798+AK816+AK833+AK892+AK907+AK937+AK952+AK966</f>
        <v>7987000</v>
      </c>
      <c r="AL647" s="80">
        <f t="shared" si="460"/>
        <v>24899700</v>
      </c>
      <c r="AM647" s="419">
        <f t="shared" si="470"/>
        <v>26.683205452441168</v>
      </c>
      <c r="AO647" s="419">
        <f>AO648+AO695+AO710+AO798+AO816+AO833+AO892+AO907+AO937+AO952+AO966</f>
        <v>5060300</v>
      </c>
      <c r="AP647" s="80">
        <f>AP648+AP695+AP710+AP798+AP816+AP833+AP892+AP907+AP937+AP952+AP966</f>
        <v>5639300</v>
      </c>
      <c r="AQ647" s="80">
        <f>AQ648+AQ695+AQ710+AQ798+AQ816+AQ833+AQ892+AQ907+AQ937+AQ952+AQ966</f>
        <v>4313400</v>
      </c>
      <c r="AR647" s="80">
        <f t="shared" si="461"/>
        <v>15013000</v>
      </c>
      <c r="AS647" s="419">
        <f t="shared" si="471"/>
        <v>16.088344978353124</v>
      </c>
      <c r="AU647" s="419">
        <f>AU648+AU695+AU710+AU798+AU816+AU833+AU892+AU907+AU937+AU952+AU966</f>
        <v>39912700</v>
      </c>
      <c r="AV647" s="419">
        <f t="shared" si="462"/>
        <v>42.771550430794292</v>
      </c>
      <c r="AX647" s="419">
        <f>AX648+AX695+AX710+AX798+AX816+AX833+AX892+AX907+AX937+AX952+AX966</f>
        <v>93316000</v>
      </c>
      <c r="AY647" s="419">
        <f t="shared" si="463"/>
        <v>100</v>
      </c>
      <c r="AZ647" s="81"/>
      <c r="BA647" s="79">
        <f t="shared" si="509"/>
        <v>0</v>
      </c>
      <c r="BB647" s="80">
        <f t="shared" si="510"/>
        <v>0</v>
      </c>
      <c r="BC647" s="80">
        <f t="shared" si="511"/>
        <v>93316000</v>
      </c>
      <c r="BD647" s="51"/>
    </row>
    <row r="648" spans="1:56" ht="30" customHeight="1" x14ac:dyDescent="0.2">
      <c r="A648" s="82"/>
      <c r="B648" s="83"/>
      <c r="C648" s="83"/>
      <c r="D648" s="168" t="s">
        <v>63</v>
      </c>
      <c r="E648" s="85"/>
      <c r="F648" s="86"/>
      <c r="G648" s="87"/>
      <c r="H648" s="88"/>
      <c r="I648" s="89"/>
      <c r="J648" s="85"/>
      <c r="K648" s="90"/>
      <c r="L648" s="91"/>
      <c r="M648" s="92"/>
      <c r="N648" s="93" t="s">
        <v>113</v>
      </c>
      <c r="O648" s="95">
        <f>O649</f>
        <v>7574000</v>
      </c>
      <c r="P648" s="95">
        <f>P649</f>
        <v>8224000</v>
      </c>
      <c r="Q648" s="95">
        <f>Q649</f>
        <v>8899000</v>
      </c>
      <c r="R648" s="95">
        <f>R649</f>
        <v>7574000</v>
      </c>
      <c r="S648" s="375"/>
      <c r="T648" s="95">
        <f>T649</f>
        <v>311800</v>
      </c>
      <c r="U648" s="95">
        <f>U649</f>
        <v>1338100</v>
      </c>
      <c r="V648" s="95">
        <f>V649</f>
        <v>1329900</v>
      </c>
      <c r="W648" s="95">
        <f t="shared" si="486"/>
        <v>2979800</v>
      </c>
      <c r="X648" s="94">
        <f t="shared" si="472"/>
        <v>39.342487457090044</v>
      </c>
      <c r="Z648" s="94">
        <f>Z649</f>
        <v>1468400</v>
      </c>
      <c r="AA648" s="95">
        <f>AA649</f>
        <v>1468400</v>
      </c>
      <c r="AB648" s="95">
        <f>AB649</f>
        <v>1444400</v>
      </c>
      <c r="AC648" s="95">
        <f t="shared" si="459"/>
        <v>4381200</v>
      </c>
      <c r="AD648" s="195">
        <f t="shared" si="469"/>
        <v>57.845260100343282</v>
      </c>
      <c r="AF648" s="195">
        <f t="shared" si="473"/>
        <v>7361000</v>
      </c>
      <c r="AG648" s="195">
        <f t="shared" si="474"/>
        <v>97.187747557433326</v>
      </c>
      <c r="AI648" s="195">
        <f>AI649</f>
        <v>50000</v>
      </c>
      <c r="AJ648" s="95">
        <f>AJ649</f>
        <v>49000</v>
      </c>
      <c r="AK648" s="95">
        <f>AK649</f>
        <v>48000</v>
      </c>
      <c r="AL648" s="95">
        <f t="shared" si="460"/>
        <v>147000</v>
      </c>
      <c r="AM648" s="195">
        <f t="shared" si="470"/>
        <v>1.9408502772643252</v>
      </c>
      <c r="AO648" s="195">
        <f>AO649</f>
        <v>29000</v>
      </c>
      <c r="AP648" s="95">
        <f>AP649</f>
        <v>26000</v>
      </c>
      <c r="AQ648" s="95">
        <f>AQ649</f>
        <v>11000</v>
      </c>
      <c r="AR648" s="95">
        <f t="shared" si="461"/>
        <v>66000</v>
      </c>
      <c r="AS648" s="195">
        <f t="shared" si="471"/>
        <v>0.87140216530235015</v>
      </c>
      <c r="AU648" s="195">
        <f t="shared" si="475"/>
        <v>213000</v>
      </c>
      <c r="AV648" s="195">
        <f t="shared" si="462"/>
        <v>2.8122524425666753</v>
      </c>
      <c r="AX648" s="195">
        <f t="shared" si="453"/>
        <v>7574000</v>
      </c>
      <c r="AY648" s="195">
        <f t="shared" si="463"/>
        <v>100</v>
      </c>
      <c r="AZ648" s="96"/>
      <c r="BA648" s="94">
        <f t="shared" si="509"/>
        <v>0</v>
      </c>
      <c r="BB648" s="95">
        <f t="shared" si="510"/>
        <v>0</v>
      </c>
      <c r="BC648" s="95">
        <f t="shared" si="511"/>
        <v>7574000</v>
      </c>
      <c r="BD648" s="51"/>
    </row>
    <row r="649" spans="1:56" ht="30" customHeight="1" x14ac:dyDescent="0.2">
      <c r="A649" s="82"/>
      <c r="B649" s="83"/>
      <c r="C649" s="83"/>
      <c r="D649" s="63"/>
      <c r="E649" s="193" t="s">
        <v>48</v>
      </c>
      <c r="F649" s="83"/>
      <c r="G649" s="104"/>
      <c r="H649" s="105"/>
      <c r="I649" s="59"/>
      <c r="J649" s="60"/>
      <c r="K649" s="61"/>
      <c r="L649" s="62"/>
      <c r="M649" s="63"/>
      <c r="N649" s="64" t="s">
        <v>49</v>
      </c>
      <c r="O649" s="99">
        <f>O650+O672</f>
        <v>7574000</v>
      </c>
      <c r="P649" s="99">
        <f>P650+P672</f>
        <v>8224000</v>
      </c>
      <c r="Q649" s="99">
        <f>Q650+Q672</f>
        <v>8899000</v>
      </c>
      <c r="R649" s="99">
        <f>R650+R672</f>
        <v>7574000</v>
      </c>
      <c r="S649" s="383"/>
      <c r="T649" s="99">
        <f>T650+T672</f>
        <v>311800</v>
      </c>
      <c r="U649" s="99">
        <f>U650+U672</f>
        <v>1338100</v>
      </c>
      <c r="V649" s="99">
        <f>V650+V672</f>
        <v>1329900</v>
      </c>
      <c r="W649" s="99">
        <f t="shared" si="486"/>
        <v>2979800</v>
      </c>
      <c r="X649" s="98">
        <f t="shared" si="472"/>
        <v>39.342487457090044</v>
      </c>
      <c r="Z649" s="98">
        <f>Z650+Z672</f>
        <v>1468400</v>
      </c>
      <c r="AA649" s="99">
        <f>AA650+AA672</f>
        <v>1468400</v>
      </c>
      <c r="AB649" s="99">
        <f>AB650+AB672</f>
        <v>1444400</v>
      </c>
      <c r="AC649" s="99">
        <f t="shared" si="459"/>
        <v>4381200</v>
      </c>
      <c r="AD649" s="65">
        <f t="shared" si="469"/>
        <v>57.845260100343282</v>
      </c>
      <c r="AF649" s="65">
        <f t="shared" si="473"/>
        <v>7361000</v>
      </c>
      <c r="AG649" s="65">
        <f t="shared" si="474"/>
        <v>97.187747557433326</v>
      </c>
      <c r="AI649" s="65">
        <f>AI650+AI672</f>
        <v>50000</v>
      </c>
      <c r="AJ649" s="99">
        <f>AJ650+AJ672</f>
        <v>49000</v>
      </c>
      <c r="AK649" s="99">
        <f>AK650+AK672</f>
        <v>48000</v>
      </c>
      <c r="AL649" s="99">
        <f t="shared" si="460"/>
        <v>147000</v>
      </c>
      <c r="AM649" s="65">
        <f t="shared" si="470"/>
        <v>1.9408502772643252</v>
      </c>
      <c r="AO649" s="65">
        <f>AO650+AO672</f>
        <v>29000</v>
      </c>
      <c r="AP649" s="99">
        <f>AP650+AP672</f>
        <v>26000</v>
      </c>
      <c r="AQ649" s="99">
        <f>AQ650+AQ672</f>
        <v>11000</v>
      </c>
      <c r="AR649" s="99">
        <f t="shared" si="461"/>
        <v>66000</v>
      </c>
      <c r="AS649" s="65">
        <f t="shared" si="471"/>
        <v>0.87140216530235015</v>
      </c>
      <c r="AU649" s="65">
        <f t="shared" si="475"/>
        <v>213000</v>
      </c>
      <c r="AV649" s="65">
        <f t="shared" si="462"/>
        <v>2.8122524425666753</v>
      </c>
      <c r="AX649" s="65">
        <f t="shared" ref="AX649:AX654" si="513">AF649+AU649</f>
        <v>7574000</v>
      </c>
      <c r="AY649" s="65">
        <f t="shared" si="463"/>
        <v>100</v>
      </c>
      <c r="AZ649" s="50"/>
      <c r="BA649" s="98">
        <f t="shared" si="509"/>
        <v>0</v>
      </c>
      <c r="BB649" s="99">
        <f t="shared" si="510"/>
        <v>0</v>
      </c>
      <c r="BC649" s="99">
        <f t="shared" si="511"/>
        <v>7574000</v>
      </c>
      <c r="BD649" s="51"/>
    </row>
    <row r="650" spans="1:56" ht="30" customHeight="1" x14ac:dyDescent="0.2">
      <c r="A650" s="82"/>
      <c r="B650" s="83"/>
      <c r="C650" s="83"/>
      <c r="D650" s="63"/>
      <c r="E650" s="60"/>
      <c r="F650" s="171">
        <v>8</v>
      </c>
      <c r="G650" s="104"/>
      <c r="H650" s="105"/>
      <c r="I650" s="59"/>
      <c r="J650" s="60"/>
      <c r="K650" s="61"/>
      <c r="L650" s="62"/>
      <c r="M650" s="63"/>
      <c r="N650" s="101" t="s">
        <v>108</v>
      </c>
      <c r="O650" s="103">
        <f>O651</f>
        <v>7003000</v>
      </c>
      <c r="P650" s="103">
        <f>P651</f>
        <v>7602000</v>
      </c>
      <c r="Q650" s="103">
        <f>Q651</f>
        <v>8223000</v>
      </c>
      <c r="R650" s="103">
        <f>R651</f>
        <v>7003000</v>
      </c>
      <c r="S650" s="379"/>
      <c r="T650" s="103">
        <f>T651</f>
        <v>238800</v>
      </c>
      <c r="U650" s="103">
        <f>U651</f>
        <v>1284100</v>
      </c>
      <c r="V650" s="103">
        <f>V651</f>
        <v>1281900</v>
      </c>
      <c r="W650" s="103">
        <f t="shared" si="486"/>
        <v>2804800</v>
      </c>
      <c r="X650" s="102">
        <f t="shared" si="472"/>
        <v>40.051406540054259</v>
      </c>
      <c r="Z650" s="102">
        <f>Z651</f>
        <v>1406400</v>
      </c>
      <c r="AA650" s="103">
        <f>AA651</f>
        <v>1406400</v>
      </c>
      <c r="AB650" s="103">
        <f>AB651</f>
        <v>1385400</v>
      </c>
      <c r="AC650" s="103">
        <f t="shared" si="459"/>
        <v>4198200</v>
      </c>
      <c r="AD650" s="420">
        <f t="shared" si="469"/>
        <v>59.948593459945741</v>
      </c>
      <c r="AF650" s="420">
        <f t="shared" si="473"/>
        <v>7003000</v>
      </c>
      <c r="AG650" s="420">
        <f t="shared" si="474"/>
        <v>100</v>
      </c>
      <c r="AI650" s="420">
        <f>AI651</f>
        <v>0</v>
      </c>
      <c r="AJ650" s="103">
        <f>AJ651</f>
        <v>0</v>
      </c>
      <c r="AK650" s="103">
        <f>AK651</f>
        <v>0</v>
      </c>
      <c r="AL650" s="103">
        <f t="shared" si="460"/>
        <v>0</v>
      </c>
      <c r="AM650" s="420">
        <f t="shared" si="470"/>
        <v>0</v>
      </c>
      <c r="AO650" s="420">
        <f>AO651</f>
        <v>0</v>
      </c>
      <c r="AP650" s="103">
        <f>AP651</f>
        <v>0</v>
      </c>
      <c r="AQ650" s="103">
        <f>AQ651</f>
        <v>0</v>
      </c>
      <c r="AR650" s="103">
        <f t="shared" si="461"/>
        <v>0</v>
      </c>
      <c r="AS650" s="420">
        <f t="shared" si="471"/>
        <v>0</v>
      </c>
      <c r="AU650" s="420">
        <f t="shared" si="475"/>
        <v>0</v>
      </c>
      <c r="AV650" s="420">
        <f t="shared" si="462"/>
        <v>0</v>
      </c>
      <c r="AX650" s="420">
        <f t="shared" si="513"/>
        <v>7003000</v>
      </c>
      <c r="AY650" s="420">
        <f t="shared" si="463"/>
        <v>100</v>
      </c>
      <c r="AZ650" s="50"/>
      <c r="BA650" s="102">
        <f t="shared" si="509"/>
        <v>0</v>
      </c>
      <c r="BB650" s="103">
        <f t="shared" si="510"/>
        <v>0</v>
      </c>
      <c r="BC650" s="103">
        <f t="shared" si="511"/>
        <v>7003000</v>
      </c>
      <c r="BD650" s="51"/>
    </row>
    <row r="651" spans="1:56" ht="30" customHeight="1" x14ac:dyDescent="0.2">
      <c r="A651" s="82"/>
      <c r="B651" s="83"/>
      <c r="C651" s="83"/>
      <c r="D651" s="63"/>
      <c r="E651" s="60"/>
      <c r="F651" s="83"/>
      <c r="G651" s="109">
        <v>8</v>
      </c>
      <c r="H651" s="172"/>
      <c r="I651" s="59"/>
      <c r="J651" s="60"/>
      <c r="K651" s="61"/>
      <c r="L651" s="62"/>
      <c r="M651" s="63"/>
      <c r="N651" s="101" t="s">
        <v>108</v>
      </c>
      <c r="O651" s="103">
        <f>O652+O667</f>
        <v>7003000</v>
      </c>
      <c r="P651" s="103">
        <f>P652+P667</f>
        <v>7602000</v>
      </c>
      <c r="Q651" s="103">
        <f>Q652+Q667</f>
        <v>8223000</v>
      </c>
      <c r="R651" s="103">
        <f>R652+R667</f>
        <v>7003000</v>
      </c>
      <c r="S651" s="379"/>
      <c r="T651" s="103">
        <f>T652+T667</f>
        <v>238800</v>
      </c>
      <c r="U651" s="103">
        <f>U652+U667</f>
        <v>1284100</v>
      </c>
      <c r="V651" s="103">
        <f>V652+V667</f>
        <v>1281900</v>
      </c>
      <c r="W651" s="103">
        <f t="shared" si="486"/>
        <v>2804800</v>
      </c>
      <c r="X651" s="102">
        <f t="shared" si="472"/>
        <v>40.051406540054259</v>
      </c>
      <c r="Z651" s="102">
        <f>Z652+Z667</f>
        <v>1406400</v>
      </c>
      <c r="AA651" s="103">
        <f>AA652+AA667</f>
        <v>1406400</v>
      </c>
      <c r="AB651" s="103">
        <f>AB652+AB667</f>
        <v>1385400</v>
      </c>
      <c r="AC651" s="103">
        <f t="shared" si="459"/>
        <v>4198200</v>
      </c>
      <c r="AD651" s="420">
        <f t="shared" si="469"/>
        <v>59.948593459945741</v>
      </c>
      <c r="AF651" s="420">
        <f t="shared" si="473"/>
        <v>7003000</v>
      </c>
      <c r="AG651" s="420">
        <f t="shared" si="474"/>
        <v>100</v>
      </c>
      <c r="AI651" s="420">
        <f>AI652+AI667</f>
        <v>0</v>
      </c>
      <c r="AJ651" s="103">
        <f>AJ652+AJ667</f>
        <v>0</v>
      </c>
      <c r="AK651" s="103">
        <f>AK652+AK667</f>
        <v>0</v>
      </c>
      <c r="AL651" s="103">
        <f t="shared" si="460"/>
        <v>0</v>
      </c>
      <c r="AM651" s="420">
        <f t="shared" si="470"/>
        <v>0</v>
      </c>
      <c r="AO651" s="420">
        <f>AO652+AO667</f>
        <v>0</v>
      </c>
      <c r="AP651" s="103">
        <f>AP652+AP667</f>
        <v>0</v>
      </c>
      <c r="AQ651" s="103">
        <f>AQ652+AQ667</f>
        <v>0</v>
      </c>
      <c r="AR651" s="103">
        <f t="shared" si="461"/>
        <v>0</v>
      </c>
      <c r="AS651" s="420">
        <f t="shared" si="471"/>
        <v>0</v>
      </c>
      <c r="AU651" s="420">
        <f t="shared" si="475"/>
        <v>0</v>
      </c>
      <c r="AV651" s="420">
        <f t="shared" si="462"/>
        <v>0</v>
      </c>
      <c r="AX651" s="420">
        <f>AX652+AX667</f>
        <v>7003000</v>
      </c>
      <c r="AY651" s="420">
        <f t="shared" si="463"/>
        <v>100</v>
      </c>
      <c r="AZ651" s="50"/>
      <c r="BA651" s="102">
        <f t="shared" si="509"/>
        <v>0</v>
      </c>
      <c r="BB651" s="103">
        <f t="shared" si="510"/>
        <v>0</v>
      </c>
      <c r="BC651" s="103">
        <f t="shared" si="511"/>
        <v>7003000</v>
      </c>
      <c r="BD651" s="51"/>
    </row>
    <row r="652" spans="1:56" ht="30" customHeight="1" x14ac:dyDescent="0.2">
      <c r="A652" s="82"/>
      <c r="B652" s="83"/>
      <c r="C652" s="83"/>
      <c r="D652" s="63"/>
      <c r="E652" s="60"/>
      <c r="F652" s="83"/>
      <c r="G652" s="109"/>
      <c r="H652" s="173" t="s">
        <v>46</v>
      </c>
      <c r="I652" s="59"/>
      <c r="J652" s="60"/>
      <c r="K652" s="61"/>
      <c r="L652" s="62"/>
      <c r="M652" s="63"/>
      <c r="N652" s="101" t="s">
        <v>108</v>
      </c>
      <c r="O652" s="103">
        <f>O653</f>
        <v>6079000</v>
      </c>
      <c r="P652" s="103">
        <f>P653</f>
        <v>6621000</v>
      </c>
      <c r="Q652" s="103">
        <f>Q653</f>
        <v>7185000</v>
      </c>
      <c r="R652" s="103">
        <f>R653</f>
        <v>6079000</v>
      </c>
      <c r="S652" s="379"/>
      <c r="T652" s="103">
        <f>T653</f>
        <v>162800</v>
      </c>
      <c r="U652" s="103">
        <f>U653</f>
        <v>1134100</v>
      </c>
      <c r="V652" s="103">
        <f>V1287+V653+V977+V1033+V1231</f>
        <v>1133900</v>
      </c>
      <c r="W652" s="103">
        <f t="shared" si="486"/>
        <v>2430800</v>
      </c>
      <c r="X652" s="102">
        <f t="shared" si="472"/>
        <v>39.986839940779731</v>
      </c>
      <c r="Z652" s="102">
        <f>Z653</f>
        <v>1219400</v>
      </c>
      <c r="AA652" s="103">
        <f>AA653</f>
        <v>1219400</v>
      </c>
      <c r="AB652" s="103">
        <f>AB653</f>
        <v>1209400</v>
      </c>
      <c r="AC652" s="103">
        <f t="shared" si="459"/>
        <v>3648200</v>
      </c>
      <c r="AD652" s="420">
        <f t="shared" si="469"/>
        <v>60.013160059220269</v>
      </c>
      <c r="AF652" s="420">
        <f t="shared" si="473"/>
        <v>6079000</v>
      </c>
      <c r="AG652" s="420">
        <f t="shared" si="474"/>
        <v>100</v>
      </c>
      <c r="AI652" s="420">
        <f>AI653</f>
        <v>0</v>
      </c>
      <c r="AJ652" s="103">
        <f>AJ653</f>
        <v>0</v>
      </c>
      <c r="AK652" s="103">
        <f>AK653</f>
        <v>0</v>
      </c>
      <c r="AL652" s="103">
        <f t="shared" si="460"/>
        <v>0</v>
      </c>
      <c r="AM652" s="420">
        <f t="shared" si="470"/>
        <v>0</v>
      </c>
      <c r="AO652" s="420">
        <f>AO653</f>
        <v>0</v>
      </c>
      <c r="AP652" s="103">
        <f>AP653</f>
        <v>0</v>
      </c>
      <c r="AQ652" s="103">
        <f>AQ1287+AQ653+AQ977+AQ1033+AQ1231</f>
        <v>0</v>
      </c>
      <c r="AR652" s="103">
        <f t="shared" si="461"/>
        <v>0</v>
      </c>
      <c r="AS652" s="420">
        <f t="shared" si="471"/>
        <v>0</v>
      </c>
      <c r="AU652" s="420">
        <f t="shared" si="475"/>
        <v>0</v>
      </c>
      <c r="AV652" s="420">
        <f t="shared" si="462"/>
        <v>0</v>
      </c>
      <c r="AX652" s="420">
        <f t="shared" si="513"/>
        <v>6079000</v>
      </c>
      <c r="AY652" s="420">
        <f t="shared" si="463"/>
        <v>100</v>
      </c>
      <c r="AZ652" s="50"/>
      <c r="BA652" s="102">
        <f t="shared" si="509"/>
        <v>0</v>
      </c>
      <c r="BB652" s="103">
        <f t="shared" si="510"/>
        <v>0</v>
      </c>
      <c r="BC652" s="103">
        <f t="shared" si="511"/>
        <v>6079000</v>
      </c>
      <c r="BD652" s="51"/>
    </row>
    <row r="653" spans="1:56" ht="30" customHeight="1" x14ac:dyDescent="0.2">
      <c r="A653" s="82"/>
      <c r="B653" s="83"/>
      <c r="C653" s="83"/>
      <c r="D653" s="63"/>
      <c r="E653" s="60"/>
      <c r="F653" s="83"/>
      <c r="G653" s="104"/>
      <c r="H653" s="105"/>
      <c r="I653" s="123">
        <v>2</v>
      </c>
      <c r="J653" s="60"/>
      <c r="K653" s="61"/>
      <c r="L653" s="62"/>
      <c r="M653" s="63"/>
      <c r="N653" s="124" t="s">
        <v>54</v>
      </c>
      <c r="O653" s="126">
        <f>O654+O659</f>
        <v>6079000</v>
      </c>
      <c r="P653" s="126">
        <f>P654+P659</f>
        <v>6621000</v>
      </c>
      <c r="Q653" s="126">
        <f>Q654+Q659</f>
        <v>7185000</v>
      </c>
      <c r="R653" s="126">
        <f>R654+R659</f>
        <v>6079000</v>
      </c>
      <c r="S653" s="388"/>
      <c r="T653" s="126">
        <f>T654+T659</f>
        <v>162800</v>
      </c>
      <c r="U653" s="126">
        <f>U654+U659</f>
        <v>1134100</v>
      </c>
      <c r="V653" s="126">
        <f>V654+V659</f>
        <v>1133900</v>
      </c>
      <c r="W653" s="126">
        <f t="shared" si="486"/>
        <v>2430800</v>
      </c>
      <c r="X653" s="125">
        <f t="shared" si="472"/>
        <v>39.986839940779731</v>
      </c>
      <c r="Z653" s="125">
        <f>Z654+Z659</f>
        <v>1219400</v>
      </c>
      <c r="AA653" s="126">
        <f>AA654+AA659</f>
        <v>1219400</v>
      </c>
      <c r="AB653" s="126">
        <f>AB654+AB659</f>
        <v>1209400</v>
      </c>
      <c r="AC653" s="126">
        <f t="shared" si="459"/>
        <v>3648200</v>
      </c>
      <c r="AD653" s="423">
        <f t="shared" si="469"/>
        <v>60.013160059220269</v>
      </c>
      <c r="AF653" s="423">
        <f t="shared" si="473"/>
        <v>6079000</v>
      </c>
      <c r="AG653" s="423">
        <f t="shared" si="474"/>
        <v>100</v>
      </c>
      <c r="AI653" s="423">
        <f>AI654+AI659</f>
        <v>0</v>
      </c>
      <c r="AJ653" s="126">
        <f>AJ654+AJ659</f>
        <v>0</v>
      </c>
      <c r="AK653" s="126">
        <f>AK654+AK659</f>
        <v>0</v>
      </c>
      <c r="AL653" s="126">
        <f t="shared" si="460"/>
        <v>0</v>
      </c>
      <c r="AM653" s="423">
        <f t="shared" si="470"/>
        <v>0</v>
      </c>
      <c r="AO653" s="423">
        <f>AO654+AO659</f>
        <v>0</v>
      </c>
      <c r="AP653" s="126">
        <f>AP654+AP659</f>
        <v>0</v>
      </c>
      <c r="AQ653" s="126">
        <f>AQ654+AQ659</f>
        <v>0</v>
      </c>
      <c r="AR653" s="126">
        <f t="shared" si="461"/>
        <v>0</v>
      </c>
      <c r="AS653" s="423">
        <f t="shared" si="471"/>
        <v>0</v>
      </c>
      <c r="AU653" s="423">
        <f t="shared" si="475"/>
        <v>0</v>
      </c>
      <c r="AV653" s="423">
        <f t="shared" si="462"/>
        <v>0</v>
      </c>
      <c r="AX653" s="423">
        <f t="shared" si="513"/>
        <v>6079000</v>
      </c>
      <c r="AY653" s="423">
        <f t="shared" si="463"/>
        <v>100</v>
      </c>
      <c r="AZ653" s="50"/>
      <c r="BA653" s="125">
        <f t="shared" si="509"/>
        <v>0</v>
      </c>
      <c r="BB653" s="126">
        <f t="shared" si="510"/>
        <v>0</v>
      </c>
      <c r="BC653" s="126">
        <f t="shared" si="511"/>
        <v>6079000</v>
      </c>
      <c r="BD653" s="51"/>
    </row>
    <row r="654" spans="1:56" ht="30" customHeight="1" x14ac:dyDescent="0.2">
      <c r="A654" s="82"/>
      <c r="B654" s="83"/>
      <c r="C654" s="83"/>
      <c r="D654" s="63"/>
      <c r="E654" s="60"/>
      <c r="F654" s="83"/>
      <c r="G654" s="104"/>
      <c r="H654" s="105"/>
      <c r="I654" s="59"/>
      <c r="J654" s="130" t="s">
        <v>55</v>
      </c>
      <c r="K654" s="61"/>
      <c r="L654" s="62"/>
      <c r="M654" s="63"/>
      <c r="N654" s="101" t="s">
        <v>56</v>
      </c>
      <c r="O654" s="103">
        <f>O655+O656+O657+O658</f>
        <v>2079000</v>
      </c>
      <c r="P654" s="103">
        <f>P655+P656+P657+P658</f>
        <v>2197000</v>
      </c>
      <c r="Q654" s="103">
        <f>Q655+Q656+Q657+Q658</f>
        <v>2309000</v>
      </c>
      <c r="R654" s="103">
        <f>R655+R656+R657+R658</f>
        <v>2079000</v>
      </c>
      <c r="S654" s="379"/>
      <c r="T654" s="103">
        <f>T655+T656+T657+T658</f>
        <v>162800</v>
      </c>
      <c r="U654" s="103">
        <f>U655+U656+U657+U658</f>
        <v>334100</v>
      </c>
      <c r="V654" s="103">
        <f>V655+V656+V657+V658</f>
        <v>333900</v>
      </c>
      <c r="W654" s="103">
        <f t="shared" si="486"/>
        <v>830800</v>
      </c>
      <c r="X654" s="102">
        <f t="shared" si="472"/>
        <v>39.961519961519961</v>
      </c>
      <c r="Z654" s="102">
        <f>Z655+Z656+Z657+Z658</f>
        <v>419400</v>
      </c>
      <c r="AA654" s="103">
        <f>AA655+AA656+AA657+AA658</f>
        <v>419400</v>
      </c>
      <c r="AB654" s="103">
        <f>AB655+AB656+AB657+AB658</f>
        <v>409400</v>
      </c>
      <c r="AC654" s="103">
        <f t="shared" si="459"/>
        <v>1248200</v>
      </c>
      <c r="AD654" s="420">
        <f t="shared" si="469"/>
        <v>60.038480038480039</v>
      </c>
      <c r="AF654" s="420">
        <f t="shared" si="473"/>
        <v>2079000</v>
      </c>
      <c r="AG654" s="420">
        <f t="shared" si="474"/>
        <v>100</v>
      </c>
      <c r="AI654" s="420">
        <f>AI655+AI656+AI657+AI658</f>
        <v>0</v>
      </c>
      <c r="AJ654" s="103">
        <f>AJ655+AJ656+AJ657+AJ658</f>
        <v>0</v>
      </c>
      <c r="AK654" s="103">
        <f>AK655+AK656+AK657+AK658</f>
        <v>0</v>
      </c>
      <c r="AL654" s="103">
        <f t="shared" si="460"/>
        <v>0</v>
      </c>
      <c r="AM654" s="420">
        <f t="shared" si="470"/>
        <v>0</v>
      </c>
      <c r="AO654" s="420">
        <f>AO655+AO656+AO657+AO658</f>
        <v>0</v>
      </c>
      <c r="AP654" s="103">
        <f>AP655+AP656+AP657+AP658</f>
        <v>0</v>
      </c>
      <c r="AQ654" s="103">
        <f>AQ655+AQ656+AQ657+AQ658</f>
        <v>0</v>
      </c>
      <c r="AR654" s="103">
        <f t="shared" si="461"/>
        <v>0</v>
      </c>
      <c r="AS654" s="420">
        <f t="shared" si="471"/>
        <v>0</v>
      </c>
      <c r="AU654" s="420">
        <f t="shared" si="475"/>
        <v>0</v>
      </c>
      <c r="AV654" s="420">
        <f t="shared" si="462"/>
        <v>0</v>
      </c>
      <c r="AX654" s="420">
        <f t="shared" si="513"/>
        <v>2079000</v>
      </c>
      <c r="AY654" s="420">
        <f t="shared" si="463"/>
        <v>100</v>
      </c>
      <c r="AZ654" s="50"/>
      <c r="BA654" s="102">
        <f t="shared" si="509"/>
        <v>0</v>
      </c>
      <c r="BB654" s="103">
        <f t="shared" si="510"/>
        <v>0</v>
      </c>
      <c r="BC654" s="103">
        <f t="shared" si="511"/>
        <v>2079000</v>
      </c>
      <c r="BD654" s="51"/>
    </row>
    <row r="655" spans="1:56" ht="30" customHeight="1" x14ac:dyDescent="0.2">
      <c r="A655" s="82"/>
      <c r="B655" s="83"/>
      <c r="C655" s="83"/>
      <c r="D655" s="63"/>
      <c r="E655" s="60"/>
      <c r="F655" s="83"/>
      <c r="G655" s="104"/>
      <c r="H655" s="105"/>
      <c r="I655" s="59"/>
      <c r="J655" s="60"/>
      <c r="K655" s="133">
        <v>2</v>
      </c>
      <c r="L655" s="62"/>
      <c r="M655" s="63"/>
      <c r="N655" s="134" t="s">
        <v>57</v>
      </c>
      <c r="O655" s="129">
        <v>593000</v>
      </c>
      <c r="P655" s="136">
        <v>627000</v>
      </c>
      <c r="Q655" s="137">
        <v>660000</v>
      </c>
      <c r="R655" s="129">
        <v>593000</v>
      </c>
      <c r="S655" s="375"/>
      <c r="T655" s="129">
        <v>45000</v>
      </c>
      <c r="U655" s="129">
        <v>96000</v>
      </c>
      <c r="V655" s="129">
        <v>96000</v>
      </c>
      <c r="W655" s="129">
        <f>T655+U655+V655</f>
        <v>237000</v>
      </c>
      <c r="X655" s="135">
        <f>W655/(R655/100)</f>
        <v>39.966273187183809</v>
      </c>
      <c r="Z655" s="135">
        <v>120000</v>
      </c>
      <c r="AA655" s="129">
        <v>120000</v>
      </c>
      <c r="AB655" s="129">
        <v>116000</v>
      </c>
      <c r="AC655" s="129">
        <f>Z655+AA655+AB655</f>
        <v>356000</v>
      </c>
      <c r="AD655" s="424">
        <f>AC655/(R655/100)</f>
        <v>60.033726812816191</v>
      </c>
      <c r="AF655" s="424">
        <f>W655+AC655</f>
        <v>593000</v>
      </c>
      <c r="AG655" s="424">
        <f>AF655/(R655/100)</f>
        <v>100</v>
      </c>
      <c r="AI655" s="424"/>
      <c r="AJ655" s="129"/>
      <c r="AK655" s="129"/>
      <c r="AL655" s="129">
        <f>AI655+AJ655+AK655</f>
        <v>0</v>
      </c>
      <c r="AM655" s="424">
        <f>AL655/(R655/100)</f>
        <v>0</v>
      </c>
      <c r="AO655" s="424"/>
      <c r="AP655" s="129"/>
      <c r="AQ655" s="129"/>
      <c r="AR655" s="129">
        <f>AO655+AP655+AQ655</f>
        <v>0</v>
      </c>
      <c r="AS655" s="424">
        <f>AR655/(R655/100)</f>
        <v>0</v>
      </c>
      <c r="AU655" s="424">
        <f>AL655+AR655</f>
        <v>0</v>
      </c>
      <c r="AV655" s="424">
        <f>AU655/(R655/100)</f>
        <v>0</v>
      </c>
      <c r="AX655" s="424">
        <f>AF655+AU655</f>
        <v>593000</v>
      </c>
      <c r="AY655" s="424">
        <f>AX655/(R655/100)</f>
        <v>100</v>
      </c>
      <c r="AZ655" s="50"/>
      <c r="BA655" s="135">
        <f t="shared" si="509"/>
        <v>0</v>
      </c>
      <c r="BB655" s="129">
        <f t="shared" si="510"/>
        <v>0</v>
      </c>
      <c r="BC655" s="129">
        <f t="shared" si="511"/>
        <v>593000</v>
      </c>
      <c r="BD655" s="51"/>
    </row>
    <row r="656" spans="1:56" ht="30" customHeight="1" x14ac:dyDescent="0.2">
      <c r="A656" s="82"/>
      <c r="B656" s="83"/>
      <c r="C656" s="83"/>
      <c r="D656" s="63"/>
      <c r="E656" s="60"/>
      <c r="F656" s="83"/>
      <c r="G656" s="104"/>
      <c r="H656" s="105"/>
      <c r="I656" s="59"/>
      <c r="J656" s="60"/>
      <c r="K656" s="133">
        <v>3</v>
      </c>
      <c r="L656" s="62"/>
      <c r="M656" s="63"/>
      <c r="N656" s="134" t="s">
        <v>69</v>
      </c>
      <c r="O656" s="129">
        <v>443000</v>
      </c>
      <c r="P656" s="136">
        <v>466000</v>
      </c>
      <c r="Q656" s="137">
        <v>491000</v>
      </c>
      <c r="R656" s="129">
        <v>443000</v>
      </c>
      <c r="S656" s="375"/>
      <c r="T656" s="129">
        <v>35000</v>
      </c>
      <c r="U656" s="129">
        <v>71400</v>
      </c>
      <c r="V656" s="129">
        <v>71400</v>
      </c>
      <c r="W656" s="129">
        <f>T656+U656+V656</f>
        <v>177800</v>
      </c>
      <c r="X656" s="135">
        <f>W656/(R656/100)</f>
        <v>40.135440180586905</v>
      </c>
      <c r="Z656" s="135">
        <v>89400</v>
      </c>
      <c r="AA656" s="129">
        <v>89400</v>
      </c>
      <c r="AB656" s="129">
        <v>86400</v>
      </c>
      <c r="AC656" s="129">
        <f>Z656+AA656+AB656</f>
        <v>265200</v>
      </c>
      <c r="AD656" s="424">
        <f>AC656/(R656/100)</f>
        <v>59.864559819413095</v>
      </c>
      <c r="AF656" s="424">
        <f>W656+AC656</f>
        <v>443000</v>
      </c>
      <c r="AG656" s="424">
        <f>AF656/(R656/100)</f>
        <v>100</v>
      </c>
      <c r="AI656" s="424"/>
      <c r="AJ656" s="129"/>
      <c r="AK656" s="129"/>
      <c r="AL656" s="129">
        <f>AI656+AJ656+AK656</f>
        <v>0</v>
      </c>
      <c r="AM656" s="424">
        <f>AL656/(R656/100)</f>
        <v>0</v>
      </c>
      <c r="AO656" s="424"/>
      <c r="AP656" s="129"/>
      <c r="AQ656" s="129"/>
      <c r="AR656" s="129">
        <f>AO656+AP656+AQ656</f>
        <v>0</v>
      </c>
      <c r="AS656" s="424">
        <f>AR656/(R656/100)</f>
        <v>0</v>
      </c>
      <c r="AU656" s="424">
        <f>AL656+AR656</f>
        <v>0</v>
      </c>
      <c r="AV656" s="424">
        <f>AU656/(R656/100)</f>
        <v>0</v>
      </c>
      <c r="AX656" s="424">
        <f>AF656+AU656</f>
        <v>443000</v>
      </c>
      <c r="AY656" s="424">
        <f>AX656/(R656/100)</f>
        <v>100</v>
      </c>
      <c r="AZ656" s="50"/>
      <c r="BA656" s="135">
        <f t="shared" si="509"/>
        <v>0</v>
      </c>
      <c r="BB656" s="129">
        <f t="shared" si="510"/>
        <v>0</v>
      </c>
      <c r="BC656" s="129">
        <f t="shared" si="511"/>
        <v>443000</v>
      </c>
      <c r="BD656" s="51"/>
    </row>
    <row r="657" spans="1:56" ht="30" customHeight="1" x14ac:dyDescent="0.2">
      <c r="A657" s="82"/>
      <c r="B657" s="83"/>
      <c r="C657" s="83"/>
      <c r="D657" s="63"/>
      <c r="E657" s="60"/>
      <c r="F657" s="83"/>
      <c r="G657" s="104"/>
      <c r="H657" s="105"/>
      <c r="I657" s="59"/>
      <c r="J657" s="60"/>
      <c r="K657" s="133">
        <v>5</v>
      </c>
      <c r="L657" s="62"/>
      <c r="M657" s="63"/>
      <c r="N657" s="134" t="s">
        <v>58</v>
      </c>
      <c r="O657" s="129">
        <v>320000</v>
      </c>
      <c r="P657" s="136">
        <v>341000</v>
      </c>
      <c r="Q657" s="137">
        <v>357000</v>
      </c>
      <c r="R657" s="129">
        <v>320000</v>
      </c>
      <c r="S657" s="375"/>
      <c r="T657" s="129">
        <v>25400</v>
      </c>
      <c r="U657" s="129">
        <v>51300</v>
      </c>
      <c r="V657" s="129">
        <v>51300</v>
      </c>
      <c r="W657" s="129">
        <f>T657+U657+V657</f>
        <v>128000</v>
      </c>
      <c r="X657" s="135">
        <f>W657/(R657/100)</f>
        <v>40</v>
      </c>
      <c r="Z657" s="135">
        <v>65000</v>
      </c>
      <c r="AA657" s="129">
        <v>65000</v>
      </c>
      <c r="AB657" s="129">
        <v>62000</v>
      </c>
      <c r="AC657" s="129">
        <f>Z657+AA657+AB657</f>
        <v>192000</v>
      </c>
      <c r="AD657" s="424">
        <f>AC657/(R657/100)</f>
        <v>60</v>
      </c>
      <c r="AF657" s="424">
        <f>W657+AC657</f>
        <v>320000</v>
      </c>
      <c r="AG657" s="424">
        <f>AF657/(R657/100)</f>
        <v>100</v>
      </c>
      <c r="AI657" s="424"/>
      <c r="AJ657" s="129"/>
      <c r="AK657" s="129"/>
      <c r="AL657" s="129">
        <f>AI657+AJ657+AK657</f>
        <v>0</v>
      </c>
      <c r="AM657" s="424">
        <f>AL657/(R657/100)</f>
        <v>0</v>
      </c>
      <c r="AO657" s="424"/>
      <c r="AP657" s="129"/>
      <c r="AQ657" s="129"/>
      <c r="AR657" s="129">
        <f>AO657+AP657+AQ657</f>
        <v>0</v>
      </c>
      <c r="AS657" s="424">
        <f>AR657/(R657/100)</f>
        <v>0</v>
      </c>
      <c r="AU657" s="424">
        <f>AL657+AR657</f>
        <v>0</v>
      </c>
      <c r="AV657" s="424">
        <f>AU657/(R657/100)</f>
        <v>0</v>
      </c>
      <c r="AX657" s="424">
        <f>AF657+AU657</f>
        <v>320000</v>
      </c>
      <c r="AY657" s="424">
        <f>AX657/(R657/100)</f>
        <v>100</v>
      </c>
      <c r="AZ657" s="50"/>
      <c r="BA657" s="135">
        <f t="shared" si="509"/>
        <v>0</v>
      </c>
      <c r="BB657" s="129">
        <f t="shared" si="510"/>
        <v>0</v>
      </c>
      <c r="BC657" s="129">
        <f t="shared" si="511"/>
        <v>320000</v>
      </c>
      <c r="BD657" s="51"/>
    </row>
    <row r="658" spans="1:56" ht="30" customHeight="1" x14ac:dyDescent="0.2">
      <c r="A658" s="82"/>
      <c r="B658" s="83"/>
      <c r="C658" s="83"/>
      <c r="D658" s="63"/>
      <c r="E658" s="60"/>
      <c r="F658" s="83"/>
      <c r="G658" s="104"/>
      <c r="H658" s="105"/>
      <c r="I658" s="59"/>
      <c r="J658" s="60"/>
      <c r="K658" s="133">
        <v>7</v>
      </c>
      <c r="L658" s="62"/>
      <c r="M658" s="63"/>
      <c r="N658" s="134" t="s">
        <v>59</v>
      </c>
      <c r="O658" s="129">
        <v>723000</v>
      </c>
      <c r="P658" s="136">
        <v>763000</v>
      </c>
      <c r="Q658" s="137">
        <v>801000</v>
      </c>
      <c r="R658" s="129">
        <v>723000</v>
      </c>
      <c r="S658" s="375"/>
      <c r="T658" s="129">
        <v>57400</v>
      </c>
      <c r="U658" s="129">
        <v>115400</v>
      </c>
      <c r="V658" s="129">
        <v>115200</v>
      </c>
      <c r="W658" s="129">
        <f>T658+U658+V658</f>
        <v>288000</v>
      </c>
      <c r="X658" s="135">
        <f>W658/(R658/100)</f>
        <v>39.834024896265561</v>
      </c>
      <c r="Z658" s="135">
        <v>145000</v>
      </c>
      <c r="AA658" s="129">
        <v>145000</v>
      </c>
      <c r="AB658" s="129">
        <v>145000</v>
      </c>
      <c r="AC658" s="129">
        <f>Z658+AA658+AB658</f>
        <v>435000</v>
      </c>
      <c r="AD658" s="424">
        <f>AC658/(R658/100)</f>
        <v>60.165975103734439</v>
      </c>
      <c r="AF658" s="424">
        <f>W658+AC658</f>
        <v>723000</v>
      </c>
      <c r="AG658" s="424">
        <f>AF658/(R658/100)</f>
        <v>100</v>
      </c>
      <c r="AI658" s="424"/>
      <c r="AJ658" s="129"/>
      <c r="AK658" s="129"/>
      <c r="AL658" s="129">
        <f>AI658+AJ658+AK658</f>
        <v>0</v>
      </c>
      <c r="AM658" s="424">
        <f>AL658/(R658/100)</f>
        <v>0</v>
      </c>
      <c r="AO658" s="424"/>
      <c r="AP658" s="129"/>
      <c r="AQ658" s="129"/>
      <c r="AR658" s="129">
        <f>AO658+AP658+AQ658</f>
        <v>0</v>
      </c>
      <c r="AS658" s="424">
        <f>AR658/(R658/100)</f>
        <v>0</v>
      </c>
      <c r="AU658" s="424">
        <f>AL658+AR658</f>
        <v>0</v>
      </c>
      <c r="AV658" s="424">
        <f>AU658/(R658/100)</f>
        <v>0</v>
      </c>
      <c r="AX658" s="424">
        <f>AF658+AU658</f>
        <v>723000</v>
      </c>
      <c r="AY658" s="424">
        <f>AX658/(R658/100)</f>
        <v>100</v>
      </c>
      <c r="AZ658" s="50"/>
      <c r="BA658" s="135">
        <f t="shared" si="509"/>
        <v>0</v>
      </c>
      <c r="BB658" s="129">
        <f t="shared" si="510"/>
        <v>0</v>
      </c>
      <c r="BC658" s="129">
        <f t="shared" si="511"/>
        <v>723000</v>
      </c>
      <c r="BD658" s="51"/>
    </row>
    <row r="659" spans="1:56" ht="30" customHeight="1" x14ac:dyDescent="0.2">
      <c r="A659" s="82"/>
      <c r="B659" s="83"/>
      <c r="C659" s="83"/>
      <c r="D659" s="63"/>
      <c r="E659" s="60"/>
      <c r="F659" s="83"/>
      <c r="G659" s="104"/>
      <c r="H659" s="105"/>
      <c r="I659" s="59"/>
      <c r="J659" s="130" t="s">
        <v>92</v>
      </c>
      <c r="K659" s="61"/>
      <c r="L659" s="62"/>
      <c r="M659" s="63"/>
      <c r="N659" s="101" t="s">
        <v>114</v>
      </c>
      <c r="O659" s="103">
        <f>O660+O661+O662+O663+O664</f>
        <v>4000000</v>
      </c>
      <c r="P659" s="131">
        <f>P660+P661+P662+P663+P664</f>
        <v>4424000</v>
      </c>
      <c r="Q659" s="132">
        <f>Q660+Q661+Q662+Q663+Q664</f>
        <v>4876000</v>
      </c>
      <c r="R659" s="103">
        <f>R660+R661+R662+R663+R664</f>
        <v>4000000</v>
      </c>
      <c r="S659" s="379"/>
      <c r="T659" s="103">
        <f>T660+T661+T662+T663+T664</f>
        <v>0</v>
      </c>
      <c r="U659" s="103">
        <f>U660+U661+U662+U663+U664</f>
        <v>800000</v>
      </c>
      <c r="V659" s="103">
        <f>V660+V661+V662+V663+V664</f>
        <v>800000</v>
      </c>
      <c r="W659" s="103">
        <f t="shared" ref="W659:W722" si="514">T659+U659+V659</f>
        <v>1600000</v>
      </c>
      <c r="X659" s="102">
        <f t="shared" ref="X659:X722" si="515">W659/(R659/100)</f>
        <v>40</v>
      </c>
      <c r="Z659" s="102">
        <f>Z660+Z661+Z662+Z663+Z664</f>
        <v>800000</v>
      </c>
      <c r="AA659" s="103">
        <f>AA660+AA661+AA662+AA663+AA664</f>
        <v>800000</v>
      </c>
      <c r="AB659" s="103">
        <f>AB660+AB661+AB662+AB663+AB664</f>
        <v>800000</v>
      </c>
      <c r="AC659" s="103">
        <f t="shared" ref="AC659:AC722" si="516">Z659+AA659+AB659</f>
        <v>2400000</v>
      </c>
      <c r="AD659" s="420">
        <f t="shared" ref="AD659:AD715" si="517">AC659/(R659/100)</f>
        <v>60</v>
      </c>
      <c r="AF659" s="420">
        <f t="shared" ref="AF659:AF722" si="518">W659+AC659</f>
        <v>4000000</v>
      </c>
      <c r="AG659" s="420">
        <f t="shared" ref="AG659:AG722" si="519">AF659/(R659/100)</f>
        <v>100</v>
      </c>
      <c r="AI659" s="420">
        <f>AI660+AI661+AI662+AI663+AI664</f>
        <v>0</v>
      </c>
      <c r="AJ659" s="103">
        <f>AJ660+AJ661+AJ662+AJ663+AJ664</f>
        <v>0</v>
      </c>
      <c r="AK659" s="103">
        <f>AK660+AK661+AK662+AK663+AK664</f>
        <v>0</v>
      </c>
      <c r="AL659" s="103">
        <f t="shared" ref="AL659:AL722" si="520">AI659+AJ659+AK659</f>
        <v>0</v>
      </c>
      <c r="AM659" s="420">
        <f t="shared" ref="AM659:AM715" si="521">AL659/(R659/100)</f>
        <v>0</v>
      </c>
      <c r="AO659" s="420">
        <f>AO660+AO661+AO662+AO663+AO664</f>
        <v>0</v>
      </c>
      <c r="AP659" s="103">
        <f>AP660+AP661+AP662+AP663+AP664</f>
        <v>0</v>
      </c>
      <c r="AQ659" s="103">
        <f>AQ660+AQ661+AQ662+AQ663+AQ664</f>
        <v>0</v>
      </c>
      <c r="AR659" s="103">
        <f t="shared" ref="AR659:AR722" si="522">AO659+AP659+AQ659</f>
        <v>0</v>
      </c>
      <c r="AS659" s="420">
        <f t="shared" ref="AS659:AS715" si="523">AR659/(R659/100)</f>
        <v>0</v>
      </c>
      <c r="AU659" s="420">
        <f t="shared" ref="AU659:AU722" si="524">AL659+AR659</f>
        <v>0</v>
      </c>
      <c r="AV659" s="420">
        <f t="shared" ref="AV659:AV722" si="525">AU659/(R659/100)</f>
        <v>0</v>
      </c>
      <c r="AX659" s="420">
        <f t="shared" ref="AX659:AX722" si="526">AF659+AU659</f>
        <v>4000000</v>
      </c>
      <c r="AY659" s="420">
        <f t="shared" ref="AY659:AY722" si="527">AX659/(R659/100)</f>
        <v>100</v>
      </c>
      <c r="AZ659" s="50"/>
      <c r="BA659" s="102">
        <f t="shared" si="509"/>
        <v>0</v>
      </c>
      <c r="BB659" s="103">
        <f t="shared" si="510"/>
        <v>0</v>
      </c>
      <c r="BC659" s="103">
        <f t="shared" si="511"/>
        <v>4000000</v>
      </c>
      <c r="BD659" s="51"/>
    </row>
    <row r="660" spans="1:56" ht="30" customHeight="1" x14ac:dyDescent="0.2">
      <c r="A660" s="82"/>
      <c r="B660" s="83"/>
      <c r="C660" s="83"/>
      <c r="D660" s="63"/>
      <c r="E660" s="60"/>
      <c r="F660" s="83"/>
      <c r="G660" s="104"/>
      <c r="H660" s="105"/>
      <c r="I660" s="59"/>
      <c r="J660" s="60"/>
      <c r="K660" s="133">
        <v>1</v>
      </c>
      <c r="L660" s="62"/>
      <c r="M660" s="63"/>
      <c r="N660" s="134" t="s">
        <v>115</v>
      </c>
      <c r="O660" s="129">
        <v>100000</v>
      </c>
      <c r="P660" s="136">
        <v>1154000</v>
      </c>
      <c r="Q660" s="137">
        <v>3466000</v>
      </c>
      <c r="R660" s="129">
        <v>100000</v>
      </c>
      <c r="S660" s="375"/>
      <c r="T660" s="129"/>
      <c r="U660" s="129">
        <v>20000</v>
      </c>
      <c r="V660" s="129">
        <v>20000</v>
      </c>
      <c r="W660" s="129">
        <f t="shared" si="514"/>
        <v>40000</v>
      </c>
      <c r="X660" s="135">
        <f t="shared" si="515"/>
        <v>40</v>
      </c>
      <c r="Z660" s="135">
        <v>20000</v>
      </c>
      <c r="AA660" s="129">
        <v>20000</v>
      </c>
      <c r="AB660" s="129">
        <v>20000</v>
      </c>
      <c r="AC660" s="129">
        <f t="shared" si="516"/>
        <v>60000</v>
      </c>
      <c r="AD660" s="424">
        <f t="shared" si="517"/>
        <v>60</v>
      </c>
      <c r="AF660" s="424">
        <f t="shared" si="518"/>
        <v>100000</v>
      </c>
      <c r="AG660" s="424">
        <f t="shared" si="519"/>
        <v>100</v>
      </c>
      <c r="AI660" s="424"/>
      <c r="AJ660" s="129"/>
      <c r="AK660" s="129"/>
      <c r="AL660" s="129">
        <f t="shared" si="520"/>
        <v>0</v>
      </c>
      <c r="AM660" s="424">
        <f t="shared" si="521"/>
        <v>0</v>
      </c>
      <c r="AO660" s="424"/>
      <c r="AP660" s="129"/>
      <c r="AQ660" s="129"/>
      <c r="AR660" s="129">
        <f t="shared" si="522"/>
        <v>0</v>
      </c>
      <c r="AS660" s="424">
        <f t="shared" si="523"/>
        <v>0</v>
      </c>
      <c r="AU660" s="424">
        <f t="shared" si="524"/>
        <v>0</v>
      </c>
      <c r="AV660" s="424">
        <f t="shared" si="525"/>
        <v>0</v>
      </c>
      <c r="AX660" s="424">
        <f t="shared" si="526"/>
        <v>100000</v>
      </c>
      <c r="AY660" s="424">
        <f t="shared" si="527"/>
        <v>100</v>
      </c>
      <c r="AZ660" s="50"/>
      <c r="BA660" s="135">
        <f t="shared" si="509"/>
        <v>0</v>
      </c>
      <c r="BB660" s="129">
        <f t="shared" si="510"/>
        <v>0</v>
      </c>
      <c r="BC660" s="129">
        <f t="shared" si="511"/>
        <v>100000</v>
      </c>
      <c r="BD660" s="51"/>
    </row>
    <row r="661" spans="1:56" ht="30" customHeight="1" x14ac:dyDescent="0.2">
      <c r="A661" s="82"/>
      <c r="B661" s="83"/>
      <c r="C661" s="83"/>
      <c r="D661" s="63"/>
      <c r="E661" s="60"/>
      <c r="F661" s="83"/>
      <c r="G661" s="104"/>
      <c r="H661" s="105"/>
      <c r="I661" s="59"/>
      <c r="J661" s="60"/>
      <c r="K661" s="133">
        <v>2</v>
      </c>
      <c r="L661" s="62"/>
      <c r="M661" s="63"/>
      <c r="N661" s="134" t="s">
        <v>116</v>
      </c>
      <c r="O661" s="129">
        <v>20000</v>
      </c>
      <c r="P661" s="136">
        <v>100000</v>
      </c>
      <c r="Q661" s="137">
        <v>180000</v>
      </c>
      <c r="R661" s="129">
        <v>20000</v>
      </c>
      <c r="S661" s="375"/>
      <c r="T661" s="129"/>
      <c r="U661" s="129">
        <v>4000</v>
      </c>
      <c r="V661" s="129">
        <v>4000</v>
      </c>
      <c r="W661" s="129">
        <f t="shared" si="514"/>
        <v>8000</v>
      </c>
      <c r="X661" s="135">
        <f t="shared" si="515"/>
        <v>40</v>
      </c>
      <c r="Z661" s="135">
        <v>4000</v>
      </c>
      <c r="AA661" s="129">
        <v>4000</v>
      </c>
      <c r="AB661" s="129">
        <v>4000</v>
      </c>
      <c r="AC661" s="129">
        <f t="shared" si="516"/>
        <v>12000</v>
      </c>
      <c r="AD661" s="424">
        <f t="shared" si="517"/>
        <v>60</v>
      </c>
      <c r="AF661" s="424">
        <f t="shared" si="518"/>
        <v>20000</v>
      </c>
      <c r="AG661" s="424">
        <f t="shared" si="519"/>
        <v>100</v>
      </c>
      <c r="AI661" s="424"/>
      <c r="AJ661" s="129"/>
      <c r="AK661" s="129"/>
      <c r="AL661" s="129">
        <f t="shared" si="520"/>
        <v>0</v>
      </c>
      <c r="AM661" s="424">
        <f t="shared" si="521"/>
        <v>0</v>
      </c>
      <c r="AO661" s="424"/>
      <c r="AP661" s="129"/>
      <c r="AQ661" s="129"/>
      <c r="AR661" s="129">
        <f t="shared" si="522"/>
        <v>0</v>
      </c>
      <c r="AS661" s="424">
        <f t="shared" si="523"/>
        <v>0</v>
      </c>
      <c r="AU661" s="424">
        <f t="shared" si="524"/>
        <v>0</v>
      </c>
      <c r="AV661" s="424">
        <f t="shared" si="525"/>
        <v>0</v>
      </c>
      <c r="AX661" s="424">
        <f t="shared" si="526"/>
        <v>20000</v>
      </c>
      <c r="AY661" s="424">
        <f t="shared" si="527"/>
        <v>100</v>
      </c>
      <c r="AZ661" s="50"/>
      <c r="BA661" s="135">
        <f t="shared" si="509"/>
        <v>0</v>
      </c>
      <c r="BB661" s="129">
        <f t="shared" si="510"/>
        <v>0</v>
      </c>
      <c r="BC661" s="129">
        <f t="shared" si="511"/>
        <v>20000</v>
      </c>
      <c r="BD661" s="51"/>
    </row>
    <row r="662" spans="1:56" ht="30" customHeight="1" x14ac:dyDescent="0.2">
      <c r="A662" s="82"/>
      <c r="B662" s="83"/>
      <c r="C662" s="83"/>
      <c r="D662" s="63"/>
      <c r="E662" s="60"/>
      <c r="F662" s="83"/>
      <c r="G662" s="104"/>
      <c r="H662" s="105"/>
      <c r="I662" s="59"/>
      <c r="J662" s="60"/>
      <c r="K662" s="133">
        <v>3</v>
      </c>
      <c r="L662" s="62"/>
      <c r="M662" s="63"/>
      <c r="N662" s="134" t="s">
        <v>117</v>
      </c>
      <c r="O662" s="129">
        <v>10000</v>
      </c>
      <c r="P662" s="136">
        <v>20000</v>
      </c>
      <c r="Q662" s="137">
        <v>20000</v>
      </c>
      <c r="R662" s="129">
        <v>10000</v>
      </c>
      <c r="S662" s="375"/>
      <c r="T662" s="129"/>
      <c r="U662" s="129">
        <v>2000</v>
      </c>
      <c r="V662" s="129">
        <v>2000</v>
      </c>
      <c r="W662" s="129">
        <f t="shared" si="514"/>
        <v>4000</v>
      </c>
      <c r="X662" s="135">
        <f t="shared" si="515"/>
        <v>40</v>
      </c>
      <c r="Z662" s="135">
        <v>2000</v>
      </c>
      <c r="AA662" s="129">
        <v>2000</v>
      </c>
      <c r="AB662" s="129">
        <v>2000</v>
      </c>
      <c r="AC662" s="129">
        <f t="shared" si="516"/>
        <v>6000</v>
      </c>
      <c r="AD662" s="424">
        <f t="shared" si="517"/>
        <v>60</v>
      </c>
      <c r="AF662" s="424">
        <f t="shared" si="518"/>
        <v>10000</v>
      </c>
      <c r="AG662" s="424">
        <f t="shared" si="519"/>
        <v>100</v>
      </c>
      <c r="AI662" s="424"/>
      <c r="AJ662" s="129"/>
      <c r="AK662" s="129"/>
      <c r="AL662" s="129">
        <f t="shared" si="520"/>
        <v>0</v>
      </c>
      <c r="AM662" s="424">
        <f t="shared" si="521"/>
        <v>0</v>
      </c>
      <c r="AO662" s="424"/>
      <c r="AP662" s="129"/>
      <c r="AQ662" s="129"/>
      <c r="AR662" s="129">
        <f t="shared" si="522"/>
        <v>0</v>
      </c>
      <c r="AS662" s="424">
        <f t="shared" si="523"/>
        <v>0</v>
      </c>
      <c r="AU662" s="424">
        <f t="shared" si="524"/>
        <v>0</v>
      </c>
      <c r="AV662" s="424">
        <f t="shared" si="525"/>
        <v>0</v>
      </c>
      <c r="AX662" s="424">
        <f t="shared" si="526"/>
        <v>10000</v>
      </c>
      <c r="AY662" s="424">
        <f t="shared" si="527"/>
        <v>100</v>
      </c>
      <c r="AZ662" s="50"/>
      <c r="BA662" s="135">
        <f t="shared" si="509"/>
        <v>0</v>
      </c>
      <c r="BB662" s="129">
        <f t="shared" si="510"/>
        <v>0</v>
      </c>
      <c r="BC662" s="129">
        <f t="shared" si="511"/>
        <v>10000</v>
      </c>
      <c r="BD662" s="51"/>
    </row>
    <row r="663" spans="1:56" ht="30" customHeight="1" x14ac:dyDescent="0.2">
      <c r="A663" s="82"/>
      <c r="B663" s="83"/>
      <c r="C663" s="83"/>
      <c r="D663" s="63"/>
      <c r="E663" s="60"/>
      <c r="F663" s="83"/>
      <c r="G663" s="104"/>
      <c r="H663" s="105"/>
      <c r="I663" s="59"/>
      <c r="J663" s="60"/>
      <c r="K663" s="133">
        <v>5</v>
      </c>
      <c r="L663" s="62"/>
      <c r="M663" s="63"/>
      <c r="N663" s="134" t="s">
        <v>118</v>
      </c>
      <c r="O663" s="129">
        <v>3750000</v>
      </c>
      <c r="P663" s="136">
        <v>3000000</v>
      </c>
      <c r="Q663" s="137">
        <v>1000000</v>
      </c>
      <c r="R663" s="129">
        <v>3750000</v>
      </c>
      <c r="S663" s="375"/>
      <c r="T663" s="129"/>
      <c r="U663" s="129">
        <v>750000</v>
      </c>
      <c r="V663" s="129">
        <v>750000</v>
      </c>
      <c r="W663" s="129">
        <f t="shared" si="514"/>
        <v>1500000</v>
      </c>
      <c r="X663" s="135">
        <f t="shared" si="515"/>
        <v>40</v>
      </c>
      <c r="Z663" s="135">
        <v>750000</v>
      </c>
      <c r="AA663" s="129">
        <v>750000</v>
      </c>
      <c r="AB663" s="129">
        <v>750000</v>
      </c>
      <c r="AC663" s="129">
        <f t="shared" si="516"/>
        <v>2250000</v>
      </c>
      <c r="AD663" s="424">
        <f t="shared" si="517"/>
        <v>60</v>
      </c>
      <c r="AF663" s="424">
        <f t="shared" si="518"/>
        <v>3750000</v>
      </c>
      <c r="AG663" s="424">
        <f t="shared" si="519"/>
        <v>100</v>
      </c>
      <c r="AI663" s="424"/>
      <c r="AJ663" s="129"/>
      <c r="AK663" s="129"/>
      <c r="AL663" s="129">
        <f t="shared" si="520"/>
        <v>0</v>
      </c>
      <c r="AM663" s="424">
        <f t="shared" si="521"/>
        <v>0</v>
      </c>
      <c r="AO663" s="424"/>
      <c r="AP663" s="129"/>
      <c r="AQ663" s="129"/>
      <c r="AR663" s="129">
        <f t="shared" si="522"/>
        <v>0</v>
      </c>
      <c r="AS663" s="424">
        <f t="shared" si="523"/>
        <v>0</v>
      </c>
      <c r="AU663" s="424">
        <f t="shared" si="524"/>
        <v>0</v>
      </c>
      <c r="AV663" s="424">
        <f t="shared" si="525"/>
        <v>0</v>
      </c>
      <c r="AX663" s="424">
        <f t="shared" si="526"/>
        <v>3750000</v>
      </c>
      <c r="AY663" s="424">
        <f t="shared" si="527"/>
        <v>100</v>
      </c>
      <c r="AZ663" s="50"/>
      <c r="BA663" s="135">
        <f t="shared" si="509"/>
        <v>0</v>
      </c>
      <c r="BB663" s="129">
        <f t="shared" si="510"/>
        <v>0</v>
      </c>
      <c r="BC663" s="129">
        <f t="shared" si="511"/>
        <v>3750000</v>
      </c>
      <c r="BD663" s="51"/>
    </row>
    <row r="664" spans="1:56" ht="30" customHeight="1" x14ac:dyDescent="0.2">
      <c r="A664" s="82"/>
      <c r="B664" s="83"/>
      <c r="C664" s="83"/>
      <c r="D664" s="63"/>
      <c r="E664" s="60"/>
      <c r="F664" s="83"/>
      <c r="G664" s="104"/>
      <c r="H664" s="105"/>
      <c r="I664" s="59"/>
      <c r="J664" s="60"/>
      <c r="K664" s="133">
        <v>9</v>
      </c>
      <c r="L664" s="62"/>
      <c r="M664" s="63"/>
      <c r="N664" s="134" t="s">
        <v>119</v>
      </c>
      <c r="O664" s="129">
        <v>120000</v>
      </c>
      <c r="P664" s="136">
        <v>150000</v>
      </c>
      <c r="Q664" s="137">
        <v>210000</v>
      </c>
      <c r="R664" s="129">
        <v>120000</v>
      </c>
      <c r="S664" s="375"/>
      <c r="T664" s="129"/>
      <c r="U664" s="129">
        <v>24000</v>
      </c>
      <c r="V664" s="129">
        <v>24000</v>
      </c>
      <c r="W664" s="129">
        <f t="shared" si="514"/>
        <v>48000</v>
      </c>
      <c r="X664" s="135">
        <f t="shared" si="515"/>
        <v>40</v>
      </c>
      <c r="Z664" s="135">
        <v>24000</v>
      </c>
      <c r="AA664" s="129">
        <v>24000</v>
      </c>
      <c r="AB664" s="129">
        <v>24000</v>
      </c>
      <c r="AC664" s="129">
        <f t="shared" si="516"/>
        <v>72000</v>
      </c>
      <c r="AD664" s="424">
        <f t="shared" si="517"/>
        <v>60</v>
      </c>
      <c r="AF664" s="424">
        <f t="shared" si="518"/>
        <v>120000</v>
      </c>
      <c r="AG664" s="424">
        <f t="shared" si="519"/>
        <v>100</v>
      </c>
      <c r="AI664" s="424"/>
      <c r="AJ664" s="129"/>
      <c r="AK664" s="129"/>
      <c r="AL664" s="129">
        <f t="shared" si="520"/>
        <v>0</v>
      </c>
      <c r="AM664" s="424">
        <f t="shared" si="521"/>
        <v>0</v>
      </c>
      <c r="AO664" s="424"/>
      <c r="AP664" s="129"/>
      <c r="AQ664" s="129"/>
      <c r="AR664" s="129">
        <f t="shared" si="522"/>
        <v>0</v>
      </c>
      <c r="AS664" s="424">
        <f t="shared" si="523"/>
        <v>0</v>
      </c>
      <c r="AU664" s="424">
        <f t="shared" si="524"/>
        <v>0</v>
      </c>
      <c r="AV664" s="424">
        <f t="shared" si="525"/>
        <v>0</v>
      </c>
      <c r="AX664" s="424">
        <f t="shared" si="526"/>
        <v>120000</v>
      </c>
      <c r="AY664" s="424">
        <f t="shared" si="527"/>
        <v>100</v>
      </c>
      <c r="AZ664" s="50"/>
      <c r="BA664" s="135">
        <f t="shared" si="509"/>
        <v>0</v>
      </c>
      <c r="BB664" s="129">
        <f t="shared" si="510"/>
        <v>0</v>
      </c>
      <c r="BC664" s="129">
        <f t="shared" si="511"/>
        <v>120000</v>
      </c>
      <c r="BD664" s="51"/>
    </row>
    <row r="665" spans="1:56" ht="30" customHeight="1" x14ac:dyDescent="0.2">
      <c r="A665" s="82"/>
      <c r="B665" s="83"/>
      <c r="C665" s="83"/>
      <c r="D665" s="63"/>
      <c r="E665" s="60"/>
      <c r="F665" s="83"/>
      <c r="G665" s="104"/>
      <c r="H665" s="293">
        <v>1</v>
      </c>
      <c r="I665" s="294"/>
      <c r="J665" s="295"/>
      <c r="K665" s="296"/>
      <c r="L665" s="297"/>
      <c r="M665" s="298"/>
      <c r="N665" s="299" t="s">
        <v>120</v>
      </c>
      <c r="O665" s="301">
        <f>O666</f>
        <v>924000</v>
      </c>
      <c r="P665" s="301">
        <f t="shared" ref="P665:R666" si="528">P666</f>
        <v>981000</v>
      </c>
      <c r="Q665" s="301">
        <f t="shared" si="528"/>
        <v>1038000</v>
      </c>
      <c r="R665" s="301">
        <f t="shared" si="528"/>
        <v>924000</v>
      </c>
      <c r="S665" s="403"/>
      <c r="T665" s="301">
        <f>T666</f>
        <v>76000</v>
      </c>
      <c r="U665" s="301">
        <f t="shared" ref="U665:BC665" si="529">U666</f>
        <v>150000</v>
      </c>
      <c r="V665" s="301">
        <f t="shared" si="529"/>
        <v>148000</v>
      </c>
      <c r="W665" s="301">
        <f t="shared" si="529"/>
        <v>374000</v>
      </c>
      <c r="X665" s="300">
        <f t="shared" si="529"/>
        <v>40.476190476190474</v>
      </c>
      <c r="Y665" s="412">
        <f t="shared" si="529"/>
        <v>0</v>
      </c>
      <c r="Z665" s="300">
        <f t="shared" si="529"/>
        <v>187000</v>
      </c>
      <c r="AA665" s="301">
        <f t="shared" si="529"/>
        <v>187000</v>
      </c>
      <c r="AB665" s="301">
        <f t="shared" si="529"/>
        <v>176000</v>
      </c>
      <c r="AC665" s="301">
        <f t="shared" si="529"/>
        <v>550000</v>
      </c>
      <c r="AD665" s="431">
        <f t="shared" si="529"/>
        <v>59.523809523809526</v>
      </c>
      <c r="AE665" s="412">
        <f t="shared" si="529"/>
        <v>0</v>
      </c>
      <c r="AF665" s="431">
        <f t="shared" si="529"/>
        <v>924000</v>
      </c>
      <c r="AG665" s="431">
        <f t="shared" si="529"/>
        <v>0</v>
      </c>
      <c r="AH665" s="412">
        <f t="shared" si="529"/>
        <v>0</v>
      </c>
      <c r="AI665" s="431">
        <f t="shared" si="529"/>
        <v>0</v>
      </c>
      <c r="AJ665" s="301">
        <f t="shared" si="529"/>
        <v>0</v>
      </c>
      <c r="AK665" s="301">
        <f t="shared" si="529"/>
        <v>0</v>
      </c>
      <c r="AL665" s="301">
        <f t="shared" si="529"/>
        <v>0</v>
      </c>
      <c r="AM665" s="431">
        <f t="shared" si="529"/>
        <v>0</v>
      </c>
      <c r="AN665" s="412"/>
      <c r="AO665" s="431">
        <f t="shared" si="529"/>
        <v>0</v>
      </c>
      <c r="AP665" s="301">
        <f t="shared" si="529"/>
        <v>0</v>
      </c>
      <c r="AQ665" s="301">
        <f t="shared" si="529"/>
        <v>0</v>
      </c>
      <c r="AR665" s="301">
        <f t="shared" si="529"/>
        <v>0</v>
      </c>
      <c r="AS665" s="431">
        <f t="shared" si="529"/>
        <v>0</v>
      </c>
      <c r="AT665" s="412">
        <f t="shared" si="529"/>
        <v>0</v>
      </c>
      <c r="AU665" s="431">
        <f t="shared" si="529"/>
        <v>0</v>
      </c>
      <c r="AV665" s="431">
        <f t="shared" si="529"/>
        <v>0</v>
      </c>
      <c r="AW665" s="412">
        <f t="shared" si="529"/>
        <v>0</v>
      </c>
      <c r="AX665" s="431">
        <f t="shared" si="529"/>
        <v>924000</v>
      </c>
      <c r="AY665" s="431">
        <f t="shared" si="529"/>
        <v>100</v>
      </c>
      <c r="AZ665" s="445">
        <f t="shared" si="529"/>
        <v>0</v>
      </c>
      <c r="BA665" s="301">
        <f t="shared" si="529"/>
        <v>0</v>
      </c>
      <c r="BB665" s="301">
        <f t="shared" si="529"/>
        <v>0</v>
      </c>
      <c r="BC665" s="301">
        <f t="shared" si="529"/>
        <v>924000</v>
      </c>
      <c r="BD665" s="51"/>
    </row>
    <row r="666" spans="1:56" ht="30" customHeight="1" x14ac:dyDescent="0.2">
      <c r="A666" s="82"/>
      <c r="B666" s="83"/>
      <c r="C666" s="83"/>
      <c r="D666" s="63"/>
      <c r="E666" s="60"/>
      <c r="F666" s="83"/>
      <c r="G666" s="104"/>
      <c r="H666" s="105"/>
      <c r="I666" s="302">
        <v>2</v>
      </c>
      <c r="J666" s="303"/>
      <c r="K666" s="304"/>
      <c r="L666" s="305"/>
      <c r="M666" s="306"/>
      <c r="N666" s="307" t="s">
        <v>54</v>
      </c>
      <c r="O666" s="309">
        <f>O667</f>
        <v>924000</v>
      </c>
      <c r="P666" s="309">
        <f t="shared" si="528"/>
        <v>981000</v>
      </c>
      <c r="Q666" s="309">
        <f t="shared" si="528"/>
        <v>1038000</v>
      </c>
      <c r="R666" s="309">
        <f t="shared" si="528"/>
        <v>924000</v>
      </c>
      <c r="S666" s="404"/>
      <c r="T666" s="309">
        <f>T667</f>
        <v>76000</v>
      </c>
      <c r="U666" s="309">
        <f>U667</f>
        <v>150000</v>
      </c>
      <c r="V666" s="309">
        <f>V667</f>
        <v>148000</v>
      </c>
      <c r="W666" s="126">
        <f>T666+U666+V666</f>
        <v>374000</v>
      </c>
      <c r="X666" s="125">
        <f>W666/(R666/100)</f>
        <v>40.476190476190474</v>
      </c>
      <c r="Y666" s="407"/>
      <c r="Z666" s="308">
        <f>Z667</f>
        <v>187000</v>
      </c>
      <c r="AA666" s="309">
        <f>AA667</f>
        <v>187000</v>
      </c>
      <c r="AB666" s="309">
        <f>AB667</f>
        <v>176000</v>
      </c>
      <c r="AC666" s="309">
        <f>Z666+AA666+AB666</f>
        <v>550000</v>
      </c>
      <c r="AD666" s="423">
        <f>AC666/(R666/100)</f>
        <v>59.523809523809526</v>
      </c>
      <c r="AE666" s="407"/>
      <c r="AF666" s="423">
        <f>W666+AC666</f>
        <v>924000</v>
      </c>
      <c r="AG666" s="441"/>
      <c r="AH666" s="407"/>
      <c r="AI666" s="441">
        <f>AI667</f>
        <v>0</v>
      </c>
      <c r="AJ666" s="309">
        <f>AJ667</f>
        <v>0</v>
      </c>
      <c r="AK666" s="309">
        <f>AK667</f>
        <v>0</v>
      </c>
      <c r="AL666" s="126">
        <f>AI666+AJ666+AK666</f>
        <v>0</v>
      </c>
      <c r="AM666" s="423">
        <f>AL666/(R666/100)</f>
        <v>0</v>
      </c>
      <c r="AN666" s="407"/>
      <c r="AO666" s="441">
        <f>AO667</f>
        <v>0</v>
      </c>
      <c r="AP666" s="309">
        <f>AP667</f>
        <v>0</v>
      </c>
      <c r="AQ666" s="309">
        <f>AQ667</f>
        <v>0</v>
      </c>
      <c r="AR666" s="126">
        <f>AO666+AP666+AQ666</f>
        <v>0</v>
      </c>
      <c r="AS666" s="423">
        <f>AR666/(R666/100)</f>
        <v>0</v>
      </c>
      <c r="AT666" s="407"/>
      <c r="AU666" s="423">
        <f>AL666+AR666</f>
        <v>0</v>
      </c>
      <c r="AV666" s="423">
        <f>AU666/(R666/100)</f>
        <v>0</v>
      </c>
      <c r="AW666" s="407"/>
      <c r="AX666" s="423">
        <f>AF666+AU666</f>
        <v>924000</v>
      </c>
      <c r="AY666" s="423">
        <f>AX666/(R666/100)</f>
        <v>100</v>
      </c>
      <c r="AZ666" s="310"/>
      <c r="BA666" s="125">
        <f>R666-AX666</f>
        <v>0</v>
      </c>
      <c r="BB666" s="126">
        <f>BA666/(R666/100)</f>
        <v>0</v>
      </c>
      <c r="BC666" s="126">
        <f>R666-BA666</f>
        <v>924000</v>
      </c>
      <c r="BD666" s="51"/>
    </row>
    <row r="667" spans="1:56" ht="30" customHeight="1" x14ac:dyDescent="0.2">
      <c r="A667" s="82"/>
      <c r="B667" s="83"/>
      <c r="C667" s="83"/>
      <c r="D667" s="63"/>
      <c r="E667" s="60"/>
      <c r="F667" s="83"/>
      <c r="G667" s="104"/>
      <c r="H667" s="105"/>
      <c r="I667" s="59"/>
      <c r="J667" s="130" t="s">
        <v>55</v>
      </c>
      <c r="K667" s="61"/>
      <c r="L667" s="62"/>
      <c r="M667" s="63"/>
      <c r="N667" s="101" t="s">
        <v>56</v>
      </c>
      <c r="O667" s="103">
        <f>O668+O669+O670+O671</f>
        <v>924000</v>
      </c>
      <c r="P667" s="131">
        <f>P668+P669+P670+P671</f>
        <v>981000</v>
      </c>
      <c r="Q667" s="132">
        <f>Q668+Q669+Q670+Q671</f>
        <v>1038000</v>
      </c>
      <c r="R667" s="103">
        <f>R668+R669+R670+R671</f>
        <v>924000</v>
      </c>
      <c r="S667" s="379"/>
      <c r="T667" s="103">
        <f>T668+T669+T670+T671</f>
        <v>76000</v>
      </c>
      <c r="U667" s="103">
        <f>U668+U669+U670+U671</f>
        <v>150000</v>
      </c>
      <c r="V667" s="103">
        <f>V668+V669+V670+V671</f>
        <v>148000</v>
      </c>
      <c r="W667" s="103">
        <f t="shared" si="514"/>
        <v>374000</v>
      </c>
      <c r="X667" s="102">
        <f t="shared" si="515"/>
        <v>40.476190476190474</v>
      </c>
      <c r="Z667" s="102">
        <f>Z668+Z669+Z670+Z671</f>
        <v>187000</v>
      </c>
      <c r="AA667" s="103">
        <f>AA668+AA669+AA670+AA671</f>
        <v>187000</v>
      </c>
      <c r="AB667" s="103">
        <f>AB668+AB669+AB670+AB671</f>
        <v>176000</v>
      </c>
      <c r="AC667" s="103">
        <f t="shared" si="516"/>
        <v>550000</v>
      </c>
      <c r="AD667" s="420">
        <f t="shared" si="517"/>
        <v>59.523809523809526</v>
      </c>
      <c r="AF667" s="420">
        <f t="shared" si="518"/>
        <v>924000</v>
      </c>
      <c r="AG667" s="420">
        <f t="shared" si="519"/>
        <v>100</v>
      </c>
      <c r="AI667" s="420">
        <f>AI668+AI669+AI670+AI671</f>
        <v>0</v>
      </c>
      <c r="AJ667" s="103">
        <f>AJ668+AJ669+AJ670+AJ671</f>
        <v>0</v>
      </c>
      <c r="AK667" s="103">
        <f>AK668+AK669+AK670+AK671</f>
        <v>0</v>
      </c>
      <c r="AL667" s="103">
        <f t="shared" si="520"/>
        <v>0</v>
      </c>
      <c r="AM667" s="420">
        <f t="shared" si="521"/>
        <v>0</v>
      </c>
      <c r="AO667" s="420">
        <f>AO668+AO669+AO670+AO671</f>
        <v>0</v>
      </c>
      <c r="AP667" s="103">
        <f>AP668+AP669+AP670+AP671</f>
        <v>0</v>
      </c>
      <c r="AQ667" s="103">
        <f>AQ668+AQ669+AQ670+AQ671</f>
        <v>0</v>
      </c>
      <c r="AR667" s="103">
        <f t="shared" si="522"/>
        <v>0</v>
      </c>
      <c r="AS667" s="420">
        <f t="shared" si="523"/>
        <v>0</v>
      </c>
      <c r="AU667" s="420">
        <f t="shared" si="524"/>
        <v>0</v>
      </c>
      <c r="AV667" s="420">
        <f t="shared" si="525"/>
        <v>0</v>
      </c>
      <c r="AX667" s="420">
        <f t="shared" si="526"/>
        <v>924000</v>
      </c>
      <c r="AY667" s="420">
        <f t="shared" si="527"/>
        <v>100</v>
      </c>
      <c r="AZ667" s="50"/>
      <c r="BA667" s="102">
        <f t="shared" si="509"/>
        <v>0</v>
      </c>
      <c r="BB667" s="103">
        <f t="shared" si="510"/>
        <v>0</v>
      </c>
      <c r="BC667" s="103">
        <f t="shared" si="511"/>
        <v>924000</v>
      </c>
      <c r="BD667" s="51"/>
    </row>
    <row r="668" spans="1:56" ht="30" customHeight="1" x14ac:dyDescent="0.2">
      <c r="A668" s="82"/>
      <c r="B668" s="83"/>
      <c r="C668" s="83"/>
      <c r="D668" s="63"/>
      <c r="E668" s="60"/>
      <c r="F668" s="83"/>
      <c r="G668" s="104"/>
      <c r="H668" s="105"/>
      <c r="I668" s="59"/>
      <c r="J668" s="60"/>
      <c r="K668" s="133">
        <v>2</v>
      </c>
      <c r="L668" s="62"/>
      <c r="M668" s="63"/>
      <c r="N668" s="134" t="s">
        <v>57</v>
      </c>
      <c r="O668" s="129">
        <v>247000</v>
      </c>
      <c r="P668" s="136">
        <v>262000</v>
      </c>
      <c r="Q668" s="137">
        <v>277000</v>
      </c>
      <c r="R668" s="129">
        <v>247000</v>
      </c>
      <c r="S668" s="375"/>
      <c r="T668" s="129">
        <v>20000</v>
      </c>
      <c r="U668" s="129">
        <v>40000</v>
      </c>
      <c r="V668" s="129">
        <v>40000</v>
      </c>
      <c r="W668" s="129">
        <f t="shared" si="514"/>
        <v>100000</v>
      </c>
      <c r="X668" s="135">
        <f t="shared" si="515"/>
        <v>40.48582995951417</v>
      </c>
      <c r="Z668" s="135">
        <v>50000</v>
      </c>
      <c r="AA668" s="129">
        <v>50000</v>
      </c>
      <c r="AB668" s="129">
        <v>47000</v>
      </c>
      <c r="AC668" s="129">
        <f t="shared" si="516"/>
        <v>147000</v>
      </c>
      <c r="AD668" s="424">
        <f t="shared" si="517"/>
        <v>59.51417004048583</v>
      </c>
      <c r="AF668" s="424">
        <f t="shared" si="518"/>
        <v>247000</v>
      </c>
      <c r="AG668" s="424">
        <f t="shared" si="519"/>
        <v>100</v>
      </c>
      <c r="AI668" s="424"/>
      <c r="AJ668" s="129"/>
      <c r="AK668" s="129"/>
      <c r="AL668" s="129">
        <f t="shared" si="520"/>
        <v>0</v>
      </c>
      <c r="AM668" s="424">
        <f t="shared" si="521"/>
        <v>0</v>
      </c>
      <c r="AO668" s="424"/>
      <c r="AP668" s="129"/>
      <c r="AQ668" s="129"/>
      <c r="AR668" s="129">
        <f t="shared" si="522"/>
        <v>0</v>
      </c>
      <c r="AS668" s="424">
        <f t="shared" si="523"/>
        <v>0</v>
      </c>
      <c r="AU668" s="424">
        <f t="shared" si="524"/>
        <v>0</v>
      </c>
      <c r="AV668" s="424">
        <f t="shared" si="525"/>
        <v>0</v>
      </c>
      <c r="AX668" s="424">
        <f t="shared" si="526"/>
        <v>247000</v>
      </c>
      <c r="AY668" s="424">
        <f t="shared" si="527"/>
        <v>100</v>
      </c>
      <c r="AZ668" s="50"/>
      <c r="BA668" s="135">
        <f t="shared" si="509"/>
        <v>0</v>
      </c>
      <c r="BB668" s="129">
        <f t="shared" si="510"/>
        <v>0</v>
      </c>
      <c r="BC668" s="129">
        <f t="shared" si="511"/>
        <v>247000</v>
      </c>
      <c r="BD668" s="51"/>
    </row>
    <row r="669" spans="1:56" ht="30" customHeight="1" x14ac:dyDescent="0.2">
      <c r="A669" s="82"/>
      <c r="B669" s="83"/>
      <c r="C669" s="83"/>
      <c r="D669" s="63"/>
      <c r="E669" s="60"/>
      <c r="F669" s="83"/>
      <c r="G669" s="104"/>
      <c r="H669" s="105"/>
      <c r="I669" s="59"/>
      <c r="J669" s="60"/>
      <c r="K669" s="133">
        <v>3</v>
      </c>
      <c r="L669" s="62"/>
      <c r="M669" s="63"/>
      <c r="N669" s="134" t="s">
        <v>69</v>
      </c>
      <c r="O669" s="129">
        <v>32000</v>
      </c>
      <c r="P669" s="136">
        <v>35000</v>
      </c>
      <c r="Q669" s="137">
        <v>38000</v>
      </c>
      <c r="R669" s="129">
        <v>32000</v>
      </c>
      <c r="S669" s="375"/>
      <c r="T669" s="129">
        <v>3000</v>
      </c>
      <c r="U669" s="129">
        <v>6000</v>
      </c>
      <c r="V669" s="129">
        <v>5000</v>
      </c>
      <c r="W669" s="129">
        <f t="shared" si="514"/>
        <v>14000</v>
      </c>
      <c r="X669" s="135">
        <f t="shared" si="515"/>
        <v>43.75</v>
      </c>
      <c r="Z669" s="135">
        <v>7000</v>
      </c>
      <c r="AA669" s="129">
        <v>7000</v>
      </c>
      <c r="AB669" s="129">
        <v>4000</v>
      </c>
      <c r="AC669" s="129">
        <f t="shared" si="516"/>
        <v>18000</v>
      </c>
      <c r="AD669" s="424">
        <f t="shared" si="517"/>
        <v>56.25</v>
      </c>
      <c r="AF669" s="424">
        <f t="shared" si="518"/>
        <v>32000</v>
      </c>
      <c r="AG669" s="424">
        <f t="shared" si="519"/>
        <v>100</v>
      </c>
      <c r="AI669" s="424"/>
      <c r="AJ669" s="129"/>
      <c r="AK669" s="129"/>
      <c r="AL669" s="129">
        <f t="shared" si="520"/>
        <v>0</v>
      </c>
      <c r="AM669" s="424">
        <f t="shared" si="521"/>
        <v>0</v>
      </c>
      <c r="AO669" s="424"/>
      <c r="AP669" s="129"/>
      <c r="AQ669" s="129"/>
      <c r="AR669" s="129">
        <f t="shared" si="522"/>
        <v>0</v>
      </c>
      <c r="AS669" s="424">
        <f t="shared" si="523"/>
        <v>0</v>
      </c>
      <c r="AU669" s="424">
        <f t="shared" si="524"/>
        <v>0</v>
      </c>
      <c r="AV669" s="424">
        <f t="shared" si="525"/>
        <v>0</v>
      </c>
      <c r="AX669" s="424">
        <f t="shared" si="526"/>
        <v>32000</v>
      </c>
      <c r="AY669" s="424">
        <f t="shared" si="527"/>
        <v>100</v>
      </c>
      <c r="AZ669" s="50"/>
      <c r="BA669" s="135">
        <f t="shared" si="509"/>
        <v>0</v>
      </c>
      <c r="BB669" s="129">
        <f t="shared" si="510"/>
        <v>0</v>
      </c>
      <c r="BC669" s="129">
        <f t="shared" si="511"/>
        <v>32000</v>
      </c>
      <c r="BD669" s="51"/>
    </row>
    <row r="670" spans="1:56" ht="30" customHeight="1" x14ac:dyDescent="0.2">
      <c r="A670" s="82"/>
      <c r="B670" s="83"/>
      <c r="C670" s="83"/>
      <c r="D670" s="63"/>
      <c r="E670" s="60"/>
      <c r="F670" s="83"/>
      <c r="G670" s="104"/>
      <c r="H670" s="105"/>
      <c r="I670" s="59"/>
      <c r="J670" s="60"/>
      <c r="K670" s="133">
        <v>5</v>
      </c>
      <c r="L670" s="62"/>
      <c r="M670" s="63"/>
      <c r="N670" s="134" t="s">
        <v>58</v>
      </c>
      <c r="O670" s="129">
        <v>77000</v>
      </c>
      <c r="P670" s="136">
        <v>84000</v>
      </c>
      <c r="Q670" s="137">
        <v>91000</v>
      </c>
      <c r="R670" s="129">
        <v>77000</v>
      </c>
      <c r="S670" s="375"/>
      <c r="T670" s="129">
        <v>7000</v>
      </c>
      <c r="U670" s="129">
        <v>13000</v>
      </c>
      <c r="V670" s="129">
        <v>12000</v>
      </c>
      <c r="W670" s="129">
        <f t="shared" si="514"/>
        <v>32000</v>
      </c>
      <c r="X670" s="135">
        <f t="shared" si="515"/>
        <v>41.558441558441558</v>
      </c>
      <c r="Z670" s="135">
        <v>16000</v>
      </c>
      <c r="AA670" s="129">
        <v>16000</v>
      </c>
      <c r="AB670" s="129">
        <v>13000</v>
      </c>
      <c r="AC670" s="129">
        <f t="shared" si="516"/>
        <v>45000</v>
      </c>
      <c r="AD670" s="424">
        <f t="shared" si="517"/>
        <v>58.441558441558442</v>
      </c>
      <c r="AF670" s="424">
        <f t="shared" si="518"/>
        <v>77000</v>
      </c>
      <c r="AG670" s="424">
        <f t="shared" si="519"/>
        <v>100</v>
      </c>
      <c r="AI670" s="424"/>
      <c r="AJ670" s="129"/>
      <c r="AK670" s="129"/>
      <c r="AL670" s="129">
        <f t="shared" si="520"/>
        <v>0</v>
      </c>
      <c r="AM670" s="424">
        <f t="shared" si="521"/>
        <v>0</v>
      </c>
      <c r="AO670" s="424"/>
      <c r="AP670" s="129"/>
      <c r="AQ670" s="129"/>
      <c r="AR670" s="129">
        <f t="shared" si="522"/>
        <v>0</v>
      </c>
      <c r="AS670" s="424">
        <f t="shared" si="523"/>
        <v>0</v>
      </c>
      <c r="AU670" s="424">
        <f t="shared" si="524"/>
        <v>0</v>
      </c>
      <c r="AV670" s="424">
        <f t="shared" si="525"/>
        <v>0</v>
      </c>
      <c r="AX670" s="424">
        <f t="shared" si="526"/>
        <v>77000</v>
      </c>
      <c r="AY670" s="424">
        <f t="shared" si="527"/>
        <v>100</v>
      </c>
      <c r="AZ670" s="50"/>
      <c r="BA670" s="135">
        <f t="shared" si="509"/>
        <v>0</v>
      </c>
      <c r="BB670" s="129">
        <f t="shared" si="510"/>
        <v>0</v>
      </c>
      <c r="BC670" s="129">
        <f t="shared" si="511"/>
        <v>77000</v>
      </c>
      <c r="BD670" s="51"/>
    </row>
    <row r="671" spans="1:56" ht="30" customHeight="1" x14ac:dyDescent="0.2">
      <c r="A671" s="82"/>
      <c r="B671" s="83"/>
      <c r="C671" s="83"/>
      <c r="D671" s="63"/>
      <c r="E671" s="60"/>
      <c r="F671" s="83"/>
      <c r="G671" s="104"/>
      <c r="H671" s="105"/>
      <c r="I671" s="59"/>
      <c r="J671" s="60"/>
      <c r="K671" s="133">
        <v>7</v>
      </c>
      <c r="L671" s="62"/>
      <c r="M671" s="63"/>
      <c r="N671" s="134" t="s">
        <v>59</v>
      </c>
      <c r="O671" s="129">
        <v>568000</v>
      </c>
      <c r="P671" s="136">
        <v>600000</v>
      </c>
      <c r="Q671" s="137">
        <v>632000</v>
      </c>
      <c r="R671" s="129">
        <v>568000</v>
      </c>
      <c r="S671" s="375"/>
      <c r="T671" s="129">
        <v>46000</v>
      </c>
      <c r="U671" s="129">
        <v>91000</v>
      </c>
      <c r="V671" s="129">
        <v>91000</v>
      </c>
      <c r="W671" s="129">
        <f t="shared" si="514"/>
        <v>228000</v>
      </c>
      <c r="X671" s="135">
        <f t="shared" si="515"/>
        <v>40.140845070422536</v>
      </c>
      <c r="Z671" s="135">
        <v>114000</v>
      </c>
      <c r="AA671" s="129">
        <v>114000</v>
      </c>
      <c r="AB671" s="129">
        <v>112000</v>
      </c>
      <c r="AC671" s="129">
        <f t="shared" si="516"/>
        <v>340000</v>
      </c>
      <c r="AD671" s="424">
        <f t="shared" si="517"/>
        <v>59.859154929577464</v>
      </c>
      <c r="AF671" s="424">
        <f t="shared" si="518"/>
        <v>568000</v>
      </c>
      <c r="AG671" s="424">
        <f t="shared" si="519"/>
        <v>100</v>
      </c>
      <c r="AI671" s="424"/>
      <c r="AJ671" s="129"/>
      <c r="AK671" s="129"/>
      <c r="AL671" s="129">
        <f t="shared" si="520"/>
        <v>0</v>
      </c>
      <c r="AM671" s="424">
        <f t="shared" si="521"/>
        <v>0</v>
      </c>
      <c r="AO671" s="424"/>
      <c r="AP671" s="129"/>
      <c r="AQ671" s="129"/>
      <c r="AR671" s="129">
        <f t="shared" si="522"/>
        <v>0</v>
      </c>
      <c r="AS671" s="424">
        <f t="shared" si="523"/>
        <v>0</v>
      </c>
      <c r="AU671" s="424">
        <f t="shared" si="524"/>
        <v>0</v>
      </c>
      <c r="AV671" s="424">
        <f t="shared" si="525"/>
        <v>0</v>
      </c>
      <c r="AX671" s="424">
        <f t="shared" si="526"/>
        <v>568000</v>
      </c>
      <c r="AY671" s="424">
        <f t="shared" si="527"/>
        <v>100</v>
      </c>
      <c r="AZ671" s="50"/>
      <c r="BA671" s="135">
        <f t="shared" si="509"/>
        <v>0</v>
      </c>
      <c r="BB671" s="129">
        <f t="shared" si="510"/>
        <v>0</v>
      </c>
      <c r="BC671" s="129">
        <f t="shared" si="511"/>
        <v>568000</v>
      </c>
      <c r="BD671" s="51"/>
    </row>
    <row r="672" spans="1:56" ht="30" customHeight="1" x14ac:dyDescent="0.2">
      <c r="A672" s="82"/>
      <c r="B672" s="83"/>
      <c r="C672" s="83"/>
      <c r="D672" s="63"/>
      <c r="E672" s="60"/>
      <c r="F672" s="311">
        <v>9</v>
      </c>
      <c r="G672" s="87"/>
      <c r="H672" s="88"/>
      <c r="I672" s="89"/>
      <c r="J672" s="85"/>
      <c r="K672" s="90"/>
      <c r="L672" s="91"/>
      <c r="M672" s="92"/>
      <c r="N672" s="163" t="s">
        <v>121</v>
      </c>
      <c r="O672" s="165">
        <f>O673</f>
        <v>571000</v>
      </c>
      <c r="P672" s="166">
        <f>P673</f>
        <v>622000</v>
      </c>
      <c r="Q672" s="167">
        <f>Q673</f>
        <v>676000</v>
      </c>
      <c r="R672" s="165">
        <f>R673</f>
        <v>571000</v>
      </c>
      <c r="S672" s="379"/>
      <c r="T672" s="165">
        <f>T673</f>
        <v>73000</v>
      </c>
      <c r="U672" s="165">
        <f>U673</f>
        <v>54000</v>
      </c>
      <c r="V672" s="165">
        <f>V1307+V673+V997+V1053+V1251</f>
        <v>48000</v>
      </c>
      <c r="W672" s="165">
        <f t="shared" si="514"/>
        <v>175000</v>
      </c>
      <c r="X672" s="164">
        <f t="shared" si="515"/>
        <v>30.64798598949212</v>
      </c>
      <c r="Z672" s="164">
        <f>Z673</f>
        <v>62000</v>
      </c>
      <c r="AA672" s="165">
        <f>AA673</f>
        <v>62000</v>
      </c>
      <c r="AB672" s="165">
        <f>AB1307+AB673+AB997+AB1053+AB1251</f>
        <v>59000</v>
      </c>
      <c r="AC672" s="165">
        <f t="shared" si="516"/>
        <v>183000</v>
      </c>
      <c r="AD672" s="426">
        <f t="shared" si="517"/>
        <v>32.04903677758319</v>
      </c>
      <c r="AF672" s="426">
        <f t="shared" si="518"/>
        <v>358000</v>
      </c>
      <c r="AG672" s="426">
        <f t="shared" si="519"/>
        <v>62.697022767075303</v>
      </c>
      <c r="AI672" s="426">
        <f>AI673</f>
        <v>50000</v>
      </c>
      <c r="AJ672" s="165">
        <f>AJ673</f>
        <v>49000</v>
      </c>
      <c r="AK672" s="165">
        <f>AK1307+AK673+AK997+AK1053+AK1251</f>
        <v>48000</v>
      </c>
      <c r="AL672" s="165">
        <f t="shared" si="520"/>
        <v>147000</v>
      </c>
      <c r="AM672" s="426">
        <f t="shared" si="521"/>
        <v>25.744308231173381</v>
      </c>
      <c r="AO672" s="426">
        <f t="shared" ref="AO672:AQ673" si="530">AO673+AO683</f>
        <v>29000</v>
      </c>
      <c r="AP672" s="165">
        <f t="shared" si="530"/>
        <v>26000</v>
      </c>
      <c r="AQ672" s="165">
        <f t="shared" si="530"/>
        <v>11000</v>
      </c>
      <c r="AR672" s="165">
        <f t="shared" si="522"/>
        <v>66000</v>
      </c>
      <c r="AS672" s="426">
        <f t="shared" si="523"/>
        <v>11.558669001751314</v>
      </c>
      <c r="AU672" s="426">
        <f t="shared" si="524"/>
        <v>213000</v>
      </c>
      <c r="AV672" s="426">
        <f t="shared" si="525"/>
        <v>37.302977232924697</v>
      </c>
      <c r="AX672" s="426">
        <f t="shared" si="526"/>
        <v>571000</v>
      </c>
      <c r="AY672" s="426">
        <f t="shared" si="527"/>
        <v>100</v>
      </c>
      <c r="AZ672" s="96"/>
      <c r="BA672" s="164">
        <f t="shared" si="509"/>
        <v>0</v>
      </c>
      <c r="BB672" s="165">
        <f t="shared" si="510"/>
        <v>0</v>
      </c>
      <c r="BC672" s="165">
        <f t="shared" si="511"/>
        <v>571000</v>
      </c>
      <c r="BD672" s="51"/>
    </row>
    <row r="673" spans="1:56" ht="30" customHeight="1" x14ac:dyDescent="0.2">
      <c r="A673" s="82"/>
      <c r="B673" s="83"/>
      <c r="C673" s="83"/>
      <c r="D673" s="63"/>
      <c r="E673" s="60"/>
      <c r="F673" s="83"/>
      <c r="G673" s="109">
        <v>9</v>
      </c>
      <c r="H673" s="172"/>
      <c r="I673" s="59"/>
      <c r="J673" s="60"/>
      <c r="K673" s="61"/>
      <c r="L673" s="62"/>
      <c r="M673" s="63"/>
      <c r="N673" s="101" t="s">
        <v>121</v>
      </c>
      <c r="O673" s="103">
        <f>O674+O684</f>
        <v>571000</v>
      </c>
      <c r="P673" s="131">
        <f>P674+P684</f>
        <v>622000</v>
      </c>
      <c r="Q673" s="132">
        <f>Q674+Q684</f>
        <v>676000</v>
      </c>
      <c r="R673" s="103">
        <f>R674+R684</f>
        <v>571000</v>
      </c>
      <c r="S673" s="379"/>
      <c r="T673" s="103">
        <f>T674+T684</f>
        <v>73000</v>
      </c>
      <c r="U673" s="103">
        <f>U674+U684</f>
        <v>54000</v>
      </c>
      <c r="V673" s="103">
        <f>V674+V684</f>
        <v>48000</v>
      </c>
      <c r="W673" s="103">
        <f t="shared" si="514"/>
        <v>175000</v>
      </c>
      <c r="X673" s="102">
        <f t="shared" si="515"/>
        <v>30.64798598949212</v>
      </c>
      <c r="Z673" s="102">
        <f>Z674+Z684</f>
        <v>62000</v>
      </c>
      <c r="AA673" s="103">
        <f>AA674+AA684</f>
        <v>62000</v>
      </c>
      <c r="AB673" s="103">
        <f>AB674+AB684</f>
        <v>59000</v>
      </c>
      <c r="AC673" s="103">
        <f t="shared" si="516"/>
        <v>183000</v>
      </c>
      <c r="AD673" s="420">
        <f t="shared" si="517"/>
        <v>32.04903677758319</v>
      </c>
      <c r="AF673" s="420">
        <f t="shared" si="518"/>
        <v>358000</v>
      </c>
      <c r="AG673" s="420">
        <f t="shared" si="519"/>
        <v>62.697022767075303</v>
      </c>
      <c r="AI673" s="420">
        <f>AI674+AI684</f>
        <v>50000</v>
      </c>
      <c r="AJ673" s="103">
        <f>AJ674+AJ684</f>
        <v>49000</v>
      </c>
      <c r="AK673" s="103">
        <f>AK674+AK684</f>
        <v>48000</v>
      </c>
      <c r="AL673" s="103">
        <f t="shared" si="520"/>
        <v>147000</v>
      </c>
      <c r="AM673" s="420">
        <f t="shared" si="521"/>
        <v>25.744308231173381</v>
      </c>
      <c r="AO673" s="420">
        <f t="shared" si="530"/>
        <v>29000</v>
      </c>
      <c r="AP673" s="103">
        <f t="shared" si="530"/>
        <v>26000</v>
      </c>
      <c r="AQ673" s="103">
        <f t="shared" si="530"/>
        <v>11000</v>
      </c>
      <c r="AR673" s="103">
        <f t="shared" si="522"/>
        <v>66000</v>
      </c>
      <c r="AS673" s="420">
        <f t="shared" si="523"/>
        <v>11.558669001751314</v>
      </c>
      <c r="AU673" s="420">
        <f t="shared" si="524"/>
        <v>213000</v>
      </c>
      <c r="AV673" s="420">
        <f t="shared" si="525"/>
        <v>37.302977232924697</v>
      </c>
      <c r="AX673" s="420">
        <f t="shared" si="526"/>
        <v>571000</v>
      </c>
      <c r="AY673" s="420">
        <f t="shared" si="527"/>
        <v>100</v>
      </c>
      <c r="AZ673" s="50"/>
      <c r="BA673" s="102">
        <f t="shared" si="509"/>
        <v>0</v>
      </c>
      <c r="BB673" s="103">
        <f t="shared" si="510"/>
        <v>0</v>
      </c>
      <c r="BC673" s="103">
        <f t="shared" si="511"/>
        <v>571000</v>
      </c>
      <c r="BD673" s="51"/>
    </row>
    <row r="674" spans="1:56" ht="30" customHeight="1" x14ac:dyDescent="0.2">
      <c r="A674" s="82"/>
      <c r="B674" s="83"/>
      <c r="C674" s="83"/>
      <c r="D674" s="63"/>
      <c r="E674" s="60"/>
      <c r="F674" s="83"/>
      <c r="G674" s="109"/>
      <c r="H674" s="173" t="s">
        <v>46</v>
      </c>
      <c r="I674" s="59"/>
      <c r="J674" s="60"/>
      <c r="K674" s="61"/>
      <c r="L674" s="62"/>
      <c r="M674" s="63"/>
      <c r="N674" s="101" t="s">
        <v>121</v>
      </c>
      <c r="O674" s="103">
        <f>O675</f>
        <v>272000</v>
      </c>
      <c r="P674" s="131">
        <f>P675</f>
        <v>295000</v>
      </c>
      <c r="Q674" s="132">
        <f>Q675</f>
        <v>318000</v>
      </c>
      <c r="R674" s="103">
        <f>R675</f>
        <v>272000</v>
      </c>
      <c r="S674" s="379"/>
      <c r="T674" s="103">
        <f>T675</f>
        <v>25000</v>
      </c>
      <c r="U674" s="103">
        <f>U675</f>
        <v>29000</v>
      </c>
      <c r="V674" s="103">
        <f>V1309+V675+V999+V1055+V1253</f>
        <v>25000</v>
      </c>
      <c r="W674" s="103">
        <f t="shared" si="514"/>
        <v>79000</v>
      </c>
      <c r="X674" s="102">
        <f t="shared" si="515"/>
        <v>29.044117647058822</v>
      </c>
      <c r="Z674" s="102">
        <f>Z675</f>
        <v>32000</v>
      </c>
      <c r="AA674" s="103">
        <f>AA675</f>
        <v>32000</v>
      </c>
      <c r="AB674" s="103">
        <f>AB1309+AB675+AB999+AB1055+AB1253</f>
        <v>29000</v>
      </c>
      <c r="AC674" s="103">
        <f t="shared" si="516"/>
        <v>93000</v>
      </c>
      <c r="AD674" s="420">
        <f t="shared" si="517"/>
        <v>34.191176470588232</v>
      </c>
      <c r="AF674" s="420">
        <f t="shared" si="518"/>
        <v>172000</v>
      </c>
      <c r="AG674" s="420">
        <f t="shared" si="519"/>
        <v>63.235294117647058</v>
      </c>
      <c r="AI674" s="420">
        <f>AI675</f>
        <v>24000</v>
      </c>
      <c r="AJ674" s="103">
        <f>AJ675</f>
        <v>23000</v>
      </c>
      <c r="AK674" s="103">
        <f>AK1309+AK675+AK999+AK1055+AK1253</f>
        <v>23000</v>
      </c>
      <c r="AL674" s="103">
        <f t="shared" si="520"/>
        <v>70000</v>
      </c>
      <c r="AM674" s="420">
        <f t="shared" si="521"/>
        <v>25.735294117647058</v>
      </c>
      <c r="AO674" s="420">
        <f>AO675</f>
        <v>13000</v>
      </c>
      <c r="AP674" s="103">
        <f>AP675</f>
        <v>13000</v>
      </c>
      <c r="AQ674" s="103">
        <f>AQ1309+AQ675+AQ999+AQ1055+AQ1253</f>
        <v>4000</v>
      </c>
      <c r="AR674" s="103">
        <f t="shared" si="522"/>
        <v>30000</v>
      </c>
      <c r="AS674" s="420">
        <f t="shared" si="523"/>
        <v>11.029411764705882</v>
      </c>
      <c r="AU674" s="420">
        <f t="shared" si="524"/>
        <v>100000</v>
      </c>
      <c r="AV674" s="420">
        <f t="shared" si="525"/>
        <v>36.764705882352942</v>
      </c>
      <c r="AX674" s="420">
        <f t="shared" si="526"/>
        <v>272000</v>
      </c>
      <c r="AY674" s="420">
        <f t="shared" si="527"/>
        <v>100</v>
      </c>
      <c r="AZ674" s="50"/>
      <c r="BA674" s="102">
        <f t="shared" si="509"/>
        <v>0</v>
      </c>
      <c r="BB674" s="103">
        <f t="shared" si="510"/>
        <v>0</v>
      </c>
      <c r="BC674" s="103">
        <f t="shared" si="511"/>
        <v>272000</v>
      </c>
      <c r="BD674" s="51"/>
    </row>
    <row r="675" spans="1:56" ht="30" customHeight="1" x14ac:dyDescent="0.2">
      <c r="A675" s="82"/>
      <c r="B675" s="83"/>
      <c r="C675" s="83"/>
      <c r="D675" s="63"/>
      <c r="E675" s="60"/>
      <c r="F675" s="83"/>
      <c r="G675" s="104"/>
      <c r="H675" s="105"/>
      <c r="I675" s="123">
        <v>2</v>
      </c>
      <c r="J675" s="60"/>
      <c r="K675" s="61"/>
      <c r="L675" s="62"/>
      <c r="M675" s="63"/>
      <c r="N675" s="124" t="s">
        <v>54</v>
      </c>
      <c r="O675" s="126">
        <f>O676+O682</f>
        <v>272000</v>
      </c>
      <c r="P675" s="126">
        <f>P676+P682</f>
        <v>295000</v>
      </c>
      <c r="Q675" s="126">
        <f>Q676+Q682</f>
        <v>318000</v>
      </c>
      <c r="R675" s="126">
        <f>R676+R682</f>
        <v>272000</v>
      </c>
      <c r="S675" s="388"/>
      <c r="T675" s="126">
        <f>T676+T682</f>
        <v>25000</v>
      </c>
      <c r="U675" s="126">
        <f>U676+U682</f>
        <v>29000</v>
      </c>
      <c r="V675" s="126">
        <f>V676+V682</f>
        <v>25000</v>
      </c>
      <c r="W675" s="126">
        <f t="shared" si="514"/>
        <v>79000</v>
      </c>
      <c r="X675" s="125">
        <f t="shared" si="515"/>
        <v>29.044117647058822</v>
      </c>
      <c r="Z675" s="125">
        <f>Z676+Z682</f>
        <v>32000</v>
      </c>
      <c r="AA675" s="126">
        <f>AA676+AA682</f>
        <v>32000</v>
      </c>
      <c r="AB675" s="126">
        <f>AB676+AB682</f>
        <v>29000</v>
      </c>
      <c r="AC675" s="126">
        <f t="shared" si="516"/>
        <v>93000</v>
      </c>
      <c r="AD675" s="423">
        <f t="shared" si="517"/>
        <v>34.191176470588232</v>
      </c>
      <c r="AF675" s="423">
        <f t="shared" si="518"/>
        <v>172000</v>
      </c>
      <c r="AG675" s="423">
        <f t="shared" si="519"/>
        <v>63.235294117647058</v>
      </c>
      <c r="AI675" s="423">
        <f>AI676+AI682</f>
        <v>24000</v>
      </c>
      <c r="AJ675" s="126">
        <f>AJ676+AJ682</f>
        <v>23000</v>
      </c>
      <c r="AK675" s="126">
        <f>AK676+AK682</f>
        <v>23000</v>
      </c>
      <c r="AL675" s="126">
        <f>AC675+AI675</f>
        <v>117000</v>
      </c>
      <c r="AM675" s="423">
        <f t="shared" si="521"/>
        <v>43.014705882352942</v>
      </c>
      <c r="AO675" s="423">
        <f>AO676+AO682</f>
        <v>13000</v>
      </c>
      <c r="AP675" s="126">
        <f>AP676+AP682</f>
        <v>13000</v>
      </c>
      <c r="AQ675" s="126">
        <f>AQ676+AQ682</f>
        <v>4000</v>
      </c>
      <c r="AR675" s="126">
        <f t="shared" si="522"/>
        <v>30000</v>
      </c>
      <c r="AS675" s="423">
        <f t="shared" si="523"/>
        <v>11.029411764705882</v>
      </c>
      <c r="AU675" s="423">
        <f>AU676+AU682</f>
        <v>100000</v>
      </c>
      <c r="AV675" s="423">
        <f t="shared" si="525"/>
        <v>36.764705882352942</v>
      </c>
      <c r="AX675" s="423">
        <f>AF675+AU675</f>
        <v>272000</v>
      </c>
      <c r="AY675" s="423">
        <f t="shared" si="527"/>
        <v>100</v>
      </c>
      <c r="AZ675" s="50"/>
      <c r="BA675" s="125">
        <f t="shared" si="509"/>
        <v>0</v>
      </c>
      <c r="BB675" s="126">
        <f t="shared" si="510"/>
        <v>0</v>
      </c>
      <c r="BC675" s="126">
        <f t="shared" si="511"/>
        <v>272000</v>
      </c>
      <c r="BD675" s="51"/>
    </row>
    <row r="676" spans="1:56" ht="30" customHeight="1" x14ac:dyDescent="0.2">
      <c r="A676" s="82"/>
      <c r="B676" s="83"/>
      <c r="C676" s="83"/>
      <c r="D676" s="63"/>
      <c r="E676" s="60"/>
      <c r="F676" s="83"/>
      <c r="G676" s="104"/>
      <c r="H676" s="105"/>
      <c r="I676" s="59"/>
      <c r="J676" s="130" t="s">
        <v>55</v>
      </c>
      <c r="K676" s="61"/>
      <c r="L676" s="62"/>
      <c r="M676" s="63"/>
      <c r="N676" s="101" t="s">
        <v>56</v>
      </c>
      <c r="O676" s="103">
        <f>O677+O678+O679+O680+O681</f>
        <v>238000</v>
      </c>
      <c r="P676" s="131">
        <f>P677+P678+P679+P680+P681</f>
        <v>260000</v>
      </c>
      <c r="Q676" s="132">
        <f>Q677+Q678+Q679+Q680+Q681</f>
        <v>282000</v>
      </c>
      <c r="R676" s="103">
        <f>R677+R678+R679+R680+R681</f>
        <v>238000</v>
      </c>
      <c r="S676" s="379"/>
      <c r="T676" s="103">
        <f>T677+T678+T679+T680+T681</f>
        <v>22000</v>
      </c>
      <c r="U676" s="103">
        <f>U677+U678+U679+U680+U681</f>
        <v>22000</v>
      </c>
      <c r="V676" s="103">
        <f>V677+V678+V679+V680+V681</f>
        <v>19000</v>
      </c>
      <c r="W676" s="103">
        <f t="shared" si="514"/>
        <v>63000</v>
      </c>
      <c r="X676" s="102">
        <f t="shared" si="515"/>
        <v>26.470588235294116</v>
      </c>
      <c r="Z676" s="102">
        <f>Z677+Z678+Z679+Z680+Z681</f>
        <v>25000</v>
      </c>
      <c r="AA676" s="103">
        <f>AA677+AA678+AA679+AA680+AA681</f>
        <v>25000</v>
      </c>
      <c r="AB676" s="103">
        <f>AB677+AB678+AB679+AB680+AB681</f>
        <v>25000</v>
      </c>
      <c r="AC676" s="103">
        <f t="shared" si="516"/>
        <v>75000</v>
      </c>
      <c r="AD676" s="420">
        <f t="shared" si="517"/>
        <v>31.512605042016808</v>
      </c>
      <c r="AF676" s="420">
        <f t="shared" si="518"/>
        <v>138000</v>
      </c>
      <c r="AG676" s="420">
        <f t="shared" si="519"/>
        <v>57.983193277310924</v>
      </c>
      <c r="AI676" s="420">
        <f>AI677+AI678+AI679+AI680+AI681</f>
        <v>24000</v>
      </c>
      <c r="AJ676" s="103">
        <f>AJ677+AJ678+AJ679+AJ680+AJ681</f>
        <v>23000</v>
      </c>
      <c r="AK676" s="103">
        <f>AK677+AK678+AK679+AK680+AK681</f>
        <v>23000</v>
      </c>
      <c r="AL676" s="103">
        <f t="shared" si="520"/>
        <v>70000</v>
      </c>
      <c r="AM676" s="420">
        <f t="shared" si="521"/>
        <v>29.411764705882351</v>
      </c>
      <c r="AO676" s="420">
        <f>AO677+AO678+AO679+AO680+AO681</f>
        <v>13000</v>
      </c>
      <c r="AP676" s="103">
        <f>AP677+AP678+AP679+AP680+AP681</f>
        <v>13000</v>
      </c>
      <c r="AQ676" s="103">
        <f>AQ677+AQ678+AQ679+AQ680+AQ681</f>
        <v>4000</v>
      </c>
      <c r="AR676" s="103">
        <f t="shared" si="522"/>
        <v>30000</v>
      </c>
      <c r="AS676" s="420">
        <f t="shared" si="523"/>
        <v>12.605042016806722</v>
      </c>
      <c r="AU676" s="420">
        <f t="shared" si="524"/>
        <v>100000</v>
      </c>
      <c r="AV676" s="420">
        <f t="shared" si="525"/>
        <v>42.016806722689076</v>
      </c>
      <c r="AX676" s="420">
        <f t="shared" si="526"/>
        <v>238000</v>
      </c>
      <c r="AY676" s="420">
        <f t="shared" si="527"/>
        <v>100</v>
      </c>
      <c r="AZ676" s="50"/>
      <c r="BA676" s="102">
        <f t="shared" si="509"/>
        <v>0</v>
      </c>
      <c r="BB676" s="103">
        <f t="shared" si="510"/>
        <v>0</v>
      </c>
      <c r="BC676" s="103">
        <f t="shared" si="511"/>
        <v>238000</v>
      </c>
      <c r="BD676" s="51"/>
    </row>
    <row r="677" spans="1:56" ht="30" customHeight="1" x14ac:dyDescent="0.2">
      <c r="A677" s="82"/>
      <c r="B677" s="83"/>
      <c r="C677" s="83"/>
      <c r="D677" s="63"/>
      <c r="E677" s="60"/>
      <c r="F677" s="83"/>
      <c r="G677" s="104"/>
      <c r="H677" s="105"/>
      <c r="I677" s="59"/>
      <c r="J677" s="60"/>
      <c r="K677" s="133">
        <v>2</v>
      </c>
      <c r="L677" s="62"/>
      <c r="M677" s="63"/>
      <c r="N677" s="134" t="s">
        <v>57</v>
      </c>
      <c r="O677" s="129">
        <v>7000</v>
      </c>
      <c r="P677" s="136">
        <v>10000</v>
      </c>
      <c r="Q677" s="137">
        <v>13000</v>
      </c>
      <c r="R677" s="129">
        <v>7000</v>
      </c>
      <c r="S677" s="375"/>
      <c r="T677" s="129">
        <v>1000</v>
      </c>
      <c r="U677" s="129">
        <v>1000</v>
      </c>
      <c r="V677" s="129">
        <v>1000</v>
      </c>
      <c r="W677" s="129">
        <f t="shared" si="514"/>
        <v>3000</v>
      </c>
      <c r="X677" s="135">
        <f t="shared" si="515"/>
        <v>42.857142857142854</v>
      </c>
      <c r="Z677" s="135">
        <v>1000</v>
      </c>
      <c r="AA677" s="129">
        <v>1000</v>
      </c>
      <c r="AB677" s="129">
        <v>1000</v>
      </c>
      <c r="AC677" s="129">
        <f t="shared" si="516"/>
        <v>3000</v>
      </c>
      <c r="AD677" s="424">
        <f t="shared" si="517"/>
        <v>42.857142857142854</v>
      </c>
      <c r="AF677" s="424">
        <f t="shared" si="518"/>
        <v>6000</v>
      </c>
      <c r="AG677" s="424">
        <f t="shared" si="519"/>
        <v>85.714285714285708</v>
      </c>
      <c r="AI677" s="424">
        <v>1000</v>
      </c>
      <c r="AJ677" s="129"/>
      <c r="AK677" s="129"/>
      <c r="AL677" s="129">
        <f t="shared" si="520"/>
        <v>1000</v>
      </c>
      <c r="AM677" s="424">
        <f t="shared" si="521"/>
        <v>14.285714285714286</v>
      </c>
      <c r="AO677" s="424"/>
      <c r="AP677" s="129"/>
      <c r="AQ677" s="129"/>
      <c r="AR677" s="129">
        <f t="shared" si="522"/>
        <v>0</v>
      </c>
      <c r="AS677" s="424">
        <f t="shared" si="523"/>
        <v>0</v>
      </c>
      <c r="AU677" s="424">
        <f t="shared" si="524"/>
        <v>1000</v>
      </c>
      <c r="AV677" s="424">
        <f t="shared" si="525"/>
        <v>14.285714285714286</v>
      </c>
      <c r="AX677" s="424">
        <f t="shared" si="526"/>
        <v>7000</v>
      </c>
      <c r="AY677" s="424">
        <f t="shared" si="527"/>
        <v>100</v>
      </c>
      <c r="AZ677" s="50"/>
      <c r="BA677" s="135">
        <f t="shared" si="509"/>
        <v>0</v>
      </c>
      <c r="BB677" s="129">
        <f t="shared" si="510"/>
        <v>0</v>
      </c>
      <c r="BC677" s="129">
        <f t="shared" si="511"/>
        <v>7000</v>
      </c>
      <c r="BD677" s="51"/>
    </row>
    <row r="678" spans="1:56" ht="30" customHeight="1" x14ac:dyDescent="0.2">
      <c r="A678" s="82"/>
      <c r="B678" s="83"/>
      <c r="C678" s="83"/>
      <c r="D678" s="63"/>
      <c r="E678" s="60"/>
      <c r="F678" s="83"/>
      <c r="G678" s="104"/>
      <c r="H678" s="105"/>
      <c r="I678" s="59"/>
      <c r="J678" s="60"/>
      <c r="K678" s="133">
        <v>3</v>
      </c>
      <c r="L678" s="62"/>
      <c r="M678" s="63"/>
      <c r="N678" s="134" t="s">
        <v>69</v>
      </c>
      <c r="O678" s="129">
        <v>153000</v>
      </c>
      <c r="P678" s="136">
        <v>162000</v>
      </c>
      <c r="Q678" s="137">
        <v>171000</v>
      </c>
      <c r="R678" s="129">
        <v>153000</v>
      </c>
      <c r="S678" s="375"/>
      <c r="T678" s="129">
        <v>13000</v>
      </c>
      <c r="U678" s="129">
        <v>13000</v>
      </c>
      <c r="V678" s="129">
        <v>12000</v>
      </c>
      <c r="W678" s="129">
        <f t="shared" si="514"/>
        <v>38000</v>
      </c>
      <c r="X678" s="135">
        <f t="shared" si="515"/>
        <v>24.836601307189543</v>
      </c>
      <c r="Z678" s="135">
        <v>16000</v>
      </c>
      <c r="AA678" s="129">
        <v>16000</v>
      </c>
      <c r="AB678" s="129">
        <v>16000</v>
      </c>
      <c r="AC678" s="129">
        <f t="shared" si="516"/>
        <v>48000</v>
      </c>
      <c r="AD678" s="424">
        <f t="shared" si="517"/>
        <v>31.372549019607842</v>
      </c>
      <c r="AF678" s="424">
        <f t="shared" si="518"/>
        <v>86000</v>
      </c>
      <c r="AG678" s="424">
        <f t="shared" si="519"/>
        <v>56.209150326797385</v>
      </c>
      <c r="AI678" s="424">
        <v>15000</v>
      </c>
      <c r="AJ678" s="129">
        <v>15000</v>
      </c>
      <c r="AK678" s="129">
        <v>15000</v>
      </c>
      <c r="AL678" s="129">
        <f t="shared" si="520"/>
        <v>45000</v>
      </c>
      <c r="AM678" s="424">
        <f t="shared" si="521"/>
        <v>29.411764705882351</v>
      </c>
      <c r="AO678" s="424">
        <v>10000</v>
      </c>
      <c r="AP678" s="129">
        <v>10000</v>
      </c>
      <c r="AQ678" s="129">
        <v>2000</v>
      </c>
      <c r="AR678" s="129">
        <f t="shared" si="522"/>
        <v>22000</v>
      </c>
      <c r="AS678" s="424">
        <f t="shared" si="523"/>
        <v>14.379084967320262</v>
      </c>
      <c r="AU678" s="424">
        <f t="shared" si="524"/>
        <v>67000</v>
      </c>
      <c r="AV678" s="424">
        <f t="shared" si="525"/>
        <v>43.790849673202615</v>
      </c>
      <c r="AX678" s="424">
        <f t="shared" si="526"/>
        <v>153000</v>
      </c>
      <c r="AY678" s="424">
        <f t="shared" si="527"/>
        <v>100</v>
      </c>
      <c r="AZ678" s="50"/>
      <c r="BA678" s="135">
        <f t="shared" si="509"/>
        <v>0</v>
      </c>
      <c r="BB678" s="129">
        <f t="shared" si="510"/>
        <v>0</v>
      </c>
      <c r="BC678" s="129">
        <f t="shared" si="511"/>
        <v>153000</v>
      </c>
      <c r="BD678" s="51"/>
    </row>
    <row r="679" spans="1:56" ht="30" customHeight="1" x14ac:dyDescent="0.2">
      <c r="A679" s="82"/>
      <c r="B679" s="83"/>
      <c r="C679" s="83"/>
      <c r="D679" s="63"/>
      <c r="E679" s="60"/>
      <c r="F679" s="83"/>
      <c r="G679" s="104"/>
      <c r="H679" s="105"/>
      <c r="I679" s="59"/>
      <c r="J679" s="60"/>
      <c r="K679" s="133">
        <v>5</v>
      </c>
      <c r="L679" s="62"/>
      <c r="M679" s="63"/>
      <c r="N679" s="134" t="s">
        <v>58</v>
      </c>
      <c r="O679" s="129">
        <v>26000</v>
      </c>
      <c r="P679" s="136">
        <v>31000</v>
      </c>
      <c r="Q679" s="137">
        <v>36000</v>
      </c>
      <c r="R679" s="129">
        <v>26000</v>
      </c>
      <c r="S679" s="375"/>
      <c r="T679" s="129">
        <v>3000</v>
      </c>
      <c r="U679" s="129">
        <v>3000</v>
      </c>
      <c r="V679" s="129">
        <v>2000</v>
      </c>
      <c r="W679" s="129">
        <f t="shared" si="514"/>
        <v>8000</v>
      </c>
      <c r="X679" s="135">
        <f t="shared" si="515"/>
        <v>30.76923076923077</v>
      </c>
      <c r="Z679" s="135">
        <v>3000</v>
      </c>
      <c r="AA679" s="129">
        <v>3000</v>
      </c>
      <c r="AB679" s="129">
        <v>3000</v>
      </c>
      <c r="AC679" s="129">
        <f t="shared" si="516"/>
        <v>9000</v>
      </c>
      <c r="AD679" s="424">
        <f t="shared" si="517"/>
        <v>34.615384615384613</v>
      </c>
      <c r="AF679" s="424">
        <f t="shared" si="518"/>
        <v>17000</v>
      </c>
      <c r="AG679" s="424">
        <f t="shared" si="519"/>
        <v>65.384615384615387</v>
      </c>
      <c r="AI679" s="424">
        <v>3000</v>
      </c>
      <c r="AJ679" s="129">
        <v>3000</v>
      </c>
      <c r="AK679" s="129">
        <v>3000</v>
      </c>
      <c r="AL679" s="129">
        <f t="shared" si="520"/>
        <v>9000</v>
      </c>
      <c r="AM679" s="424">
        <f t="shared" si="521"/>
        <v>34.615384615384613</v>
      </c>
      <c r="AO679" s="424"/>
      <c r="AP679" s="129"/>
      <c r="AQ679" s="129"/>
      <c r="AR679" s="129">
        <f t="shared" si="522"/>
        <v>0</v>
      </c>
      <c r="AS679" s="424">
        <f t="shared" si="523"/>
        <v>0</v>
      </c>
      <c r="AU679" s="424">
        <f t="shared" si="524"/>
        <v>9000</v>
      </c>
      <c r="AV679" s="424">
        <f t="shared" si="525"/>
        <v>34.615384615384613</v>
      </c>
      <c r="AX679" s="424">
        <f t="shared" si="526"/>
        <v>26000</v>
      </c>
      <c r="AY679" s="424">
        <f t="shared" si="527"/>
        <v>100</v>
      </c>
      <c r="AZ679" s="50"/>
      <c r="BA679" s="135">
        <f t="shared" si="509"/>
        <v>0</v>
      </c>
      <c r="BB679" s="129">
        <f t="shared" si="510"/>
        <v>0</v>
      </c>
      <c r="BC679" s="129">
        <f t="shared" si="511"/>
        <v>26000</v>
      </c>
      <c r="BD679" s="51"/>
    </row>
    <row r="680" spans="1:56" ht="30" customHeight="1" x14ac:dyDescent="0.2">
      <c r="A680" s="82"/>
      <c r="B680" s="83"/>
      <c r="C680" s="83"/>
      <c r="D680" s="63"/>
      <c r="E680" s="60"/>
      <c r="F680" s="83"/>
      <c r="G680" s="104"/>
      <c r="H680" s="105"/>
      <c r="I680" s="59"/>
      <c r="J680" s="60"/>
      <c r="K680" s="133">
        <v>6</v>
      </c>
      <c r="L680" s="62"/>
      <c r="M680" s="63"/>
      <c r="N680" s="134" t="s">
        <v>122</v>
      </c>
      <c r="O680" s="129">
        <v>50000</v>
      </c>
      <c r="P680" s="136">
        <v>53000</v>
      </c>
      <c r="Q680" s="137">
        <v>56000</v>
      </c>
      <c r="R680" s="129">
        <v>50000</v>
      </c>
      <c r="S680" s="375"/>
      <c r="T680" s="129">
        <v>4000</v>
      </c>
      <c r="U680" s="129">
        <v>4000</v>
      </c>
      <c r="V680" s="129">
        <v>4000</v>
      </c>
      <c r="W680" s="129">
        <f t="shared" si="514"/>
        <v>12000</v>
      </c>
      <c r="X680" s="135">
        <f t="shared" si="515"/>
        <v>24</v>
      </c>
      <c r="Z680" s="135">
        <v>5000</v>
      </c>
      <c r="AA680" s="129">
        <v>5000</v>
      </c>
      <c r="AB680" s="129">
        <v>5000</v>
      </c>
      <c r="AC680" s="129">
        <f t="shared" si="516"/>
        <v>15000</v>
      </c>
      <c r="AD680" s="424">
        <f t="shared" si="517"/>
        <v>30</v>
      </c>
      <c r="AF680" s="424">
        <f t="shared" si="518"/>
        <v>27000</v>
      </c>
      <c r="AG680" s="424">
        <f t="shared" si="519"/>
        <v>54</v>
      </c>
      <c r="AI680" s="424">
        <v>5000</v>
      </c>
      <c r="AJ680" s="129">
        <v>5000</v>
      </c>
      <c r="AK680" s="129">
        <v>5000</v>
      </c>
      <c r="AL680" s="129">
        <f t="shared" si="520"/>
        <v>15000</v>
      </c>
      <c r="AM680" s="424">
        <f t="shared" si="521"/>
        <v>30</v>
      </c>
      <c r="AO680" s="424">
        <v>3000</v>
      </c>
      <c r="AP680" s="129">
        <v>3000</v>
      </c>
      <c r="AQ680" s="129">
        <v>2000</v>
      </c>
      <c r="AR680" s="129">
        <f t="shared" si="522"/>
        <v>8000</v>
      </c>
      <c r="AS680" s="424">
        <f t="shared" si="523"/>
        <v>16</v>
      </c>
      <c r="AU680" s="424">
        <f t="shared" si="524"/>
        <v>23000</v>
      </c>
      <c r="AV680" s="424">
        <f t="shared" si="525"/>
        <v>46</v>
      </c>
      <c r="AX680" s="424">
        <f t="shared" si="526"/>
        <v>50000</v>
      </c>
      <c r="AY680" s="424">
        <f t="shared" si="527"/>
        <v>100</v>
      </c>
      <c r="AZ680" s="50"/>
      <c r="BA680" s="135">
        <f t="shared" si="509"/>
        <v>0</v>
      </c>
      <c r="BB680" s="129">
        <f t="shared" si="510"/>
        <v>0</v>
      </c>
      <c r="BC680" s="129">
        <f t="shared" si="511"/>
        <v>50000</v>
      </c>
      <c r="BD680" s="51"/>
    </row>
    <row r="681" spans="1:56" ht="30" customHeight="1" x14ac:dyDescent="0.2">
      <c r="A681" s="82"/>
      <c r="B681" s="83"/>
      <c r="C681" s="83"/>
      <c r="D681" s="63"/>
      <c r="E681" s="60"/>
      <c r="F681" s="83"/>
      <c r="G681" s="104"/>
      <c r="H681" s="105"/>
      <c r="I681" s="59"/>
      <c r="J681" s="60"/>
      <c r="K681" s="133">
        <v>7</v>
      </c>
      <c r="L681" s="62"/>
      <c r="M681" s="63"/>
      <c r="N681" s="134" t="s">
        <v>59</v>
      </c>
      <c r="O681" s="129">
        <v>2000</v>
      </c>
      <c r="P681" s="136">
        <v>4000</v>
      </c>
      <c r="Q681" s="137">
        <v>6000</v>
      </c>
      <c r="R681" s="129">
        <v>2000</v>
      </c>
      <c r="S681" s="375"/>
      <c r="T681" s="129">
        <v>1000</v>
      </c>
      <c r="U681" s="129">
        <v>1000</v>
      </c>
      <c r="V681" s="129"/>
      <c r="W681" s="129">
        <f t="shared" si="514"/>
        <v>2000</v>
      </c>
      <c r="X681" s="135">
        <f t="shared" si="515"/>
        <v>100</v>
      </c>
      <c r="Z681" s="135"/>
      <c r="AA681" s="129"/>
      <c r="AB681" s="129"/>
      <c r="AC681" s="129">
        <f t="shared" si="516"/>
        <v>0</v>
      </c>
      <c r="AD681" s="424">
        <f t="shared" si="517"/>
        <v>0</v>
      </c>
      <c r="AF681" s="424">
        <f t="shared" si="518"/>
        <v>2000</v>
      </c>
      <c r="AG681" s="424">
        <f t="shared" si="519"/>
        <v>100</v>
      </c>
      <c r="AI681" s="424"/>
      <c r="AJ681" s="129"/>
      <c r="AK681" s="129"/>
      <c r="AL681" s="129">
        <f t="shared" si="520"/>
        <v>0</v>
      </c>
      <c r="AM681" s="424">
        <f t="shared" si="521"/>
        <v>0</v>
      </c>
      <c r="AO681" s="424"/>
      <c r="AP681" s="129"/>
      <c r="AQ681" s="129"/>
      <c r="AR681" s="129">
        <f t="shared" si="522"/>
        <v>0</v>
      </c>
      <c r="AS681" s="424">
        <f t="shared" si="523"/>
        <v>0</v>
      </c>
      <c r="AU681" s="424">
        <f t="shared" si="524"/>
        <v>0</v>
      </c>
      <c r="AV681" s="424">
        <f t="shared" si="525"/>
        <v>0</v>
      </c>
      <c r="AX681" s="424">
        <f t="shared" si="526"/>
        <v>2000</v>
      </c>
      <c r="AY681" s="424">
        <f t="shared" si="527"/>
        <v>100</v>
      </c>
      <c r="AZ681" s="50"/>
      <c r="BA681" s="135">
        <f t="shared" si="509"/>
        <v>0</v>
      </c>
      <c r="BB681" s="129">
        <f t="shared" si="510"/>
        <v>0</v>
      </c>
      <c r="BC681" s="129">
        <f t="shared" si="511"/>
        <v>2000</v>
      </c>
      <c r="BD681" s="51"/>
    </row>
    <row r="682" spans="1:56" ht="30" customHeight="1" x14ac:dyDescent="0.2">
      <c r="A682" s="82"/>
      <c r="B682" s="83"/>
      <c r="C682" s="83"/>
      <c r="D682" s="63"/>
      <c r="E682" s="60"/>
      <c r="F682" s="83"/>
      <c r="G682" s="104"/>
      <c r="H682" s="105"/>
      <c r="I682" s="59"/>
      <c r="J682" s="130" t="s">
        <v>87</v>
      </c>
      <c r="K682" s="61"/>
      <c r="L682" s="62"/>
      <c r="M682" s="63"/>
      <c r="N682" s="101" t="s">
        <v>123</v>
      </c>
      <c r="O682" s="103">
        <f>O683</f>
        <v>34000</v>
      </c>
      <c r="P682" s="131">
        <f>P683</f>
        <v>35000</v>
      </c>
      <c r="Q682" s="132">
        <f>Q683</f>
        <v>36000</v>
      </c>
      <c r="R682" s="103">
        <f>R683</f>
        <v>34000</v>
      </c>
      <c r="S682" s="379"/>
      <c r="T682" s="103">
        <f>T683</f>
        <v>3000</v>
      </c>
      <c r="U682" s="103">
        <f>U683</f>
        <v>7000</v>
      </c>
      <c r="V682" s="103">
        <f>V683</f>
        <v>6000</v>
      </c>
      <c r="W682" s="103">
        <f t="shared" si="514"/>
        <v>16000</v>
      </c>
      <c r="X682" s="102">
        <f t="shared" si="515"/>
        <v>47.058823529411768</v>
      </c>
      <c r="Z682" s="102">
        <f>Z683</f>
        <v>7000</v>
      </c>
      <c r="AA682" s="103">
        <f>AA683</f>
        <v>7000</v>
      </c>
      <c r="AB682" s="103">
        <f>AB683</f>
        <v>4000</v>
      </c>
      <c r="AC682" s="103">
        <f t="shared" si="516"/>
        <v>18000</v>
      </c>
      <c r="AD682" s="420">
        <f t="shared" si="517"/>
        <v>52.941176470588232</v>
      </c>
      <c r="AF682" s="420">
        <f t="shared" si="518"/>
        <v>34000</v>
      </c>
      <c r="AG682" s="420">
        <f t="shared" si="519"/>
        <v>100</v>
      </c>
      <c r="AI682" s="420">
        <f>AI683</f>
        <v>0</v>
      </c>
      <c r="AJ682" s="103">
        <f>AJ683</f>
        <v>0</v>
      </c>
      <c r="AK682" s="103">
        <f>AK683</f>
        <v>0</v>
      </c>
      <c r="AL682" s="103">
        <f t="shared" si="520"/>
        <v>0</v>
      </c>
      <c r="AM682" s="420">
        <f t="shared" si="521"/>
        <v>0</v>
      </c>
      <c r="AO682" s="420">
        <f>AO683</f>
        <v>0</v>
      </c>
      <c r="AP682" s="103">
        <f>AP683</f>
        <v>0</v>
      </c>
      <c r="AQ682" s="103">
        <f>AQ683</f>
        <v>0</v>
      </c>
      <c r="AR682" s="103">
        <f t="shared" si="522"/>
        <v>0</v>
      </c>
      <c r="AS682" s="420">
        <f t="shared" si="523"/>
        <v>0</v>
      </c>
      <c r="AU682" s="420">
        <f t="shared" si="524"/>
        <v>0</v>
      </c>
      <c r="AV682" s="420">
        <f t="shared" si="525"/>
        <v>0</v>
      </c>
      <c r="AX682" s="420">
        <f t="shared" si="526"/>
        <v>34000</v>
      </c>
      <c r="AY682" s="420">
        <f t="shared" si="527"/>
        <v>100</v>
      </c>
      <c r="AZ682" s="50"/>
      <c r="BA682" s="102">
        <f t="shared" si="509"/>
        <v>0</v>
      </c>
      <c r="BB682" s="103">
        <f t="shared" si="510"/>
        <v>0</v>
      </c>
      <c r="BC682" s="103">
        <f t="shared" si="511"/>
        <v>34000</v>
      </c>
      <c r="BD682" s="51"/>
    </row>
    <row r="683" spans="1:56" ht="30" customHeight="1" x14ac:dyDescent="0.2">
      <c r="A683" s="82"/>
      <c r="B683" s="83"/>
      <c r="C683" s="83"/>
      <c r="D683" s="63"/>
      <c r="E683" s="60"/>
      <c r="F683" s="83"/>
      <c r="G683" s="104"/>
      <c r="H683" s="105"/>
      <c r="I683" s="59"/>
      <c r="J683" s="60"/>
      <c r="K683" s="133">
        <v>6</v>
      </c>
      <c r="L683" s="62"/>
      <c r="M683" s="63"/>
      <c r="N683" s="134" t="s">
        <v>124</v>
      </c>
      <c r="O683" s="129">
        <v>34000</v>
      </c>
      <c r="P683" s="136">
        <v>35000</v>
      </c>
      <c r="Q683" s="137">
        <v>36000</v>
      </c>
      <c r="R683" s="129">
        <v>34000</v>
      </c>
      <c r="S683" s="375"/>
      <c r="T683" s="129">
        <v>3000</v>
      </c>
      <c r="U683" s="129">
        <v>7000</v>
      </c>
      <c r="V683" s="129">
        <v>6000</v>
      </c>
      <c r="W683" s="129">
        <f t="shared" si="514"/>
        <v>16000</v>
      </c>
      <c r="X683" s="135">
        <f t="shared" si="515"/>
        <v>47.058823529411768</v>
      </c>
      <c r="Z683" s="135">
        <v>7000</v>
      </c>
      <c r="AA683" s="129">
        <v>7000</v>
      </c>
      <c r="AB683" s="129">
        <v>4000</v>
      </c>
      <c r="AC683" s="129">
        <f t="shared" si="516"/>
        <v>18000</v>
      </c>
      <c r="AD683" s="424">
        <f t="shared" si="517"/>
        <v>52.941176470588232</v>
      </c>
      <c r="AF683" s="424">
        <f t="shared" si="518"/>
        <v>34000</v>
      </c>
      <c r="AG683" s="424">
        <f t="shared" si="519"/>
        <v>100</v>
      </c>
      <c r="AI683" s="424"/>
      <c r="AJ683" s="129"/>
      <c r="AK683" s="129"/>
      <c r="AL683" s="129">
        <f t="shared" si="520"/>
        <v>0</v>
      </c>
      <c r="AM683" s="424">
        <f t="shared" si="521"/>
        <v>0</v>
      </c>
      <c r="AO683" s="424"/>
      <c r="AP683" s="129"/>
      <c r="AQ683" s="129"/>
      <c r="AR683" s="129">
        <f t="shared" si="522"/>
        <v>0</v>
      </c>
      <c r="AS683" s="424">
        <f t="shared" si="523"/>
        <v>0</v>
      </c>
      <c r="AU683" s="424">
        <f t="shared" si="524"/>
        <v>0</v>
      </c>
      <c r="AV683" s="424">
        <f t="shared" si="525"/>
        <v>0</v>
      </c>
      <c r="AX683" s="424">
        <f t="shared" si="526"/>
        <v>34000</v>
      </c>
      <c r="AY683" s="424">
        <f t="shared" si="527"/>
        <v>100</v>
      </c>
      <c r="AZ683" s="50"/>
      <c r="BA683" s="135">
        <f t="shared" si="509"/>
        <v>0</v>
      </c>
      <c r="BB683" s="129">
        <f t="shared" si="510"/>
        <v>0</v>
      </c>
      <c r="BC683" s="129">
        <f t="shared" si="511"/>
        <v>34000</v>
      </c>
      <c r="BD683" s="51"/>
    </row>
    <row r="684" spans="1:56" ht="30" customHeight="1" x14ac:dyDescent="0.2">
      <c r="A684" s="82"/>
      <c r="B684" s="83"/>
      <c r="C684" s="83"/>
      <c r="D684" s="63"/>
      <c r="E684" s="60"/>
      <c r="F684" s="83"/>
      <c r="G684" s="109"/>
      <c r="H684" s="162" t="s">
        <v>55</v>
      </c>
      <c r="I684" s="89"/>
      <c r="J684" s="85"/>
      <c r="K684" s="90"/>
      <c r="L684" s="91"/>
      <c r="M684" s="92"/>
      <c r="N684" s="163" t="s">
        <v>125</v>
      </c>
      <c r="O684" s="165">
        <f>O685</f>
        <v>299000</v>
      </c>
      <c r="P684" s="166">
        <f>P685</f>
        <v>327000</v>
      </c>
      <c r="Q684" s="167">
        <f>Q685</f>
        <v>358000</v>
      </c>
      <c r="R684" s="165">
        <f>R685</f>
        <v>299000</v>
      </c>
      <c r="S684" s="379"/>
      <c r="T684" s="165">
        <f>T685</f>
        <v>48000</v>
      </c>
      <c r="U684" s="165">
        <f>U685</f>
        <v>25000</v>
      </c>
      <c r="V684" s="165">
        <f>V1319+V685+V1009+V1065+V1263</f>
        <v>23000</v>
      </c>
      <c r="W684" s="165">
        <f t="shared" si="514"/>
        <v>96000</v>
      </c>
      <c r="X684" s="164">
        <f t="shared" si="515"/>
        <v>32.107023411371237</v>
      </c>
      <c r="Z684" s="164">
        <f>Z685</f>
        <v>30000</v>
      </c>
      <c r="AA684" s="165">
        <f>AA685</f>
        <v>30000</v>
      </c>
      <c r="AB684" s="165">
        <f>AB1319+AB685+AB1009+AB1065+AB1263</f>
        <v>30000</v>
      </c>
      <c r="AC684" s="165">
        <f t="shared" si="516"/>
        <v>90000</v>
      </c>
      <c r="AD684" s="426">
        <f t="shared" si="517"/>
        <v>30.100334448160535</v>
      </c>
      <c r="AF684" s="426">
        <f t="shared" si="518"/>
        <v>186000</v>
      </c>
      <c r="AG684" s="426">
        <f t="shared" si="519"/>
        <v>62.207357859531776</v>
      </c>
      <c r="AI684" s="426">
        <f>AI685</f>
        <v>26000</v>
      </c>
      <c r="AJ684" s="165">
        <f>AJ685</f>
        <v>26000</v>
      </c>
      <c r="AK684" s="165">
        <f>AK1319+AK685+AK1009+AK1065+AK1263</f>
        <v>25000</v>
      </c>
      <c r="AL684" s="165">
        <f t="shared" si="520"/>
        <v>77000</v>
      </c>
      <c r="AM684" s="426">
        <f t="shared" si="521"/>
        <v>25.752508361204015</v>
      </c>
      <c r="AO684" s="426">
        <f>AO685</f>
        <v>16000</v>
      </c>
      <c r="AP684" s="165">
        <f>AP685</f>
        <v>13000</v>
      </c>
      <c r="AQ684" s="165">
        <f>AQ1319+AQ685+AQ1009+AQ1065+AQ1263</f>
        <v>7000</v>
      </c>
      <c r="AR684" s="165">
        <f t="shared" si="522"/>
        <v>36000</v>
      </c>
      <c r="AS684" s="426">
        <f t="shared" si="523"/>
        <v>12.040133779264215</v>
      </c>
      <c r="AU684" s="426">
        <f t="shared" si="524"/>
        <v>113000</v>
      </c>
      <c r="AV684" s="426">
        <f t="shared" si="525"/>
        <v>37.792642140468224</v>
      </c>
      <c r="AX684" s="426">
        <f t="shared" si="526"/>
        <v>299000</v>
      </c>
      <c r="AY684" s="426">
        <f t="shared" si="527"/>
        <v>100</v>
      </c>
      <c r="AZ684" s="96"/>
      <c r="BA684" s="164">
        <f t="shared" si="509"/>
        <v>0</v>
      </c>
      <c r="BB684" s="165">
        <f t="shared" si="510"/>
        <v>0</v>
      </c>
      <c r="BC684" s="165">
        <f t="shared" si="511"/>
        <v>299000</v>
      </c>
      <c r="BD684" s="51"/>
    </row>
    <row r="685" spans="1:56" ht="30" customHeight="1" x14ac:dyDescent="0.2">
      <c r="A685" s="82"/>
      <c r="B685" s="83"/>
      <c r="C685" s="83"/>
      <c r="D685" s="63"/>
      <c r="E685" s="60"/>
      <c r="F685" s="83"/>
      <c r="G685" s="104"/>
      <c r="H685" s="105"/>
      <c r="I685" s="123">
        <v>2</v>
      </c>
      <c r="J685" s="60"/>
      <c r="K685" s="61"/>
      <c r="L685" s="62"/>
      <c r="M685" s="63"/>
      <c r="N685" s="124" t="s">
        <v>54</v>
      </c>
      <c r="O685" s="126">
        <f>O686+O688+O690</f>
        <v>299000</v>
      </c>
      <c r="P685" s="127">
        <f>P686+P688+P690</f>
        <v>327000</v>
      </c>
      <c r="Q685" s="128">
        <f>Q686+Q688+Q690</f>
        <v>358000</v>
      </c>
      <c r="R685" s="126">
        <f>R686+R688+R690</f>
        <v>299000</v>
      </c>
      <c r="S685" s="388"/>
      <c r="T685" s="126">
        <f>T686+T688+T690</f>
        <v>48000</v>
      </c>
      <c r="U685" s="126">
        <f>U686+U688+U690</f>
        <v>25000</v>
      </c>
      <c r="V685" s="126">
        <f>V686+V688+V690</f>
        <v>23000</v>
      </c>
      <c r="W685" s="126">
        <f t="shared" si="514"/>
        <v>96000</v>
      </c>
      <c r="X685" s="125">
        <f t="shared" si="515"/>
        <v>32.107023411371237</v>
      </c>
      <c r="Z685" s="125">
        <f>Z686+Z688+Z690</f>
        <v>30000</v>
      </c>
      <c r="AA685" s="126">
        <f>AA686+AA688+AA690</f>
        <v>30000</v>
      </c>
      <c r="AB685" s="126">
        <f>AB686+AB688+AB690</f>
        <v>30000</v>
      </c>
      <c r="AC685" s="126">
        <f t="shared" si="516"/>
        <v>90000</v>
      </c>
      <c r="AD685" s="423">
        <f t="shared" si="517"/>
        <v>30.100334448160535</v>
      </c>
      <c r="AF685" s="423">
        <f t="shared" si="518"/>
        <v>186000</v>
      </c>
      <c r="AG685" s="423">
        <f t="shared" si="519"/>
        <v>62.207357859531776</v>
      </c>
      <c r="AI685" s="423">
        <f>AI686+AI688+AI690</f>
        <v>26000</v>
      </c>
      <c r="AJ685" s="126">
        <f>AJ686+AJ688+AJ690</f>
        <v>26000</v>
      </c>
      <c r="AK685" s="126">
        <f>AK686+AK688+AK690</f>
        <v>25000</v>
      </c>
      <c r="AL685" s="126">
        <f t="shared" si="520"/>
        <v>77000</v>
      </c>
      <c r="AM685" s="423">
        <f t="shared" si="521"/>
        <v>25.752508361204015</v>
      </c>
      <c r="AO685" s="423">
        <f>AO686+AO688+AO690</f>
        <v>16000</v>
      </c>
      <c r="AP685" s="126">
        <f>AP686+AP688+AP690</f>
        <v>13000</v>
      </c>
      <c r="AQ685" s="126">
        <f>AQ686+AQ688+AQ690</f>
        <v>7000</v>
      </c>
      <c r="AR685" s="126">
        <f t="shared" si="522"/>
        <v>36000</v>
      </c>
      <c r="AS685" s="423">
        <f t="shared" si="523"/>
        <v>12.040133779264215</v>
      </c>
      <c r="AU685" s="423">
        <f t="shared" si="524"/>
        <v>113000</v>
      </c>
      <c r="AV685" s="423">
        <f t="shared" si="525"/>
        <v>37.792642140468224</v>
      </c>
      <c r="AX685" s="423">
        <f t="shared" si="526"/>
        <v>299000</v>
      </c>
      <c r="AY685" s="423">
        <f t="shared" si="527"/>
        <v>100</v>
      </c>
      <c r="AZ685" s="50"/>
      <c r="BA685" s="125">
        <f t="shared" si="509"/>
        <v>0</v>
      </c>
      <c r="BB685" s="126">
        <f t="shared" si="510"/>
        <v>0</v>
      </c>
      <c r="BC685" s="126">
        <f t="shared" si="511"/>
        <v>299000</v>
      </c>
      <c r="BD685" s="51"/>
    </row>
    <row r="686" spans="1:56" ht="30" customHeight="1" x14ac:dyDescent="0.2">
      <c r="A686" s="82"/>
      <c r="B686" s="83"/>
      <c r="C686" s="83"/>
      <c r="D686" s="63"/>
      <c r="E686" s="60"/>
      <c r="F686" s="83"/>
      <c r="G686" s="104"/>
      <c r="H686" s="105"/>
      <c r="I686" s="59"/>
      <c r="J686" s="130" t="s">
        <v>63</v>
      </c>
      <c r="K686" s="61"/>
      <c r="L686" s="62"/>
      <c r="M686" s="63"/>
      <c r="N686" s="101" t="s">
        <v>64</v>
      </c>
      <c r="O686" s="103">
        <f>O687</f>
        <v>242000</v>
      </c>
      <c r="P686" s="131">
        <f>P687</f>
        <v>262000</v>
      </c>
      <c r="Q686" s="132">
        <f>Q687</f>
        <v>283000</v>
      </c>
      <c r="R686" s="103">
        <f>R687</f>
        <v>242000</v>
      </c>
      <c r="S686" s="379"/>
      <c r="T686" s="103">
        <f>T687</f>
        <v>37000</v>
      </c>
      <c r="U686" s="103">
        <f>U687</f>
        <v>19000</v>
      </c>
      <c r="V686" s="103">
        <f>V687</f>
        <v>18000</v>
      </c>
      <c r="W686" s="103">
        <f t="shared" si="514"/>
        <v>74000</v>
      </c>
      <c r="X686" s="102">
        <f t="shared" si="515"/>
        <v>30.578512396694215</v>
      </c>
      <c r="Z686" s="102">
        <f>Z687</f>
        <v>24000</v>
      </c>
      <c r="AA686" s="103">
        <f>AA687</f>
        <v>24000</v>
      </c>
      <c r="AB686" s="103">
        <f>AB687</f>
        <v>24000</v>
      </c>
      <c r="AC686" s="103">
        <f t="shared" si="516"/>
        <v>72000</v>
      </c>
      <c r="AD686" s="424">
        <f>AC686/(O686/100)</f>
        <v>29.75206611570248</v>
      </c>
      <c r="AF686" s="420">
        <f t="shared" si="518"/>
        <v>146000</v>
      </c>
      <c r="AG686" s="420">
        <f t="shared" si="519"/>
        <v>60.330578512396691</v>
      </c>
      <c r="AI686" s="420">
        <f>AI687</f>
        <v>21000</v>
      </c>
      <c r="AJ686" s="103">
        <f>AJ687</f>
        <v>21000</v>
      </c>
      <c r="AK686" s="103">
        <f>AK687</f>
        <v>21000</v>
      </c>
      <c r="AL686" s="103">
        <f t="shared" si="520"/>
        <v>63000</v>
      </c>
      <c r="AM686" s="424">
        <f>AL686/(O686/100)</f>
        <v>26.033057851239668</v>
      </c>
      <c r="AO686" s="420">
        <f>AO687</f>
        <v>13000</v>
      </c>
      <c r="AP686" s="103">
        <f>AP687</f>
        <v>13000</v>
      </c>
      <c r="AQ686" s="103">
        <f>AQ687</f>
        <v>7000</v>
      </c>
      <c r="AR686" s="103">
        <f t="shared" si="522"/>
        <v>33000</v>
      </c>
      <c r="AS686" s="424">
        <f>AR686/(O686/100)</f>
        <v>13.636363636363637</v>
      </c>
      <c r="AU686" s="420">
        <f t="shared" si="524"/>
        <v>96000</v>
      </c>
      <c r="AV686" s="420">
        <f t="shared" si="525"/>
        <v>39.669421487603309</v>
      </c>
      <c r="AX686" s="420">
        <f t="shared" si="526"/>
        <v>242000</v>
      </c>
      <c r="AY686" s="420">
        <f t="shared" si="527"/>
        <v>100</v>
      </c>
      <c r="AZ686" s="50"/>
      <c r="BA686" s="102">
        <f t="shared" si="509"/>
        <v>0</v>
      </c>
      <c r="BB686" s="103">
        <f t="shared" si="510"/>
        <v>0</v>
      </c>
      <c r="BC686" s="103">
        <f t="shared" si="511"/>
        <v>242000</v>
      </c>
      <c r="BD686" s="51"/>
    </row>
    <row r="687" spans="1:56" ht="30" customHeight="1" x14ac:dyDescent="0.2">
      <c r="A687" s="82"/>
      <c r="B687" s="83"/>
      <c r="C687" s="83"/>
      <c r="D687" s="63"/>
      <c r="E687" s="60"/>
      <c r="F687" s="83"/>
      <c r="G687" s="104"/>
      <c r="H687" s="105"/>
      <c r="I687" s="59"/>
      <c r="J687" s="60"/>
      <c r="K687" s="133">
        <v>1</v>
      </c>
      <c r="L687" s="62"/>
      <c r="M687" s="63"/>
      <c r="N687" s="134" t="s">
        <v>65</v>
      </c>
      <c r="O687" s="129">
        <v>242000</v>
      </c>
      <c r="P687" s="136">
        <v>262000</v>
      </c>
      <c r="Q687" s="137">
        <v>283000</v>
      </c>
      <c r="R687" s="129">
        <v>242000</v>
      </c>
      <c r="S687" s="375"/>
      <c r="T687" s="129">
        <v>37000</v>
      </c>
      <c r="U687" s="129">
        <v>19000</v>
      </c>
      <c r="V687" s="129">
        <v>18000</v>
      </c>
      <c r="W687" s="129">
        <f>T687+U687+V687</f>
        <v>74000</v>
      </c>
      <c r="X687" s="135">
        <f>W687/(R687/100)</f>
        <v>30.578512396694215</v>
      </c>
      <c r="Z687" s="135">
        <v>24000</v>
      </c>
      <c r="AA687" s="129">
        <v>24000</v>
      </c>
      <c r="AB687" s="129">
        <v>24000</v>
      </c>
      <c r="AC687" s="129">
        <f>Z687+AA687+AB687</f>
        <v>72000</v>
      </c>
      <c r="AD687" s="424">
        <f>AC687/(O687/100)</f>
        <v>29.75206611570248</v>
      </c>
      <c r="AF687" s="424">
        <f>W687+AC687</f>
        <v>146000</v>
      </c>
      <c r="AG687" s="424">
        <f>AF687/(R687/100)</f>
        <v>60.330578512396691</v>
      </c>
      <c r="AI687" s="424">
        <v>21000</v>
      </c>
      <c r="AJ687" s="129">
        <v>21000</v>
      </c>
      <c r="AK687" s="129">
        <v>21000</v>
      </c>
      <c r="AL687" s="129">
        <f>AI687+AJ687+AK687</f>
        <v>63000</v>
      </c>
      <c r="AM687" s="424">
        <f>AL687/(O687/100)</f>
        <v>26.033057851239668</v>
      </c>
      <c r="AO687" s="424">
        <v>13000</v>
      </c>
      <c r="AP687" s="129">
        <v>13000</v>
      </c>
      <c r="AQ687" s="129">
        <v>7000</v>
      </c>
      <c r="AR687" s="129">
        <f>AO687+AP687+AQ687</f>
        <v>33000</v>
      </c>
      <c r="AS687" s="424">
        <f>AR687/(O687/100)</f>
        <v>13.636363636363637</v>
      </c>
      <c r="AU687" s="424">
        <f>AL687+AR687</f>
        <v>96000</v>
      </c>
      <c r="AV687" s="424">
        <f>AU687/(R687/100)</f>
        <v>39.669421487603309</v>
      </c>
      <c r="AX687" s="424">
        <f>AF687+AU687</f>
        <v>242000</v>
      </c>
      <c r="AY687" s="424">
        <f>AX687/(R687/100)</f>
        <v>100</v>
      </c>
      <c r="AZ687" s="50"/>
      <c r="BA687" s="135">
        <f t="shared" si="509"/>
        <v>0</v>
      </c>
      <c r="BB687" s="129">
        <f t="shared" si="510"/>
        <v>0</v>
      </c>
      <c r="BC687" s="129">
        <f t="shared" si="511"/>
        <v>242000</v>
      </c>
      <c r="BD687" s="51"/>
    </row>
    <row r="688" spans="1:56" ht="30" customHeight="1" x14ac:dyDescent="0.2">
      <c r="A688" s="82"/>
      <c r="B688" s="83"/>
      <c r="C688" s="83"/>
      <c r="D688" s="63"/>
      <c r="E688" s="60"/>
      <c r="F688" s="83"/>
      <c r="G688" s="104"/>
      <c r="H688" s="105"/>
      <c r="I688" s="59"/>
      <c r="J688" s="130" t="s">
        <v>67</v>
      </c>
      <c r="K688" s="61"/>
      <c r="L688" s="62"/>
      <c r="M688" s="63"/>
      <c r="N688" s="101" t="s">
        <v>68</v>
      </c>
      <c r="O688" s="103">
        <f>O689</f>
        <v>45000</v>
      </c>
      <c r="P688" s="131">
        <f>P689</f>
        <v>48000</v>
      </c>
      <c r="Q688" s="132">
        <f>Q689</f>
        <v>53000</v>
      </c>
      <c r="R688" s="103">
        <f>R689</f>
        <v>45000</v>
      </c>
      <c r="S688" s="379"/>
      <c r="T688" s="103">
        <f>T689</f>
        <v>7000</v>
      </c>
      <c r="U688" s="103">
        <f>U689</f>
        <v>4000</v>
      </c>
      <c r="V688" s="103">
        <f>V689</f>
        <v>4000</v>
      </c>
      <c r="W688" s="103">
        <f t="shared" si="514"/>
        <v>15000</v>
      </c>
      <c r="X688" s="102">
        <f t="shared" si="515"/>
        <v>33.333333333333336</v>
      </c>
      <c r="Z688" s="102">
        <f>Z689</f>
        <v>5000</v>
      </c>
      <c r="AA688" s="103">
        <f>AA689</f>
        <v>5000</v>
      </c>
      <c r="AB688" s="103">
        <f>AB689</f>
        <v>5000</v>
      </c>
      <c r="AC688" s="103">
        <f t="shared" si="516"/>
        <v>15000</v>
      </c>
      <c r="AD688" s="424">
        <f>AC688/(O688/100)</f>
        <v>33.333333333333336</v>
      </c>
      <c r="AF688" s="420">
        <f t="shared" si="518"/>
        <v>30000</v>
      </c>
      <c r="AG688" s="420">
        <f t="shared" si="519"/>
        <v>66.666666666666671</v>
      </c>
      <c r="AI688" s="420">
        <f>AI689</f>
        <v>4000</v>
      </c>
      <c r="AJ688" s="103">
        <f>AJ689</f>
        <v>4000</v>
      </c>
      <c r="AK688" s="103">
        <f>AK689</f>
        <v>4000</v>
      </c>
      <c r="AL688" s="103">
        <f t="shared" si="520"/>
        <v>12000</v>
      </c>
      <c r="AM688" s="424">
        <f>AL688/(O688/100)</f>
        <v>26.666666666666668</v>
      </c>
      <c r="AO688" s="420">
        <f>AO689</f>
        <v>3000</v>
      </c>
      <c r="AP688" s="103">
        <f>AP689</f>
        <v>0</v>
      </c>
      <c r="AQ688" s="103">
        <f>AQ689</f>
        <v>0</v>
      </c>
      <c r="AR688" s="103">
        <f t="shared" si="522"/>
        <v>3000</v>
      </c>
      <c r="AS688" s="424">
        <f>AR688/(O688/100)</f>
        <v>6.666666666666667</v>
      </c>
      <c r="AU688" s="420">
        <f t="shared" si="524"/>
        <v>15000</v>
      </c>
      <c r="AV688" s="420">
        <f t="shared" si="525"/>
        <v>33.333333333333336</v>
      </c>
      <c r="AX688" s="420">
        <f t="shared" si="526"/>
        <v>45000</v>
      </c>
      <c r="AY688" s="420">
        <f t="shared" si="527"/>
        <v>100</v>
      </c>
      <c r="AZ688" s="50"/>
      <c r="BA688" s="102">
        <f t="shared" si="509"/>
        <v>0</v>
      </c>
      <c r="BB688" s="103">
        <f t="shared" si="510"/>
        <v>0</v>
      </c>
      <c r="BC688" s="103">
        <f t="shared" si="511"/>
        <v>45000</v>
      </c>
      <c r="BD688" s="51"/>
    </row>
    <row r="689" spans="1:56" ht="30" customHeight="1" x14ac:dyDescent="0.2">
      <c r="A689" s="82"/>
      <c r="B689" s="83"/>
      <c r="C689" s="83"/>
      <c r="D689" s="63"/>
      <c r="E689" s="60"/>
      <c r="F689" s="83"/>
      <c r="G689" s="104"/>
      <c r="H689" s="105"/>
      <c r="I689" s="59"/>
      <c r="J689" s="60"/>
      <c r="K689" s="133">
        <v>1</v>
      </c>
      <c r="L689" s="62"/>
      <c r="M689" s="63"/>
      <c r="N689" s="134" t="s">
        <v>65</v>
      </c>
      <c r="O689" s="129">
        <v>45000</v>
      </c>
      <c r="P689" s="136">
        <v>48000</v>
      </c>
      <c r="Q689" s="137">
        <v>53000</v>
      </c>
      <c r="R689" s="129">
        <v>45000</v>
      </c>
      <c r="S689" s="375"/>
      <c r="T689" s="129">
        <v>7000</v>
      </c>
      <c r="U689" s="129">
        <v>4000</v>
      </c>
      <c r="V689" s="129">
        <v>4000</v>
      </c>
      <c r="W689" s="129">
        <f t="shared" si="514"/>
        <v>15000</v>
      </c>
      <c r="X689" s="135">
        <f t="shared" si="515"/>
        <v>33.333333333333336</v>
      </c>
      <c r="Z689" s="135">
        <v>5000</v>
      </c>
      <c r="AA689" s="129">
        <v>5000</v>
      </c>
      <c r="AB689" s="129">
        <v>5000</v>
      </c>
      <c r="AC689" s="129">
        <f t="shared" si="516"/>
        <v>15000</v>
      </c>
      <c r="AD689" s="424">
        <f>AC689/(O689/100)</f>
        <v>33.333333333333336</v>
      </c>
      <c r="AF689" s="424">
        <f t="shared" si="518"/>
        <v>30000</v>
      </c>
      <c r="AG689" s="424">
        <f t="shared" si="519"/>
        <v>66.666666666666671</v>
      </c>
      <c r="AI689" s="424">
        <v>4000</v>
      </c>
      <c r="AJ689" s="129">
        <v>4000</v>
      </c>
      <c r="AK689" s="129">
        <v>4000</v>
      </c>
      <c r="AL689" s="129">
        <f t="shared" si="520"/>
        <v>12000</v>
      </c>
      <c r="AM689" s="424">
        <f>AL689/(O689/100)</f>
        <v>26.666666666666668</v>
      </c>
      <c r="AO689" s="424">
        <v>3000</v>
      </c>
      <c r="AP689" s="129"/>
      <c r="AQ689" s="129"/>
      <c r="AR689" s="129">
        <f t="shared" si="522"/>
        <v>3000</v>
      </c>
      <c r="AS689" s="424">
        <f>AR689/(O689/100)</f>
        <v>6.666666666666667</v>
      </c>
      <c r="AU689" s="424">
        <f t="shared" si="524"/>
        <v>15000</v>
      </c>
      <c r="AV689" s="424">
        <f t="shared" si="525"/>
        <v>33.333333333333336</v>
      </c>
      <c r="AX689" s="424">
        <f t="shared" si="526"/>
        <v>45000</v>
      </c>
      <c r="AY689" s="424">
        <f t="shared" si="527"/>
        <v>100</v>
      </c>
      <c r="AZ689" s="50"/>
      <c r="BA689" s="135">
        <f t="shared" si="509"/>
        <v>0</v>
      </c>
      <c r="BB689" s="129">
        <f t="shared" si="510"/>
        <v>0</v>
      </c>
      <c r="BC689" s="129">
        <f t="shared" si="511"/>
        <v>45000</v>
      </c>
      <c r="BD689" s="51"/>
    </row>
    <row r="690" spans="1:56" ht="30" customHeight="1" x14ac:dyDescent="0.2">
      <c r="A690" s="82"/>
      <c r="B690" s="83"/>
      <c r="C690" s="83"/>
      <c r="D690" s="63"/>
      <c r="E690" s="60"/>
      <c r="F690" s="83"/>
      <c r="G690" s="104"/>
      <c r="H690" s="105"/>
      <c r="I690" s="59"/>
      <c r="J690" s="130" t="s">
        <v>55</v>
      </c>
      <c r="K690" s="61"/>
      <c r="L690" s="62"/>
      <c r="M690" s="63"/>
      <c r="N690" s="101" t="s">
        <v>56</v>
      </c>
      <c r="O690" s="103">
        <f>O691+O692+O693+O694</f>
        <v>12000</v>
      </c>
      <c r="P690" s="131">
        <f>P691+P692+P693+P694</f>
        <v>17000</v>
      </c>
      <c r="Q690" s="132">
        <f>Q691+Q692+Q693+Q694</f>
        <v>22000</v>
      </c>
      <c r="R690" s="103">
        <f>R691+R692+R693+R694</f>
        <v>12000</v>
      </c>
      <c r="S690" s="379"/>
      <c r="T690" s="103">
        <f>T691+T692+T693+T694</f>
        <v>4000</v>
      </c>
      <c r="U690" s="103">
        <f>U691+U692+U693+U694</f>
        <v>2000</v>
      </c>
      <c r="V690" s="103">
        <f>V691+V692+V693+V694</f>
        <v>1000</v>
      </c>
      <c r="W690" s="103">
        <f t="shared" si="514"/>
        <v>7000</v>
      </c>
      <c r="X690" s="102">
        <f t="shared" si="515"/>
        <v>58.333333333333336</v>
      </c>
      <c r="Z690" s="102">
        <f>Z691+Z692+Z693+Z694</f>
        <v>1000</v>
      </c>
      <c r="AA690" s="103">
        <f>AA691+AA692+AA693+AA694</f>
        <v>1000</v>
      </c>
      <c r="AB690" s="103">
        <f>AB691+AB692+AB693+AB694</f>
        <v>1000</v>
      </c>
      <c r="AC690" s="103">
        <f t="shared" si="516"/>
        <v>3000</v>
      </c>
      <c r="AD690" s="420">
        <f>AC690/(R690/100)</f>
        <v>25</v>
      </c>
      <c r="AF690" s="420">
        <f t="shared" si="518"/>
        <v>10000</v>
      </c>
      <c r="AG690" s="420">
        <f t="shared" si="519"/>
        <v>83.333333333333329</v>
      </c>
      <c r="AI690" s="420">
        <f>AI691+AI692+AI693+AI694</f>
        <v>1000</v>
      </c>
      <c r="AJ690" s="103">
        <f>AJ691+AJ692+AJ693+AJ694</f>
        <v>1000</v>
      </c>
      <c r="AK690" s="103">
        <f>AK691+AK692+AK693+AK694</f>
        <v>0</v>
      </c>
      <c r="AL690" s="103">
        <f t="shared" si="520"/>
        <v>2000</v>
      </c>
      <c r="AM690" s="420">
        <f>AL690/(R690/100)</f>
        <v>16.666666666666668</v>
      </c>
      <c r="AO690" s="420">
        <f>AO691+AO692+AO693+AO694</f>
        <v>0</v>
      </c>
      <c r="AP690" s="103">
        <f>AP691+AP692+AP693+AP694</f>
        <v>0</v>
      </c>
      <c r="AQ690" s="103">
        <f>AQ691+AQ692+AQ693+AQ694</f>
        <v>0</v>
      </c>
      <c r="AR690" s="103">
        <f t="shared" si="522"/>
        <v>0</v>
      </c>
      <c r="AS690" s="420">
        <f>AR690/(R690/100)</f>
        <v>0</v>
      </c>
      <c r="AU690" s="420">
        <f t="shared" si="524"/>
        <v>2000</v>
      </c>
      <c r="AV690" s="420">
        <f t="shared" si="525"/>
        <v>16.666666666666668</v>
      </c>
      <c r="AX690" s="420">
        <f t="shared" si="526"/>
        <v>12000</v>
      </c>
      <c r="AY690" s="420">
        <f t="shared" si="527"/>
        <v>100</v>
      </c>
      <c r="AZ690" s="50"/>
      <c r="BA690" s="102">
        <f t="shared" si="509"/>
        <v>0</v>
      </c>
      <c r="BB690" s="103">
        <f t="shared" si="510"/>
        <v>0</v>
      </c>
      <c r="BC690" s="103">
        <f t="shared" si="511"/>
        <v>12000</v>
      </c>
      <c r="BD690" s="51"/>
    </row>
    <row r="691" spans="1:56" ht="30" customHeight="1" x14ac:dyDescent="0.2">
      <c r="A691" s="82"/>
      <c r="B691" s="83"/>
      <c r="C691" s="83"/>
      <c r="D691" s="63"/>
      <c r="E691" s="60"/>
      <c r="F691" s="83"/>
      <c r="G691" s="104"/>
      <c r="H691" s="105"/>
      <c r="I691" s="59"/>
      <c r="J691" s="60"/>
      <c r="K691" s="133">
        <v>2</v>
      </c>
      <c r="L691" s="62"/>
      <c r="M691" s="63"/>
      <c r="N691" s="134" t="s">
        <v>57</v>
      </c>
      <c r="O691" s="129">
        <v>1000</v>
      </c>
      <c r="P691" s="136">
        <v>2000</v>
      </c>
      <c r="Q691" s="137">
        <v>3000</v>
      </c>
      <c r="R691" s="129">
        <v>1000</v>
      </c>
      <c r="S691" s="375"/>
      <c r="T691" s="129">
        <v>1000</v>
      </c>
      <c r="U691" s="129"/>
      <c r="V691" s="129"/>
      <c r="W691" s="129">
        <f t="shared" si="514"/>
        <v>1000</v>
      </c>
      <c r="X691" s="135">
        <f t="shared" si="515"/>
        <v>100</v>
      </c>
      <c r="Z691" s="135"/>
      <c r="AA691" s="129"/>
      <c r="AB691" s="129"/>
      <c r="AC691" s="129">
        <f t="shared" si="516"/>
        <v>0</v>
      </c>
      <c r="AD691" s="424">
        <f>AC691/(R691/100)</f>
        <v>0</v>
      </c>
      <c r="AF691" s="424">
        <f t="shared" si="518"/>
        <v>1000</v>
      </c>
      <c r="AG691" s="424">
        <f t="shared" si="519"/>
        <v>100</v>
      </c>
      <c r="AI691" s="424"/>
      <c r="AJ691" s="129"/>
      <c r="AK691" s="129"/>
      <c r="AL691" s="129">
        <f t="shared" si="520"/>
        <v>0</v>
      </c>
      <c r="AM691" s="424">
        <f>AL691/(R691/100)</f>
        <v>0</v>
      </c>
      <c r="AO691" s="424"/>
      <c r="AP691" s="129"/>
      <c r="AQ691" s="129"/>
      <c r="AR691" s="129">
        <f t="shared" si="522"/>
        <v>0</v>
      </c>
      <c r="AS691" s="424">
        <f>AR691/(R691/100)</f>
        <v>0</v>
      </c>
      <c r="AU691" s="424">
        <f t="shared" si="524"/>
        <v>0</v>
      </c>
      <c r="AV691" s="424">
        <f t="shared" si="525"/>
        <v>0</v>
      </c>
      <c r="AX691" s="424">
        <f t="shared" si="526"/>
        <v>1000</v>
      </c>
      <c r="AY691" s="424">
        <f t="shared" si="527"/>
        <v>100</v>
      </c>
      <c r="AZ691" s="50"/>
      <c r="BA691" s="135">
        <f t="shared" si="509"/>
        <v>0</v>
      </c>
      <c r="BB691" s="129">
        <f t="shared" si="510"/>
        <v>0</v>
      </c>
      <c r="BC691" s="129">
        <f t="shared" si="511"/>
        <v>1000</v>
      </c>
      <c r="BD691" s="51"/>
    </row>
    <row r="692" spans="1:56" ht="30" customHeight="1" x14ac:dyDescent="0.2">
      <c r="A692" s="82"/>
      <c r="B692" s="83"/>
      <c r="C692" s="83"/>
      <c r="D692" s="63"/>
      <c r="E692" s="60"/>
      <c r="F692" s="83"/>
      <c r="G692" s="104"/>
      <c r="H692" s="105"/>
      <c r="I692" s="59"/>
      <c r="J692" s="60"/>
      <c r="K692" s="133">
        <v>3</v>
      </c>
      <c r="L692" s="62"/>
      <c r="M692" s="63"/>
      <c r="N692" s="134" t="s">
        <v>69</v>
      </c>
      <c r="O692" s="129">
        <v>8000</v>
      </c>
      <c r="P692" s="136">
        <v>9000</v>
      </c>
      <c r="Q692" s="137">
        <v>10000</v>
      </c>
      <c r="R692" s="129">
        <v>8000</v>
      </c>
      <c r="S692" s="375"/>
      <c r="T692" s="129">
        <v>1000</v>
      </c>
      <c r="U692" s="129">
        <v>1000</v>
      </c>
      <c r="V692" s="129">
        <v>1000</v>
      </c>
      <c r="W692" s="129">
        <f t="shared" si="514"/>
        <v>3000</v>
      </c>
      <c r="X692" s="135">
        <f t="shared" si="515"/>
        <v>37.5</v>
      </c>
      <c r="Z692" s="135">
        <v>1000</v>
      </c>
      <c r="AA692" s="129">
        <v>1000</v>
      </c>
      <c r="AB692" s="129">
        <v>1000</v>
      </c>
      <c r="AC692" s="129">
        <f t="shared" si="516"/>
        <v>3000</v>
      </c>
      <c r="AD692" s="424">
        <f>AC692/(R692/100)</f>
        <v>37.5</v>
      </c>
      <c r="AF692" s="424">
        <f t="shared" si="518"/>
        <v>6000</v>
      </c>
      <c r="AG692" s="424">
        <f t="shared" si="519"/>
        <v>75</v>
      </c>
      <c r="AI692" s="424">
        <v>1000</v>
      </c>
      <c r="AJ692" s="129">
        <v>1000</v>
      </c>
      <c r="AK692" s="129"/>
      <c r="AL692" s="129">
        <f t="shared" si="520"/>
        <v>2000</v>
      </c>
      <c r="AM692" s="424">
        <f>AL692/(R692/100)</f>
        <v>25</v>
      </c>
      <c r="AO692" s="424"/>
      <c r="AP692" s="129"/>
      <c r="AQ692" s="129"/>
      <c r="AR692" s="129">
        <f t="shared" si="522"/>
        <v>0</v>
      </c>
      <c r="AS692" s="424">
        <f>AR692/(R692/100)</f>
        <v>0</v>
      </c>
      <c r="AU692" s="424">
        <f t="shared" si="524"/>
        <v>2000</v>
      </c>
      <c r="AV692" s="424">
        <f t="shared" si="525"/>
        <v>25</v>
      </c>
      <c r="AX692" s="424">
        <f t="shared" si="526"/>
        <v>8000</v>
      </c>
      <c r="AY692" s="424">
        <f t="shared" si="527"/>
        <v>100</v>
      </c>
      <c r="AZ692" s="50"/>
      <c r="BA692" s="135">
        <f t="shared" si="509"/>
        <v>0</v>
      </c>
      <c r="BB692" s="129">
        <f t="shared" si="510"/>
        <v>0</v>
      </c>
      <c r="BC692" s="129">
        <f t="shared" si="511"/>
        <v>8000</v>
      </c>
      <c r="BD692" s="51"/>
    </row>
    <row r="693" spans="1:56" ht="30" customHeight="1" x14ac:dyDescent="0.2">
      <c r="A693" s="82"/>
      <c r="B693" s="83"/>
      <c r="C693" s="83"/>
      <c r="D693" s="63"/>
      <c r="E693" s="60"/>
      <c r="F693" s="83"/>
      <c r="G693" s="104"/>
      <c r="H693" s="105"/>
      <c r="I693" s="59"/>
      <c r="J693" s="60"/>
      <c r="K693" s="133">
        <v>5</v>
      </c>
      <c r="L693" s="62"/>
      <c r="M693" s="63"/>
      <c r="N693" s="134" t="s">
        <v>58</v>
      </c>
      <c r="O693" s="129">
        <v>1000</v>
      </c>
      <c r="P693" s="136">
        <v>2000</v>
      </c>
      <c r="Q693" s="137">
        <v>3000</v>
      </c>
      <c r="R693" s="129">
        <v>1000</v>
      </c>
      <c r="S693" s="375"/>
      <c r="T693" s="129">
        <v>1000</v>
      </c>
      <c r="U693" s="129"/>
      <c r="V693" s="129"/>
      <c r="W693" s="129">
        <f t="shared" si="514"/>
        <v>1000</v>
      </c>
      <c r="X693" s="135">
        <f t="shared" si="515"/>
        <v>100</v>
      </c>
      <c r="Z693" s="135"/>
      <c r="AA693" s="129"/>
      <c r="AB693" s="129"/>
      <c r="AC693" s="129">
        <f t="shared" si="516"/>
        <v>0</v>
      </c>
      <c r="AD693" s="424">
        <f>AC693/(R693/100)</f>
        <v>0</v>
      </c>
      <c r="AF693" s="424">
        <f t="shared" si="518"/>
        <v>1000</v>
      </c>
      <c r="AG693" s="424">
        <f t="shared" si="519"/>
        <v>100</v>
      </c>
      <c r="AI693" s="424"/>
      <c r="AJ693" s="129"/>
      <c r="AK693" s="129"/>
      <c r="AL693" s="129">
        <f t="shared" si="520"/>
        <v>0</v>
      </c>
      <c r="AM693" s="424">
        <f>AL693/(R693/100)</f>
        <v>0</v>
      </c>
      <c r="AO693" s="424"/>
      <c r="AP693" s="129"/>
      <c r="AQ693" s="129"/>
      <c r="AR693" s="129">
        <f t="shared" si="522"/>
        <v>0</v>
      </c>
      <c r="AS693" s="424">
        <f>AR693/(R693/100)</f>
        <v>0</v>
      </c>
      <c r="AU693" s="424">
        <f t="shared" si="524"/>
        <v>0</v>
      </c>
      <c r="AV693" s="424">
        <f t="shared" si="525"/>
        <v>0</v>
      </c>
      <c r="AX693" s="424">
        <f t="shared" si="526"/>
        <v>1000</v>
      </c>
      <c r="AY693" s="424">
        <f t="shared" si="527"/>
        <v>100</v>
      </c>
      <c r="AZ693" s="50"/>
      <c r="BA693" s="135">
        <f t="shared" si="509"/>
        <v>0</v>
      </c>
      <c r="BB693" s="129">
        <f t="shared" si="510"/>
        <v>0</v>
      </c>
      <c r="BC693" s="129">
        <f t="shared" si="511"/>
        <v>1000</v>
      </c>
      <c r="BD693" s="51"/>
    </row>
    <row r="694" spans="1:56" ht="30" customHeight="1" x14ac:dyDescent="0.2">
      <c r="A694" s="82"/>
      <c r="B694" s="83"/>
      <c r="C694" s="83"/>
      <c r="D694" s="63"/>
      <c r="E694" s="60"/>
      <c r="F694" s="83"/>
      <c r="G694" s="104"/>
      <c r="H694" s="105"/>
      <c r="I694" s="59"/>
      <c r="J694" s="60"/>
      <c r="K694" s="133">
        <v>7</v>
      </c>
      <c r="L694" s="62"/>
      <c r="M694" s="63"/>
      <c r="N694" s="134" t="s">
        <v>59</v>
      </c>
      <c r="O694" s="129">
        <v>2000</v>
      </c>
      <c r="P694" s="136">
        <v>4000</v>
      </c>
      <c r="Q694" s="137">
        <v>6000</v>
      </c>
      <c r="R694" s="129">
        <v>2000</v>
      </c>
      <c r="S694" s="375"/>
      <c r="T694" s="129">
        <v>1000</v>
      </c>
      <c r="U694" s="129">
        <v>1000</v>
      </c>
      <c r="V694" s="129"/>
      <c r="W694" s="129">
        <f t="shared" si="514"/>
        <v>2000</v>
      </c>
      <c r="X694" s="135">
        <f t="shared" si="515"/>
        <v>100</v>
      </c>
      <c r="Z694" s="135"/>
      <c r="AA694" s="129"/>
      <c r="AB694" s="129"/>
      <c r="AC694" s="129">
        <f t="shared" si="516"/>
        <v>0</v>
      </c>
      <c r="AD694" s="424">
        <f>AC694/(R694/100)</f>
        <v>0</v>
      </c>
      <c r="AF694" s="424">
        <f t="shared" si="518"/>
        <v>2000</v>
      </c>
      <c r="AG694" s="424">
        <f t="shared" si="519"/>
        <v>100</v>
      </c>
      <c r="AI694" s="424"/>
      <c r="AJ694" s="129"/>
      <c r="AK694" s="129"/>
      <c r="AL694" s="129">
        <f t="shared" si="520"/>
        <v>0</v>
      </c>
      <c r="AM694" s="424">
        <f>AL694/(R694/100)</f>
        <v>0</v>
      </c>
      <c r="AO694" s="424"/>
      <c r="AP694" s="129"/>
      <c r="AQ694" s="129"/>
      <c r="AR694" s="129">
        <f t="shared" si="522"/>
        <v>0</v>
      </c>
      <c r="AS694" s="424">
        <f>AR694/(R694/100)</f>
        <v>0</v>
      </c>
      <c r="AU694" s="424">
        <f t="shared" si="524"/>
        <v>0</v>
      </c>
      <c r="AV694" s="424">
        <f t="shared" si="525"/>
        <v>0</v>
      </c>
      <c r="AX694" s="424">
        <f t="shared" si="526"/>
        <v>2000</v>
      </c>
      <c r="AY694" s="424">
        <f t="shared" si="527"/>
        <v>100</v>
      </c>
      <c r="AZ694" s="50"/>
      <c r="BA694" s="135">
        <f t="shared" si="509"/>
        <v>0</v>
      </c>
      <c r="BB694" s="129">
        <f t="shared" si="510"/>
        <v>0</v>
      </c>
      <c r="BC694" s="129">
        <f t="shared" si="511"/>
        <v>2000</v>
      </c>
      <c r="BD694" s="51"/>
    </row>
    <row r="695" spans="1:56" ht="30" customHeight="1" x14ac:dyDescent="0.2">
      <c r="A695" s="82"/>
      <c r="B695" s="83"/>
      <c r="C695" s="83"/>
      <c r="D695" s="168" t="s">
        <v>67</v>
      </c>
      <c r="E695" s="85"/>
      <c r="F695" s="86"/>
      <c r="G695" s="87"/>
      <c r="H695" s="88"/>
      <c r="I695" s="89"/>
      <c r="J695" s="85"/>
      <c r="K695" s="90"/>
      <c r="L695" s="91"/>
      <c r="M695" s="92"/>
      <c r="N695" s="93" t="s">
        <v>126</v>
      </c>
      <c r="O695" s="95">
        <f t="shared" ref="O695:R699" si="531">O696</f>
        <v>4901000</v>
      </c>
      <c r="P695" s="169">
        <f t="shared" si="531"/>
        <v>5616000</v>
      </c>
      <c r="Q695" s="170">
        <f t="shared" si="531"/>
        <v>6063000</v>
      </c>
      <c r="R695" s="95">
        <f t="shared" si="531"/>
        <v>4901000</v>
      </c>
      <c r="S695" s="375"/>
      <c r="T695" s="95">
        <f t="shared" ref="T695:U699" si="532">T696</f>
        <v>733900</v>
      </c>
      <c r="U695" s="95">
        <f t="shared" si="532"/>
        <v>364500</v>
      </c>
      <c r="V695" s="95">
        <f>V1330+V696+V1020+V1076+V1274</f>
        <v>344700</v>
      </c>
      <c r="W695" s="95">
        <f t="shared" si="514"/>
        <v>1443100</v>
      </c>
      <c r="X695" s="94">
        <f t="shared" si="515"/>
        <v>29.44501122219955</v>
      </c>
      <c r="Z695" s="94">
        <f t="shared" ref="Z695:AA699" si="533">Z696</f>
        <v>480700</v>
      </c>
      <c r="AA695" s="95">
        <f t="shared" si="533"/>
        <v>476400</v>
      </c>
      <c r="AB695" s="95">
        <f>AB1330+AB696+AB1020+AB1076+AB1274</f>
        <v>531700</v>
      </c>
      <c r="AC695" s="95">
        <f t="shared" si="516"/>
        <v>1488800</v>
      </c>
      <c r="AD695" s="195">
        <f t="shared" si="517"/>
        <v>30.377473984901041</v>
      </c>
      <c r="AF695" s="195">
        <f t="shared" si="518"/>
        <v>2931900</v>
      </c>
      <c r="AG695" s="195">
        <f t="shared" si="519"/>
        <v>59.822485207100591</v>
      </c>
      <c r="AI695" s="195">
        <f t="shared" ref="AI695:AJ699" si="534">AI696</f>
        <v>475600</v>
      </c>
      <c r="AJ695" s="95">
        <f t="shared" si="534"/>
        <v>324400</v>
      </c>
      <c r="AK695" s="95">
        <f>AK1330+AK696+AK1020+AK1076+AK1274</f>
        <v>323900</v>
      </c>
      <c r="AL695" s="95">
        <f t="shared" si="520"/>
        <v>1123900</v>
      </c>
      <c r="AM695" s="195">
        <f t="shared" si="521"/>
        <v>22.932054682717812</v>
      </c>
      <c r="AO695" s="195">
        <f t="shared" ref="AO695:AP699" si="535">AO696</f>
        <v>282600</v>
      </c>
      <c r="AP695" s="95">
        <f t="shared" si="535"/>
        <v>282600</v>
      </c>
      <c r="AQ695" s="95">
        <f>AQ1330+AQ696+AQ1020+AQ1076+AQ1274</f>
        <v>280000</v>
      </c>
      <c r="AR695" s="95">
        <f t="shared" si="522"/>
        <v>845200</v>
      </c>
      <c r="AS695" s="195">
        <f t="shared" si="523"/>
        <v>17.245460110181597</v>
      </c>
      <c r="AU695" s="195">
        <f t="shared" si="524"/>
        <v>1969100</v>
      </c>
      <c r="AV695" s="195">
        <f t="shared" si="525"/>
        <v>40.177514792899409</v>
      </c>
      <c r="AX695" s="195">
        <f t="shared" si="526"/>
        <v>4901000</v>
      </c>
      <c r="AY695" s="195">
        <f t="shared" si="527"/>
        <v>100</v>
      </c>
      <c r="AZ695" s="96"/>
      <c r="BA695" s="94">
        <f t="shared" si="509"/>
        <v>0</v>
      </c>
      <c r="BB695" s="95">
        <f t="shared" si="510"/>
        <v>0</v>
      </c>
      <c r="BC695" s="95">
        <f t="shared" si="511"/>
        <v>4901000</v>
      </c>
      <c r="BD695" s="51"/>
    </row>
    <row r="696" spans="1:56" ht="30" customHeight="1" x14ac:dyDescent="0.2">
      <c r="A696" s="82"/>
      <c r="B696" s="83"/>
      <c r="C696" s="83"/>
      <c r="D696" s="63"/>
      <c r="E696" s="193" t="s">
        <v>63</v>
      </c>
      <c r="F696" s="83"/>
      <c r="G696" s="104"/>
      <c r="H696" s="105"/>
      <c r="I696" s="59"/>
      <c r="J696" s="60"/>
      <c r="K696" s="61"/>
      <c r="L696" s="62"/>
      <c r="M696" s="63"/>
      <c r="N696" s="64" t="s">
        <v>127</v>
      </c>
      <c r="O696" s="99">
        <f t="shared" si="531"/>
        <v>4901000</v>
      </c>
      <c r="P696" s="66">
        <f t="shared" si="531"/>
        <v>5616000</v>
      </c>
      <c r="Q696" s="67">
        <f t="shared" si="531"/>
        <v>6063000</v>
      </c>
      <c r="R696" s="99">
        <f t="shared" si="531"/>
        <v>4901000</v>
      </c>
      <c r="S696" s="383"/>
      <c r="T696" s="99">
        <f t="shared" si="532"/>
        <v>733900</v>
      </c>
      <c r="U696" s="99">
        <f t="shared" si="532"/>
        <v>364500</v>
      </c>
      <c r="V696" s="99">
        <f>V1331+V697+V1021+V1077+V1275</f>
        <v>344700</v>
      </c>
      <c r="W696" s="99">
        <f t="shared" si="514"/>
        <v>1443100</v>
      </c>
      <c r="X696" s="98">
        <f t="shared" si="515"/>
        <v>29.44501122219955</v>
      </c>
      <c r="Z696" s="98">
        <f t="shared" si="533"/>
        <v>480700</v>
      </c>
      <c r="AA696" s="99">
        <f t="shared" si="533"/>
        <v>476400</v>
      </c>
      <c r="AB696" s="99">
        <f>AB1331+AB697+AB1021+AB1077+AB1275</f>
        <v>531700</v>
      </c>
      <c r="AC696" s="99">
        <f t="shared" si="516"/>
        <v>1488800</v>
      </c>
      <c r="AD696" s="65">
        <f t="shared" si="517"/>
        <v>30.377473984901041</v>
      </c>
      <c r="AF696" s="65">
        <f t="shared" si="518"/>
        <v>2931900</v>
      </c>
      <c r="AG696" s="65">
        <f t="shared" si="519"/>
        <v>59.822485207100591</v>
      </c>
      <c r="AI696" s="65">
        <f t="shared" si="534"/>
        <v>475600</v>
      </c>
      <c r="AJ696" s="99">
        <f t="shared" si="534"/>
        <v>324400</v>
      </c>
      <c r="AK696" s="99">
        <f>AK1331+AK697+AK1021+AK1077+AK1275</f>
        <v>323900</v>
      </c>
      <c r="AL696" s="99">
        <f t="shared" si="520"/>
        <v>1123900</v>
      </c>
      <c r="AM696" s="65">
        <f t="shared" si="521"/>
        <v>22.932054682717812</v>
      </c>
      <c r="AO696" s="65">
        <f t="shared" si="535"/>
        <v>282600</v>
      </c>
      <c r="AP696" s="99">
        <f t="shared" si="535"/>
        <v>282600</v>
      </c>
      <c r="AQ696" s="99">
        <f>AQ1331+AQ697+AQ1021+AQ1077+AQ1275</f>
        <v>280000</v>
      </c>
      <c r="AR696" s="99">
        <f t="shared" si="522"/>
        <v>845200</v>
      </c>
      <c r="AS696" s="65">
        <f t="shared" si="523"/>
        <v>17.245460110181597</v>
      </c>
      <c r="AU696" s="65">
        <f t="shared" si="524"/>
        <v>1969100</v>
      </c>
      <c r="AV696" s="65">
        <f t="shared" si="525"/>
        <v>40.177514792899409</v>
      </c>
      <c r="AX696" s="65">
        <f t="shared" si="526"/>
        <v>4901000</v>
      </c>
      <c r="AY696" s="65">
        <f t="shared" si="527"/>
        <v>100</v>
      </c>
      <c r="AZ696" s="50"/>
      <c r="BA696" s="98">
        <f t="shared" si="509"/>
        <v>0</v>
      </c>
      <c r="BB696" s="99">
        <f t="shared" si="510"/>
        <v>0</v>
      </c>
      <c r="BC696" s="99">
        <f t="shared" si="511"/>
        <v>4901000</v>
      </c>
      <c r="BD696" s="51"/>
    </row>
    <row r="697" spans="1:56" ht="30" customHeight="1" x14ac:dyDescent="0.2">
      <c r="A697" s="82"/>
      <c r="B697" s="83"/>
      <c r="C697" s="83"/>
      <c r="D697" s="63"/>
      <c r="E697" s="60"/>
      <c r="F697" s="171">
        <v>3</v>
      </c>
      <c r="G697" s="104"/>
      <c r="H697" s="105"/>
      <c r="I697" s="59"/>
      <c r="J697" s="60"/>
      <c r="K697" s="61"/>
      <c r="L697" s="62"/>
      <c r="M697" s="63"/>
      <c r="N697" s="101" t="s">
        <v>128</v>
      </c>
      <c r="O697" s="103">
        <f t="shared" si="531"/>
        <v>4901000</v>
      </c>
      <c r="P697" s="131">
        <f t="shared" si="531"/>
        <v>5616000</v>
      </c>
      <c r="Q697" s="132">
        <f t="shared" si="531"/>
        <v>6063000</v>
      </c>
      <c r="R697" s="103">
        <f t="shared" si="531"/>
        <v>4901000</v>
      </c>
      <c r="S697" s="379"/>
      <c r="T697" s="103">
        <f t="shared" si="532"/>
        <v>733900</v>
      </c>
      <c r="U697" s="103">
        <f t="shared" si="532"/>
        <v>364500</v>
      </c>
      <c r="V697" s="103">
        <f>V1332+V698+V1022+V1078+V1276</f>
        <v>344700</v>
      </c>
      <c r="W697" s="103">
        <f t="shared" si="514"/>
        <v>1443100</v>
      </c>
      <c r="X697" s="102">
        <f t="shared" si="515"/>
        <v>29.44501122219955</v>
      </c>
      <c r="Z697" s="102">
        <f t="shared" si="533"/>
        <v>480700</v>
      </c>
      <c r="AA697" s="103">
        <f t="shared" si="533"/>
        <v>476400</v>
      </c>
      <c r="AB697" s="103">
        <f>AB1332+AB698+AB1022+AB1078+AB1276</f>
        <v>531700</v>
      </c>
      <c r="AC697" s="103">
        <f t="shared" si="516"/>
        <v>1488800</v>
      </c>
      <c r="AD697" s="420">
        <f t="shared" si="517"/>
        <v>30.377473984901041</v>
      </c>
      <c r="AF697" s="420">
        <f t="shared" si="518"/>
        <v>2931900</v>
      </c>
      <c r="AG697" s="420">
        <f t="shared" si="519"/>
        <v>59.822485207100591</v>
      </c>
      <c r="AI697" s="420">
        <f t="shared" si="534"/>
        <v>475600</v>
      </c>
      <c r="AJ697" s="103">
        <f t="shared" si="534"/>
        <v>324400</v>
      </c>
      <c r="AK697" s="103">
        <f>AK1332+AK698+AK1022+AK1078+AK1276</f>
        <v>323900</v>
      </c>
      <c r="AL697" s="103">
        <f t="shared" si="520"/>
        <v>1123900</v>
      </c>
      <c r="AM697" s="420">
        <f t="shared" si="521"/>
        <v>22.932054682717812</v>
      </c>
      <c r="AO697" s="420">
        <f t="shared" si="535"/>
        <v>282600</v>
      </c>
      <c r="AP697" s="103">
        <f t="shared" si="535"/>
        <v>282600</v>
      </c>
      <c r="AQ697" s="103">
        <f>AQ1332+AQ698+AQ1022+AQ1078+AQ1276</f>
        <v>280000</v>
      </c>
      <c r="AR697" s="103">
        <f t="shared" si="522"/>
        <v>845200</v>
      </c>
      <c r="AS697" s="420">
        <f t="shared" si="523"/>
        <v>17.245460110181597</v>
      </c>
      <c r="AU697" s="420">
        <f t="shared" si="524"/>
        <v>1969100</v>
      </c>
      <c r="AV697" s="420">
        <f t="shared" si="525"/>
        <v>40.177514792899409</v>
      </c>
      <c r="AX697" s="420">
        <f t="shared" si="526"/>
        <v>4901000</v>
      </c>
      <c r="AY697" s="420">
        <f t="shared" si="527"/>
        <v>100</v>
      </c>
      <c r="AZ697" s="50"/>
      <c r="BA697" s="102">
        <f t="shared" si="509"/>
        <v>0</v>
      </c>
      <c r="BB697" s="103">
        <f t="shared" si="510"/>
        <v>0</v>
      </c>
      <c r="BC697" s="103">
        <f t="shared" si="511"/>
        <v>4901000</v>
      </c>
      <c r="BD697" s="51"/>
    </row>
    <row r="698" spans="1:56" ht="30" customHeight="1" x14ac:dyDescent="0.2">
      <c r="A698" s="82"/>
      <c r="B698" s="83"/>
      <c r="C698" s="83"/>
      <c r="D698" s="63"/>
      <c r="E698" s="60"/>
      <c r="F698" s="83"/>
      <c r="G698" s="109">
        <v>9</v>
      </c>
      <c r="H698" s="172"/>
      <c r="I698" s="59"/>
      <c r="J698" s="60"/>
      <c r="K698" s="61"/>
      <c r="L698" s="62"/>
      <c r="M698" s="63"/>
      <c r="N698" s="101" t="s">
        <v>129</v>
      </c>
      <c r="O698" s="103">
        <f t="shared" si="531"/>
        <v>4901000</v>
      </c>
      <c r="P698" s="131">
        <f t="shared" si="531"/>
        <v>5616000</v>
      </c>
      <c r="Q698" s="132">
        <f t="shared" si="531"/>
        <v>6063000</v>
      </c>
      <c r="R698" s="103">
        <f t="shared" si="531"/>
        <v>4901000</v>
      </c>
      <c r="S698" s="379"/>
      <c r="T698" s="103">
        <f t="shared" si="532"/>
        <v>733900</v>
      </c>
      <c r="U698" s="103">
        <f t="shared" si="532"/>
        <v>364500</v>
      </c>
      <c r="V698" s="103">
        <f>V1333+V699+V1023+V1079+V1277</f>
        <v>344700</v>
      </c>
      <c r="W698" s="103">
        <f t="shared" si="514"/>
        <v>1443100</v>
      </c>
      <c r="X698" s="102">
        <f t="shared" si="515"/>
        <v>29.44501122219955</v>
      </c>
      <c r="Z698" s="102">
        <f t="shared" si="533"/>
        <v>480700</v>
      </c>
      <c r="AA698" s="103">
        <f t="shared" si="533"/>
        <v>476400</v>
      </c>
      <c r="AB698" s="103">
        <f>AB1333+AB699+AB1023+AB1079+AB1277</f>
        <v>531700</v>
      </c>
      <c r="AC698" s="103">
        <f t="shared" si="516"/>
        <v>1488800</v>
      </c>
      <c r="AD698" s="420">
        <f t="shared" si="517"/>
        <v>30.377473984901041</v>
      </c>
      <c r="AF698" s="420">
        <f t="shared" si="518"/>
        <v>2931900</v>
      </c>
      <c r="AG698" s="420">
        <f t="shared" si="519"/>
        <v>59.822485207100591</v>
      </c>
      <c r="AI698" s="420">
        <f t="shared" si="534"/>
        <v>475600</v>
      </c>
      <c r="AJ698" s="103">
        <f t="shared" si="534"/>
        <v>324400</v>
      </c>
      <c r="AK698" s="103">
        <f>AK1333+AK699+AK1023+AK1079+AK1277</f>
        <v>323900</v>
      </c>
      <c r="AL698" s="103">
        <f t="shared" si="520"/>
        <v>1123900</v>
      </c>
      <c r="AM698" s="420">
        <f t="shared" si="521"/>
        <v>22.932054682717812</v>
      </c>
      <c r="AO698" s="420">
        <f t="shared" si="535"/>
        <v>282600</v>
      </c>
      <c r="AP698" s="103">
        <f t="shared" si="535"/>
        <v>282600</v>
      </c>
      <c r="AQ698" s="103">
        <f>AQ1333+AQ699+AQ1023+AQ1079+AQ1277</f>
        <v>280000</v>
      </c>
      <c r="AR698" s="103">
        <f t="shared" si="522"/>
        <v>845200</v>
      </c>
      <c r="AS698" s="420">
        <f t="shared" si="523"/>
        <v>17.245460110181597</v>
      </c>
      <c r="AU698" s="420">
        <f t="shared" si="524"/>
        <v>1969100</v>
      </c>
      <c r="AV698" s="420">
        <f t="shared" si="525"/>
        <v>40.177514792899409</v>
      </c>
      <c r="AX698" s="420">
        <f t="shared" si="526"/>
        <v>4901000</v>
      </c>
      <c r="AY698" s="420">
        <f t="shared" si="527"/>
        <v>100</v>
      </c>
      <c r="AZ698" s="50"/>
      <c r="BA698" s="102">
        <f t="shared" si="509"/>
        <v>0</v>
      </c>
      <c r="BB698" s="103">
        <f t="shared" si="510"/>
        <v>0</v>
      </c>
      <c r="BC698" s="103">
        <f t="shared" si="511"/>
        <v>4901000</v>
      </c>
      <c r="BD698" s="51"/>
    </row>
    <row r="699" spans="1:56" ht="30" customHeight="1" x14ac:dyDescent="0.2">
      <c r="A699" s="82"/>
      <c r="B699" s="83"/>
      <c r="C699" s="83"/>
      <c r="D699" s="63"/>
      <c r="E699" s="60"/>
      <c r="F699" s="83"/>
      <c r="G699" s="109"/>
      <c r="H699" s="173" t="s">
        <v>46</v>
      </c>
      <c r="I699" s="59"/>
      <c r="J699" s="60"/>
      <c r="K699" s="61"/>
      <c r="L699" s="62"/>
      <c r="M699" s="63"/>
      <c r="N699" s="101" t="s">
        <v>129</v>
      </c>
      <c r="O699" s="103">
        <f t="shared" si="531"/>
        <v>4901000</v>
      </c>
      <c r="P699" s="131">
        <f t="shared" si="531"/>
        <v>5616000</v>
      </c>
      <c r="Q699" s="132">
        <f t="shared" si="531"/>
        <v>6063000</v>
      </c>
      <c r="R699" s="103">
        <f t="shared" si="531"/>
        <v>4901000</v>
      </c>
      <c r="S699" s="379"/>
      <c r="T699" s="103">
        <f t="shared" si="532"/>
        <v>733900</v>
      </c>
      <c r="U699" s="103">
        <f t="shared" si="532"/>
        <v>364500</v>
      </c>
      <c r="V699" s="103">
        <f>V1334+V700+V1024+V1080+V1278</f>
        <v>344700</v>
      </c>
      <c r="W699" s="103">
        <f t="shared" si="514"/>
        <v>1443100</v>
      </c>
      <c r="X699" s="102">
        <f t="shared" si="515"/>
        <v>29.44501122219955</v>
      </c>
      <c r="Z699" s="102">
        <f t="shared" si="533"/>
        <v>480700</v>
      </c>
      <c r="AA699" s="103">
        <f t="shared" si="533"/>
        <v>476400</v>
      </c>
      <c r="AB699" s="103">
        <f>AB1334+AB700+AB1024+AB1080+AB1278</f>
        <v>531700</v>
      </c>
      <c r="AC699" s="103">
        <f t="shared" si="516"/>
        <v>1488800</v>
      </c>
      <c r="AD699" s="420">
        <f t="shared" si="517"/>
        <v>30.377473984901041</v>
      </c>
      <c r="AF699" s="420">
        <f t="shared" si="518"/>
        <v>2931900</v>
      </c>
      <c r="AG699" s="420">
        <f t="shared" si="519"/>
        <v>59.822485207100591</v>
      </c>
      <c r="AI699" s="420">
        <f t="shared" si="534"/>
        <v>475600</v>
      </c>
      <c r="AJ699" s="103">
        <f t="shared" si="534"/>
        <v>324400</v>
      </c>
      <c r="AK699" s="103">
        <f>AK1334+AK700+AK1024+AK1080+AK1278</f>
        <v>323900</v>
      </c>
      <c r="AL699" s="103">
        <f t="shared" si="520"/>
        <v>1123900</v>
      </c>
      <c r="AM699" s="420">
        <f t="shared" si="521"/>
        <v>22.932054682717812</v>
      </c>
      <c r="AO699" s="420">
        <f t="shared" si="535"/>
        <v>282600</v>
      </c>
      <c r="AP699" s="103">
        <f t="shared" si="535"/>
        <v>282600</v>
      </c>
      <c r="AQ699" s="103">
        <f>AQ1334+AQ700+AQ1024+AQ1080+AQ1278</f>
        <v>280000</v>
      </c>
      <c r="AR699" s="103">
        <f t="shared" si="522"/>
        <v>845200</v>
      </c>
      <c r="AS699" s="420">
        <f t="shared" si="523"/>
        <v>17.245460110181597</v>
      </c>
      <c r="AU699" s="420">
        <f t="shared" si="524"/>
        <v>1969100</v>
      </c>
      <c r="AV699" s="420">
        <f t="shared" si="525"/>
        <v>40.177514792899409</v>
      </c>
      <c r="AX699" s="420">
        <f t="shared" si="526"/>
        <v>4901000</v>
      </c>
      <c r="AY699" s="420">
        <f t="shared" si="527"/>
        <v>100</v>
      </c>
      <c r="AZ699" s="50"/>
      <c r="BA699" s="102">
        <f t="shared" si="509"/>
        <v>0</v>
      </c>
      <c r="BB699" s="103">
        <f t="shared" si="510"/>
        <v>0</v>
      </c>
      <c r="BC699" s="103">
        <f t="shared" si="511"/>
        <v>4901000</v>
      </c>
      <c r="BD699" s="51"/>
    </row>
    <row r="700" spans="1:56" ht="30" customHeight="1" x14ac:dyDescent="0.2">
      <c r="A700" s="82"/>
      <c r="B700" s="83"/>
      <c r="C700" s="83"/>
      <c r="D700" s="63"/>
      <c r="E700" s="60"/>
      <c r="F700" s="83"/>
      <c r="G700" s="104"/>
      <c r="H700" s="105"/>
      <c r="I700" s="123">
        <v>2</v>
      </c>
      <c r="J700" s="60"/>
      <c r="K700" s="61"/>
      <c r="L700" s="62"/>
      <c r="M700" s="63"/>
      <c r="N700" s="124" t="s">
        <v>54</v>
      </c>
      <c r="O700" s="126">
        <f>O701+O703+O705</f>
        <v>4901000</v>
      </c>
      <c r="P700" s="127">
        <f>P701+P703+P705</f>
        <v>5616000</v>
      </c>
      <c r="Q700" s="128">
        <f>Q701+Q703+Q705</f>
        <v>6063000</v>
      </c>
      <c r="R700" s="126">
        <f>R701+R703+R705</f>
        <v>4901000</v>
      </c>
      <c r="S700" s="388"/>
      <c r="T700" s="126">
        <f>T701+T703+T705</f>
        <v>733900</v>
      </c>
      <c r="U700" s="126">
        <f>U701+U703+U705</f>
        <v>364500</v>
      </c>
      <c r="V700" s="126">
        <f>V701+V703+V705</f>
        <v>344700</v>
      </c>
      <c r="W700" s="126">
        <f t="shared" si="514"/>
        <v>1443100</v>
      </c>
      <c r="X700" s="125">
        <f t="shared" si="515"/>
        <v>29.44501122219955</v>
      </c>
      <c r="Z700" s="125">
        <f>Z701+Z703+Z705</f>
        <v>480700</v>
      </c>
      <c r="AA700" s="126">
        <f>AA701+AA703+AA705</f>
        <v>476400</v>
      </c>
      <c r="AB700" s="126">
        <f>AB701+AB703+AB705</f>
        <v>531700</v>
      </c>
      <c r="AC700" s="126">
        <f t="shared" si="516"/>
        <v>1488800</v>
      </c>
      <c r="AD700" s="423">
        <f t="shared" si="517"/>
        <v>30.377473984901041</v>
      </c>
      <c r="AF700" s="423">
        <f t="shared" si="518"/>
        <v>2931900</v>
      </c>
      <c r="AG700" s="423">
        <f t="shared" si="519"/>
        <v>59.822485207100591</v>
      </c>
      <c r="AI700" s="423">
        <f>AI701+AI703+AI705</f>
        <v>475600</v>
      </c>
      <c r="AJ700" s="126">
        <f>AJ701+AJ703+AJ705</f>
        <v>324400</v>
      </c>
      <c r="AK700" s="126">
        <f>AK701+AK703+AK705</f>
        <v>323900</v>
      </c>
      <c r="AL700" s="126">
        <f t="shared" si="520"/>
        <v>1123900</v>
      </c>
      <c r="AM700" s="423">
        <f t="shared" si="521"/>
        <v>22.932054682717812</v>
      </c>
      <c r="AO700" s="423">
        <f>AO701+AO703+AO705</f>
        <v>282600</v>
      </c>
      <c r="AP700" s="126">
        <f>AP701+AP703+AP705</f>
        <v>282600</v>
      </c>
      <c r="AQ700" s="126">
        <f>AQ701+AQ703+AQ705</f>
        <v>280000</v>
      </c>
      <c r="AR700" s="126">
        <f t="shared" si="522"/>
        <v>845200</v>
      </c>
      <c r="AS700" s="423">
        <f t="shared" si="523"/>
        <v>17.245460110181597</v>
      </c>
      <c r="AU700" s="423">
        <f t="shared" si="524"/>
        <v>1969100</v>
      </c>
      <c r="AV700" s="423">
        <f t="shared" si="525"/>
        <v>40.177514792899409</v>
      </c>
      <c r="AX700" s="423">
        <f t="shared" si="526"/>
        <v>4901000</v>
      </c>
      <c r="AY700" s="423">
        <f t="shared" si="527"/>
        <v>100</v>
      </c>
      <c r="AZ700" s="50"/>
      <c r="BA700" s="125">
        <f t="shared" si="509"/>
        <v>0</v>
      </c>
      <c r="BB700" s="126">
        <f t="shared" si="510"/>
        <v>0</v>
      </c>
      <c r="BC700" s="126">
        <f t="shared" si="511"/>
        <v>4901000</v>
      </c>
      <c r="BD700" s="51"/>
    </row>
    <row r="701" spans="1:56" ht="30" customHeight="1" x14ac:dyDescent="0.2">
      <c r="A701" s="82"/>
      <c r="B701" s="83"/>
      <c r="C701" s="83"/>
      <c r="D701" s="63"/>
      <c r="E701" s="60"/>
      <c r="F701" s="83"/>
      <c r="G701" s="104"/>
      <c r="H701" s="105"/>
      <c r="I701" s="59"/>
      <c r="J701" s="130" t="s">
        <v>63</v>
      </c>
      <c r="K701" s="61"/>
      <c r="L701" s="62"/>
      <c r="M701" s="63"/>
      <c r="N701" s="101" t="s">
        <v>64</v>
      </c>
      <c r="O701" s="103">
        <f>O702</f>
        <v>4150000</v>
      </c>
      <c r="P701" s="131">
        <f>P702</f>
        <v>4750000</v>
      </c>
      <c r="Q701" s="132">
        <f>Q702</f>
        <v>5129000</v>
      </c>
      <c r="R701" s="103">
        <f>R702</f>
        <v>4150000</v>
      </c>
      <c r="S701" s="379"/>
      <c r="T701" s="103">
        <f>T702</f>
        <v>625000</v>
      </c>
      <c r="U701" s="103">
        <f>U702</f>
        <v>300000</v>
      </c>
      <c r="V701" s="103">
        <f>V702</f>
        <v>300000</v>
      </c>
      <c r="W701" s="103">
        <f t="shared" si="514"/>
        <v>1225000</v>
      </c>
      <c r="X701" s="102">
        <f t="shared" si="515"/>
        <v>29.518072289156628</v>
      </c>
      <c r="Z701" s="102">
        <f>Z702</f>
        <v>425000</v>
      </c>
      <c r="AA701" s="103">
        <f>AA702</f>
        <v>400000</v>
      </c>
      <c r="AB701" s="103">
        <f>AB702</f>
        <v>450000</v>
      </c>
      <c r="AC701" s="103">
        <f t="shared" si="516"/>
        <v>1275000</v>
      </c>
      <c r="AD701" s="424">
        <f>AC701/(O701/100)</f>
        <v>30.722891566265059</v>
      </c>
      <c r="AF701" s="420">
        <f t="shared" si="518"/>
        <v>2500000</v>
      </c>
      <c r="AG701" s="420">
        <f t="shared" si="519"/>
        <v>60.24096385542169</v>
      </c>
      <c r="AI701" s="420">
        <f>AI702</f>
        <v>400000</v>
      </c>
      <c r="AJ701" s="103">
        <f>AJ702</f>
        <v>250000</v>
      </c>
      <c r="AK701" s="103">
        <f>AK702</f>
        <v>250000</v>
      </c>
      <c r="AL701" s="103">
        <f t="shared" si="520"/>
        <v>900000</v>
      </c>
      <c r="AM701" s="424">
        <f>AL701/(O701/100)</f>
        <v>21.686746987951807</v>
      </c>
      <c r="AO701" s="420">
        <f>AO702</f>
        <v>250000</v>
      </c>
      <c r="AP701" s="103">
        <f>AP702</f>
        <v>250000</v>
      </c>
      <c r="AQ701" s="103">
        <f>AQ702</f>
        <v>250000</v>
      </c>
      <c r="AR701" s="103">
        <f t="shared" si="522"/>
        <v>750000</v>
      </c>
      <c r="AS701" s="424">
        <f>AR701/(O701/100)</f>
        <v>18.072289156626507</v>
      </c>
      <c r="AU701" s="420">
        <f t="shared" si="524"/>
        <v>1650000</v>
      </c>
      <c r="AV701" s="420">
        <f t="shared" si="525"/>
        <v>39.75903614457831</v>
      </c>
      <c r="AX701" s="420">
        <f t="shared" si="526"/>
        <v>4150000</v>
      </c>
      <c r="AY701" s="420">
        <f t="shared" si="527"/>
        <v>100</v>
      </c>
      <c r="AZ701" s="50"/>
      <c r="BA701" s="102">
        <f t="shared" si="509"/>
        <v>0</v>
      </c>
      <c r="BB701" s="103">
        <f t="shared" si="510"/>
        <v>0</v>
      </c>
      <c r="BC701" s="103">
        <f t="shared" si="511"/>
        <v>4150000</v>
      </c>
      <c r="BD701" s="51"/>
    </row>
    <row r="702" spans="1:56" ht="30" customHeight="1" x14ac:dyDescent="0.2">
      <c r="A702" s="82"/>
      <c r="B702" s="83"/>
      <c r="C702" s="83"/>
      <c r="D702" s="63"/>
      <c r="E702" s="60"/>
      <c r="F702" s="83"/>
      <c r="G702" s="104"/>
      <c r="H702" s="105"/>
      <c r="I702" s="59"/>
      <c r="J702" s="60"/>
      <c r="K702" s="133">
        <v>1</v>
      </c>
      <c r="L702" s="62"/>
      <c r="M702" s="63"/>
      <c r="N702" s="134" t="s">
        <v>65</v>
      </c>
      <c r="O702" s="129">
        <v>4150000</v>
      </c>
      <c r="P702" s="136">
        <v>4750000</v>
      </c>
      <c r="Q702" s="137">
        <v>5129000</v>
      </c>
      <c r="R702" s="129">
        <v>4150000</v>
      </c>
      <c r="S702" s="375"/>
      <c r="T702" s="129">
        <v>625000</v>
      </c>
      <c r="U702" s="129">
        <v>300000</v>
      </c>
      <c r="V702" s="129">
        <v>300000</v>
      </c>
      <c r="W702" s="129">
        <f>T702+U702+V702</f>
        <v>1225000</v>
      </c>
      <c r="X702" s="135">
        <f>W702/(R702/100)</f>
        <v>29.518072289156628</v>
      </c>
      <c r="Z702" s="135">
        <v>425000</v>
      </c>
      <c r="AA702" s="129">
        <v>400000</v>
      </c>
      <c r="AB702" s="129">
        <v>450000</v>
      </c>
      <c r="AC702" s="129">
        <f t="shared" si="516"/>
        <v>1275000</v>
      </c>
      <c r="AD702" s="424">
        <f>AC702/(O702/100)</f>
        <v>30.722891566265059</v>
      </c>
      <c r="AF702" s="424">
        <f>W702+AC702</f>
        <v>2500000</v>
      </c>
      <c r="AG702" s="424">
        <f>AF702/(R702/100)</f>
        <v>60.24096385542169</v>
      </c>
      <c r="AI702" s="424">
        <v>400000</v>
      </c>
      <c r="AJ702" s="129">
        <v>250000</v>
      </c>
      <c r="AK702" s="129">
        <v>250000</v>
      </c>
      <c r="AL702" s="129">
        <f t="shared" si="520"/>
        <v>900000</v>
      </c>
      <c r="AM702" s="424">
        <f>AL702/(O702/100)</f>
        <v>21.686746987951807</v>
      </c>
      <c r="AO702" s="424">
        <v>250000</v>
      </c>
      <c r="AP702" s="129">
        <v>250000</v>
      </c>
      <c r="AQ702" s="129">
        <v>250000</v>
      </c>
      <c r="AR702" s="129">
        <f t="shared" si="522"/>
        <v>750000</v>
      </c>
      <c r="AS702" s="424">
        <f>AR702/(O702/100)</f>
        <v>18.072289156626507</v>
      </c>
      <c r="AU702" s="424">
        <f>AL702+AR702</f>
        <v>1650000</v>
      </c>
      <c r="AV702" s="424">
        <f>AU702/(R702/100)</f>
        <v>39.75903614457831</v>
      </c>
      <c r="AX702" s="424">
        <f>AF702+AU702</f>
        <v>4150000</v>
      </c>
      <c r="AY702" s="424">
        <f>AX702/(R702/100)</f>
        <v>100</v>
      </c>
      <c r="AZ702" s="50"/>
      <c r="BA702" s="135">
        <f t="shared" si="509"/>
        <v>0</v>
      </c>
      <c r="BB702" s="129">
        <f t="shared" si="510"/>
        <v>0</v>
      </c>
      <c r="BC702" s="129">
        <f t="shared" si="511"/>
        <v>4150000</v>
      </c>
      <c r="BD702" s="51"/>
    </row>
    <row r="703" spans="1:56" ht="30" customHeight="1" x14ac:dyDescent="0.2">
      <c r="A703" s="82"/>
      <c r="B703" s="83"/>
      <c r="C703" s="83"/>
      <c r="D703" s="63"/>
      <c r="E703" s="60"/>
      <c r="F703" s="83"/>
      <c r="G703" s="104"/>
      <c r="H703" s="105"/>
      <c r="I703" s="59"/>
      <c r="J703" s="130" t="s">
        <v>67</v>
      </c>
      <c r="K703" s="61"/>
      <c r="L703" s="62"/>
      <c r="M703" s="63"/>
      <c r="N703" s="101" t="s">
        <v>68</v>
      </c>
      <c r="O703" s="103">
        <f>O704</f>
        <v>700000</v>
      </c>
      <c r="P703" s="131">
        <f>P704</f>
        <v>810000</v>
      </c>
      <c r="Q703" s="132">
        <f>Q704</f>
        <v>872000</v>
      </c>
      <c r="R703" s="103">
        <f>R704</f>
        <v>700000</v>
      </c>
      <c r="S703" s="379"/>
      <c r="T703" s="103">
        <f>T704</f>
        <v>105000</v>
      </c>
      <c r="U703" s="103">
        <f>U704</f>
        <v>60000</v>
      </c>
      <c r="V703" s="103">
        <f>V704</f>
        <v>40000</v>
      </c>
      <c r="W703" s="103">
        <f t="shared" si="514"/>
        <v>205000</v>
      </c>
      <c r="X703" s="102">
        <f t="shared" si="515"/>
        <v>29.285714285714285</v>
      </c>
      <c r="Z703" s="102">
        <f>Z704</f>
        <v>50000</v>
      </c>
      <c r="AA703" s="103">
        <f>AA704</f>
        <v>70000</v>
      </c>
      <c r="AB703" s="103">
        <f>AB704</f>
        <v>75000</v>
      </c>
      <c r="AC703" s="103">
        <f t="shared" si="516"/>
        <v>195000</v>
      </c>
      <c r="AD703" s="424">
        <f>AC703/(O703/100)</f>
        <v>27.857142857142858</v>
      </c>
      <c r="AF703" s="420">
        <f t="shared" si="518"/>
        <v>400000</v>
      </c>
      <c r="AG703" s="420">
        <f t="shared" si="519"/>
        <v>57.142857142857146</v>
      </c>
      <c r="AI703" s="420">
        <f>AI704</f>
        <v>70000</v>
      </c>
      <c r="AJ703" s="103">
        <f>AJ704</f>
        <v>70000</v>
      </c>
      <c r="AK703" s="103">
        <f>AK704</f>
        <v>70000</v>
      </c>
      <c r="AL703" s="103">
        <f t="shared" si="520"/>
        <v>210000</v>
      </c>
      <c r="AM703" s="424">
        <f>AL703/(O703/100)</f>
        <v>30</v>
      </c>
      <c r="AO703" s="420">
        <f>AO704</f>
        <v>30000</v>
      </c>
      <c r="AP703" s="103">
        <f>AP704</f>
        <v>30000</v>
      </c>
      <c r="AQ703" s="103">
        <f>AQ704</f>
        <v>30000</v>
      </c>
      <c r="AR703" s="103">
        <f t="shared" si="522"/>
        <v>90000</v>
      </c>
      <c r="AS703" s="424">
        <f>AR703/(O703/100)</f>
        <v>12.857142857142858</v>
      </c>
      <c r="AU703" s="420">
        <f t="shared" si="524"/>
        <v>300000</v>
      </c>
      <c r="AV703" s="420">
        <f t="shared" si="525"/>
        <v>42.857142857142854</v>
      </c>
      <c r="AX703" s="420">
        <f t="shared" si="526"/>
        <v>700000</v>
      </c>
      <c r="AY703" s="420">
        <f t="shared" si="527"/>
        <v>100</v>
      </c>
      <c r="AZ703" s="50"/>
      <c r="BA703" s="102">
        <f t="shared" ref="BA703:BA766" si="536">R703-AX703</f>
        <v>0</v>
      </c>
      <c r="BB703" s="103">
        <f t="shared" ref="BB703:BB725" si="537">BA703/(R703/100)</f>
        <v>0</v>
      </c>
      <c r="BC703" s="103">
        <f t="shared" ref="BC703:BC766" si="538">R703-BA703</f>
        <v>700000</v>
      </c>
      <c r="BD703" s="51"/>
    </row>
    <row r="704" spans="1:56" ht="30" customHeight="1" x14ac:dyDescent="0.2">
      <c r="A704" s="82"/>
      <c r="B704" s="83"/>
      <c r="C704" s="83"/>
      <c r="D704" s="63"/>
      <c r="E704" s="60"/>
      <c r="F704" s="83"/>
      <c r="G704" s="104"/>
      <c r="H704" s="105"/>
      <c r="I704" s="59"/>
      <c r="J704" s="60"/>
      <c r="K704" s="133">
        <v>1</v>
      </c>
      <c r="L704" s="62"/>
      <c r="M704" s="63"/>
      <c r="N704" s="134" t="s">
        <v>65</v>
      </c>
      <c r="O704" s="129">
        <v>700000</v>
      </c>
      <c r="P704" s="136">
        <v>810000</v>
      </c>
      <c r="Q704" s="137">
        <v>872000</v>
      </c>
      <c r="R704" s="129">
        <v>700000</v>
      </c>
      <c r="S704" s="375"/>
      <c r="T704" s="129">
        <v>105000</v>
      </c>
      <c r="U704" s="129">
        <v>60000</v>
      </c>
      <c r="V704" s="129">
        <v>40000</v>
      </c>
      <c r="W704" s="129">
        <f t="shared" si="514"/>
        <v>205000</v>
      </c>
      <c r="X704" s="135">
        <f t="shared" si="515"/>
        <v>29.285714285714285</v>
      </c>
      <c r="Z704" s="135">
        <v>50000</v>
      </c>
      <c r="AA704" s="129">
        <v>70000</v>
      </c>
      <c r="AB704" s="129">
        <v>75000</v>
      </c>
      <c r="AC704" s="129">
        <f t="shared" si="516"/>
        <v>195000</v>
      </c>
      <c r="AD704" s="424">
        <f>AC704/(O704/100)</f>
        <v>27.857142857142858</v>
      </c>
      <c r="AF704" s="424">
        <f t="shared" si="518"/>
        <v>400000</v>
      </c>
      <c r="AG704" s="424">
        <f t="shared" si="519"/>
        <v>57.142857142857146</v>
      </c>
      <c r="AI704" s="424">
        <v>70000</v>
      </c>
      <c r="AJ704" s="129">
        <v>70000</v>
      </c>
      <c r="AK704" s="129">
        <v>70000</v>
      </c>
      <c r="AL704" s="129">
        <f t="shared" si="520"/>
        <v>210000</v>
      </c>
      <c r="AM704" s="424">
        <f>AL704/(O704/100)</f>
        <v>30</v>
      </c>
      <c r="AO704" s="424">
        <v>30000</v>
      </c>
      <c r="AP704" s="129">
        <v>30000</v>
      </c>
      <c r="AQ704" s="129">
        <v>30000</v>
      </c>
      <c r="AR704" s="129">
        <f t="shared" si="522"/>
        <v>90000</v>
      </c>
      <c r="AS704" s="424">
        <f>AR704/(O704/100)</f>
        <v>12.857142857142858</v>
      </c>
      <c r="AU704" s="424">
        <f t="shared" si="524"/>
        <v>300000</v>
      </c>
      <c r="AV704" s="424">
        <f t="shared" si="525"/>
        <v>42.857142857142854</v>
      </c>
      <c r="AX704" s="424">
        <f t="shared" si="526"/>
        <v>700000</v>
      </c>
      <c r="AY704" s="424">
        <f t="shared" si="527"/>
        <v>100</v>
      </c>
      <c r="AZ704" s="50"/>
      <c r="BA704" s="135">
        <f t="shared" si="536"/>
        <v>0</v>
      </c>
      <c r="BB704" s="129">
        <f t="shared" si="537"/>
        <v>0</v>
      </c>
      <c r="BC704" s="129">
        <f t="shared" si="538"/>
        <v>700000</v>
      </c>
      <c r="BD704" s="51"/>
    </row>
    <row r="705" spans="1:56" ht="30" customHeight="1" x14ac:dyDescent="0.2">
      <c r="A705" s="82"/>
      <c r="B705" s="83"/>
      <c r="C705" s="83"/>
      <c r="D705" s="63"/>
      <c r="E705" s="60"/>
      <c r="F705" s="83"/>
      <c r="G705" s="104"/>
      <c r="H705" s="105"/>
      <c r="I705" s="59"/>
      <c r="J705" s="130" t="s">
        <v>55</v>
      </c>
      <c r="K705" s="61"/>
      <c r="L705" s="62"/>
      <c r="M705" s="63"/>
      <c r="N705" s="101" t="s">
        <v>56</v>
      </c>
      <c r="O705" s="103">
        <f>O706+O707+O708+O709</f>
        <v>51000</v>
      </c>
      <c r="P705" s="131">
        <f>P706+P707+P708+P709</f>
        <v>56000</v>
      </c>
      <c r="Q705" s="132">
        <f>Q706+Q707+Q708+Q709</f>
        <v>62000</v>
      </c>
      <c r="R705" s="103">
        <f>R706+R707+R708+R709</f>
        <v>51000</v>
      </c>
      <c r="S705" s="379"/>
      <c r="T705" s="103">
        <f>T706+T707+T708+T709</f>
        <v>3900</v>
      </c>
      <c r="U705" s="103">
        <f>U706+U707+U708+U709</f>
        <v>4500</v>
      </c>
      <c r="V705" s="103">
        <f>V706+V707+V708+V709</f>
        <v>4700</v>
      </c>
      <c r="W705" s="103">
        <f t="shared" si="514"/>
        <v>13100</v>
      </c>
      <c r="X705" s="102">
        <f t="shared" si="515"/>
        <v>25.686274509803923</v>
      </c>
      <c r="Z705" s="102">
        <f>Z706+Z707+Z708+Z709</f>
        <v>5700</v>
      </c>
      <c r="AA705" s="103">
        <f>AA706+AA707+AA708+AA709</f>
        <v>6400</v>
      </c>
      <c r="AB705" s="103">
        <f>AB706+AB707+AB708+AB709</f>
        <v>6700</v>
      </c>
      <c r="AC705" s="103">
        <f t="shared" si="516"/>
        <v>18800</v>
      </c>
      <c r="AD705" s="420">
        <f>AC705/(R705/100)</f>
        <v>36.862745098039213</v>
      </c>
      <c r="AF705" s="420">
        <f t="shared" si="518"/>
        <v>31900</v>
      </c>
      <c r="AG705" s="420">
        <f t="shared" si="519"/>
        <v>62.549019607843135</v>
      </c>
      <c r="AI705" s="420">
        <f>AI706+AI707+AI708+AI709</f>
        <v>5600</v>
      </c>
      <c r="AJ705" s="103">
        <f>AJ706+AJ707+AJ708+AJ709</f>
        <v>4400</v>
      </c>
      <c r="AK705" s="103">
        <f>AK706+AK707+AK708+AK709</f>
        <v>3900</v>
      </c>
      <c r="AL705" s="103">
        <f t="shared" si="520"/>
        <v>13900</v>
      </c>
      <c r="AM705" s="420">
        <f>AL705/(R705/100)</f>
        <v>27.254901960784313</v>
      </c>
      <c r="AO705" s="420">
        <f>AO706+AO707+AO708+AO709</f>
        <v>2600</v>
      </c>
      <c r="AP705" s="103">
        <f>AP706+AP707+AP708+AP709</f>
        <v>2600</v>
      </c>
      <c r="AQ705" s="103">
        <f>AQ706+AQ707+AQ708+AQ709</f>
        <v>0</v>
      </c>
      <c r="AR705" s="103">
        <f t="shared" si="522"/>
        <v>5200</v>
      </c>
      <c r="AS705" s="420">
        <f>AR705/(R705/100)</f>
        <v>10.196078431372548</v>
      </c>
      <c r="AU705" s="420">
        <f t="shared" si="524"/>
        <v>19100</v>
      </c>
      <c r="AV705" s="420">
        <f t="shared" si="525"/>
        <v>37.450980392156865</v>
      </c>
      <c r="AX705" s="420">
        <f t="shared" si="526"/>
        <v>51000</v>
      </c>
      <c r="AY705" s="420">
        <f t="shared" si="527"/>
        <v>100</v>
      </c>
      <c r="AZ705" s="50"/>
      <c r="BA705" s="102">
        <f t="shared" si="536"/>
        <v>0</v>
      </c>
      <c r="BB705" s="103">
        <f t="shared" si="537"/>
        <v>0</v>
      </c>
      <c r="BC705" s="103">
        <f t="shared" si="538"/>
        <v>51000</v>
      </c>
      <c r="BD705" s="51"/>
    </row>
    <row r="706" spans="1:56" ht="30" customHeight="1" x14ac:dyDescent="0.2">
      <c r="A706" s="82"/>
      <c r="B706" s="83"/>
      <c r="C706" s="83"/>
      <c r="D706" s="63"/>
      <c r="E706" s="60"/>
      <c r="F706" s="83"/>
      <c r="G706" s="104"/>
      <c r="H706" s="105"/>
      <c r="I706" s="59"/>
      <c r="J706" s="60"/>
      <c r="K706" s="133">
        <v>2</v>
      </c>
      <c r="L706" s="62"/>
      <c r="M706" s="63"/>
      <c r="N706" s="134" t="s">
        <v>57</v>
      </c>
      <c r="O706" s="129">
        <v>5000</v>
      </c>
      <c r="P706" s="136">
        <v>5000</v>
      </c>
      <c r="Q706" s="137">
        <v>7000</v>
      </c>
      <c r="R706" s="129">
        <v>5000</v>
      </c>
      <c r="S706" s="375"/>
      <c r="T706" s="129">
        <v>400</v>
      </c>
      <c r="U706" s="129">
        <v>600</v>
      </c>
      <c r="V706" s="129">
        <v>700</v>
      </c>
      <c r="W706" s="129">
        <f t="shared" si="514"/>
        <v>1700</v>
      </c>
      <c r="X706" s="135">
        <f t="shared" si="515"/>
        <v>34</v>
      </c>
      <c r="Z706" s="135">
        <v>400</v>
      </c>
      <c r="AA706" s="129">
        <v>400</v>
      </c>
      <c r="AB706" s="129">
        <v>400</v>
      </c>
      <c r="AC706" s="129">
        <f t="shared" si="516"/>
        <v>1200</v>
      </c>
      <c r="AD706" s="424">
        <f>AC706/(R706/100)</f>
        <v>24</v>
      </c>
      <c r="AF706" s="424">
        <f t="shared" si="518"/>
        <v>2900</v>
      </c>
      <c r="AG706" s="424">
        <f t="shared" si="519"/>
        <v>58</v>
      </c>
      <c r="AI706" s="424">
        <v>400</v>
      </c>
      <c r="AJ706" s="129">
        <v>400</v>
      </c>
      <c r="AK706" s="129">
        <v>500</v>
      </c>
      <c r="AL706" s="129">
        <f t="shared" si="520"/>
        <v>1300</v>
      </c>
      <c r="AM706" s="424">
        <f>AL706/(R706/100)</f>
        <v>26</v>
      </c>
      <c r="AO706" s="424">
        <v>400</v>
      </c>
      <c r="AP706" s="129">
        <v>400</v>
      </c>
      <c r="AQ706" s="129">
        <v>0</v>
      </c>
      <c r="AR706" s="129">
        <f t="shared" si="522"/>
        <v>800</v>
      </c>
      <c r="AS706" s="424">
        <f>AR706/(R706/100)</f>
        <v>16</v>
      </c>
      <c r="AU706" s="424">
        <f t="shared" si="524"/>
        <v>2100</v>
      </c>
      <c r="AV706" s="424">
        <f t="shared" si="525"/>
        <v>42</v>
      </c>
      <c r="AX706" s="424">
        <f t="shared" si="526"/>
        <v>5000</v>
      </c>
      <c r="AY706" s="424">
        <f t="shared" si="527"/>
        <v>100</v>
      </c>
      <c r="AZ706" s="50"/>
      <c r="BA706" s="135">
        <f t="shared" si="536"/>
        <v>0</v>
      </c>
      <c r="BB706" s="129">
        <f t="shared" si="537"/>
        <v>0</v>
      </c>
      <c r="BC706" s="129">
        <f t="shared" si="538"/>
        <v>5000</v>
      </c>
      <c r="BD706" s="51"/>
    </row>
    <row r="707" spans="1:56" ht="30" customHeight="1" x14ac:dyDescent="0.2">
      <c r="A707" s="82"/>
      <c r="B707" s="83"/>
      <c r="C707" s="83"/>
      <c r="D707" s="63"/>
      <c r="E707" s="60"/>
      <c r="F707" s="83"/>
      <c r="G707" s="104"/>
      <c r="H707" s="105"/>
      <c r="I707" s="59"/>
      <c r="J707" s="60"/>
      <c r="K707" s="133">
        <v>3</v>
      </c>
      <c r="L707" s="62"/>
      <c r="M707" s="63"/>
      <c r="N707" s="134" t="s">
        <v>69</v>
      </c>
      <c r="O707" s="129">
        <v>7000</v>
      </c>
      <c r="P707" s="136">
        <v>9000</v>
      </c>
      <c r="Q707" s="137">
        <v>9000</v>
      </c>
      <c r="R707" s="129">
        <v>7000</v>
      </c>
      <c r="S707" s="375"/>
      <c r="T707" s="129">
        <v>500</v>
      </c>
      <c r="U707" s="129">
        <v>700</v>
      </c>
      <c r="V707" s="129">
        <v>800</v>
      </c>
      <c r="W707" s="129">
        <f t="shared" si="514"/>
        <v>2000</v>
      </c>
      <c r="X707" s="135">
        <f t="shared" si="515"/>
        <v>28.571428571428573</v>
      </c>
      <c r="Z707" s="135">
        <v>800</v>
      </c>
      <c r="AA707" s="129">
        <v>1200</v>
      </c>
      <c r="AB707" s="129">
        <v>1500</v>
      </c>
      <c r="AC707" s="129">
        <f t="shared" si="516"/>
        <v>3500</v>
      </c>
      <c r="AD707" s="424">
        <f>AC707/(R707/100)</f>
        <v>50</v>
      </c>
      <c r="AF707" s="424">
        <f t="shared" si="518"/>
        <v>5500</v>
      </c>
      <c r="AG707" s="424">
        <f t="shared" si="519"/>
        <v>78.571428571428569</v>
      </c>
      <c r="AI707" s="424">
        <v>700</v>
      </c>
      <c r="AJ707" s="129">
        <v>700</v>
      </c>
      <c r="AK707" s="129">
        <v>100</v>
      </c>
      <c r="AL707" s="129">
        <f t="shared" si="520"/>
        <v>1500</v>
      </c>
      <c r="AM707" s="424">
        <f>AL707/(R707/100)</f>
        <v>21.428571428571427</v>
      </c>
      <c r="AO707" s="424">
        <v>0</v>
      </c>
      <c r="AP707" s="129">
        <v>0</v>
      </c>
      <c r="AQ707" s="129">
        <v>0</v>
      </c>
      <c r="AR707" s="129">
        <f t="shared" si="522"/>
        <v>0</v>
      </c>
      <c r="AS707" s="424">
        <f>AR707/(R707/100)</f>
        <v>0</v>
      </c>
      <c r="AU707" s="424">
        <f t="shared" si="524"/>
        <v>1500</v>
      </c>
      <c r="AV707" s="424">
        <f t="shared" si="525"/>
        <v>21.428571428571427</v>
      </c>
      <c r="AX707" s="424">
        <f t="shared" si="526"/>
        <v>7000</v>
      </c>
      <c r="AY707" s="424">
        <f t="shared" si="527"/>
        <v>100</v>
      </c>
      <c r="AZ707" s="50"/>
      <c r="BA707" s="135">
        <f t="shared" si="536"/>
        <v>0</v>
      </c>
      <c r="BB707" s="129">
        <f t="shared" si="537"/>
        <v>0</v>
      </c>
      <c r="BC707" s="129">
        <f t="shared" si="538"/>
        <v>7000</v>
      </c>
      <c r="BD707" s="51"/>
    </row>
    <row r="708" spans="1:56" ht="30" customHeight="1" x14ac:dyDescent="0.2">
      <c r="A708" s="82"/>
      <c r="B708" s="83"/>
      <c r="C708" s="83"/>
      <c r="D708" s="63"/>
      <c r="E708" s="60"/>
      <c r="F708" s="83"/>
      <c r="G708" s="104"/>
      <c r="H708" s="105"/>
      <c r="I708" s="59"/>
      <c r="J708" s="60"/>
      <c r="K708" s="133">
        <v>5</v>
      </c>
      <c r="L708" s="62"/>
      <c r="M708" s="63"/>
      <c r="N708" s="134" t="s">
        <v>58</v>
      </c>
      <c r="O708" s="129">
        <v>33000</v>
      </c>
      <c r="P708" s="136">
        <v>35000</v>
      </c>
      <c r="Q708" s="137">
        <v>37000</v>
      </c>
      <c r="R708" s="129">
        <v>33000</v>
      </c>
      <c r="S708" s="375"/>
      <c r="T708" s="129">
        <v>2600</v>
      </c>
      <c r="U708" s="129">
        <v>2800</v>
      </c>
      <c r="V708" s="129">
        <v>2800</v>
      </c>
      <c r="W708" s="129">
        <f t="shared" si="514"/>
        <v>8200</v>
      </c>
      <c r="X708" s="135">
        <f t="shared" si="515"/>
        <v>24.848484848484848</v>
      </c>
      <c r="Z708" s="135">
        <v>3300</v>
      </c>
      <c r="AA708" s="129">
        <v>3600</v>
      </c>
      <c r="AB708" s="129">
        <v>3600</v>
      </c>
      <c r="AC708" s="129">
        <f t="shared" si="516"/>
        <v>10500</v>
      </c>
      <c r="AD708" s="424">
        <f>AC708/(R708/100)</f>
        <v>31.818181818181817</v>
      </c>
      <c r="AF708" s="424">
        <f t="shared" si="518"/>
        <v>18700</v>
      </c>
      <c r="AG708" s="424">
        <f t="shared" si="519"/>
        <v>56.666666666666664</v>
      </c>
      <c r="AI708" s="424">
        <v>3300</v>
      </c>
      <c r="AJ708" s="129">
        <v>3300</v>
      </c>
      <c r="AK708" s="129">
        <v>3300</v>
      </c>
      <c r="AL708" s="129">
        <f t="shared" si="520"/>
        <v>9900</v>
      </c>
      <c r="AM708" s="424">
        <f>AL708/(R708/100)</f>
        <v>30</v>
      </c>
      <c r="AO708" s="424">
        <v>2200</v>
      </c>
      <c r="AP708" s="129">
        <v>2200</v>
      </c>
      <c r="AQ708" s="129">
        <v>0</v>
      </c>
      <c r="AR708" s="129">
        <f t="shared" si="522"/>
        <v>4400</v>
      </c>
      <c r="AS708" s="424">
        <f>AR708/(R708/100)</f>
        <v>13.333333333333334</v>
      </c>
      <c r="AU708" s="424">
        <f t="shared" si="524"/>
        <v>14300</v>
      </c>
      <c r="AV708" s="424">
        <f t="shared" si="525"/>
        <v>43.333333333333336</v>
      </c>
      <c r="AX708" s="424">
        <f t="shared" si="526"/>
        <v>33000</v>
      </c>
      <c r="AY708" s="424">
        <f t="shared" si="527"/>
        <v>100</v>
      </c>
      <c r="AZ708" s="50"/>
      <c r="BA708" s="135">
        <f t="shared" si="536"/>
        <v>0</v>
      </c>
      <c r="BB708" s="129">
        <f t="shared" si="537"/>
        <v>0</v>
      </c>
      <c r="BC708" s="129">
        <f t="shared" si="538"/>
        <v>33000</v>
      </c>
      <c r="BD708" s="51"/>
    </row>
    <row r="709" spans="1:56" ht="30" customHeight="1" x14ac:dyDescent="0.2">
      <c r="A709" s="82"/>
      <c r="B709" s="83"/>
      <c r="C709" s="83"/>
      <c r="D709" s="63"/>
      <c r="E709" s="60"/>
      <c r="F709" s="83"/>
      <c r="G709" s="104"/>
      <c r="H709" s="105"/>
      <c r="I709" s="59"/>
      <c r="J709" s="60"/>
      <c r="K709" s="133">
        <v>7</v>
      </c>
      <c r="L709" s="62"/>
      <c r="M709" s="63"/>
      <c r="N709" s="134" t="s">
        <v>59</v>
      </c>
      <c r="O709" s="129">
        <v>6000</v>
      </c>
      <c r="P709" s="136">
        <v>7000</v>
      </c>
      <c r="Q709" s="137">
        <v>9000</v>
      </c>
      <c r="R709" s="129">
        <v>6000</v>
      </c>
      <c r="S709" s="375"/>
      <c r="T709" s="129">
        <v>400</v>
      </c>
      <c r="U709" s="129">
        <v>400</v>
      </c>
      <c r="V709" s="129">
        <v>400</v>
      </c>
      <c r="W709" s="129">
        <f t="shared" si="514"/>
        <v>1200</v>
      </c>
      <c r="X709" s="135">
        <f t="shared" si="515"/>
        <v>20</v>
      </c>
      <c r="Z709" s="135">
        <v>1200</v>
      </c>
      <c r="AA709" s="129">
        <v>1200</v>
      </c>
      <c r="AB709" s="129">
        <v>1200</v>
      </c>
      <c r="AC709" s="129">
        <f t="shared" si="516"/>
        <v>3600</v>
      </c>
      <c r="AD709" s="424">
        <f>AC709/(R709/100)</f>
        <v>60</v>
      </c>
      <c r="AF709" s="424">
        <f t="shared" si="518"/>
        <v>4800</v>
      </c>
      <c r="AG709" s="424">
        <f t="shared" si="519"/>
        <v>80</v>
      </c>
      <c r="AI709" s="424">
        <v>1200</v>
      </c>
      <c r="AJ709" s="129">
        <v>0</v>
      </c>
      <c r="AK709" s="129">
        <v>0</v>
      </c>
      <c r="AL709" s="129">
        <f t="shared" si="520"/>
        <v>1200</v>
      </c>
      <c r="AM709" s="424">
        <f>AL709/(R709/100)</f>
        <v>20</v>
      </c>
      <c r="AO709" s="424">
        <v>0</v>
      </c>
      <c r="AP709" s="129">
        <v>0</v>
      </c>
      <c r="AQ709" s="129">
        <v>0</v>
      </c>
      <c r="AR709" s="129">
        <f t="shared" si="522"/>
        <v>0</v>
      </c>
      <c r="AS709" s="424">
        <f>AR709/(R709/100)</f>
        <v>0</v>
      </c>
      <c r="AU709" s="424">
        <f t="shared" si="524"/>
        <v>1200</v>
      </c>
      <c r="AV709" s="424">
        <f t="shared" si="525"/>
        <v>20</v>
      </c>
      <c r="AX709" s="424">
        <f t="shared" si="526"/>
        <v>6000</v>
      </c>
      <c r="AY709" s="424">
        <f t="shared" si="527"/>
        <v>100</v>
      </c>
      <c r="AZ709" s="50"/>
      <c r="BA709" s="135">
        <f t="shared" si="536"/>
        <v>0</v>
      </c>
      <c r="BB709" s="129">
        <f t="shared" si="537"/>
        <v>0</v>
      </c>
      <c r="BC709" s="129">
        <f t="shared" si="538"/>
        <v>6000</v>
      </c>
      <c r="BD709" s="51"/>
    </row>
    <row r="710" spans="1:56" ht="30" customHeight="1" x14ac:dyDescent="0.2">
      <c r="A710" s="82"/>
      <c r="B710" s="83"/>
      <c r="C710" s="83"/>
      <c r="D710" s="168" t="s">
        <v>44</v>
      </c>
      <c r="E710" s="85"/>
      <c r="F710" s="86"/>
      <c r="G710" s="87"/>
      <c r="H710" s="88"/>
      <c r="I710" s="89"/>
      <c r="J710" s="85"/>
      <c r="K710" s="90"/>
      <c r="L710" s="91"/>
      <c r="M710" s="92"/>
      <c r="N710" s="93" t="s">
        <v>130</v>
      </c>
      <c r="O710" s="94">
        <f>O711+O736+O743+O750+O757</f>
        <v>31006000</v>
      </c>
      <c r="P710" s="94">
        <f>P711+P736+P743+P750+P757</f>
        <v>33902000</v>
      </c>
      <c r="Q710" s="94">
        <f>Q711+Q736+Q743+Q750+Q757</f>
        <v>37531000</v>
      </c>
      <c r="R710" s="94">
        <f>R711+R736+R743+R750+R757</f>
        <v>31006000</v>
      </c>
      <c r="S710" s="377"/>
      <c r="T710" s="94">
        <f>T711+T736+T743+T750+T757</f>
        <v>2306100</v>
      </c>
      <c r="U710" s="94">
        <f>U711+U736+U743+U750+U757</f>
        <v>2372400</v>
      </c>
      <c r="V710" s="94">
        <f>V711+V736+V743+V750+V757</f>
        <v>2357500</v>
      </c>
      <c r="W710" s="94">
        <f t="shared" si="514"/>
        <v>7036000</v>
      </c>
      <c r="X710" s="94">
        <f t="shared" si="515"/>
        <v>22.692382119589755</v>
      </c>
      <c r="Z710" s="94">
        <f>Z711+Z736+Z743+Z750+Z757</f>
        <v>3495300</v>
      </c>
      <c r="AA710" s="94">
        <f>AA711+AA736+AA743+AA750+AA757</f>
        <v>3033700</v>
      </c>
      <c r="AB710" s="94">
        <f>AB711+AB736+AB743+AB750+AB757</f>
        <v>3046600</v>
      </c>
      <c r="AC710" s="94">
        <f t="shared" si="516"/>
        <v>9575600</v>
      </c>
      <c r="AD710" s="195">
        <f t="shared" si="517"/>
        <v>30.883054892601432</v>
      </c>
      <c r="AF710" s="195">
        <f t="shared" si="518"/>
        <v>16611600</v>
      </c>
      <c r="AG710" s="195">
        <f t="shared" si="519"/>
        <v>53.575437012191188</v>
      </c>
      <c r="AI710" s="195">
        <f>AI711+AI736+AI743+AI750+AI757</f>
        <v>3346200</v>
      </c>
      <c r="AJ710" s="94">
        <f>AJ711+AJ736+AJ743+AJ750+AJ757</f>
        <v>2935400</v>
      </c>
      <c r="AK710" s="94">
        <f>AK711+AK736+AK743+AK750+AK757</f>
        <v>2938400</v>
      </c>
      <c r="AL710" s="94">
        <f t="shared" si="520"/>
        <v>9220000</v>
      </c>
      <c r="AM710" s="195">
        <f t="shared" si="521"/>
        <v>29.736180094175321</v>
      </c>
      <c r="AO710" s="195">
        <f>AO711+AO736+AO743+AO750+AO757</f>
        <v>1926600</v>
      </c>
      <c r="AP710" s="94">
        <f>AP711+AP736+AP743+AP750+AP757</f>
        <v>1904400</v>
      </c>
      <c r="AQ710" s="94">
        <f>AQ711+AQ736+AQ743+AQ750+AQ757</f>
        <v>1343400</v>
      </c>
      <c r="AR710" s="94">
        <f t="shared" si="522"/>
        <v>5174400</v>
      </c>
      <c r="AS710" s="195">
        <f t="shared" si="523"/>
        <v>16.688382893633491</v>
      </c>
      <c r="AU710" s="195">
        <f t="shared" si="524"/>
        <v>14394400</v>
      </c>
      <c r="AV710" s="195">
        <f t="shared" si="525"/>
        <v>46.424562987808812</v>
      </c>
      <c r="AX710" s="195">
        <f t="shared" si="526"/>
        <v>31006000</v>
      </c>
      <c r="AY710" s="195">
        <f t="shared" si="527"/>
        <v>100</v>
      </c>
      <c r="AZ710" s="96"/>
      <c r="BA710" s="94">
        <f t="shared" si="536"/>
        <v>0</v>
      </c>
      <c r="BB710" s="94">
        <f t="shared" si="537"/>
        <v>0</v>
      </c>
      <c r="BC710" s="94">
        <f t="shared" si="538"/>
        <v>31006000</v>
      </c>
      <c r="BD710" s="51"/>
    </row>
    <row r="711" spans="1:56" ht="30" customHeight="1" x14ac:dyDescent="0.2">
      <c r="A711" s="82"/>
      <c r="B711" s="83"/>
      <c r="C711" s="83"/>
      <c r="D711" s="63"/>
      <c r="E711" s="193" t="s">
        <v>63</v>
      </c>
      <c r="F711" s="83"/>
      <c r="G711" s="104"/>
      <c r="H711" s="105"/>
      <c r="I711" s="59"/>
      <c r="J711" s="60"/>
      <c r="K711" s="61"/>
      <c r="L711" s="62"/>
      <c r="M711" s="63"/>
      <c r="N711" s="64" t="s">
        <v>127</v>
      </c>
      <c r="O711" s="99">
        <f t="shared" ref="O711:R712" si="539">O712</f>
        <v>4243000</v>
      </c>
      <c r="P711" s="99">
        <f t="shared" si="539"/>
        <v>4468000</v>
      </c>
      <c r="Q711" s="99">
        <f t="shared" si="539"/>
        <v>4808000</v>
      </c>
      <c r="R711" s="99">
        <f t="shared" si="539"/>
        <v>4243000</v>
      </c>
      <c r="S711" s="383"/>
      <c r="T711" s="99">
        <f>T712</f>
        <v>541600</v>
      </c>
      <c r="U711" s="99">
        <f>U712</f>
        <v>352600</v>
      </c>
      <c r="V711" s="99">
        <f>V1346+V712+V1036+V1092+V1290</f>
        <v>348500</v>
      </c>
      <c r="W711" s="99">
        <f t="shared" si="514"/>
        <v>1242700</v>
      </c>
      <c r="X711" s="98">
        <f t="shared" si="515"/>
        <v>29.288239453217063</v>
      </c>
      <c r="Z711" s="98">
        <f>Z712</f>
        <v>405100</v>
      </c>
      <c r="AA711" s="99">
        <f>AA712</f>
        <v>452200</v>
      </c>
      <c r="AB711" s="99">
        <f>AB1346+AB712+AB1036+AB1092+AB1290</f>
        <v>465300</v>
      </c>
      <c r="AC711" s="99">
        <f t="shared" si="516"/>
        <v>1322600</v>
      </c>
      <c r="AD711" s="65">
        <f t="shared" si="517"/>
        <v>31.171341032288474</v>
      </c>
      <c r="AF711" s="65">
        <f t="shared" si="518"/>
        <v>2565300</v>
      </c>
      <c r="AG711" s="65">
        <f t="shared" si="519"/>
        <v>60.459580485505541</v>
      </c>
      <c r="AI711" s="65">
        <f>AI712</f>
        <v>359000</v>
      </c>
      <c r="AJ711" s="99">
        <f>AJ712</f>
        <v>318900</v>
      </c>
      <c r="AK711" s="99">
        <f>AK1346+AK712+AK1036+AK1092+AK1290</f>
        <v>331400</v>
      </c>
      <c r="AL711" s="99">
        <f t="shared" si="520"/>
        <v>1009300</v>
      </c>
      <c r="AM711" s="65">
        <f t="shared" si="521"/>
        <v>23.787414565166156</v>
      </c>
      <c r="AO711" s="65">
        <f>AO712</f>
        <v>235300</v>
      </c>
      <c r="AP711" s="99">
        <f>AP712</f>
        <v>221100</v>
      </c>
      <c r="AQ711" s="99">
        <f>AQ1346+AQ712+AQ1036+AQ1092+AQ1290</f>
        <v>212000</v>
      </c>
      <c r="AR711" s="99">
        <f t="shared" si="522"/>
        <v>668400</v>
      </c>
      <c r="AS711" s="65">
        <f t="shared" si="523"/>
        <v>15.753004949328306</v>
      </c>
      <c r="AU711" s="65">
        <f t="shared" si="524"/>
        <v>1677700</v>
      </c>
      <c r="AV711" s="65">
        <f t="shared" si="525"/>
        <v>39.540419514494459</v>
      </c>
      <c r="AX711" s="65">
        <f t="shared" si="526"/>
        <v>4243000</v>
      </c>
      <c r="AY711" s="65">
        <f t="shared" si="527"/>
        <v>100</v>
      </c>
      <c r="AZ711" s="50"/>
      <c r="BA711" s="98">
        <f t="shared" si="536"/>
        <v>0</v>
      </c>
      <c r="BB711" s="99">
        <f t="shared" si="537"/>
        <v>0</v>
      </c>
      <c r="BC711" s="99">
        <f t="shared" si="538"/>
        <v>4243000</v>
      </c>
      <c r="BD711" s="51"/>
    </row>
    <row r="712" spans="1:56" ht="30" customHeight="1" x14ac:dyDescent="0.2">
      <c r="A712" s="82"/>
      <c r="B712" s="83"/>
      <c r="C712" s="83"/>
      <c r="D712" s="63"/>
      <c r="E712" s="60"/>
      <c r="F712" s="171">
        <v>3</v>
      </c>
      <c r="G712" s="104"/>
      <c r="H712" s="105"/>
      <c r="I712" s="59"/>
      <c r="J712" s="60"/>
      <c r="K712" s="61"/>
      <c r="L712" s="62"/>
      <c r="M712" s="63"/>
      <c r="N712" s="101" t="s">
        <v>128</v>
      </c>
      <c r="O712" s="103">
        <f t="shared" si="539"/>
        <v>4243000</v>
      </c>
      <c r="P712" s="103">
        <f t="shared" si="539"/>
        <v>4468000</v>
      </c>
      <c r="Q712" s="103">
        <f t="shared" si="539"/>
        <v>4808000</v>
      </c>
      <c r="R712" s="103">
        <f t="shared" si="539"/>
        <v>4243000</v>
      </c>
      <c r="S712" s="379"/>
      <c r="T712" s="103">
        <f>T713</f>
        <v>541600</v>
      </c>
      <c r="U712" s="103">
        <f>U713</f>
        <v>352600</v>
      </c>
      <c r="V712" s="103">
        <f>V1347+V713+V1037+V1093+V1291</f>
        <v>348500</v>
      </c>
      <c r="W712" s="103">
        <f t="shared" si="514"/>
        <v>1242700</v>
      </c>
      <c r="X712" s="102">
        <f t="shared" si="515"/>
        <v>29.288239453217063</v>
      </c>
      <c r="Z712" s="102">
        <f>Z713</f>
        <v>405100</v>
      </c>
      <c r="AA712" s="103">
        <f>AA713</f>
        <v>452200</v>
      </c>
      <c r="AB712" s="103">
        <f>AB1347+AB713+AB1037+AB1093+AB1291</f>
        <v>465300</v>
      </c>
      <c r="AC712" s="103">
        <f t="shared" si="516"/>
        <v>1322600</v>
      </c>
      <c r="AD712" s="420">
        <f t="shared" si="517"/>
        <v>31.171341032288474</v>
      </c>
      <c r="AF712" s="420">
        <f t="shared" si="518"/>
        <v>2565300</v>
      </c>
      <c r="AG712" s="420">
        <f t="shared" si="519"/>
        <v>60.459580485505541</v>
      </c>
      <c r="AI712" s="420">
        <f>AI713</f>
        <v>359000</v>
      </c>
      <c r="AJ712" s="103">
        <f>AJ713</f>
        <v>318900</v>
      </c>
      <c r="AK712" s="103">
        <f>AK1347+AK713+AK1037+AK1093+AK1291</f>
        <v>331400</v>
      </c>
      <c r="AL712" s="103">
        <f t="shared" si="520"/>
        <v>1009300</v>
      </c>
      <c r="AM712" s="420">
        <f t="shared" si="521"/>
        <v>23.787414565166156</v>
      </c>
      <c r="AO712" s="420">
        <f>AO713</f>
        <v>235300</v>
      </c>
      <c r="AP712" s="103">
        <f>AP713</f>
        <v>221100</v>
      </c>
      <c r="AQ712" s="103">
        <f>AQ1347+AQ713+AQ1037+AQ1093+AQ1291</f>
        <v>212000</v>
      </c>
      <c r="AR712" s="103">
        <f t="shared" si="522"/>
        <v>668400</v>
      </c>
      <c r="AS712" s="420">
        <f t="shared" si="523"/>
        <v>15.753004949328306</v>
      </c>
      <c r="AU712" s="420">
        <f t="shared" si="524"/>
        <v>1677700</v>
      </c>
      <c r="AV712" s="420">
        <f t="shared" si="525"/>
        <v>39.540419514494459</v>
      </c>
      <c r="AX712" s="420">
        <f t="shared" si="526"/>
        <v>4243000</v>
      </c>
      <c r="AY712" s="420">
        <f t="shared" si="527"/>
        <v>100</v>
      </c>
      <c r="AZ712" s="50"/>
      <c r="BA712" s="102">
        <f t="shared" si="536"/>
        <v>0</v>
      </c>
      <c r="BB712" s="103">
        <f t="shared" si="537"/>
        <v>0</v>
      </c>
      <c r="BC712" s="103">
        <f t="shared" si="538"/>
        <v>4243000</v>
      </c>
      <c r="BD712" s="51"/>
    </row>
    <row r="713" spans="1:56" ht="30" customHeight="1" x14ac:dyDescent="0.2">
      <c r="A713" s="82"/>
      <c r="B713" s="83"/>
      <c r="C713" s="83"/>
      <c r="D713" s="63"/>
      <c r="E713" s="60"/>
      <c r="F713" s="83"/>
      <c r="G713" s="109">
        <v>9</v>
      </c>
      <c r="H713" s="172"/>
      <c r="I713" s="59"/>
      <c r="J713" s="60"/>
      <c r="K713" s="61"/>
      <c r="L713" s="62"/>
      <c r="M713" s="63"/>
      <c r="N713" s="101" t="s">
        <v>129</v>
      </c>
      <c r="O713" s="103">
        <f>O714+O728</f>
        <v>4243000</v>
      </c>
      <c r="P713" s="103">
        <f>P714+P728</f>
        <v>4468000</v>
      </c>
      <c r="Q713" s="103">
        <f>Q714+Q728</f>
        <v>4808000</v>
      </c>
      <c r="R713" s="103">
        <f>R714+R728</f>
        <v>4243000</v>
      </c>
      <c r="S713" s="379"/>
      <c r="T713" s="103">
        <f>T714+T728</f>
        <v>541600</v>
      </c>
      <c r="U713" s="103">
        <f>U714+U728</f>
        <v>352600</v>
      </c>
      <c r="V713" s="103">
        <f>V714+V728</f>
        <v>348500</v>
      </c>
      <c r="W713" s="103">
        <f t="shared" si="514"/>
        <v>1242700</v>
      </c>
      <c r="X713" s="102">
        <f t="shared" si="515"/>
        <v>29.288239453217063</v>
      </c>
      <c r="Z713" s="102">
        <f>Z714+Z728</f>
        <v>405100</v>
      </c>
      <c r="AA713" s="103">
        <f>AA714+AA728</f>
        <v>452200</v>
      </c>
      <c r="AB713" s="103">
        <f>AB714+AB728</f>
        <v>465300</v>
      </c>
      <c r="AC713" s="103">
        <f t="shared" si="516"/>
        <v>1322600</v>
      </c>
      <c r="AD713" s="420">
        <f t="shared" si="517"/>
        <v>31.171341032288474</v>
      </c>
      <c r="AF713" s="420">
        <f t="shared" si="518"/>
        <v>2565300</v>
      </c>
      <c r="AG713" s="420">
        <f t="shared" si="519"/>
        <v>60.459580485505541</v>
      </c>
      <c r="AI713" s="420">
        <f>AI714+AI728</f>
        <v>359000</v>
      </c>
      <c r="AJ713" s="103">
        <f>AJ714+AJ728</f>
        <v>318900</v>
      </c>
      <c r="AK713" s="103">
        <f>AK714+AK728</f>
        <v>331400</v>
      </c>
      <c r="AL713" s="103">
        <f t="shared" si="520"/>
        <v>1009300</v>
      </c>
      <c r="AM713" s="420">
        <f t="shared" si="521"/>
        <v>23.787414565166156</v>
      </c>
      <c r="AO713" s="420">
        <f>AO714+AO728</f>
        <v>235300</v>
      </c>
      <c r="AP713" s="103">
        <f>AP714+AP728</f>
        <v>221100</v>
      </c>
      <c r="AQ713" s="103">
        <f>AQ714+AQ728</f>
        <v>212000</v>
      </c>
      <c r="AR713" s="103">
        <f t="shared" si="522"/>
        <v>668400</v>
      </c>
      <c r="AS713" s="420">
        <f t="shared" si="523"/>
        <v>15.753004949328306</v>
      </c>
      <c r="AU713" s="420">
        <f t="shared" si="524"/>
        <v>1677700</v>
      </c>
      <c r="AV713" s="420">
        <f t="shared" si="525"/>
        <v>39.540419514494459</v>
      </c>
      <c r="AX713" s="420">
        <f t="shared" si="526"/>
        <v>4243000</v>
      </c>
      <c r="AY713" s="420">
        <f t="shared" si="527"/>
        <v>100</v>
      </c>
      <c r="AZ713" s="50"/>
      <c r="BA713" s="102">
        <f t="shared" si="536"/>
        <v>0</v>
      </c>
      <c r="BB713" s="103">
        <f t="shared" si="537"/>
        <v>0</v>
      </c>
      <c r="BC713" s="103">
        <f t="shared" si="538"/>
        <v>4243000</v>
      </c>
      <c r="BD713" s="51"/>
    </row>
    <row r="714" spans="1:56" ht="30" customHeight="1" x14ac:dyDescent="0.2">
      <c r="A714" s="82"/>
      <c r="B714" s="83"/>
      <c r="C714" s="83"/>
      <c r="D714" s="63"/>
      <c r="E714" s="60"/>
      <c r="F714" s="83"/>
      <c r="G714" s="109"/>
      <c r="H714" s="173" t="s">
        <v>46</v>
      </c>
      <c r="I714" s="59"/>
      <c r="J714" s="60"/>
      <c r="K714" s="61"/>
      <c r="L714" s="62"/>
      <c r="M714" s="63"/>
      <c r="N714" s="101" t="s">
        <v>129</v>
      </c>
      <c r="O714" s="103">
        <f>O715</f>
        <v>3815000</v>
      </c>
      <c r="P714" s="103">
        <f>P715</f>
        <v>3995000</v>
      </c>
      <c r="Q714" s="103">
        <f>Q715</f>
        <v>4290000</v>
      </c>
      <c r="R714" s="103">
        <f>R715</f>
        <v>3815000</v>
      </c>
      <c r="S714" s="379"/>
      <c r="T714" s="103">
        <f>T715</f>
        <v>504600</v>
      </c>
      <c r="U714" s="103">
        <f>U715</f>
        <v>315600</v>
      </c>
      <c r="V714" s="103">
        <f>V1349+V715+V1039+V1095+V1293</f>
        <v>312500</v>
      </c>
      <c r="W714" s="103">
        <f t="shared" si="514"/>
        <v>1132700</v>
      </c>
      <c r="X714" s="102">
        <f t="shared" si="515"/>
        <v>29.690694626474443</v>
      </c>
      <c r="Z714" s="102">
        <f>Z715</f>
        <v>361100</v>
      </c>
      <c r="AA714" s="103">
        <f>AA715</f>
        <v>408200</v>
      </c>
      <c r="AB714" s="103">
        <f>AB1349+AB715+AB1039+AB1095+AB1293</f>
        <v>421300</v>
      </c>
      <c r="AC714" s="103">
        <f t="shared" si="516"/>
        <v>1190600</v>
      </c>
      <c r="AD714" s="420">
        <f t="shared" si="517"/>
        <v>31.208387942332898</v>
      </c>
      <c r="AF714" s="420">
        <f t="shared" si="518"/>
        <v>2323300</v>
      </c>
      <c r="AG714" s="420">
        <f t="shared" si="519"/>
        <v>60.899082568807337</v>
      </c>
      <c r="AI714" s="420">
        <f>AI715</f>
        <v>319000</v>
      </c>
      <c r="AJ714" s="103">
        <f>AJ715</f>
        <v>278900</v>
      </c>
      <c r="AK714" s="103">
        <f>AK1349+AK715+AK1039+AK1095+AK1293</f>
        <v>291400</v>
      </c>
      <c r="AL714" s="103">
        <f t="shared" si="520"/>
        <v>889300</v>
      </c>
      <c r="AM714" s="420">
        <f t="shared" si="521"/>
        <v>23.310615989515071</v>
      </c>
      <c r="AO714" s="420">
        <f>AO715</f>
        <v>209300</v>
      </c>
      <c r="AP714" s="103">
        <f>AP715</f>
        <v>198100</v>
      </c>
      <c r="AQ714" s="103">
        <f>AQ1349+AQ715+AQ1039+AQ1095+AQ1293</f>
        <v>195000</v>
      </c>
      <c r="AR714" s="103">
        <f t="shared" si="522"/>
        <v>602400</v>
      </c>
      <c r="AS714" s="420">
        <f t="shared" si="523"/>
        <v>15.790301441677588</v>
      </c>
      <c r="AU714" s="420">
        <f t="shared" si="524"/>
        <v>1491700</v>
      </c>
      <c r="AV714" s="420">
        <f t="shared" si="525"/>
        <v>39.100917431192663</v>
      </c>
      <c r="AX714" s="420">
        <f t="shared" si="526"/>
        <v>3815000</v>
      </c>
      <c r="AY714" s="420">
        <f t="shared" si="527"/>
        <v>100</v>
      </c>
      <c r="AZ714" s="50"/>
      <c r="BA714" s="102">
        <f t="shared" si="536"/>
        <v>0</v>
      </c>
      <c r="BB714" s="103">
        <f t="shared" si="537"/>
        <v>0</v>
      </c>
      <c r="BC714" s="103">
        <f t="shared" si="538"/>
        <v>3815000</v>
      </c>
      <c r="BD714" s="51"/>
    </row>
    <row r="715" spans="1:56" ht="30" customHeight="1" x14ac:dyDescent="0.2">
      <c r="A715" s="82"/>
      <c r="B715" s="83"/>
      <c r="C715" s="83"/>
      <c r="D715" s="63"/>
      <c r="E715" s="60"/>
      <c r="F715" s="83"/>
      <c r="G715" s="104"/>
      <c r="H715" s="105"/>
      <c r="I715" s="123">
        <v>2</v>
      </c>
      <c r="J715" s="60"/>
      <c r="K715" s="61"/>
      <c r="L715" s="62"/>
      <c r="M715" s="63"/>
      <c r="N715" s="124" t="s">
        <v>54</v>
      </c>
      <c r="O715" s="126">
        <f>O716+O719+O722+O726</f>
        <v>3815000</v>
      </c>
      <c r="P715" s="126">
        <f>P716+P719+P722+P726</f>
        <v>3995000</v>
      </c>
      <c r="Q715" s="126">
        <f>Q716+Q719+Q722+Q726</f>
        <v>4290000</v>
      </c>
      <c r="R715" s="126">
        <f>R716+R719+R722+R726</f>
        <v>3815000</v>
      </c>
      <c r="S715" s="388"/>
      <c r="T715" s="126">
        <f>T716+T719+T722+T726</f>
        <v>504600</v>
      </c>
      <c r="U715" s="126">
        <f>U716+U719+U722+U726</f>
        <v>315600</v>
      </c>
      <c r="V715" s="126">
        <f>V716+V719+V722+V726</f>
        <v>312500</v>
      </c>
      <c r="W715" s="126">
        <f t="shared" si="514"/>
        <v>1132700</v>
      </c>
      <c r="X715" s="125">
        <f t="shared" si="515"/>
        <v>29.690694626474443</v>
      </c>
      <c r="Z715" s="125">
        <f>Z716+Z719+Z722+Z726</f>
        <v>361100</v>
      </c>
      <c r="AA715" s="126">
        <f>AA716+AA719+AA722+AA726</f>
        <v>408200</v>
      </c>
      <c r="AB715" s="126">
        <f>AB716+AB719+AB722+AB726</f>
        <v>421300</v>
      </c>
      <c r="AC715" s="126">
        <f t="shared" si="516"/>
        <v>1190600</v>
      </c>
      <c r="AD715" s="423">
        <f t="shared" si="517"/>
        <v>31.208387942332898</v>
      </c>
      <c r="AF715" s="423">
        <f t="shared" si="518"/>
        <v>2323300</v>
      </c>
      <c r="AG715" s="423">
        <f t="shared" si="519"/>
        <v>60.899082568807337</v>
      </c>
      <c r="AI715" s="423">
        <f>AI716+AI719+AI722+AI726</f>
        <v>319000</v>
      </c>
      <c r="AJ715" s="126">
        <f>AJ716+AJ719+AJ722+AJ726</f>
        <v>278900</v>
      </c>
      <c r="AK715" s="126">
        <f>AK716+AK719+AK722+AK726</f>
        <v>291400</v>
      </c>
      <c r="AL715" s="126">
        <f t="shared" si="520"/>
        <v>889300</v>
      </c>
      <c r="AM715" s="423">
        <f t="shared" si="521"/>
        <v>23.310615989515071</v>
      </c>
      <c r="AO715" s="423">
        <f>AO716+AO719+AO722+AO726</f>
        <v>209300</v>
      </c>
      <c r="AP715" s="126">
        <f>AP716+AP719+AP722+AP726</f>
        <v>198100</v>
      </c>
      <c r="AQ715" s="126">
        <f>AQ716+AQ719+AQ722+AQ726</f>
        <v>195000</v>
      </c>
      <c r="AR715" s="126">
        <f t="shared" si="522"/>
        <v>602400</v>
      </c>
      <c r="AS715" s="423">
        <f t="shared" si="523"/>
        <v>15.790301441677588</v>
      </c>
      <c r="AU715" s="423">
        <f t="shared" si="524"/>
        <v>1491700</v>
      </c>
      <c r="AV715" s="423">
        <f t="shared" si="525"/>
        <v>39.100917431192663</v>
      </c>
      <c r="AX715" s="423">
        <f t="shared" si="526"/>
        <v>3815000</v>
      </c>
      <c r="AY715" s="423">
        <f t="shared" si="527"/>
        <v>100</v>
      </c>
      <c r="AZ715" s="50"/>
      <c r="BA715" s="125">
        <f t="shared" si="536"/>
        <v>0</v>
      </c>
      <c r="BB715" s="126">
        <f t="shared" si="537"/>
        <v>0</v>
      </c>
      <c r="BC715" s="126">
        <f t="shared" si="538"/>
        <v>3815000</v>
      </c>
      <c r="BD715" s="51"/>
    </row>
    <row r="716" spans="1:56" ht="30" customHeight="1" x14ac:dyDescent="0.2">
      <c r="A716" s="82"/>
      <c r="B716" s="83"/>
      <c r="C716" s="83"/>
      <c r="D716" s="63"/>
      <c r="E716" s="60"/>
      <c r="F716" s="83"/>
      <c r="G716" s="104"/>
      <c r="H716" s="105"/>
      <c r="I716" s="59"/>
      <c r="J716" s="130" t="s">
        <v>63</v>
      </c>
      <c r="K716" s="61"/>
      <c r="L716" s="62"/>
      <c r="M716" s="63"/>
      <c r="N716" s="101" t="s">
        <v>64</v>
      </c>
      <c r="O716" s="103">
        <f>O717+O718</f>
        <v>2394000</v>
      </c>
      <c r="P716" s="131">
        <f>P717+P718</f>
        <v>2493000</v>
      </c>
      <c r="Q716" s="132">
        <f>Q717+Q718</f>
        <v>2695000</v>
      </c>
      <c r="R716" s="103">
        <f>R717+R718</f>
        <v>2394000</v>
      </c>
      <c r="S716" s="379"/>
      <c r="T716" s="103">
        <f>T717+T718</f>
        <v>359000</v>
      </c>
      <c r="U716" s="103">
        <f>U717+U718</f>
        <v>188000</v>
      </c>
      <c r="V716" s="103">
        <f>V717+V718</f>
        <v>188000</v>
      </c>
      <c r="W716" s="103">
        <f t="shared" si="514"/>
        <v>735000</v>
      </c>
      <c r="X716" s="102">
        <f t="shared" si="515"/>
        <v>30.701754385964911</v>
      </c>
      <c r="Z716" s="102">
        <f>Z717+Z718</f>
        <v>240000</v>
      </c>
      <c r="AA716" s="103">
        <f>AA717+AA718</f>
        <v>270000</v>
      </c>
      <c r="AB716" s="103">
        <f>AB717+AB718</f>
        <v>280000</v>
      </c>
      <c r="AC716" s="103">
        <f t="shared" si="516"/>
        <v>790000</v>
      </c>
      <c r="AD716" s="424">
        <f t="shared" ref="AD716:AD721" si="540">AC716/(O716/100)</f>
        <v>32.999164578111944</v>
      </c>
      <c r="AF716" s="420">
        <f t="shared" si="518"/>
        <v>1525000</v>
      </c>
      <c r="AG716" s="420">
        <f t="shared" si="519"/>
        <v>63.700918964076855</v>
      </c>
      <c r="AI716" s="420">
        <f>AI717+AI718</f>
        <v>199000</v>
      </c>
      <c r="AJ716" s="103">
        <f>AJ717+AJ718</f>
        <v>159000</v>
      </c>
      <c r="AK716" s="103">
        <f>AK717+AK718</f>
        <v>179000</v>
      </c>
      <c r="AL716" s="103">
        <f t="shared" si="520"/>
        <v>537000</v>
      </c>
      <c r="AM716" s="424">
        <f t="shared" ref="AM716:AM721" si="541">AL716/(O716/100)</f>
        <v>22.43107769423559</v>
      </c>
      <c r="AO716" s="420">
        <f>AO717+AO718</f>
        <v>116000</v>
      </c>
      <c r="AP716" s="103">
        <f>AP717+AP718</f>
        <v>106000</v>
      </c>
      <c r="AQ716" s="103">
        <f>AQ717+AQ718</f>
        <v>110000</v>
      </c>
      <c r="AR716" s="103">
        <f t="shared" si="522"/>
        <v>332000</v>
      </c>
      <c r="AS716" s="424">
        <f t="shared" ref="AS716:AS721" si="542">AR716/(O716/100)</f>
        <v>13.868003341687553</v>
      </c>
      <c r="AU716" s="420">
        <f t="shared" si="524"/>
        <v>869000</v>
      </c>
      <c r="AV716" s="420">
        <f t="shared" si="525"/>
        <v>36.299081035923145</v>
      </c>
      <c r="AX716" s="420">
        <f t="shared" si="526"/>
        <v>2394000</v>
      </c>
      <c r="AY716" s="420">
        <f t="shared" si="527"/>
        <v>100</v>
      </c>
      <c r="AZ716" s="50"/>
      <c r="BA716" s="102">
        <f t="shared" si="536"/>
        <v>0</v>
      </c>
      <c r="BB716" s="103">
        <f t="shared" si="537"/>
        <v>0</v>
      </c>
      <c r="BC716" s="103">
        <f t="shared" si="538"/>
        <v>2394000</v>
      </c>
      <c r="BD716" s="51"/>
    </row>
    <row r="717" spans="1:56" ht="30" customHeight="1" x14ac:dyDescent="0.2">
      <c r="A717" s="82"/>
      <c r="B717" s="83"/>
      <c r="C717" s="83"/>
      <c r="D717" s="63"/>
      <c r="E717" s="60"/>
      <c r="F717" s="83"/>
      <c r="G717" s="104"/>
      <c r="H717" s="105"/>
      <c r="I717" s="59"/>
      <c r="J717" s="60"/>
      <c r="K717" s="133">
        <v>1</v>
      </c>
      <c r="L717" s="62"/>
      <c r="M717" s="63"/>
      <c r="N717" s="134" t="s">
        <v>65</v>
      </c>
      <c r="O717" s="129">
        <v>2293000</v>
      </c>
      <c r="P717" s="136">
        <v>2382000</v>
      </c>
      <c r="Q717" s="137">
        <v>2575000</v>
      </c>
      <c r="R717" s="129">
        <v>2293000</v>
      </c>
      <c r="S717" s="375"/>
      <c r="T717" s="129">
        <v>343000</v>
      </c>
      <c r="U717" s="129">
        <v>180000</v>
      </c>
      <c r="V717" s="129">
        <v>180000</v>
      </c>
      <c r="W717" s="129">
        <f t="shared" si="514"/>
        <v>703000</v>
      </c>
      <c r="X717" s="135">
        <f t="shared" si="515"/>
        <v>30.658525948539033</v>
      </c>
      <c r="Z717" s="135">
        <v>230000</v>
      </c>
      <c r="AA717" s="129">
        <v>260000</v>
      </c>
      <c r="AB717" s="129">
        <v>270000</v>
      </c>
      <c r="AC717" s="129">
        <f t="shared" si="516"/>
        <v>760000</v>
      </c>
      <c r="AD717" s="424">
        <f t="shared" si="540"/>
        <v>33.144352376798956</v>
      </c>
      <c r="AF717" s="424">
        <f t="shared" si="518"/>
        <v>1463000</v>
      </c>
      <c r="AG717" s="424">
        <f t="shared" si="519"/>
        <v>63.802878325337986</v>
      </c>
      <c r="AI717" s="424">
        <v>190000</v>
      </c>
      <c r="AJ717" s="129">
        <v>150000</v>
      </c>
      <c r="AK717" s="129">
        <v>170000</v>
      </c>
      <c r="AL717" s="129">
        <f t="shared" si="520"/>
        <v>510000</v>
      </c>
      <c r="AM717" s="424">
        <f t="shared" si="541"/>
        <v>22.241604884430878</v>
      </c>
      <c r="AO717" s="424">
        <v>110000</v>
      </c>
      <c r="AP717" s="129">
        <v>100000</v>
      </c>
      <c r="AQ717" s="129">
        <v>110000</v>
      </c>
      <c r="AR717" s="129">
        <f t="shared" si="522"/>
        <v>320000</v>
      </c>
      <c r="AS717" s="424">
        <f t="shared" si="542"/>
        <v>13.955516790231139</v>
      </c>
      <c r="AU717" s="424">
        <f t="shared" si="524"/>
        <v>830000</v>
      </c>
      <c r="AV717" s="424">
        <f t="shared" si="525"/>
        <v>36.197121674662014</v>
      </c>
      <c r="AX717" s="424">
        <f t="shared" si="526"/>
        <v>2293000</v>
      </c>
      <c r="AY717" s="424">
        <f t="shared" si="527"/>
        <v>100</v>
      </c>
      <c r="AZ717" s="50"/>
      <c r="BA717" s="135">
        <f t="shared" si="536"/>
        <v>0</v>
      </c>
      <c r="BB717" s="129">
        <f t="shared" si="537"/>
        <v>0</v>
      </c>
      <c r="BC717" s="129">
        <f t="shared" si="538"/>
        <v>2293000</v>
      </c>
      <c r="BD717" s="51"/>
    </row>
    <row r="718" spans="1:56" s="194" customFormat="1" ht="30" customHeight="1" x14ac:dyDescent="0.2">
      <c r="A718" s="82"/>
      <c r="B718" s="83"/>
      <c r="C718" s="83"/>
      <c r="D718" s="63"/>
      <c r="E718" s="60"/>
      <c r="F718" s="83"/>
      <c r="G718" s="104"/>
      <c r="H718" s="105"/>
      <c r="I718" s="59"/>
      <c r="J718" s="60"/>
      <c r="K718" s="133">
        <v>3</v>
      </c>
      <c r="L718" s="62"/>
      <c r="M718" s="63"/>
      <c r="N718" s="134" t="s">
        <v>131</v>
      </c>
      <c r="O718" s="129">
        <v>101000</v>
      </c>
      <c r="P718" s="136">
        <v>111000</v>
      </c>
      <c r="Q718" s="137">
        <v>120000</v>
      </c>
      <c r="R718" s="129">
        <v>101000</v>
      </c>
      <c r="S718" s="375"/>
      <c r="T718" s="129">
        <v>16000</v>
      </c>
      <c r="U718" s="129">
        <v>8000</v>
      </c>
      <c r="V718" s="129">
        <v>8000</v>
      </c>
      <c r="W718" s="129">
        <f t="shared" si="514"/>
        <v>32000</v>
      </c>
      <c r="X718" s="135">
        <f t="shared" si="515"/>
        <v>31.683168316831683</v>
      </c>
      <c r="Y718" s="374"/>
      <c r="Z718" s="135">
        <v>10000</v>
      </c>
      <c r="AA718" s="129">
        <v>10000</v>
      </c>
      <c r="AB718" s="129">
        <v>10000</v>
      </c>
      <c r="AC718" s="129">
        <f t="shared" si="516"/>
        <v>30000</v>
      </c>
      <c r="AD718" s="424">
        <f t="shared" si="540"/>
        <v>29.702970297029704</v>
      </c>
      <c r="AE718" s="374"/>
      <c r="AF718" s="424">
        <f t="shared" si="518"/>
        <v>62000</v>
      </c>
      <c r="AG718" s="424">
        <f t="shared" si="519"/>
        <v>61.386138613861384</v>
      </c>
      <c r="AH718" s="374"/>
      <c r="AI718" s="424">
        <v>9000</v>
      </c>
      <c r="AJ718" s="129">
        <v>9000</v>
      </c>
      <c r="AK718" s="129">
        <v>9000</v>
      </c>
      <c r="AL718" s="129">
        <f t="shared" si="520"/>
        <v>27000</v>
      </c>
      <c r="AM718" s="424">
        <f t="shared" si="541"/>
        <v>26.732673267326732</v>
      </c>
      <c r="AN718" s="374"/>
      <c r="AO718" s="424">
        <v>6000</v>
      </c>
      <c r="AP718" s="129">
        <v>6000</v>
      </c>
      <c r="AQ718" s="129"/>
      <c r="AR718" s="129">
        <f t="shared" si="522"/>
        <v>12000</v>
      </c>
      <c r="AS718" s="424">
        <f t="shared" si="542"/>
        <v>11.881188118811881</v>
      </c>
      <c r="AT718" s="374"/>
      <c r="AU718" s="424">
        <f t="shared" si="524"/>
        <v>39000</v>
      </c>
      <c r="AV718" s="424">
        <f t="shared" si="525"/>
        <v>38.613861386138616</v>
      </c>
      <c r="AW718" s="374"/>
      <c r="AX718" s="424">
        <f t="shared" si="526"/>
        <v>101000</v>
      </c>
      <c r="AY718" s="424">
        <f t="shared" si="527"/>
        <v>100</v>
      </c>
      <c r="AZ718" s="50"/>
      <c r="BA718" s="135">
        <f t="shared" si="536"/>
        <v>0</v>
      </c>
      <c r="BB718" s="129">
        <f t="shared" si="537"/>
        <v>0</v>
      </c>
      <c r="BC718" s="129">
        <f t="shared" si="538"/>
        <v>101000</v>
      </c>
      <c r="BD718" s="51"/>
    </row>
    <row r="719" spans="1:56" s="194" customFormat="1" ht="30" customHeight="1" x14ac:dyDescent="0.2">
      <c r="A719" s="82"/>
      <c r="B719" s="83"/>
      <c r="C719" s="83"/>
      <c r="D719" s="63"/>
      <c r="E719" s="60"/>
      <c r="F719" s="83"/>
      <c r="G719" s="104"/>
      <c r="H719" s="105"/>
      <c r="I719" s="59"/>
      <c r="J719" s="130" t="s">
        <v>67</v>
      </c>
      <c r="K719" s="61"/>
      <c r="L719" s="62"/>
      <c r="M719" s="63"/>
      <c r="N719" s="101" t="s">
        <v>68</v>
      </c>
      <c r="O719" s="103">
        <f>O720+O721</f>
        <v>409000</v>
      </c>
      <c r="P719" s="131">
        <f>P720+P721</f>
        <v>427000</v>
      </c>
      <c r="Q719" s="132">
        <f>Q720+Q721</f>
        <v>461000</v>
      </c>
      <c r="R719" s="103">
        <f>R720+R721</f>
        <v>409000</v>
      </c>
      <c r="S719" s="379"/>
      <c r="T719" s="103">
        <f>T720+T721</f>
        <v>63000</v>
      </c>
      <c r="U719" s="103">
        <f>U720+U721</f>
        <v>32000</v>
      </c>
      <c r="V719" s="103">
        <f>V720+V721</f>
        <v>29000</v>
      </c>
      <c r="W719" s="103">
        <f t="shared" si="514"/>
        <v>124000</v>
      </c>
      <c r="X719" s="102">
        <f t="shared" si="515"/>
        <v>30.317848410757946</v>
      </c>
      <c r="Y719" s="374"/>
      <c r="Z719" s="102">
        <f>Z720+Z721</f>
        <v>37000</v>
      </c>
      <c r="AA719" s="103">
        <f>AA720+AA721</f>
        <v>55000</v>
      </c>
      <c r="AB719" s="103">
        <f>AB720+AB721</f>
        <v>58000</v>
      </c>
      <c r="AC719" s="103">
        <f t="shared" si="516"/>
        <v>150000</v>
      </c>
      <c r="AD719" s="424">
        <f t="shared" si="540"/>
        <v>36.674816625916868</v>
      </c>
      <c r="AE719" s="374"/>
      <c r="AF719" s="420">
        <f t="shared" si="518"/>
        <v>274000</v>
      </c>
      <c r="AG719" s="420">
        <f t="shared" si="519"/>
        <v>66.992665036674822</v>
      </c>
      <c r="AH719" s="374"/>
      <c r="AI719" s="420">
        <f>AI720+AI721</f>
        <v>27000</v>
      </c>
      <c r="AJ719" s="103">
        <f>AJ720+AJ721</f>
        <v>27000</v>
      </c>
      <c r="AK719" s="103">
        <f>AK720+AK721</f>
        <v>21000</v>
      </c>
      <c r="AL719" s="103">
        <f t="shared" si="520"/>
        <v>75000</v>
      </c>
      <c r="AM719" s="424">
        <f t="shared" si="541"/>
        <v>18.337408312958434</v>
      </c>
      <c r="AN719" s="374"/>
      <c r="AO719" s="420">
        <f>AO720+AO721</f>
        <v>20000</v>
      </c>
      <c r="AP719" s="103">
        <f>AP720+AP721</f>
        <v>20000</v>
      </c>
      <c r="AQ719" s="103">
        <f>AQ720+AQ721</f>
        <v>20000</v>
      </c>
      <c r="AR719" s="103">
        <f t="shared" si="522"/>
        <v>60000</v>
      </c>
      <c r="AS719" s="424">
        <f t="shared" si="542"/>
        <v>14.669926650366747</v>
      </c>
      <c r="AT719" s="374"/>
      <c r="AU719" s="420">
        <f t="shared" si="524"/>
        <v>135000</v>
      </c>
      <c r="AV719" s="420">
        <f t="shared" si="525"/>
        <v>33.007334963325185</v>
      </c>
      <c r="AW719" s="374"/>
      <c r="AX719" s="420">
        <f t="shared" si="526"/>
        <v>409000</v>
      </c>
      <c r="AY719" s="420">
        <f t="shared" si="527"/>
        <v>100</v>
      </c>
      <c r="AZ719" s="50"/>
      <c r="BA719" s="102">
        <f t="shared" si="536"/>
        <v>0</v>
      </c>
      <c r="BB719" s="103">
        <f t="shared" si="537"/>
        <v>0</v>
      </c>
      <c r="BC719" s="103">
        <f t="shared" si="538"/>
        <v>409000</v>
      </c>
      <c r="BD719" s="51"/>
    </row>
    <row r="720" spans="1:56" s="194" customFormat="1" ht="30" customHeight="1" x14ac:dyDescent="0.2">
      <c r="A720" s="82"/>
      <c r="B720" s="83"/>
      <c r="C720" s="83"/>
      <c r="D720" s="63"/>
      <c r="E720" s="60"/>
      <c r="F720" s="83"/>
      <c r="G720" s="104"/>
      <c r="H720" s="105"/>
      <c r="I720" s="59"/>
      <c r="J720" s="60"/>
      <c r="K720" s="133">
        <v>1</v>
      </c>
      <c r="L720" s="62"/>
      <c r="M720" s="63"/>
      <c r="N720" s="134" t="s">
        <v>65</v>
      </c>
      <c r="O720" s="129">
        <v>385000</v>
      </c>
      <c r="P720" s="136">
        <v>400000</v>
      </c>
      <c r="Q720" s="137">
        <v>433000</v>
      </c>
      <c r="R720" s="129">
        <v>385000</v>
      </c>
      <c r="S720" s="375"/>
      <c r="T720" s="129">
        <v>59000</v>
      </c>
      <c r="U720" s="129">
        <v>30000</v>
      </c>
      <c r="V720" s="129">
        <v>27000</v>
      </c>
      <c r="W720" s="129">
        <f t="shared" si="514"/>
        <v>116000</v>
      </c>
      <c r="X720" s="135">
        <f t="shared" si="515"/>
        <v>30.129870129870131</v>
      </c>
      <c r="Y720" s="374"/>
      <c r="Z720" s="135">
        <v>34000</v>
      </c>
      <c r="AA720" s="129">
        <v>52000</v>
      </c>
      <c r="AB720" s="129">
        <v>55000</v>
      </c>
      <c r="AC720" s="129">
        <f t="shared" si="516"/>
        <v>141000</v>
      </c>
      <c r="AD720" s="424">
        <f t="shared" si="540"/>
        <v>36.623376623376622</v>
      </c>
      <c r="AE720" s="374"/>
      <c r="AF720" s="424">
        <f t="shared" si="518"/>
        <v>257000</v>
      </c>
      <c r="AG720" s="424">
        <f t="shared" si="519"/>
        <v>66.753246753246756</v>
      </c>
      <c r="AH720" s="374"/>
      <c r="AI720" s="424">
        <v>24000</v>
      </c>
      <c r="AJ720" s="129">
        <v>24000</v>
      </c>
      <c r="AK720" s="129">
        <v>20000</v>
      </c>
      <c r="AL720" s="129">
        <f t="shared" si="520"/>
        <v>68000</v>
      </c>
      <c r="AM720" s="424">
        <f t="shared" si="541"/>
        <v>17.662337662337663</v>
      </c>
      <c r="AN720" s="374"/>
      <c r="AO720" s="424">
        <v>20000</v>
      </c>
      <c r="AP720" s="129">
        <v>20000</v>
      </c>
      <c r="AQ720" s="129">
        <v>20000</v>
      </c>
      <c r="AR720" s="129">
        <f t="shared" si="522"/>
        <v>60000</v>
      </c>
      <c r="AS720" s="424">
        <f t="shared" si="542"/>
        <v>15.584415584415584</v>
      </c>
      <c r="AT720" s="374"/>
      <c r="AU720" s="424">
        <f t="shared" si="524"/>
        <v>128000</v>
      </c>
      <c r="AV720" s="424">
        <f t="shared" si="525"/>
        <v>33.246753246753244</v>
      </c>
      <c r="AW720" s="374"/>
      <c r="AX720" s="424">
        <f t="shared" si="526"/>
        <v>385000</v>
      </c>
      <c r="AY720" s="424">
        <f t="shared" si="527"/>
        <v>100</v>
      </c>
      <c r="AZ720" s="50"/>
      <c r="BA720" s="135">
        <f t="shared" si="536"/>
        <v>0</v>
      </c>
      <c r="BB720" s="129">
        <f t="shared" si="537"/>
        <v>0</v>
      </c>
      <c r="BC720" s="129">
        <f t="shared" si="538"/>
        <v>385000</v>
      </c>
      <c r="BD720" s="51"/>
    </row>
    <row r="721" spans="1:56" s="194" customFormat="1" ht="30" customHeight="1" x14ac:dyDescent="0.2">
      <c r="A721" s="82"/>
      <c r="B721" s="83"/>
      <c r="C721" s="83"/>
      <c r="D721" s="63"/>
      <c r="E721" s="60"/>
      <c r="F721" s="83"/>
      <c r="G721" s="104"/>
      <c r="H721" s="105"/>
      <c r="I721" s="59"/>
      <c r="J721" s="60"/>
      <c r="K721" s="133">
        <v>3</v>
      </c>
      <c r="L721" s="62"/>
      <c r="M721" s="63"/>
      <c r="N721" s="134" t="s">
        <v>131</v>
      </c>
      <c r="O721" s="129">
        <v>24000</v>
      </c>
      <c r="P721" s="136">
        <v>27000</v>
      </c>
      <c r="Q721" s="137">
        <v>28000</v>
      </c>
      <c r="R721" s="129">
        <v>24000</v>
      </c>
      <c r="S721" s="375"/>
      <c r="T721" s="129">
        <v>4000</v>
      </c>
      <c r="U721" s="129">
        <v>2000</v>
      </c>
      <c r="V721" s="129">
        <v>2000</v>
      </c>
      <c r="W721" s="129">
        <f t="shared" si="514"/>
        <v>8000</v>
      </c>
      <c r="X721" s="135">
        <f t="shared" si="515"/>
        <v>33.333333333333336</v>
      </c>
      <c r="Y721" s="374"/>
      <c r="Z721" s="135">
        <v>3000</v>
      </c>
      <c r="AA721" s="129">
        <v>3000</v>
      </c>
      <c r="AB721" s="129">
        <v>3000</v>
      </c>
      <c r="AC721" s="129">
        <f t="shared" si="516"/>
        <v>9000</v>
      </c>
      <c r="AD721" s="424">
        <f t="shared" si="540"/>
        <v>37.5</v>
      </c>
      <c r="AE721" s="374"/>
      <c r="AF721" s="424">
        <f t="shared" si="518"/>
        <v>17000</v>
      </c>
      <c r="AG721" s="424">
        <f t="shared" si="519"/>
        <v>70.833333333333329</v>
      </c>
      <c r="AH721" s="374"/>
      <c r="AI721" s="424">
        <v>3000</v>
      </c>
      <c r="AJ721" s="129">
        <v>3000</v>
      </c>
      <c r="AK721" s="129">
        <v>1000</v>
      </c>
      <c r="AL721" s="129">
        <f t="shared" si="520"/>
        <v>7000</v>
      </c>
      <c r="AM721" s="424">
        <f t="shared" si="541"/>
        <v>29.166666666666668</v>
      </c>
      <c r="AN721" s="374"/>
      <c r="AO721" s="424"/>
      <c r="AP721" s="129"/>
      <c r="AQ721" s="129"/>
      <c r="AR721" s="129">
        <f t="shared" si="522"/>
        <v>0</v>
      </c>
      <c r="AS721" s="424">
        <f t="shared" si="542"/>
        <v>0</v>
      </c>
      <c r="AT721" s="374"/>
      <c r="AU721" s="424">
        <f t="shared" si="524"/>
        <v>7000</v>
      </c>
      <c r="AV721" s="424">
        <f t="shared" si="525"/>
        <v>29.166666666666668</v>
      </c>
      <c r="AW721" s="374"/>
      <c r="AX721" s="424">
        <f t="shared" si="526"/>
        <v>24000</v>
      </c>
      <c r="AY721" s="424">
        <f t="shared" si="527"/>
        <v>100</v>
      </c>
      <c r="AZ721" s="50"/>
      <c r="BA721" s="135">
        <f t="shared" si="536"/>
        <v>0</v>
      </c>
      <c r="BB721" s="129">
        <f t="shared" si="537"/>
        <v>0</v>
      </c>
      <c r="BC721" s="129">
        <f t="shared" si="538"/>
        <v>24000</v>
      </c>
      <c r="BD721" s="51"/>
    </row>
    <row r="722" spans="1:56" s="194" customFormat="1" ht="30" customHeight="1" x14ac:dyDescent="0.2">
      <c r="A722" s="82"/>
      <c r="B722" s="83"/>
      <c r="C722" s="83"/>
      <c r="D722" s="63"/>
      <c r="E722" s="60"/>
      <c r="F722" s="83"/>
      <c r="G722" s="104"/>
      <c r="H722" s="105"/>
      <c r="I722" s="59"/>
      <c r="J722" s="130" t="s">
        <v>55</v>
      </c>
      <c r="K722" s="61"/>
      <c r="L722" s="62"/>
      <c r="M722" s="63"/>
      <c r="N722" s="101" t="s">
        <v>56</v>
      </c>
      <c r="O722" s="103">
        <f>O723+O724+O725</f>
        <v>112000</v>
      </c>
      <c r="P722" s="131">
        <f>P723+P724+P725</f>
        <v>127000</v>
      </c>
      <c r="Q722" s="132">
        <f>Q723+Q724+Q725</f>
        <v>139000</v>
      </c>
      <c r="R722" s="103">
        <f>R723+R724+R725</f>
        <v>112000</v>
      </c>
      <c r="S722" s="379"/>
      <c r="T722" s="103">
        <f>T723+T724+T725</f>
        <v>10600</v>
      </c>
      <c r="U722" s="103">
        <f>U723+U724+U725</f>
        <v>9600</v>
      </c>
      <c r="V722" s="103">
        <f>V723+V724+V725</f>
        <v>9500</v>
      </c>
      <c r="W722" s="103">
        <f t="shared" si="514"/>
        <v>29700</v>
      </c>
      <c r="X722" s="102">
        <f t="shared" si="515"/>
        <v>26.517857142857142</v>
      </c>
      <c r="Y722" s="374"/>
      <c r="Z722" s="102">
        <f>Z723+Z724+Z725</f>
        <v>12100</v>
      </c>
      <c r="AA722" s="103">
        <f>AA723+AA724+AA725</f>
        <v>11200</v>
      </c>
      <c r="AB722" s="103">
        <f>AB723+AB724+AB725</f>
        <v>11300</v>
      </c>
      <c r="AC722" s="103">
        <f t="shared" si="516"/>
        <v>34600</v>
      </c>
      <c r="AD722" s="420">
        <f t="shared" ref="AD722:AD785" si="543">AC722/(R722/100)</f>
        <v>30.892857142857142</v>
      </c>
      <c r="AE722" s="374"/>
      <c r="AF722" s="420">
        <f t="shared" si="518"/>
        <v>64300</v>
      </c>
      <c r="AG722" s="420">
        <f t="shared" si="519"/>
        <v>57.410714285714285</v>
      </c>
      <c r="AH722" s="374"/>
      <c r="AI722" s="420">
        <f>AI723+AI724+AI725</f>
        <v>12000</v>
      </c>
      <c r="AJ722" s="103">
        <f>AJ723+AJ724+AJ725</f>
        <v>11900</v>
      </c>
      <c r="AK722" s="103">
        <f>AK723+AK724+AK725</f>
        <v>10400</v>
      </c>
      <c r="AL722" s="103">
        <f t="shared" si="520"/>
        <v>34300</v>
      </c>
      <c r="AM722" s="420">
        <f t="shared" ref="AM722:AM785" si="544">AL722/(R722/100)</f>
        <v>30.625</v>
      </c>
      <c r="AN722" s="374"/>
      <c r="AO722" s="420">
        <f>AO723+AO724+AO725</f>
        <v>7300</v>
      </c>
      <c r="AP722" s="103">
        <f>AP723+AP724+AP725</f>
        <v>6100</v>
      </c>
      <c r="AQ722" s="103">
        <f>AQ723+AQ724+AQ725</f>
        <v>0</v>
      </c>
      <c r="AR722" s="103">
        <f t="shared" si="522"/>
        <v>13400</v>
      </c>
      <c r="AS722" s="420">
        <f t="shared" ref="AS722:AS785" si="545">AR722/(R722/100)</f>
        <v>11.964285714285714</v>
      </c>
      <c r="AT722" s="374"/>
      <c r="AU722" s="420">
        <f t="shared" si="524"/>
        <v>47700</v>
      </c>
      <c r="AV722" s="420">
        <f t="shared" si="525"/>
        <v>42.589285714285715</v>
      </c>
      <c r="AW722" s="374"/>
      <c r="AX722" s="420">
        <f t="shared" si="526"/>
        <v>112000</v>
      </c>
      <c r="AY722" s="420">
        <f t="shared" si="527"/>
        <v>100</v>
      </c>
      <c r="AZ722" s="50"/>
      <c r="BA722" s="102">
        <f t="shared" si="536"/>
        <v>0</v>
      </c>
      <c r="BB722" s="103">
        <f t="shared" si="537"/>
        <v>0</v>
      </c>
      <c r="BC722" s="103">
        <f t="shared" si="538"/>
        <v>112000</v>
      </c>
      <c r="BD722" s="51"/>
    </row>
    <row r="723" spans="1:56" s="194" customFormat="1" ht="30" customHeight="1" x14ac:dyDescent="0.2">
      <c r="A723" s="82"/>
      <c r="B723" s="83"/>
      <c r="C723" s="83"/>
      <c r="D723" s="63"/>
      <c r="E723" s="60"/>
      <c r="F723" s="83"/>
      <c r="G723" s="104"/>
      <c r="H723" s="105"/>
      <c r="I723" s="59"/>
      <c r="J723" s="60"/>
      <c r="K723" s="133">
        <v>2</v>
      </c>
      <c r="L723" s="62"/>
      <c r="M723" s="63"/>
      <c r="N723" s="134" t="s">
        <v>57</v>
      </c>
      <c r="O723" s="129">
        <v>84000</v>
      </c>
      <c r="P723" s="136">
        <v>96000</v>
      </c>
      <c r="Q723" s="137">
        <v>105000</v>
      </c>
      <c r="R723" s="129">
        <v>84000</v>
      </c>
      <c r="S723" s="375"/>
      <c r="T723" s="129">
        <v>7300</v>
      </c>
      <c r="U723" s="129">
        <v>6900</v>
      </c>
      <c r="V723" s="129">
        <v>7000</v>
      </c>
      <c r="W723" s="129">
        <f t="shared" ref="W723:W725" si="546">T723+U723+V723</f>
        <v>21200</v>
      </c>
      <c r="X723" s="135">
        <f t="shared" ref="X723:X725" si="547">W723/(R723/100)</f>
        <v>25.238095238095237</v>
      </c>
      <c r="Y723" s="374"/>
      <c r="Z723" s="135">
        <v>9300</v>
      </c>
      <c r="AA723" s="129">
        <v>9200</v>
      </c>
      <c r="AB723" s="129">
        <v>9200</v>
      </c>
      <c r="AC723" s="129">
        <f t="shared" ref="AC723:AC725" si="548">Z723+AA723+AB723</f>
        <v>27700</v>
      </c>
      <c r="AD723" s="424">
        <f t="shared" si="543"/>
        <v>32.976190476190474</v>
      </c>
      <c r="AE723" s="374"/>
      <c r="AF723" s="424">
        <f t="shared" ref="AF723:AF725" si="549">W723+AC723</f>
        <v>48900</v>
      </c>
      <c r="AG723" s="424">
        <f t="shared" ref="AG723:AG725" si="550">AF723/(R723/100)</f>
        <v>58.214285714285715</v>
      </c>
      <c r="AH723" s="374"/>
      <c r="AI723" s="424">
        <v>8300</v>
      </c>
      <c r="AJ723" s="129">
        <v>8200</v>
      </c>
      <c r="AK723" s="129">
        <v>8100</v>
      </c>
      <c r="AL723" s="129">
        <f t="shared" ref="AL723:AL725" si="551">AI723+AJ723+AK723</f>
        <v>24600</v>
      </c>
      <c r="AM723" s="424">
        <f t="shared" si="544"/>
        <v>29.285714285714285</v>
      </c>
      <c r="AN723" s="374"/>
      <c r="AO723" s="424">
        <v>5300</v>
      </c>
      <c r="AP723" s="129">
        <v>5200</v>
      </c>
      <c r="AQ723" s="129">
        <v>0</v>
      </c>
      <c r="AR723" s="129">
        <f t="shared" ref="AR723:AR725" si="552">AO723+AP723+AQ723</f>
        <v>10500</v>
      </c>
      <c r="AS723" s="424">
        <f t="shared" si="545"/>
        <v>12.5</v>
      </c>
      <c r="AT723" s="374"/>
      <c r="AU723" s="424">
        <f t="shared" ref="AU723:AU725" si="553">AL723+AR723</f>
        <v>35100</v>
      </c>
      <c r="AV723" s="424">
        <f t="shared" ref="AV723:AV725" si="554">AU723/(R723/100)</f>
        <v>41.785714285714285</v>
      </c>
      <c r="AW723" s="374"/>
      <c r="AX723" s="424">
        <f t="shared" ref="AX723:AX725" si="555">AF723+AU723</f>
        <v>84000</v>
      </c>
      <c r="AY723" s="424">
        <f t="shared" ref="AY723:AY725" si="556">AX723/(R723/100)</f>
        <v>100</v>
      </c>
      <c r="AZ723" s="50"/>
      <c r="BA723" s="135">
        <f t="shared" si="536"/>
        <v>0</v>
      </c>
      <c r="BB723" s="129">
        <f t="shared" si="537"/>
        <v>0</v>
      </c>
      <c r="BC723" s="129">
        <f t="shared" si="538"/>
        <v>84000</v>
      </c>
      <c r="BD723" s="51"/>
    </row>
    <row r="724" spans="1:56" s="194" customFormat="1" ht="30" customHeight="1" x14ac:dyDescent="0.2">
      <c r="A724" s="82"/>
      <c r="B724" s="83"/>
      <c r="C724" s="83"/>
      <c r="D724" s="63"/>
      <c r="E724" s="60"/>
      <c r="F724" s="83"/>
      <c r="G724" s="104"/>
      <c r="H724" s="105"/>
      <c r="I724" s="59"/>
      <c r="J724" s="60"/>
      <c r="K724" s="133">
        <v>3</v>
      </c>
      <c r="L724" s="312"/>
      <c r="M724" s="84"/>
      <c r="N724" s="134" t="s">
        <v>69</v>
      </c>
      <c r="O724" s="129">
        <v>6000</v>
      </c>
      <c r="P724" s="136">
        <v>6000</v>
      </c>
      <c r="Q724" s="137">
        <v>6000</v>
      </c>
      <c r="R724" s="129">
        <v>6000</v>
      </c>
      <c r="S724" s="375"/>
      <c r="T724" s="129">
        <v>900</v>
      </c>
      <c r="U724" s="129">
        <v>700</v>
      </c>
      <c r="V724" s="129">
        <v>600</v>
      </c>
      <c r="W724" s="129">
        <f t="shared" si="546"/>
        <v>2200</v>
      </c>
      <c r="X724" s="135">
        <f t="shared" si="547"/>
        <v>36.666666666666664</v>
      </c>
      <c r="Y724" s="374"/>
      <c r="Z724" s="135">
        <v>1000</v>
      </c>
      <c r="AA724" s="129">
        <v>0</v>
      </c>
      <c r="AB724" s="129">
        <v>0</v>
      </c>
      <c r="AC724" s="129">
        <f t="shared" si="548"/>
        <v>1000</v>
      </c>
      <c r="AD724" s="424">
        <f t="shared" si="543"/>
        <v>16.666666666666668</v>
      </c>
      <c r="AE724" s="374"/>
      <c r="AF724" s="424">
        <f t="shared" si="549"/>
        <v>3200</v>
      </c>
      <c r="AG724" s="424">
        <f t="shared" si="550"/>
        <v>53.333333333333336</v>
      </c>
      <c r="AH724" s="374"/>
      <c r="AI724" s="424">
        <v>1400</v>
      </c>
      <c r="AJ724" s="129">
        <v>1400</v>
      </c>
      <c r="AK724" s="129">
        <v>0</v>
      </c>
      <c r="AL724" s="129">
        <f t="shared" si="551"/>
        <v>2800</v>
      </c>
      <c r="AM724" s="424">
        <f t="shared" si="544"/>
        <v>46.666666666666664</v>
      </c>
      <c r="AN724" s="374"/>
      <c r="AO724" s="424">
        <v>0</v>
      </c>
      <c r="AP724" s="129">
        <v>0</v>
      </c>
      <c r="AQ724" s="129">
        <v>0</v>
      </c>
      <c r="AR724" s="129">
        <f t="shared" si="552"/>
        <v>0</v>
      </c>
      <c r="AS724" s="424">
        <f t="shared" si="545"/>
        <v>0</v>
      </c>
      <c r="AT724" s="374"/>
      <c r="AU724" s="424">
        <f t="shared" si="553"/>
        <v>2800</v>
      </c>
      <c r="AV724" s="424">
        <f t="shared" si="554"/>
        <v>46.666666666666664</v>
      </c>
      <c r="AW724" s="374"/>
      <c r="AX724" s="424">
        <f t="shared" si="555"/>
        <v>6000</v>
      </c>
      <c r="AY724" s="424">
        <f t="shared" si="556"/>
        <v>100</v>
      </c>
      <c r="AZ724" s="50"/>
      <c r="BA724" s="135">
        <f t="shared" si="536"/>
        <v>0</v>
      </c>
      <c r="BB724" s="129">
        <f t="shared" si="537"/>
        <v>0</v>
      </c>
      <c r="BC724" s="129">
        <f t="shared" si="538"/>
        <v>6000</v>
      </c>
      <c r="BD724" s="51"/>
    </row>
    <row r="725" spans="1:56" ht="30" customHeight="1" x14ac:dyDescent="0.2">
      <c r="A725" s="82"/>
      <c r="B725" s="83"/>
      <c r="C725" s="83"/>
      <c r="D725" s="63"/>
      <c r="E725" s="60"/>
      <c r="F725" s="83"/>
      <c r="G725" s="104"/>
      <c r="H725" s="105"/>
      <c r="I725" s="59"/>
      <c r="J725" s="60"/>
      <c r="K725" s="133">
        <v>5</v>
      </c>
      <c r="L725" s="312"/>
      <c r="M725" s="84"/>
      <c r="N725" s="134" t="s">
        <v>58</v>
      </c>
      <c r="O725" s="129">
        <v>22000</v>
      </c>
      <c r="P725" s="136">
        <v>25000</v>
      </c>
      <c r="Q725" s="137">
        <v>28000</v>
      </c>
      <c r="R725" s="129">
        <v>22000</v>
      </c>
      <c r="S725" s="375"/>
      <c r="T725" s="129">
        <v>2400</v>
      </c>
      <c r="U725" s="129">
        <v>2000</v>
      </c>
      <c r="V725" s="129">
        <v>1900</v>
      </c>
      <c r="W725" s="129">
        <f t="shared" si="546"/>
        <v>6300</v>
      </c>
      <c r="X725" s="135">
        <f t="shared" si="547"/>
        <v>28.636363636363637</v>
      </c>
      <c r="Y725" s="408"/>
      <c r="Z725" s="135">
        <v>1800</v>
      </c>
      <c r="AA725" s="129">
        <v>2000</v>
      </c>
      <c r="AB725" s="129">
        <v>2100</v>
      </c>
      <c r="AC725" s="129">
        <f t="shared" si="548"/>
        <v>5900</v>
      </c>
      <c r="AD725" s="424">
        <f t="shared" si="543"/>
        <v>26.818181818181817</v>
      </c>
      <c r="AE725" s="408"/>
      <c r="AF725" s="424">
        <f t="shared" si="549"/>
        <v>12200</v>
      </c>
      <c r="AG725" s="424">
        <f t="shared" si="550"/>
        <v>55.454545454545453</v>
      </c>
      <c r="AH725" s="408"/>
      <c r="AI725" s="424">
        <v>2300</v>
      </c>
      <c r="AJ725" s="129">
        <v>2300</v>
      </c>
      <c r="AK725" s="129">
        <v>2300</v>
      </c>
      <c r="AL725" s="129">
        <f t="shared" si="551"/>
        <v>6900</v>
      </c>
      <c r="AM725" s="424">
        <f t="shared" si="544"/>
        <v>31.363636363636363</v>
      </c>
      <c r="AN725" s="408"/>
      <c r="AO725" s="424">
        <v>2000</v>
      </c>
      <c r="AP725" s="129">
        <v>900</v>
      </c>
      <c r="AQ725" s="129">
        <v>0</v>
      </c>
      <c r="AR725" s="129">
        <f t="shared" si="552"/>
        <v>2900</v>
      </c>
      <c r="AS725" s="424">
        <f t="shared" si="545"/>
        <v>13.181818181818182</v>
      </c>
      <c r="AT725" s="408"/>
      <c r="AU725" s="424">
        <f t="shared" si="553"/>
        <v>9800</v>
      </c>
      <c r="AV725" s="424">
        <f t="shared" si="554"/>
        <v>44.545454545454547</v>
      </c>
      <c r="AW725" s="408"/>
      <c r="AX725" s="424">
        <f t="shared" si="555"/>
        <v>22000</v>
      </c>
      <c r="AY725" s="424">
        <f t="shared" si="556"/>
        <v>100</v>
      </c>
      <c r="AZ725" s="313"/>
      <c r="BA725" s="135">
        <f t="shared" si="536"/>
        <v>0</v>
      </c>
      <c r="BB725" s="129">
        <f t="shared" si="537"/>
        <v>0</v>
      </c>
      <c r="BC725" s="129">
        <f t="shared" si="538"/>
        <v>22000</v>
      </c>
      <c r="BD725" s="51"/>
    </row>
    <row r="726" spans="1:56" ht="30" customHeight="1" x14ac:dyDescent="0.2">
      <c r="A726" s="82"/>
      <c r="B726" s="83"/>
      <c r="C726" s="83"/>
      <c r="D726" s="63"/>
      <c r="E726" s="60"/>
      <c r="F726" s="83"/>
      <c r="G726" s="104"/>
      <c r="H726" s="105"/>
      <c r="I726" s="59"/>
      <c r="J726" s="130" t="s">
        <v>87</v>
      </c>
      <c r="K726" s="61"/>
      <c r="L726" s="62"/>
      <c r="M726" s="63"/>
      <c r="N726" s="101" t="s">
        <v>123</v>
      </c>
      <c r="O726" s="103">
        <f>O727</f>
        <v>900000</v>
      </c>
      <c r="P726" s="131">
        <f>P727</f>
        <v>948000</v>
      </c>
      <c r="Q726" s="132">
        <f>Q727</f>
        <v>995000</v>
      </c>
      <c r="R726" s="103">
        <f>R727</f>
        <v>900000</v>
      </c>
      <c r="S726" s="379"/>
      <c r="T726" s="103">
        <f>T727</f>
        <v>72000</v>
      </c>
      <c r="U726" s="103">
        <f>U727</f>
        <v>86000</v>
      </c>
      <c r="V726" s="103">
        <f>V727</f>
        <v>86000</v>
      </c>
      <c r="W726" s="103">
        <f>T726+U726+V726</f>
        <v>244000</v>
      </c>
      <c r="X726" s="102">
        <f>W726/(R726/100)</f>
        <v>27.111111111111111</v>
      </c>
      <c r="Z726" s="102">
        <f>Z727</f>
        <v>72000</v>
      </c>
      <c r="AA726" s="103">
        <f>AA727</f>
        <v>72000</v>
      </c>
      <c r="AB726" s="103">
        <f>AB727</f>
        <v>72000</v>
      </c>
      <c r="AC726" s="103">
        <f>Z726+AA726+AB726</f>
        <v>216000</v>
      </c>
      <c r="AD726" s="420">
        <f t="shared" si="543"/>
        <v>24</v>
      </c>
      <c r="AF726" s="420">
        <f>W726+AC726</f>
        <v>460000</v>
      </c>
      <c r="AG726" s="420">
        <f>AF726/(R726/100)</f>
        <v>51.111111111111114</v>
      </c>
      <c r="AI726" s="420">
        <f>AI727</f>
        <v>81000</v>
      </c>
      <c r="AJ726" s="103">
        <f>AJ727</f>
        <v>81000</v>
      </c>
      <c r="AK726" s="103">
        <f>AK727</f>
        <v>81000</v>
      </c>
      <c r="AL726" s="103">
        <f>AI726+AJ726+AK726</f>
        <v>243000</v>
      </c>
      <c r="AM726" s="420">
        <f t="shared" si="544"/>
        <v>27</v>
      </c>
      <c r="AO726" s="420">
        <f>AO727</f>
        <v>66000</v>
      </c>
      <c r="AP726" s="103">
        <f>AP727</f>
        <v>66000</v>
      </c>
      <c r="AQ726" s="103">
        <f>AQ727</f>
        <v>65000</v>
      </c>
      <c r="AR726" s="103">
        <f>AO726+AP726+AQ726</f>
        <v>197000</v>
      </c>
      <c r="AS726" s="420">
        <f t="shared" si="545"/>
        <v>21.888888888888889</v>
      </c>
      <c r="AU726" s="420">
        <f>AL726+AR726</f>
        <v>440000</v>
      </c>
      <c r="AV726" s="420">
        <f>AU726/(R726/100)</f>
        <v>48.888888888888886</v>
      </c>
      <c r="AX726" s="420">
        <f>AF726+AU726</f>
        <v>900000</v>
      </c>
      <c r="AY726" s="420">
        <f>AX726/(R726/100)</f>
        <v>100</v>
      </c>
      <c r="AZ726" s="50"/>
      <c r="BA726" s="102">
        <f t="shared" si="536"/>
        <v>0</v>
      </c>
      <c r="BB726" s="103">
        <f>BA726/(R726/100)</f>
        <v>0</v>
      </c>
      <c r="BC726" s="103">
        <f t="shared" si="538"/>
        <v>900000</v>
      </c>
      <c r="BD726" s="51"/>
    </row>
    <row r="727" spans="1:56" ht="36.75" customHeight="1" x14ac:dyDescent="0.2">
      <c r="A727" s="82"/>
      <c r="B727" s="83"/>
      <c r="C727" s="83"/>
      <c r="D727" s="63"/>
      <c r="E727" s="60"/>
      <c r="F727" s="83"/>
      <c r="G727" s="104"/>
      <c r="H727" s="105"/>
      <c r="I727" s="59"/>
      <c r="J727" s="60"/>
      <c r="K727" s="133">
        <v>3</v>
      </c>
      <c r="L727" s="62"/>
      <c r="M727" s="63"/>
      <c r="N727" s="134" t="s">
        <v>132</v>
      </c>
      <c r="O727" s="129">
        <v>900000</v>
      </c>
      <c r="P727" s="136">
        <v>948000</v>
      </c>
      <c r="Q727" s="137">
        <v>995000</v>
      </c>
      <c r="R727" s="129">
        <v>900000</v>
      </c>
      <c r="S727" s="375"/>
      <c r="T727" s="129">
        <v>72000</v>
      </c>
      <c r="U727" s="129">
        <v>86000</v>
      </c>
      <c r="V727" s="129">
        <v>86000</v>
      </c>
      <c r="W727" s="129">
        <f>T727+U727+V727</f>
        <v>244000</v>
      </c>
      <c r="X727" s="135">
        <f>W727/(R727/100)</f>
        <v>27.111111111111111</v>
      </c>
      <c r="Z727" s="135">
        <v>72000</v>
      </c>
      <c r="AA727" s="129">
        <v>72000</v>
      </c>
      <c r="AB727" s="129">
        <v>72000</v>
      </c>
      <c r="AC727" s="129">
        <f>Z727+AA727+AB727</f>
        <v>216000</v>
      </c>
      <c r="AD727" s="424">
        <f t="shared" si="543"/>
        <v>24</v>
      </c>
      <c r="AF727" s="424">
        <f>W727+AC727</f>
        <v>460000</v>
      </c>
      <c r="AG727" s="424">
        <f>AF727/(R727/100)</f>
        <v>51.111111111111114</v>
      </c>
      <c r="AI727" s="424">
        <v>81000</v>
      </c>
      <c r="AJ727" s="129">
        <v>81000</v>
      </c>
      <c r="AK727" s="129">
        <v>81000</v>
      </c>
      <c r="AL727" s="129">
        <f>AI727+AJ727+AK727</f>
        <v>243000</v>
      </c>
      <c r="AM727" s="424">
        <f t="shared" si="544"/>
        <v>27</v>
      </c>
      <c r="AO727" s="424">
        <v>66000</v>
      </c>
      <c r="AP727" s="129">
        <v>66000</v>
      </c>
      <c r="AQ727" s="129">
        <v>65000</v>
      </c>
      <c r="AR727" s="129">
        <f>AO727+AP727+AQ727</f>
        <v>197000</v>
      </c>
      <c r="AS727" s="424">
        <f t="shared" si="545"/>
        <v>21.888888888888889</v>
      </c>
      <c r="AU727" s="424">
        <f>AL727+AR727</f>
        <v>440000</v>
      </c>
      <c r="AV727" s="424">
        <f>AU727/(R727/100)</f>
        <v>48.888888888888886</v>
      </c>
      <c r="AX727" s="424">
        <f>AF727+AU727</f>
        <v>900000</v>
      </c>
      <c r="AY727" s="424">
        <f>AX727/(R727/100)</f>
        <v>100</v>
      </c>
      <c r="AZ727" s="50"/>
      <c r="BA727" s="135">
        <f t="shared" si="536"/>
        <v>0</v>
      </c>
      <c r="BB727" s="129">
        <f>BA727/(R727/100)</f>
        <v>0</v>
      </c>
      <c r="BC727" s="129">
        <f t="shared" si="538"/>
        <v>900000</v>
      </c>
      <c r="BD727" s="51"/>
    </row>
    <row r="728" spans="1:56" ht="30" customHeight="1" x14ac:dyDescent="0.2">
      <c r="A728" s="82"/>
      <c r="B728" s="83"/>
      <c r="C728" s="83"/>
      <c r="D728" s="63"/>
      <c r="E728" s="60"/>
      <c r="F728" s="83"/>
      <c r="G728" s="109"/>
      <c r="H728" s="314" t="s">
        <v>92</v>
      </c>
      <c r="I728" s="315"/>
      <c r="J728" s="316"/>
      <c r="K728" s="317"/>
      <c r="L728" s="318"/>
      <c r="M728" s="319"/>
      <c r="N728" s="320" t="s">
        <v>133</v>
      </c>
      <c r="O728" s="322">
        <f t="shared" ref="O728:R729" si="557">O729</f>
        <v>428000</v>
      </c>
      <c r="P728" s="323">
        <f t="shared" si="557"/>
        <v>473000</v>
      </c>
      <c r="Q728" s="324">
        <f t="shared" si="557"/>
        <v>518000</v>
      </c>
      <c r="R728" s="322">
        <f t="shared" si="557"/>
        <v>428000</v>
      </c>
      <c r="S728" s="379"/>
      <c r="T728" s="322">
        <f>T729</f>
        <v>37000</v>
      </c>
      <c r="U728" s="322">
        <f>U729</f>
        <v>37000</v>
      </c>
      <c r="V728" s="322">
        <f>V1363+V729+V1053+V1109+V1307</f>
        <v>36000</v>
      </c>
      <c r="W728" s="322">
        <f t="shared" ref="W728:W774" si="558">T728+U728+V728</f>
        <v>110000</v>
      </c>
      <c r="X728" s="321">
        <f t="shared" ref="X728:X791" si="559">W728/(R728/100)</f>
        <v>25.700934579439252</v>
      </c>
      <c r="Z728" s="321">
        <f>Z729</f>
        <v>44000</v>
      </c>
      <c r="AA728" s="322">
        <f>AA729</f>
        <v>44000</v>
      </c>
      <c r="AB728" s="322">
        <f>AB1363+AB729+AB1053+AB1109+AB1307</f>
        <v>44000</v>
      </c>
      <c r="AC728" s="322">
        <f t="shared" ref="AC728:AC774" si="560">Z728+AA728+AB728</f>
        <v>132000</v>
      </c>
      <c r="AD728" s="432">
        <f t="shared" si="543"/>
        <v>30.841121495327101</v>
      </c>
      <c r="AF728" s="432">
        <f t="shared" ref="AF728:AF791" si="561">W728+AC728</f>
        <v>242000</v>
      </c>
      <c r="AG728" s="432">
        <f t="shared" ref="AG728:AG791" si="562">AF728/(R728/100)</f>
        <v>56.542056074766357</v>
      </c>
      <c r="AI728" s="432">
        <f>AI729</f>
        <v>40000</v>
      </c>
      <c r="AJ728" s="322">
        <f>AJ729</f>
        <v>40000</v>
      </c>
      <c r="AK728" s="322">
        <f>AK1363+AK729+AK1053+AK1109+AK1307</f>
        <v>40000</v>
      </c>
      <c r="AL728" s="322">
        <f t="shared" ref="AL728:AL774" si="563">AI728+AJ728+AK728</f>
        <v>120000</v>
      </c>
      <c r="AM728" s="432">
        <f t="shared" si="544"/>
        <v>28.037383177570092</v>
      </c>
      <c r="AO728" s="432">
        <f>AO729</f>
        <v>26000</v>
      </c>
      <c r="AP728" s="322">
        <f>AP729</f>
        <v>23000</v>
      </c>
      <c r="AQ728" s="322">
        <f>AQ1363+AQ729+AQ1053+AQ1109+AQ1307</f>
        <v>17000</v>
      </c>
      <c r="AR728" s="322">
        <f t="shared" ref="AR728:AR774" si="564">AO728+AP728+AQ728</f>
        <v>66000</v>
      </c>
      <c r="AS728" s="432">
        <f t="shared" si="545"/>
        <v>15.420560747663551</v>
      </c>
      <c r="AU728" s="432">
        <f t="shared" ref="AU728:AU774" si="565">AL728+AR728</f>
        <v>186000</v>
      </c>
      <c r="AV728" s="432">
        <f t="shared" ref="AV728:AV791" si="566">AU728/(R728/100)</f>
        <v>43.457943925233643</v>
      </c>
      <c r="AX728" s="432">
        <f t="shared" ref="AX728:AX791" si="567">AF728+AU728</f>
        <v>428000</v>
      </c>
      <c r="AY728" s="432">
        <f t="shared" ref="AY728:AY791" si="568">AX728/(R728/100)</f>
        <v>100</v>
      </c>
      <c r="AZ728" s="325"/>
      <c r="BA728" s="321">
        <f t="shared" si="536"/>
        <v>0</v>
      </c>
      <c r="BB728" s="322">
        <f>BA728/(R728/100)</f>
        <v>0</v>
      </c>
      <c r="BC728" s="322">
        <f t="shared" si="538"/>
        <v>428000</v>
      </c>
      <c r="BD728" s="51"/>
    </row>
    <row r="729" spans="1:56" ht="30" customHeight="1" x14ac:dyDescent="0.2">
      <c r="A729" s="82"/>
      <c r="B729" s="83"/>
      <c r="C729" s="83"/>
      <c r="D729" s="63"/>
      <c r="E729" s="60"/>
      <c r="F729" s="83"/>
      <c r="G729" s="104"/>
      <c r="H729" s="105"/>
      <c r="I729" s="123">
        <v>2</v>
      </c>
      <c r="J729" s="60"/>
      <c r="K729" s="61"/>
      <c r="L729" s="62"/>
      <c r="M729" s="63"/>
      <c r="N729" s="124" t="s">
        <v>54</v>
      </c>
      <c r="O729" s="126">
        <f t="shared" si="557"/>
        <v>428000</v>
      </c>
      <c r="P729" s="127">
        <f t="shared" si="557"/>
        <v>473000</v>
      </c>
      <c r="Q729" s="128">
        <f t="shared" si="557"/>
        <v>518000</v>
      </c>
      <c r="R729" s="126">
        <f t="shared" si="557"/>
        <v>428000</v>
      </c>
      <c r="S729" s="388"/>
      <c r="T729" s="126">
        <f>T730</f>
        <v>37000</v>
      </c>
      <c r="U729" s="126">
        <f>U730</f>
        <v>37000</v>
      </c>
      <c r="V729" s="126">
        <f>V1364+V730+V1054+V1110+V1308</f>
        <v>36000</v>
      </c>
      <c r="W729" s="126">
        <f t="shared" si="558"/>
        <v>110000</v>
      </c>
      <c r="X729" s="125">
        <f t="shared" si="559"/>
        <v>25.700934579439252</v>
      </c>
      <c r="Z729" s="125">
        <f>Z730</f>
        <v>44000</v>
      </c>
      <c r="AA729" s="126">
        <f>AA730</f>
        <v>44000</v>
      </c>
      <c r="AB729" s="126">
        <f>AB1364+AB730+AB1054+AB1110+AB1308</f>
        <v>44000</v>
      </c>
      <c r="AC729" s="126">
        <f t="shared" si="560"/>
        <v>132000</v>
      </c>
      <c r="AD729" s="423">
        <f t="shared" si="543"/>
        <v>30.841121495327101</v>
      </c>
      <c r="AF729" s="423">
        <f t="shared" si="561"/>
        <v>242000</v>
      </c>
      <c r="AG729" s="423">
        <f t="shared" si="562"/>
        <v>56.542056074766357</v>
      </c>
      <c r="AI729" s="423">
        <f>AI730</f>
        <v>40000</v>
      </c>
      <c r="AJ729" s="126">
        <f>AJ730</f>
        <v>40000</v>
      </c>
      <c r="AK729" s="126">
        <f>AK1364+AK730+AK1054+AK1110+AK1308</f>
        <v>40000</v>
      </c>
      <c r="AL729" s="126">
        <f t="shared" si="563"/>
        <v>120000</v>
      </c>
      <c r="AM729" s="423">
        <f t="shared" si="544"/>
        <v>28.037383177570092</v>
      </c>
      <c r="AO729" s="423">
        <f>AO730</f>
        <v>26000</v>
      </c>
      <c r="AP729" s="126">
        <f>AP730</f>
        <v>23000</v>
      </c>
      <c r="AQ729" s="126">
        <f>AQ1364+AQ730+AQ1054+AQ1110+AQ1308</f>
        <v>17000</v>
      </c>
      <c r="AR729" s="126">
        <f t="shared" si="564"/>
        <v>66000</v>
      </c>
      <c r="AS729" s="423">
        <f t="shared" si="545"/>
        <v>15.420560747663551</v>
      </c>
      <c r="AU729" s="423">
        <f t="shared" si="565"/>
        <v>186000</v>
      </c>
      <c r="AV729" s="423">
        <f t="shared" si="566"/>
        <v>43.457943925233643</v>
      </c>
      <c r="AX729" s="423">
        <f t="shared" si="567"/>
        <v>428000</v>
      </c>
      <c r="AY729" s="423">
        <f t="shared" si="568"/>
        <v>100</v>
      </c>
      <c r="AZ729" s="50"/>
      <c r="BA729" s="125">
        <f t="shared" si="536"/>
        <v>0</v>
      </c>
      <c r="BB729" s="126">
        <f>BA729/(R729/100)</f>
        <v>0</v>
      </c>
      <c r="BC729" s="126">
        <f t="shared" si="538"/>
        <v>428000</v>
      </c>
      <c r="BD729" s="51"/>
    </row>
    <row r="730" spans="1:56" ht="30" customHeight="1" x14ac:dyDescent="0.2">
      <c r="A730" s="82"/>
      <c r="B730" s="83"/>
      <c r="C730" s="83"/>
      <c r="D730" s="63"/>
      <c r="E730" s="60"/>
      <c r="F730" s="83"/>
      <c r="G730" s="104"/>
      <c r="H730" s="105"/>
      <c r="I730" s="59"/>
      <c r="J730" s="130" t="s">
        <v>55</v>
      </c>
      <c r="K730" s="61"/>
      <c r="L730" s="62"/>
      <c r="M730" s="63"/>
      <c r="N730" s="101" t="s">
        <v>56</v>
      </c>
      <c r="O730" s="103">
        <f>O731+O732+O733+O734+O735</f>
        <v>428000</v>
      </c>
      <c r="P730" s="131">
        <f>P731+P732+P733+P734+P735</f>
        <v>473000</v>
      </c>
      <c r="Q730" s="132">
        <f>Q731+Q732+Q733+Q734+Q735</f>
        <v>518000</v>
      </c>
      <c r="R730" s="103">
        <f>R731+R732+R733+R734+R735</f>
        <v>428000</v>
      </c>
      <c r="S730" s="379"/>
      <c r="T730" s="103">
        <f>T731+T732+T733+T734+T735</f>
        <v>37000</v>
      </c>
      <c r="U730" s="103">
        <f>U731+U732+U733+U734+U735</f>
        <v>37000</v>
      </c>
      <c r="V730" s="103">
        <f>V731+V732+V733+V734+V735</f>
        <v>36000</v>
      </c>
      <c r="W730" s="103">
        <f>W731+W732+W733+W734+W735</f>
        <v>110000</v>
      </c>
      <c r="X730" s="102">
        <f t="shared" si="559"/>
        <v>25.700934579439252</v>
      </c>
      <c r="Z730" s="102">
        <f>Z731+Z732+Z733+Z734+Z735</f>
        <v>44000</v>
      </c>
      <c r="AA730" s="103">
        <f>AA731+AA732+AA733+AA734+AA735</f>
        <v>44000</v>
      </c>
      <c r="AB730" s="103">
        <f>AB731+AB732+AB733+AB734+AB735</f>
        <v>44000</v>
      </c>
      <c r="AC730" s="103">
        <f>AC731+AC732+AC733+AC734+AC735</f>
        <v>132000</v>
      </c>
      <c r="AD730" s="420">
        <f t="shared" si="543"/>
        <v>30.841121495327101</v>
      </c>
      <c r="AF730" s="420">
        <f t="shared" si="561"/>
        <v>242000</v>
      </c>
      <c r="AG730" s="420">
        <f t="shared" si="562"/>
        <v>56.542056074766357</v>
      </c>
      <c r="AI730" s="420">
        <f>AI731+AI732+AI733+AI734+AI735</f>
        <v>40000</v>
      </c>
      <c r="AJ730" s="103">
        <f>AJ731+AJ732+AJ733+AJ734+AJ735</f>
        <v>40000</v>
      </c>
      <c r="AK730" s="103">
        <f>AK731+AK732+AK733+AK734+AK735</f>
        <v>40000</v>
      </c>
      <c r="AL730" s="103">
        <f>AL731+AL732+AL733+AL734+AL735</f>
        <v>120000</v>
      </c>
      <c r="AM730" s="420">
        <f t="shared" si="544"/>
        <v>28.037383177570092</v>
      </c>
      <c r="AO730" s="420">
        <f>AO731+AO732+AO733+AO734+AO735</f>
        <v>26000</v>
      </c>
      <c r="AP730" s="103">
        <f>AP731+AP732+AP733+AP734+AP735</f>
        <v>23000</v>
      </c>
      <c r="AQ730" s="103">
        <f>AQ731+AQ732+AQ733+AQ734+AQ735</f>
        <v>17000</v>
      </c>
      <c r="AR730" s="103">
        <f>AR731+AR732+AR733+AR734+AR735</f>
        <v>66000</v>
      </c>
      <c r="AS730" s="420">
        <f t="shared" si="545"/>
        <v>15.420560747663551</v>
      </c>
      <c r="AU730" s="420">
        <f>AU731+AU732+AU733+AU734+AU735</f>
        <v>186000</v>
      </c>
      <c r="AV730" s="420">
        <f t="shared" ref="AV730:AV735" si="569">AU730/(O730/100)</f>
        <v>43.457943925233643</v>
      </c>
      <c r="AX730" s="420">
        <f t="shared" si="567"/>
        <v>428000</v>
      </c>
      <c r="AY730" s="420">
        <f t="shared" si="568"/>
        <v>100</v>
      </c>
      <c r="AZ730" s="50"/>
      <c r="BA730" s="102">
        <f t="shared" si="536"/>
        <v>0</v>
      </c>
      <c r="BB730" s="103">
        <f t="shared" ref="BB730:BB735" si="570">BA730/(O730/100)</f>
        <v>0</v>
      </c>
      <c r="BC730" s="103">
        <f t="shared" si="538"/>
        <v>428000</v>
      </c>
      <c r="BD730" s="51"/>
    </row>
    <row r="731" spans="1:56" ht="33" customHeight="1" x14ac:dyDescent="0.2">
      <c r="A731" s="82"/>
      <c r="B731" s="83"/>
      <c r="C731" s="83"/>
      <c r="D731" s="63"/>
      <c r="E731" s="60"/>
      <c r="F731" s="83"/>
      <c r="G731" s="104"/>
      <c r="H731" s="105"/>
      <c r="I731" s="59"/>
      <c r="J731" s="60"/>
      <c r="K731" s="133">
        <v>1</v>
      </c>
      <c r="L731" s="312"/>
      <c r="M731" s="84"/>
      <c r="N731" s="134" t="s">
        <v>134</v>
      </c>
      <c r="O731" s="129">
        <v>3000</v>
      </c>
      <c r="P731" s="136">
        <v>5000</v>
      </c>
      <c r="Q731" s="137">
        <v>7000</v>
      </c>
      <c r="R731" s="129">
        <v>3000</v>
      </c>
      <c r="S731" s="375"/>
      <c r="T731" s="129">
        <v>1000</v>
      </c>
      <c r="U731" s="129">
        <v>1000</v>
      </c>
      <c r="V731" s="129">
        <v>1000</v>
      </c>
      <c r="W731" s="129">
        <f>SUM(T731:V731)</f>
        <v>3000</v>
      </c>
      <c r="X731" s="102">
        <f t="shared" si="559"/>
        <v>100</v>
      </c>
      <c r="Z731" s="135"/>
      <c r="AA731" s="129"/>
      <c r="AB731" s="129"/>
      <c r="AC731" s="129">
        <f>SUM(Z731:AB731)</f>
        <v>0</v>
      </c>
      <c r="AD731" s="424">
        <f t="shared" si="543"/>
        <v>0</v>
      </c>
      <c r="AF731" s="424">
        <f t="shared" si="561"/>
        <v>3000</v>
      </c>
      <c r="AG731" s="424">
        <f t="shared" si="562"/>
        <v>100</v>
      </c>
      <c r="AI731" s="424"/>
      <c r="AJ731" s="129"/>
      <c r="AK731" s="129"/>
      <c r="AL731" s="129">
        <f>SUM(AI731:AK731)</f>
        <v>0</v>
      </c>
      <c r="AM731" s="424">
        <f t="shared" si="544"/>
        <v>0</v>
      </c>
      <c r="AO731" s="424"/>
      <c r="AP731" s="129"/>
      <c r="AQ731" s="129"/>
      <c r="AR731" s="129">
        <f>SUM(AO731:AQ731)</f>
        <v>0</v>
      </c>
      <c r="AS731" s="424">
        <f t="shared" si="545"/>
        <v>0</v>
      </c>
      <c r="AU731" s="424">
        <f>AL731+AR731</f>
        <v>0</v>
      </c>
      <c r="AV731" s="424">
        <f t="shared" si="569"/>
        <v>0</v>
      </c>
      <c r="AX731" s="424">
        <f t="shared" si="567"/>
        <v>3000</v>
      </c>
      <c r="AY731" s="424">
        <f t="shared" si="568"/>
        <v>100</v>
      </c>
      <c r="AZ731" s="50"/>
      <c r="BA731" s="135">
        <f t="shared" si="536"/>
        <v>0</v>
      </c>
      <c r="BB731" s="129">
        <f t="shared" si="570"/>
        <v>0</v>
      </c>
      <c r="BC731" s="129">
        <f t="shared" si="538"/>
        <v>3000</v>
      </c>
      <c r="BD731" s="51"/>
    </row>
    <row r="732" spans="1:56" ht="27.75" customHeight="1" x14ac:dyDescent="0.2">
      <c r="A732" s="82"/>
      <c r="B732" s="83"/>
      <c r="C732" s="83"/>
      <c r="D732" s="63"/>
      <c r="E732" s="60"/>
      <c r="F732" s="83"/>
      <c r="G732" s="104"/>
      <c r="H732" s="105"/>
      <c r="I732" s="59"/>
      <c r="J732" s="60"/>
      <c r="K732" s="133">
        <v>2</v>
      </c>
      <c r="L732" s="312"/>
      <c r="M732" s="84"/>
      <c r="N732" s="134" t="s">
        <v>57</v>
      </c>
      <c r="O732" s="129">
        <v>6000</v>
      </c>
      <c r="P732" s="136">
        <v>12000</v>
      </c>
      <c r="Q732" s="137">
        <v>18000</v>
      </c>
      <c r="R732" s="129">
        <v>6000</v>
      </c>
      <c r="S732" s="375"/>
      <c r="T732" s="129">
        <v>1000</v>
      </c>
      <c r="U732" s="129">
        <v>1000</v>
      </c>
      <c r="V732" s="129">
        <v>1000</v>
      </c>
      <c r="W732" s="129">
        <f>SUM(T732:V732)</f>
        <v>3000</v>
      </c>
      <c r="X732" s="135">
        <f t="shared" si="559"/>
        <v>50</v>
      </c>
      <c r="Z732" s="135">
        <v>1000</v>
      </c>
      <c r="AA732" s="129">
        <v>1000</v>
      </c>
      <c r="AB732" s="129">
        <v>1000</v>
      </c>
      <c r="AC732" s="129">
        <f>SUM(Z732:AB732)</f>
        <v>3000</v>
      </c>
      <c r="AD732" s="424">
        <f t="shared" si="543"/>
        <v>50</v>
      </c>
      <c r="AF732" s="424">
        <f t="shared" si="561"/>
        <v>6000</v>
      </c>
      <c r="AG732" s="424">
        <f t="shared" si="562"/>
        <v>100</v>
      </c>
      <c r="AI732" s="424"/>
      <c r="AJ732" s="129"/>
      <c r="AK732" s="129"/>
      <c r="AL732" s="129">
        <f>SUM(AI732:AK732)</f>
        <v>0</v>
      </c>
      <c r="AM732" s="424">
        <f t="shared" si="544"/>
        <v>0</v>
      </c>
      <c r="AO732" s="424"/>
      <c r="AP732" s="129"/>
      <c r="AQ732" s="129"/>
      <c r="AR732" s="129">
        <f>SUM(AO732:AQ732)</f>
        <v>0</v>
      </c>
      <c r="AS732" s="424">
        <f t="shared" si="545"/>
        <v>0</v>
      </c>
      <c r="AU732" s="424">
        <f>AL732+AR732</f>
        <v>0</v>
      </c>
      <c r="AV732" s="424">
        <f t="shared" si="569"/>
        <v>0</v>
      </c>
      <c r="AX732" s="424">
        <f t="shared" si="567"/>
        <v>6000</v>
      </c>
      <c r="AY732" s="424">
        <f t="shared" si="568"/>
        <v>100</v>
      </c>
      <c r="AZ732" s="50"/>
      <c r="BA732" s="135">
        <f t="shared" si="536"/>
        <v>0</v>
      </c>
      <c r="BB732" s="129">
        <f t="shared" si="570"/>
        <v>0</v>
      </c>
      <c r="BC732" s="129">
        <f t="shared" si="538"/>
        <v>6000</v>
      </c>
      <c r="BD732" s="51"/>
    </row>
    <row r="733" spans="1:56" ht="27" customHeight="1" x14ac:dyDescent="0.2">
      <c r="A733" s="82"/>
      <c r="B733" s="83"/>
      <c r="C733" s="83"/>
      <c r="D733" s="63"/>
      <c r="E733" s="60"/>
      <c r="F733" s="83"/>
      <c r="G733" s="104"/>
      <c r="H733" s="105"/>
      <c r="I733" s="59"/>
      <c r="J733" s="60"/>
      <c r="K733" s="133">
        <v>5</v>
      </c>
      <c r="L733" s="312"/>
      <c r="M733" s="84"/>
      <c r="N733" s="134" t="s">
        <v>58</v>
      </c>
      <c r="O733" s="129">
        <v>372000</v>
      </c>
      <c r="P733" s="136">
        <v>397000</v>
      </c>
      <c r="Q733" s="137">
        <v>422000</v>
      </c>
      <c r="R733" s="129">
        <v>372000</v>
      </c>
      <c r="S733" s="375"/>
      <c r="T733" s="129">
        <v>30000</v>
      </c>
      <c r="U733" s="129">
        <v>30000</v>
      </c>
      <c r="V733" s="129">
        <v>30000</v>
      </c>
      <c r="W733" s="129">
        <f>SUM(T733:V733)</f>
        <v>90000</v>
      </c>
      <c r="X733" s="135">
        <f t="shared" si="559"/>
        <v>24.193548387096776</v>
      </c>
      <c r="Z733" s="135">
        <v>38000</v>
      </c>
      <c r="AA733" s="129">
        <v>38000</v>
      </c>
      <c r="AB733" s="129">
        <v>38000</v>
      </c>
      <c r="AC733" s="129">
        <f>SUM(Z733:AB733)</f>
        <v>114000</v>
      </c>
      <c r="AD733" s="424">
        <f t="shared" si="543"/>
        <v>30.64516129032258</v>
      </c>
      <c r="AF733" s="424">
        <f t="shared" si="561"/>
        <v>204000</v>
      </c>
      <c r="AG733" s="424">
        <f t="shared" si="562"/>
        <v>54.838709677419352</v>
      </c>
      <c r="AI733" s="424">
        <v>35000</v>
      </c>
      <c r="AJ733" s="129">
        <v>35000</v>
      </c>
      <c r="AK733" s="129">
        <v>35000</v>
      </c>
      <c r="AL733" s="129">
        <f>SUM(AI733:AK733)</f>
        <v>105000</v>
      </c>
      <c r="AM733" s="424">
        <f t="shared" si="544"/>
        <v>28.225806451612904</v>
      </c>
      <c r="AO733" s="424">
        <v>23000</v>
      </c>
      <c r="AP733" s="129">
        <v>23000</v>
      </c>
      <c r="AQ733" s="129">
        <v>17000</v>
      </c>
      <c r="AR733" s="129">
        <f>SUM(AO733:AQ733)</f>
        <v>63000</v>
      </c>
      <c r="AS733" s="424">
        <f t="shared" si="545"/>
        <v>16.93548387096774</v>
      </c>
      <c r="AU733" s="424">
        <f>AL733+AR733</f>
        <v>168000</v>
      </c>
      <c r="AV733" s="424">
        <f t="shared" si="569"/>
        <v>45.161290322580648</v>
      </c>
      <c r="AX733" s="424">
        <f t="shared" si="567"/>
        <v>372000</v>
      </c>
      <c r="AY733" s="424">
        <f t="shared" si="568"/>
        <v>100</v>
      </c>
      <c r="AZ733" s="50"/>
      <c r="BA733" s="135">
        <f t="shared" si="536"/>
        <v>0</v>
      </c>
      <c r="BB733" s="129">
        <f t="shared" si="570"/>
        <v>0</v>
      </c>
      <c r="BC733" s="129">
        <f t="shared" si="538"/>
        <v>372000</v>
      </c>
      <c r="BD733" s="51"/>
    </row>
    <row r="734" spans="1:56" ht="42.75" customHeight="1" x14ac:dyDescent="0.2">
      <c r="A734" s="82"/>
      <c r="B734" s="83"/>
      <c r="C734" s="83"/>
      <c r="D734" s="63"/>
      <c r="E734" s="60"/>
      <c r="F734" s="83"/>
      <c r="G734" s="104"/>
      <c r="H734" s="105"/>
      <c r="I734" s="59"/>
      <c r="J734" s="60"/>
      <c r="K734" s="133">
        <v>7</v>
      </c>
      <c r="L734" s="62"/>
      <c r="M734" s="63"/>
      <c r="N734" s="134" t="s">
        <v>59</v>
      </c>
      <c r="O734" s="129">
        <v>20000</v>
      </c>
      <c r="P734" s="136">
        <v>28000</v>
      </c>
      <c r="Q734" s="137">
        <v>36000</v>
      </c>
      <c r="R734" s="129">
        <v>20000</v>
      </c>
      <c r="S734" s="375"/>
      <c r="T734" s="129">
        <v>2000</v>
      </c>
      <c r="U734" s="129">
        <v>2000</v>
      </c>
      <c r="V734" s="129">
        <v>2000</v>
      </c>
      <c r="W734" s="129">
        <f>SUM(T734:V734)</f>
        <v>6000</v>
      </c>
      <c r="X734" s="135">
        <f t="shared" si="559"/>
        <v>30</v>
      </c>
      <c r="Z734" s="135">
        <v>2000</v>
      </c>
      <c r="AA734" s="129">
        <v>2000</v>
      </c>
      <c r="AB734" s="129">
        <v>2000</v>
      </c>
      <c r="AC734" s="129">
        <f>SUM(Z734:AB734)</f>
        <v>6000</v>
      </c>
      <c r="AD734" s="424">
        <f t="shared" si="543"/>
        <v>30</v>
      </c>
      <c r="AF734" s="424">
        <f t="shared" si="561"/>
        <v>12000</v>
      </c>
      <c r="AG734" s="424">
        <f t="shared" si="562"/>
        <v>60</v>
      </c>
      <c r="AI734" s="424">
        <v>2000</v>
      </c>
      <c r="AJ734" s="129">
        <v>2000</v>
      </c>
      <c r="AK734" s="129">
        <v>2000</v>
      </c>
      <c r="AL734" s="129">
        <f>SUM(AI734:AK734)</f>
        <v>6000</v>
      </c>
      <c r="AM734" s="424">
        <f t="shared" si="544"/>
        <v>30</v>
      </c>
      <c r="AO734" s="424">
        <v>2000</v>
      </c>
      <c r="AP734" s="129"/>
      <c r="AQ734" s="129"/>
      <c r="AR734" s="129">
        <f>SUM(AO734:AQ734)</f>
        <v>2000</v>
      </c>
      <c r="AS734" s="424">
        <f t="shared" si="545"/>
        <v>10</v>
      </c>
      <c r="AU734" s="424">
        <f>AL734+AR734</f>
        <v>8000</v>
      </c>
      <c r="AV734" s="424">
        <f t="shared" si="569"/>
        <v>40</v>
      </c>
      <c r="AX734" s="424">
        <f t="shared" si="567"/>
        <v>20000</v>
      </c>
      <c r="AY734" s="424">
        <f t="shared" si="568"/>
        <v>100</v>
      </c>
      <c r="AZ734" s="50"/>
      <c r="BA734" s="135">
        <f t="shared" si="536"/>
        <v>0</v>
      </c>
      <c r="BB734" s="129">
        <f t="shared" si="570"/>
        <v>0</v>
      </c>
      <c r="BC734" s="129">
        <f t="shared" si="538"/>
        <v>20000</v>
      </c>
      <c r="BD734" s="51"/>
    </row>
    <row r="735" spans="1:56" ht="34.5" customHeight="1" x14ac:dyDescent="0.2">
      <c r="A735" s="82"/>
      <c r="B735" s="83"/>
      <c r="C735" s="83"/>
      <c r="D735" s="63"/>
      <c r="E735" s="60"/>
      <c r="F735" s="83"/>
      <c r="G735" s="104"/>
      <c r="H735" s="105"/>
      <c r="I735" s="59"/>
      <c r="J735" s="60"/>
      <c r="K735" s="133">
        <v>8</v>
      </c>
      <c r="L735" s="62"/>
      <c r="M735" s="63"/>
      <c r="N735" s="134" t="s">
        <v>135</v>
      </c>
      <c r="O735" s="129">
        <v>27000</v>
      </c>
      <c r="P735" s="136">
        <v>31000</v>
      </c>
      <c r="Q735" s="137">
        <v>35000</v>
      </c>
      <c r="R735" s="129">
        <v>27000</v>
      </c>
      <c r="S735" s="375"/>
      <c r="T735" s="129">
        <v>3000</v>
      </c>
      <c r="U735" s="129">
        <v>3000</v>
      </c>
      <c r="V735" s="129">
        <v>2000</v>
      </c>
      <c r="W735" s="129">
        <f>SUM(T735:V735)</f>
        <v>8000</v>
      </c>
      <c r="X735" s="135">
        <f t="shared" si="559"/>
        <v>29.62962962962963</v>
      </c>
      <c r="Z735" s="135">
        <v>3000</v>
      </c>
      <c r="AA735" s="129">
        <v>3000</v>
      </c>
      <c r="AB735" s="129">
        <v>3000</v>
      </c>
      <c r="AC735" s="129">
        <f>SUM(Z735:AB735)</f>
        <v>9000</v>
      </c>
      <c r="AD735" s="424">
        <f t="shared" si="543"/>
        <v>33.333333333333336</v>
      </c>
      <c r="AF735" s="424">
        <f>W735+AC735</f>
        <v>17000</v>
      </c>
      <c r="AG735" s="424">
        <f t="shared" si="562"/>
        <v>62.962962962962962</v>
      </c>
      <c r="AI735" s="424">
        <v>3000</v>
      </c>
      <c r="AJ735" s="129">
        <v>3000</v>
      </c>
      <c r="AK735" s="129">
        <v>3000</v>
      </c>
      <c r="AL735" s="129">
        <f>SUM(AI735:AK735)</f>
        <v>9000</v>
      </c>
      <c r="AM735" s="424">
        <f t="shared" si="544"/>
        <v>33.333333333333336</v>
      </c>
      <c r="AO735" s="424">
        <v>1000</v>
      </c>
      <c r="AP735" s="129"/>
      <c r="AQ735" s="129"/>
      <c r="AR735" s="129">
        <f>SUM(AO735:AQ735)</f>
        <v>1000</v>
      </c>
      <c r="AS735" s="424">
        <f t="shared" si="545"/>
        <v>3.7037037037037037</v>
      </c>
      <c r="AU735" s="424">
        <f>AL735+AR735</f>
        <v>10000</v>
      </c>
      <c r="AV735" s="424">
        <f t="shared" si="569"/>
        <v>37.037037037037038</v>
      </c>
      <c r="AX735" s="424">
        <f t="shared" si="567"/>
        <v>27000</v>
      </c>
      <c r="AY735" s="424">
        <f t="shared" si="568"/>
        <v>100</v>
      </c>
      <c r="AZ735" s="50"/>
      <c r="BA735" s="135">
        <f t="shared" si="536"/>
        <v>0</v>
      </c>
      <c r="BB735" s="129">
        <f t="shared" si="570"/>
        <v>0</v>
      </c>
      <c r="BC735" s="129">
        <f t="shared" si="538"/>
        <v>27000</v>
      </c>
      <c r="BD735" s="51"/>
    </row>
    <row r="736" spans="1:56" ht="30" customHeight="1" x14ac:dyDescent="0.2">
      <c r="A736" s="82"/>
      <c r="B736" s="83"/>
      <c r="C736" s="83"/>
      <c r="D736" s="63"/>
      <c r="E736" s="193" t="s">
        <v>67</v>
      </c>
      <c r="F736" s="83"/>
      <c r="G736" s="104"/>
      <c r="H736" s="105"/>
      <c r="I736" s="59"/>
      <c r="J736" s="60"/>
      <c r="K736" s="61"/>
      <c r="L736" s="62"/>
      <c r="M736" s="63"/>
      <c r="N736" s="64" t="s">
        <v>136</v>
      </c>
      <c r="O736" s="99">
        <f t="shared" ref="O736:R740" si="571">O737</f>
        <v>2000</v>
      </c>
      <c r="P736" s="66">
        <f t="shared" si="571"/>
        <v>3000</v>
      </c>
      <c r="Q736" s="67">
        <f t="shared" si="571"/>
        <v>4000</v>
      </c>
      <c r="R736" s="99">
        <f t="shared" si="571"/>
        <v>2000</v>
      </c>
      <c r="S736" s="383"/>
      <c r="T736" s="99">
        <f t="shared" ref="T736:U739" si="572">T737</f>
        <v>1000</v>
      </c>
      <c r="U736" s="99">
        <f t="shared" si="572"/>
        <v>1000</v>
      </c>
      <c r="V736" s="99">
        <f>V1371+V737+V1061+V1117+V1315</f>
        <v>0</v>
      </c>
      <c r="W736" s="99">
        <f t="shared" si="558"/>
        <v>2000</v>
      </c>
      <c r="X736" s="98">
        <f t="shared" si="559"/>
        <v>100</v>
      </c>
      <c r="Z736" s="98">
        <f t="shared" ref="Z736:AA739" si="573">Z737</f>
        <v>0</v>
      </c>
      <c r="AA736" s="99">
        <f t="shared" si="573"/>
        <v>0</v>
      </c>
      <c r="AB736" s="99">
        <f>AB1371+AB737+AB1061+AB1117+AB1315</f>
        <v>0</v>
      </c>
      <c r="AC736" s="99">
        <f t="shared" si="560"/>
        <v>0</v>
      </c>
      <c r="AD736" s="65">
        <f t="shared" si="543"/>
        <v>0</v>
      </c>
      <c r="AF736" s="65">
        <f t="shared" si="561"/>
        <v>2000</v>
      </c>
      <c r="AG736" s="65">
        <f t="shared" si="562"/>
        <v>100</v>
      </c>
      <c r="AI736" s="65">
        <f t="shared" ref="AI736:AJ739" si="574">AI737</f>
        <v>0</v>
      </c>
      <c r="AJ736" s="99">
        <f t="shared" si="574"/>
        <v>0</v>
      </c>
      <c r="AK736" s="99">
        <f>AK1371+AK737+AK1061+AK1117+AK1315</f>
        <v>0</v>
      </c>
      <c r="AL736" s="99">
        <f t="shared" si="563"/>
        <v>0</v>
      </c>
      <c r="AM736" s="65">
        <f t="shared" si="544"/>
        <v>0</v>
      </c>
      <c r="AO736" s="65">
        <f t="shared" ref="AO736:AP739" si="575">AO737</f>
        <v>0</v>
      </c>
      <c r="AP736" s="99">
        <f t="shared" si="575"/>
        <v>0</v>
      </c>
      <c r="AQ736" s="99">
        <f>AQ1371+AQ737+AQ1061+AQ1117+AQ1315</f>
        <v>0</v>
      </c>
      <c r="AR736" s="99">
        <f t="shared" si="564"/>
        <v>0</v>
      </c>
      <c r="AS736" s="65">
        <f t="shared" si="545"/>
        <v>0</v>
      </c>
      <c r="AU736" s="65">
        <f t="shared" si="565"/>
        <v>0</v>
      </c>
      <c r="AV736" s="65">
        <f t="shared" si="566"/>
        <v>0</v>
      </c>
      <c r="AX736" s="65">
        <f t="shared" si="567"/>
        <v>2000</v>
      </c>
      <c r="AY736" s="65">
        <f t="shared" si="568"/>
        <v>100</v>
      </c>
      <c r="AZ736" s="50"/>
      <c r="BA736" s="98">
        <f t="shared" si="536"/>
        <v>0</v>
      </c>
      <c r="BB736" s="99">
        <f t="shared" ref="BB736:BB785" si="576">BA736/(R736/100)</f>
        <v>0</v>
      </c>
      <c r="BC736" s="99">
        <f t="shared" si="538"/>
        <v>2000</v>
      </c>
      <c r="BD736" s="51"/>
    </row>
    <row r="737" spans="1:56" ht="30" customHeight="1" x14ac:dyDescent="0.2">
      <c r="A737" s="82"/>
      <c r="B737" s="83"/>
      <c r="C737" s="83"/>
      <c r="D737" s="63"/>
      <c r="E737" s="60"/>
      <c r="F737" s="171">
        <v>2</v>
      </c>
      <c r="G737" s="104"/>
      <c r="H737" s="105"/>
      <c r="I737" s="59"/>
      <c r="J737" s="60"/>
      <c r="K737" s="61"/>
      <c r="L737" s="62"/>
      <c r="M737" s="63"/>
      <c r="N737" s="101" t="s">
        <v>137</v>
      </c>
      <c r="O737" s="103">
        <f t="shared" si="571"/>
        <v>2000</v>
      </c>
      <c r="P737" s="131">
        <f t="shared" si="571"/>
        <v>3000</v>
      </c>
      <c r="Q737" s="132">
        <f t="shared" si="571"/>
        <v>4000</v>
      </c>
      <c r="R737" s="103">
        <f t="shared" si="571"/>
        <v>2000</v>
      </c>
      <c r="S737" s="379"/>
      <c r="T737" s="103">
        <f t="shared" si="572"/>
        <v>1000</v>
      </c>
      <c r="U737" s="103">
        <f t="shared" si="572"/>
        <v>1000</v>
      </c>
      <c r="V737" s="103">
        <f>V1372+V738+V1062+V1118+V1316</f>
        <v>0</v>
      </c>
      <c r="W737" s="103">
        <f t="shared" si="558"/>
        <v>2000</v>
      </c>
      <c r="X737" s="102">
        <f t="shared" si="559"/>
        <v>100</v>
      </c>
      <c r="Z737" s="102">
        <f t="shared" si="573"/>
        <v>0</v>
      </c>
      <c r="AA737" s="103">
        <f t="shared" si="573"/>
        <v>0</v>
      </c>
      <c r="AB737" s="103">
        <f>AB1372+AB738+AB1062+AB1118+AB1316</f>
        <v>0</v>
      </c>
      <c r="AC737" s="103">
        <f t="shared" si="560"/>
        <v>0</v>
      </c>
      <c r="AD737" s="420">
        <f t="shared" si="543"/>
        <v>0</v>
      </c>
      <c r="AF737" s="420">
        <f t="shared" si="561"/>
        <v>2000</v>
      </c>
      <c r="AG737" s="420">
        <f t="shared" si="562"/>
        <v>100</v>
      </c>
      <c r="AI737" s="420">
        <f t="shared" si="574"/>
        <v>0</v>
      </c>
      <c r="AJ737" s="103">
        <f t="shared" si="574"/>
        <v>0</v>
      </c>
      <c r="AK737" s="103">
        <f>AK1372+AK738+AK1062+AK1118+AK1316</f>
        <v>0</v>
      </c>
      <c r="AL737" s="103">
        <f t="shared" si="563"/>
        <v>0</v>
      </c>
      <c r="AM737" s="420">
        <f t="shared" si="544"/>
        <v>0</v>
      </c>
      <c r="AO737" s="420">
        <f t="shared" si="575"/>
        <v>0</v>
      </c>
      <c r="AP737" s="103">
        <f t="shared" si="575"/>
        <v>0</v>
      </c>
      <c r="AQ737" s="103">
        <f>AQ1372+AQ738+AQ1062+AQ1118+AQ1316</f>
        <v>0</v>
      </c>
      <c r="AR737" s="103">
        <f t="shared" si="564"/>
        <v>0</v>
      </c>
      <c r="AS737" s="420">
        <f t="shared" si="545"/>
        <v>0</v>
      </c>
      <c r="AU737" s="420">
        <f t="shared" si="565"/>
        <v>0</v>
      </c>
      <c r="AV737" s="420">
        <f t="shared" si="566"/>
        <v>0</v>
      </c>
      <c r="AX737" s="420">
        <f t="shared" si="567"/>
        <v>2000</v>
      </c>
      <c r="AY737" s="420">
        <f t="shared" si="568"/>
        <v>100</v>
      </c>
      <c r="AZ737" s="50"/>
      <c r="BA737" s="102">
        <f t="shared" si="536"/>
        <v>0</v>
      </c>
      <c r="BB737" s="103">
        <f t="shared" si="576"/>
        <v>0</v>
      </c>
      <c r="BC737" s="103">
        <f t="shared" si="538"/>
        <v>2000</v>
      </c>
      <c r="BD737" s="51"/>
    </row>
    <row r="738" spans="1:56" ht="30" customHeight="1" x14ac:dyDescent="0.2">
      <c r="A738" s="82"/>
      <c r="B738" s="83"/>
      <c r="C738" s="83"/>
      <c r="D738" s="63"/>
      <c r="E738" s="60"/>
      <c r="F738" s="83"/>
      <c r="G738" s="109">
        <v>0</v>
      </c>
      <c r="H738" s="172"/>
      <c r="I738" s="59"/>
      <c r="J738" s="60"/>
      <c r="K738" s="61"/>
      <c r="L738" s="62"/>
      <c r="M738" s="63"/>
      <c r="N738" s="101" t="s">
        <v>137</v>
      </c>
      <c r="O738" s="103">
        <f t="shared" si="571"/>
        <v>2000</v>
      </c>
      <c r="P738" s="131">
        <f t="shared" si="571"/>
        <v>3000</v>
      </c>
      <c r="Q738" s="132">
        <f t="shared" si="571"/>
        <v>4000</v>
      </c>
      <c r="R738" s="103">
        <f t="shared" si="571"/>
        <v>2000</v>
      </c>
      <c r="S738" s="379"/>
      <c r="T738" s="103">
        <f t="shared" si="572"/>
        <v>1000</v>
      </c>
      <c r="U738" s="103">
        <f t="shared" si="572"/>
        <v>1000</v>
      </c>
      <c r="V738" s="103">
        <f>V1373+V739+V1063+V1119+V1317</f>
        <v>0</v>
      </c>
      <c r="W738" s="103">
        <f t="shared" si="558"/>
        <v>2000</v>
      </c>
      <c r="X738" s="102">
        <f t="shared" si="559"/>
        <v>100</v>
      </c>
      <c r="Z738" s="102">
        <f t="shared" si="573"/>
        <v>0</v>
      </c>
      <c r="AA738" s="103">
        <f t="shared" si="573"/>
        <v>0</v>
      </c>
      <c r="AB738" s="103">
        <f>AB1373+AB739+AB1063+AB1119+AB1317</f>
        <v>0</v>
      </c>
      <c r="AC738" s="103">
        <f t="shared" si="560"/>
        <v>0</v>
      </c>
      <c r="AD738" s="420">
        <f t="shared" si="543"/>
        <v>0</v>
      </c>
      <c r="AF738" s="420">
        <f t="shared" si="561"/>
        <v>2000</v>
      </c>
      <c r="AG738" s="420">
        <f t="shared" si="562"/>
        <v>100</v>
      </c>
      <c r="AI738" s="420">
        <f t="shared" si="574"/>
        <v>0</v>
      </c>
      <c r="AJ738" s="103">
        <f t="shared" si="574"/>
        <v>0</v>
      </c>
      <c r="AK738" s="103">
        <f>AK1373+AK739+AK1063+AK1119+AK1317</f>
        <v>0</v>
      </c>
      <c r="AL738" s="103">
        <f t="shared" si="563"/>
        <v>0</v>
      </c>
      <c r="AM738" s="420">
        <f t="shared" si="544"/>
        <v>0</v>
      </c>
      <c r="AO738" s="420">
        <f t="shared" si="575"/>
        <v>0</v>
      </c>
      <c r="AP738" s="103">
        <f t="shared" si="575"/>
        <v>0</v>
      </c>
      <c r="AQ738" s="103">
        <f>AQ1373+AQ739+AQ1063+AQ1119+AQ1317</f>
        <v>0</v>
      </c>
      <c r="AR738" s="103">
        <f t="shared" si="564"/>
        <v>0</v>
      </c>
      <c r="AS738" s="420">
        <f t="shared" si="545"/>
        <v>0</v>
      </c>
      <c r="AU738" s="420">
        <f t="shared" si="565"/>
        <v>0</v>
      </c>
      <c r="AV738" s="420">
        <f t="shared" si="566"/>
        <v>0</v>
      </c>
      <c r="AX738" s="420">
        <f t="shared" si="567"/>
        <v>2000</v>
      </c>
      <c r="AY738" s="420">
        <f t="shared" si="568"/>
        <v>100</v>
      </c>
      <c r="AZ738" s="50"/>
      <c r="BA738" s="102">
        <f t="shared" si="536"/>
        <v>0</v>
      </c>
      <c r="BB738" s="103">
        <f t="shared" si="576"/>
        <v>0</v>
      </c>
      <c r="BC738" s="103">
        <f t="shared" si="538"/>
        <v>2000</v>
      </c>
      <c r="BD738" s="51"/>
    </row>
    <row r="739" spans="1:56" ht="30" customHeight="1" x14ac:dyDescent="0.2">
      <c r="A739" s="82"/>
      <c r="B739" s="83"/>
      <c r="C739" s="83"/>
      <c r="D739" s="63"/>
      <c r="E739" s="60"/>
      <c r="F739" s="83"/>
      <c r="G739" s="109"/>
      <c r="H739" s="173" t="s">
        <v>46</v>
      </c>
      <c r="I739" s="59"/>
      <c r="J739" s="60"/>
      <c r="K739" s="61"/>
      <c r="L739" s="62"/>
      <c r="M739" s="63"/>
      <c r="N739" s="101" t="s">
        <v>137</v>
      </c>
      <c r="O739" s="103">
        <f t="shared" si="571"/>
        <v>2000</v>
      </c>
      <c r="P739" s="131">
        <f t="shared" si="571"/>
        <v>3000</v>
      </c>
      <c r="Q739" s="132">
        <f t="shared" si="571"/>
        <v>4000</v>
      </c>
      <c r="R739" s="103">
        <f t="shared" si="571"/>
        <v>2000</v>
      </c>
      <c r="S739" s="379"/>
      <c r="T739" s="103">
        <f t="shared" si="572"/>
        <v>1000</v>
      </c>
      <c r="U739" s="103">
        <f t="shared" si="572"/>
        <v>1000</v>
      </c>
      <c r="V739" s="103">
        <f>V1374+V740+V1064+V1120+V1318</f>
        <v>0</v>
      </c>
      <c r="W739" s="103">
        <f t="shared" si="558"/>
        <v>2000</v>
      </c>
      <c r="X739" s="102">
        <f t="shared" si="559"/>
        <v>100</v>
      </c>
      <c r="Z739" s="102">
        <f t="shared" si="573"/>
        <v>0</v>
      </c>
      <c r="AA739" s="103">
        <f t="shared" si="573"/>
        <v>0</v>
      </c>
      <c r="AB739" s="103">
        <f>AB1374+AB740+AB1064+AB1120+AB1318</f>
        <v>0</v>
      </c>
      <c r="AC739" s="103">
        <f t="shared" si="560"/>
        <v>0</v>
      </c>
      <c r="AD739" s="420">
        <f t="shared" si="543"/>
        <v>0</v>
      </c>
      <c r="AF739" s="420">
        <f t="shared" si="561"/>
        <v>2000</v>
      </c>
      <c r="AG739" s="420">
        <f t="shared" si="562"/>
        <v>100</v>
      </c>
      <c r="AI739" s="420">
        <f t="shared" si="574"/>
        <v>0</v>
      </c>
      <c r="AJ739" s="103">
        <f t="shared" si="574"/>
        <v>0</v>
      </c>
      <c r="AK739" s="103">
        <f>AK1374+AK740+AK1064+AK1120+AK1318</f>
        <v>0</v>
      </c>
      <c r="AL739" s="103">
        <f t="shared" si="563"/>
        <v>0</v>
      </c>
      <c r="AM739" s="420">
        <f t="shared" si="544"/>
        <v>0</v>
      </c>
      <c r="AO739" s="420">
        <f t="shared" si="575"/>
        <v>0</v>
      </c>
      <c r="AP739" s="103">
        <f t="shared" si="575"/>
        <v>0</v>
      </c>
      <c r="AQ739" s="103">
        <f>AQ1374+AQ740+AQ1064+AQ1120+AQ1318</f>
        <v>0</v>
      </c>
      <c r="AR739" s="103">
        <f t="shared" si="564"/>
        <v>0</v>
      </c>
      <c r="AS739" s="420">
        <f t="shared" si="545"/>
        <v>0</v>
      </c>
      <c r="AU739" s="420">
        <f t="shared" si="565"/>
        <v>0</v>
      </c>
      <c r="AV739" s="420">
        <f t="shared" si="566"/>
        <v>0</v>
      </c>
      <c r="AX739" s="420">
        <f t="shared" si="567"/>
        <v>2000</v>
      </c>
      <c r="AY739" s="420">
        <f t="shared" si="568"/>
        <v>100</v>
      </c>
      <c r="AZ739" s="50"/>
      <c r="BA739" s="102">
        <f t="shared" si="536"/>
        <v>0</v>
      </c>
      <c r="BB739" s="103">
        <f t="shared" si="576"/>
        <v>0</v>
      </c>
      <c r="BC739" s="103">
        <f t="shared" si="538"/>
        <v>2000</v>
      </c>
      <c r="BD739" s="51"/>
    </row>
    <row r="740" spans="1:56" ht="30" customHeight="1" x14ac:dyDescent="0.2">
      <c r="A740" s="82"/>
      <c r="B740" s="83"/>
      <c r="C740" s="83"/>
      <c r="D740" s="63"/>
      <c r="E740" s="60"/>
      <c r="F740" s="83"/>
      <c r="G740" s="104"/>
      <c r="H740" s="105"/>
      <c r="I740" s="123">
        <v>2</v>
      </c>
      <c r="J740" s="60"/>
      <c r="K740" s="61"/>
      <c r="L740" s="62"/>
      <c r="M740" s="63"/>
      <c r="N740" s="124" t="s">
        <v>54</v>
      </c>
      <c r="O740" s="126">
        <f>O741</f>
        <v>2000</v>
      </c>
      <c r="P740" s="126">
        <f t="shared" si="571"/>
        <v>3000</v>
      </c>
      <c r="Q740" s="126">
        <f t="shared" si="571"/>
        <v>4000</v>
      </c>
      <c r="R740" s="126">
        <f>R741</f>
        <v>2000</v>
      </c>
      <c r="S740" s="388"/>
      <c r="T740" s="126">
        <f>T741</f>
        <v>1000</v>
      </c>
      <c r="U740" s="126">
        <f>U741</f>
        <v>1000</v>
      </c>
      <c r="V740" s="126">
        <f>V1375+V741+V1065+V1121+V1319</f>
        <v>0</v>
      </c>
      <c r="W740" s="126">
        <f t="shared" si="558"/>
        <v>2000</v>
      </c>
      <c r="X740" s="125">
        <f t="shared" si="559"/>
        <v>100</v>
      </c>
      <c r="Z740" s="125">
        <f>Z741</f>
        <v>0</v>
      </c>
      <c r="AA740" s="126">
        <f>AA741</f>
        <v>0</v>
      </c>
      <c r="AB740" s="126">
        <f>AB1375+AB741+AB1065+AB1121+AB1319</f>
        <v>0</v>
      </c>
      <c r="AC740" s="126">
        <f t="shared" si="560"/>
        <v>0</v>
      </c>
      <c r="AD740" s="423">
        <f t="shared" si="543"/>
        <v>0</v>
      </c>
      <c r="AF740" s="423">
        <f t="shared" si="561"/>
        <v>2000</v>
      </c>
      <c r="AG740" s="423">
        <f t="shared" si="562"/>
        <v>100</v>
      </c>
      <c r="AI740" s="423">
        <f>AI741</f>
        <v>0</v>
      </c>
      <c r="AJ740" s="126">
        <f>AJ741</f>
        <v>0</v>
      </c>
      <c r="AK740" s="126">
        <f>AK1375+AK741+AK1065+AK1121+AK1319</f>
        <v>0</v>
      </c>
      <c r="AL740" s="126">
        <f t="shared" si="563"/>
        <v>0</v>
      </c>
      <c r="AM740" s="423">
        <f t="shared" si="544"/>
        <v>0</v>
      </c>
      <c r="AO740" s="423">
        <f>AO741</f>
        <v>0</v>
      </c>
      <c r="AP740" s="126">
        <f>AP741</f>
        <v>0</v>
      </c>
      <c r="AQ740" s="126">
        <f>AQ1375+AQ741+AQ1065+AQ1121+AQ1319</f>
        <v>0</v>
      </c>
      <c r="AR740" s="126">
        <f t="shared" si="564"/>
        <v>0</v>
      </c>
      <c r="AS740" s="423">
        <f t="shared" si="545"/>
        <v>0</v>
      </c>
      <c r="AU740" s="423">
        <f t="shared" si="565"/>
        <v>0</v>
      </c>
      <c r="AV740" s="423">
        <f t="shared" si="566"/>
        <v>0</v>
      </c>
      <c r="AX740" s="423">
        <f t="shared" si="567"/>
        <v>2000</v>
      </c>
      <c r="AY740" s="423">
        <f t="shared" si="568"/>
        <v>100</v>
      </c>
      <c r="AZ740" s="50"/>
      <c r="BA740" s="125">
        <f t="shared" si="536"/>
        <v>0</v>
      </c>
      <c r="BB740" s="126">
        <f t="shared" si="576"/>
        <v>0</v>
      </c>
      <c r="BC740" s="126">
        <f t="shared" si="538"/>
        <v>2000</v>
      </c>
      <c r="BD740" s="51"/>
    </row>
    <row r="741" spans="1:56" ht="30" customHeight="1" x14ac:dyDescent="0.2">
      <c r="A741" s="82"/>
      <c r="B741" s="83"/>
      <c r="C741" s="83"/>
      <c r="D741" s="63"/>
      <c r="E741" s="60"/>
      <c r="F741" s="83"/>
      <c r="G741" s="104"/>
      <c r="H741" s="105"/>
      <c r="I741" s="59"/>
      <c r="J741" s="130" t="s">
        <v>55</v>
      </c>
      <c r="K741" s="61"/>
      <c r="L741" s="62"/>
      <c r="M741" s="63"/>
      <c r="N741" s="101" t="s">
        <v>56</v>
      </c>
      <c r="O741" s="103">
        <f>O742</f>
        <v>2000</v>
      </c>
      <c r="P741" s="103">
        <f>P742</f>
        <v>3000</v>
      </c>
      <c r="Q741" s="103">
        <f>Q742</f>
        <v>4000</v>
      </c>
      <c r="R741" s="103">
        <f>R742</f>
        <v>2000</v>
      </c>
      <c r="S741" s="379"/>
      <c r="T741" s="103">
        <f>T742</f>
        <v>1000</v>
      </c>
      <c r="U741" s="103">
        <f>U742</f>
        <v>1000</v>
      </c>
      <c r="V741" s="103">
        <f>V742</f>
        <v>0</v>
      </c>
      <c r="W741" s="103">
        <f t="shared" si="558"/>
        <v>2000</v>
      </c>
      <c r="X741" s="102">
        <f t="shared" si="559"/>
        <v>100</v>
      </c>
      <c r="Z741" s="102">
        <f>Z742</f>
        <v>0</v>
      </c>
      <c r="AA741" s="103">
        <f>AA742</f>
        <v>0</v>
      </c>
      <c r="AB741" s="103">
        <f>AB742</f>
        <v>0</v>
      </c>
      <c r="AC741" s="103">
        <f t="shared" si="560"/>
        <v>0</v>
      </c>
      <c r="AD741" s="420">
        <f t="shared" si="543"/>
        <v>0</v>
      </c>
      <c r="AF741" s="420">
        <f t="shared" si="561"/>
        <v>2000</v>
      </c>
      <c r="AG741" s="420">
        <f t="shared" si="562"/>
        <v>100</v>
      </c>
      <c r="AI741" s="420">
        <f>AI742</f>
        <v>0</v>
      </c>
      <c r="AJ741" s="103">
        <f>AJ742</f>
        <v>0</v>
      </c>
      <c r="AK741" s="103">
        <f>AK742</f>
        <v>0</v>
      </c>
      <c r="AL741" s="103">
        <f t="shared" si="563"/>
        <v>0</v>
      </c>
      <c r="AM741" s="420">
        <f t="shared" si="544"/>
        <v>0</v>
      </c>
      <c r="AO741" s="420">
        <f>AO742</f>
        <v>0</v>
      </c>
      <c r="AP741" s="103">
        <f>AP742</f>
        <v>0</v>
      </c>
      <c r="AQ741" s="103">
        <f>AQ742</f>
        <v>0</v>
      </c>
      <c r="AR741" s="103">
        <f t="shared" si="564"/>
        <v>0</v>
      </c>
      <c r="AS741" s="420">
        <f t="shared" si="545"/>
        <v>0</v>
      </c>
      <c r="AU741" s="420">
        <f t="shared" si="565"/>
        <v>0</v>
      </c>
      <c r="AV741" s="420">
        <f t="shared" si="566"/>
        <v>0</v>
      </c>
      <c r="AX741" s="420">
        <f t="shared" si="567"/>
        <v>2000</v>
      </c>
      <c r="AY741" s="420">
        <f t="shared" si="568"/>
        <v>100</v>
      </c>
      <c r="AZ741" s="50"/>
      <c r="BA741" s="102">
        <f>R741-AX741</f>
        <v>0</v>
      </c>
      <c r="BB741" s="103">
        <f>BA741/(R741/100)</f>
        <v>0</v>
      </c>
      <c r="BC741" s="103">
        <f>R741-BA741</f>
        <v>2000</v>
      </c>
      <c r="BD741" s="51"/>
    </row>
    <row r="742" spans="1:56" ht="30" customHeight="1" x14ac:dyDescent="0.2">
      <c r="A742" s="82"/>
      <c r="B742" s="83"/>
      <c r="C742" s="83"/>
      <c r="D742" s="63"/>
      <c r="E742" s="60"/>
      <c r="F742" s="83"/>
      <c r="G742" s="104"/>
      <c r="H742" s="105"/>
      <c r="I742" s="59"/>
      <c r="J742" s="60"/>
      <c r="K742" s="133">
        <v>7</v>
      </c>
      <c r="L742" s="326"/>
      <c r="M742" s="327"/>
      <c r="N742" s="134" t="s">
        <v>59</v>
      </c>
      <c r="O742" s="129">
        <v>2000</v>
      </c>
      <c r="P742" s="136">
        <v>3000</v>
      </c>
      <c r="Q742" s="137">
        <v>4000</v>
      </c>
      <c r="R742" s="129">
        <v>2000</v>
      </c>
      <c r="S742" s="375"/>
      <c r="T742" s="129">
        <v>1000</v>
      </c>
      <c r="U742" s="129">
        <v>1000</v>
      </c>
      <c r="V742" s="129"/>
      <c r="W742" s="129">
        <f t="shared" si="558"/>
        <v>2000</v>
      </c>
      <c r="X742" s="135">
        <f t="shared" si="559"/>
        <v>100</v>
      </c>
      <c r="Z742" s="135"/>
      <c r="AA742" s="129"/>
      <c r="AB742" s="129"/>
      <c r="AC742" s="129">
        <f t="shared" si="560"/>
        <v>0</v>
      </c>
      <c r="AD742" s="424">
        <f t="shared" si="543"/>
        <v>0</v>
      </c>
      <c r="AF742" s="424">
        <f t="shared" si="561"/>
        <v>2000</v>
      </c>
      <c r="AG742" s="424">
        <f t="shared" si="562"/>
        <v>100</v>
      </c>
      <c r="AI742" s="424"/>
      <c r="AJ742" s="129"/>
      <c r="AK742" s="129"/>
      <c r="AL742" s="129">
        <f t="shared" si="563"/>
        <v>0</v>
      </c>
      <c r="AM742" s="424">
        <f t="shared" si="544"/>
        <v>0</v>
      </c>
      <c r="AO742" s="424"/>
      <c r="AP742" s="129"/>
      <c r="AQ742" s="129"/>
      <c r="AR742" s="129">
        <f t="shared" si="564"/>
        <v>0</v>
      </c>
      <c r="AS742" s="424">
        <f t="shared" si="545"/>
        <v>0</v>
      </c>
      <c r="AU742" s="424">
        <f t="shared" si="565"/>
        <v>0</v>
      </c>
      <c r="AV742" s="424">
        <f t="shared" si="566"/>
        <v>0</v>
      </c>
      <c r="AX742" s="424">
        <f t="shared" si="567"/>
        <v>2000</v>
      </c>
      <c r="AY742" s="424">
        <f t="shared" si="568"/>
        <v>100</v>
      </c>
      <c r="AZ742" s="50"/>
      <c r="BA742" s="135">
        <f>R742-AX742</f>
        <v>0</v>
      </c>
      <c r="BB742" s="129">
        <f>BA742/(R742/100)</f>
        <v>0</v>
      </c>
      <c r="BC742" s="129">
        <f>R742-BA742</f>
        <v>2000</v>
      </c>
      <c r="BD742" s="51"/>
    </row>
    <row r="743" spans="1:56" ht="30" customHeight="1" x14ac:dyDescent="0.2">
      <c r="A743" s="82"/>
      <c r="B743" s="83"/>
      <c r="C743" s="83"/>
      <c r="D743" s="63"/>
      <c r="E743" s="193" t="s">
        <v>55</v>
      </c>
      <c r="F743" s="83"/>
      <c r="G743" s="104"/>
      <c r="H743" s="105"/>
      <c r="I743" s="59"/>
      <c r="J743" s="60"/>
      <c r="K743" s="61"/>
      <c r="L743" s="62"/>
      <c r="M743" s="63"/>
      <c r="N743" s="64" t="s">
        <v>138</v>
      </c>
      <c r="O743" s="99">
        <f t="shared" ref="O743:R748" si="577">O744</f>
        <v>5863000</v>
      </c>
      <c r="P743" s="66">
        <f t="shared" si="577"/>
        <v>5997000</v>
      </c>
      <c r="Q743" s="67">
        <f t="shared" si="577"/>
        <v>6127000</v>
      </c>
      <c r="R743" s="99">
        <f t="shared" si="577"/>
        <v>5863000</v>
      </c>
      <c r="S743" s="383"/>
      <c r="T743" s="99">
        <f t="shared" ref="T743:U747" si="578">T744</f>
        <v>470000</v>
      </c>
      <c r="U743" s="99">
        <f t="shared" si="578"/>
        <v>470000</v>
      </c>
      <c r="V743" s="99">
        <f>V1378+V744+V1068+V1124+V1322</f>
        <v>469000</v>
      </c>
      <c r="W743" s="99">
        <f t="shared" si="558"/>
        <v>1409000</v>
      </c>
      <c r="X743" s="98">
        <f t="shared" si="559"/>
        <v>24.032065495480129</v>
      </c>
      <c r="Z743" s="98">
        <f t="shared" ref="Z743:AB748" si="579">Z744</f>
        <v>587000</v>
      </c>
      <c r="AA743" s="99">
        <f t="shared" si="579"/>
        <v>587000</v>
      </c>
      <c r="AB743" s="99">
        <f>AB1378+AB744+AB1068+AB1124+AB1322</f>
        <v>587000</v>
      </c>
      <c r="AC743" s="99">
        <f t="shared" si="560"/>
        <v>1761000</v>
      </c>
      <c r="AD743" s="65">
        <f t="shared" si="543"/>
        <v>30.035817840695888</v>
      </c>
      <c r="AF743" s="65">
        <f t="shared" si="561"/>
        <v>3170000</v>
      </c>
      <c r="AG743" s="65">
        <f t="shared" si="562"/>
        <v>54.067883336176017</v>
      </c>
      <c r="AI743" s="65">
        <f t="shared" ref="AI743:AK748" si="580">AI744</f>
        <v>548000</v>
      </c>
      <c r="AJ743" s="99">
        <f t="shared" si="580"/>
        <v>548000</v>
      </c>
      <c r="AK743" s="99">
        <f>AK1378+AK744+AK1068+AK1124+AK1322</f>
        <v>548000</v>
      </c>
      <c r="AL743" s="99">
        <f t="shared" si="563"/>
        <v>1644000</v>
      </c>
      <c r="AM743" s="65">
        <f t="shared" si="544"/>
        <v>28.040252430496334</v>
      </c>
      <c r="AO743" s="65">
        <f t="shared" ref="AO743:AQ748" si="581">AO744</f>
        <v>352000</v>
      </c>
      <c r="AP743" s="99">
        <f t="shared" si="581"/>
        <v>352000</v>
      </c>
      <c r="AQ743" s="99">
        <f>AQ1378+AQ744+AQ1068+AQ1124+AQ1322</f>
        <v>345000</v>
      </c>
      <c r="AR743" s="99">
        <f t="shared" si="564"/>
        <v>1049000</v>
      </c>
      <c r="AS743" s="65">
        <f t="shared" si="545"/>
        <v>17.891864233327649</v>
      </c>
      <c r="AU743" s="65">
        <f t="shared" si="565"/>
        <v>2693000</v>
      </c>
      <c r="AV743" s="65">
        <f t="shared" si="566"/>
        <v>45.932116663823983</v>
      </c>
      <c r="AX743" s="65">
        <f t="shared" si="567"/>
        <v>5863000</v>
      </c>
      <c r="AY743" s="65">
        <f t="shared" si="568"/>
        <v>100</v>
      </c>
      <c r="AZ743" s="50"/>
      <c r="BA743" s="98">
        <f t="shared" si="536"/>
        <v>0</v>
      </c>
      <c r="BB743" s="99">
        <f t="shared" si="576"/>
        <v>0</v>
      </c>
      <c r="BC743" s="99">
        <f t="shared" si="538"/>
        <v>5863000</v>
      </c>
      <c r="BD743" s="51"/>
    </row>
    <row r="744" spans="1:56" ht="30" customHeight="1" x14ac:dyDescent="0.2">
      <c r="A744" s="82"/>
      <c r="B744" s="83"/>
      <c r="C744" s="83"/>
      <c r="D744" s="63"/>
      <c r="E744" s="60"/>
      <c r="F744" s="171">
        <v>1</v>
      </c>
      <c r="G744" s="104"/>
      <c r="H744" s="105"/>
      <c r="I744" s="59"/>
      <c r="J744" s="60"/>
      <c r="K744" s="61"/>
      <c r="L744" s="62"/>
      <c r="M744" s="63"/>
      <c r="N744" s="101" t="s">
        <v>139</v>
      </c>
      <c r="O744" s="103">
        <f t="shared" si="577"/>
        <v>5863000</v>
      </c>
      <c r="P744" s="131">
        <f t="shared" si="577"/>
        <v>5997000</v>
      </c>
      <c r="Q744" s="132">
        <f t="shared" si="577"/>
        <v>6127000</v>
      </c>
      <c r="R744" s="103">
        <f t="shared" si="577"/>
        <v>5863000</v>
      </c>
      <c r="S744" s="379"/>
      <c r="T744" s="103">
        <f t="shared" si="578"/>
        <v>470000</v>
      </c>
      <c r="U744" s="103">
        <f t="shared" si="578"/>
        <v>470000</v>
      </c>
      <c r="V744" s="103">
        <f>V1379+V745+V1069+V1125+V1323</f>
        <v>469000</v>
      </c>
      <c r="W744" s="103">
        <f t="shared" si="558"/>
        <v>1409000</v>
      </c>
      <c r="X744" s="102">
        <f t="shared" si="559"/>
        <v>24.032065495480129</v>
      </c>
      <c r="Z744" s="102">
        <f t="shared" si="579"/>
        <v>587000</v>
      </c>
      <c r="AA744" s="103">
        <f t="shared" si="579"/>
        <v>587000</v>
      </c>
      <c r="AB744" s="103">
        <f>AB1379+AB745+AB1069+AB1125+AB1323</f>
        <v>587000</v>
      </c>
      <c r="AC744" s="103">
        <f t="shared" si="560"/>
        <v>1761000</v>
      </c>
      <c r="AD744" s="420">
        <f t="shared" si="543"/>
        <v>30.035817840695888</v>
      </c>
      <c r="AF744" s="420">
        <f t="shared" si="561"/>
        <v>3170000</v>
      </c>
      <c r="AG744" s="420">
        <f t="shared" si="562"/>
        <v>54.067883336176017</v>
      </c>
      <c r="AI744" s="420">
        <f t="shared" si="580"/>
        <v>548000</v>
      </c>
      <c r="AJ744" s="103">
        <f t="shared" si="580"/>
        <v>548000</v>
      </c>
      <c r="AK744" s="103">
        <f>AK1379+AK745+AK1069+AK1125+AK1323</f>
        <v>548000</v>
      </c>
      <c r="AL744" s="103">
        <f t="shared" si="563"/>
        <v>1644000</v>
      </c>
      <c r="AM744" s="420">
        <f t="shared" si="544"/>
        <v>28.040252430496334</v>
      </c>
      <c r="AO744" s="420">
        <f t="shared" si="581"/>
        <v>352000</v>
      </c>
      <c r="AP744" s="103">
        <f t="shared" si="581"/>
        <v>352000</v>
      </c>
      <c r="AQ744" s="103">
        <f>AQ1379+AQ745+AQ1069+AQ1125+AQ1323</f>
        <v>345000</v>
      </c>
      <c r="AR744" s="103">
        <f t="shared" si="564"/>
        <v>1049000</v>
      </c>
      <c r="AS744" s="420">
        <f t="shared" si="545"/>
        <v>17.891864233327649</v>
      </c>
      <c r="AU744" s="420">
        <f t="shared" si="565"/>
        <v>2693000</v>
      </c>
      <c r="AV744" s="420">
        <f t="shared" si="566"/>
        <v>45.932116663823983</v>
      </c>
      <c r="AX744" s="420">
        <f t="shared" si="567"/>
        <v>5863000</v>
      </c>
      <c r="AY744" s="420">
        <f t="shared" si="568"/>
        <v>100</v>
      </c>
      <c r="AZ744" s="50"/>
      <c r="BA744" s="102">
        <f t="shared" si="536"/>
        <v>0</v>
      </c>
      <c r="BB744" s="103">
        <f t="shared" si="576"/>
        <v>0</v>
      </c>
      <c r="BC744" s="103">
        <f t="shared" si="538"/>
        <v>5863000</v>
      </c>
      <c r="BD744" s="51"/>
    </row>
    <row r="745" spans="1:56" ht="30" customHeight="1" x14ac:dyDescent="0.2">
      <c r="A745" s="82"/>
      <c r="B745" s="83"/>
      <c r="C745" s="83"/>
      <c r="D745" s="63"/>
      <c r="E745" s="60"/>
      <c r="F745" s="83"/>
      <c r="G745" s="109">
        <v>4</v>
      </c>
      <c r="H745" s="172"/>
      <c r="I745" s="59"/>
      <c r="J745" s="60"/>
      <c r="K745" s="61"/>
      <c r="L745" s="62"/>
      <c r="M745" s="63"/>
      <c r="N745" s="101" t="s">
        <v>140</v>
      </c>
      <c r="O745" s="103">
        <f t="shared" si="577"/>
        <v>5863000</v>
      </c>
      <c r="P745" s="131">
        <f t="shared" si="577"/>
        <v>5997000</v>
      </c>
      <c r="Q745" s="132">
        <f t="shared" si="577"/>
        <v>6127000</v>
      </c>
      <c r="R745" s="103">
        <f t="shared" si="577"/>
        <v>5863000</v>
      </c>
      <c r="S745" s="379"/>
      <c r="T745" s="103">
        <f t="shared" si="578"/>
        <v>470000</v>
      </c>
      <c r="U745" s="103">
        <f t="shared" si="578"/>
        <v>470000</v>
      </c>
      <c r="V745" s="103">
        <f>V1380+V746+V1070+V1126+V1324</f>
        <v>469000</v>
      </c>
      <c r="W745" s="103">
        <f t="shared" si="558"/>
        <v>1409000</v>
      </c>
      <c r="X745" s="102">
        <f t="shared" si="559"/>
        <v>24.032065495480129</v>
      </c>
      <c r="Z745" s="102">
        <f t="shared" si="579"/>
        <v>587000</v>
      </c>
      <c r="AA745" s="103">
        <f t="shared" si="579"/>
        <v>587000</v>
      </c>
      <c r="AB745" s="103">
        <f>AB1380+AB746+AB1070+AB1126+AB1324</f>
        <v>587000</v>
      </c>
      <c r="AC745" s="103">
        <f t="shared" si="560"/>
        <v>1761000</v>
      </c>
      <c r="AD745" s="420">
        <f t="shared" si="543"/>
        <v>30.035817840695888</v>
      </c>
      <c r="AF745" s="420">
        <f t="shared" si="561"/>
        <v>3170000</v>
      </c>
      <c r="AG745" s="420">
        <f t="shared" si="562"/>
        <v>54.067883336176017</v>
      </c>
      <c r="AI745" s="420">
        <f t="shared" si="580"/>
        <v>548000</v>
      </c>
      <c r="AJ745" s="103">
        <f t="shared" si="580"/>
        <v>548000</v>
      </c>
      <c r="AK745" s="103">
        <f>AK1380+AK746+AK1070+AK1126+AK1324</f>
        <v>548000</v>
      </c>
      <c r="AL745" s="103">
        <f t="shared" si="563"/>
        <v>1644000</v>
      </c>
      <c r="AM745" s="420">
        <f t="shared" si="544"/>
        <v>28.040252430496334</v>
      </c>
      <c r="AO745" s="420">
        <f t="shared" si="581"/>
        <v>352000</v>
      </c>
      <c r="AP745" s="103">
        <f t="shared" si="581"/>
        <v>352000</v>
      </c>
      <c r="AQ745" s="103">
        <f>AQ1380+AQ746+AQ1070+AQ1126+AQ1324</f>
        <v>345000</v>
      </c>
      <c r="AR745" s="103">
        <f t="shared" si="564"/>
        <v>1049000</v>
      </c>
      <c r="AS745" s="420">
        <f t="shared" si="545"/>
        <v>17.891864233327649</v>
      </c>
      <c r="AU745" s="420">
        <f t="shared" si="565"/>
        <v>2693000</v>
      </c>
      <c r="AV745" s="420">
        <f t="shared" si="566"/>
        <v>45.932116663823983</v>
      </c>
      <c r="AX745" s="420">
        <f t="shared" si="567"/>
        <v>5863000</v>
      </c>
      <c r="AY745" s="420">
        <f t="shared" si="568"/>
        <v>100</v>
      </c>
      <c r="AZ745" s="50"/>
      <c r="BA745" s="102">
        <f t="shared" si="536"/>
        <v>0</v>
      </c>
      <c r="BB745" s="103">
        <f t="shared" si="576"/>
        <v>0</v>
      </c>
      <c r="BC745" s="103">
        <f t="shared" si="538"/>
        <v>5863000</v>
      </c>
      <c r="BD745" s="51"/>
    </row>
    <row r="746" spans="1:56" ht="30" customHeight="1" x14ac:dyDescent="0.2">
      <c r="A746" s="82"/>
      <c r="B746" s="83"/>
      <c r="C746" s="83"/>
      <c r="D746" s="63"/>
      <c r="E746" s="60"/>
      <c r="F746" s="83"/>
      <c r="G746" s="109"/>
      <c r="H746" s="173" t="s">
        <v>46</v>
      </c>
      <c r="I746" s="59"/>
      <c r="J746" s="60"/>
      <c r="K746" s="61"/>
      <c r="L746" s="62"/>
      <c r="M746" s="63"/>
      <c r="N746" s="101" t="s">
        <v>140</v>
      </c>
      <c r="O746" s="103">
        <f t="shared" si="577"/>
        <v>5863000</v>
      </c>
      <c r="P746" s="131">
        <f t="shared" si="577"/>
        <v>5997000</v>
      </c>
      <c r="Q746" s="132">
        <f t="shared" si="577"/>
        <v>6127000</v>
      </c>
      <c r="R746" s="103">
        <f t="shared" si="577"/>
        <v>5863000</v>
      </c>
      <c r="S746" s="379"/>
      <c r="T746" s="103">
        <f t="shared" si="578"/>
        <v>470000</v>
      </c>
      <c r="U746" s="103">
        <f t="shared" si="578"/>
        <v>470000</v>
      </c>
      <c r="V746" s="103">
        <f>V1381+V747+V1071+V1127+V1325</f>
        <v>469000</v>
      </c>
      <c r="W746" s="103">
        <f t="shared" si="558"/>
        <v>1409000</v>
      </c>
      <c r="X746" s="102">
        <f t="shared" si="559"/>
        <v>24.032065495480129</v>
      </c>
      <c r="Z746" s="102">
        <f t="shared" si="579"/>
        <v>587000</v>
      </c>
      <c r="AA746" s="103">
        <f t="shared" si="579"/>
        <v>587000</v>
      </c>
      <c r="AB746" s="103">
        <f>AB1381+AB747+AB1071+AB1127+AB1325</f>
        <v>587000</v>
      </c>
      <c r="AC746" s="103">
        <f t="shared" si="560"/>
        <v>1761000</v>
      </c>
      <c r="AD746" s="420">
        <f t="shared" si="543"/>
        <v>30.035817840695888</v>
      </c>
      <c r="AF746" s="420">
        <f t="shared" si="561"/>
        <v>3170000</v>
      </c>
      <c r="AG746" s="420">
        <f t="shared" si="562"/>
        <v>54.067883336176017</v>
      </c>
      <c r="AI746" s="420">
        <f t="shared" si="580"/>
        <v>548000</v>
      </c>
      <c r="AJ746" s="103">
        <f t="shared" si="580"/>
        <v>548000</v>
      </c>
      <c r="AK746" s="103">
        <f>AK1381+AK747+AK1071+AK1127+AK1325</f>
        <v>548000</v>
      </c>
      <c r="AL746" s="103">
        <f t="shared" si="563"/>
        <v>1644000</v>
      </c>
      <c r="AM746" s="420">
        <f t="shared" si="544"/>
        <v>28.040252430496334</v>
      </c>
      <c r="AO746" s="420">
        <f t="shared" si="581"/>
        <v>352000</v>
      </c>
      <c r="AP746" s="103">
        <f t="shared" si="581"/>
        <v>352000</v>
      </c>
      <c r="AQ746" s="103">
        <f>AQ1381+AQ747+AQ1071+AQ1127+AQ1325</f>
        <v>345000</v>
      </c>
      <c r="AR746" s="103">
        <f t="shared" si="564"/>
        <v>1049000</v>
      </c>
      <c r="AS746" s="420">
        <f t="shared" si="545"/>
        <v>17.891864233327649</v>
      </c>
      <c r="AU746" s="420">
        <f t="shared" si="565"/>
        <v>2693000</v>
      </c>
      <c r="AV746" s="420">
        <f t="shared" si="566"/>
        <v>45.932116663823983</v>
      </c>
      <c r="AX746" s="420">
        <f t="shared" si="567"/>
        <v>5863000</v>
      </c>
      <c r="AY746" s="420">
        <f t="shared" si="568"/>
        <v>100</v>
      </c>
      <c r="AZ746" s="50"/>
      <c r="BA746" s="102">
        <f t="shared" si="536"/>
        <v>0</v>
      </c>
      <c r="BB746" s="103">
        <f t="shared" si="576"/>
        <v>0</v>
      </c>
      <c r="BC746" s="103">
        <f t="shared" si="538"/>
        <v>5863000</v>
      </c>
      <c r="BD746" s="51"/>
    </row>
    <row r="747" spans="1:56" ht="30" customHeight="1" x14ac:dyDescent="0.2">
      <c r="A747" s="82"/>
      <c r="B747" s="83"/>
      <c r="C747" s="83"/>
      <c r="D747" s="63"/>
      <c r="E747" s="60"/>
      <c r="F747" s="83"/>
      <c r="G747" s="104"/>
      <c r="H747" s="105"/>
      <c r="I747" s="123">
        <v>2</v>
      </c>
      <c r="J747" s="60"/>
      <c r="K747" s="61"/>
      <c r="L747" s="62"/>
      <c r="M747" s="63"/>
      <c r="N747" s="124" t="s">
        <v>54</v>
      </c>
      <c r="O747" s="126">
        <f t="shared" si="577"/>
        <v>5863000</v>
      </c>
      <c r="P747" s="127">
        <f t="shared" si="577"/>
        <v>5997000</v>
      </c>
      <c r="Q747" s="128">
        <f t="shared" si="577"/>
        <v>6127000</v>
      </c>
      <c r="R747" s="126">
        <f t="shared" si="577"/>
        <v>5863000</v>
      </c>
      <c r="S747" s="388"/>
      <c r="T747" s="126">
        <f t="shared" si="578"/>
        <v>470000</v>
      </c>
      <c r="U747" s="126">
        <f t="shared" si="578"/>
        <v>470000</v>
      </c>
      <c r="V747" s="126">
        <f>V1382+V748+V1072+V1128+V1326</f>
        <v>469000</v>
      </c>
      <c r="W747" s="126">
        <f t="shared" si="558"/>
        <v>1409000</v>
      </c>
      <c r="X747" s="125">
        <f t="shared" si="559"/>
        <v>24.032065495480129</v>
      </c>
      <c r="Z747" s="125">
        <f t="shared" si="579"/>
        <v>587000</v>
      </c>
      <c r="AA747" s="126">
        <f t="shared" si="579"/>
        <v>587000</v>
      </c>
      <c r="AB747" s="126">
        <f>AB1382+AB748+AB1072+AB1128+AB1326</f>
        <v>587000</v>
      </c>
      <c r="AC747" s="126">
        <f t="shared" si="560"/>
        <v>1761000</v>
      </c>
      <c r="AD747" s="423">
        <f t="shared" si="543"/>
        <v>30.035817840695888</v>
      </c>
      <c r="AF747" s="423">
        <f t="shared" si="561"/>
        <v>3170000</v>
      </c>
      <c r="AG747" s="423">
        <f t="shared" si="562"/>
        <v>54.067883336176017</v>
      </c>
      <c r="AI747" s="423">
        <f t="shared" si="580"/>
        <v>548000</v>
      </c>
      <c r="AJ747" s="126">
        <f t="shared" si="580"/>
        <v>548000</v>
      </c>
      <c r="AK747" s="126">
        <f>AK1382+AK748+AK1072+AK1128+AK1326</f>
        <v>548000</v>
      </c>
      <c r="AL747" s="126">
        <f t="shared" si="563"/>
        <v>1644000</v>
      </c>
      <c r="AM747" s="423">
        <f t="shared" si="544"/>
        <v>28.040252430496334</v>
      </c>
      <c r="AO747" s="423">
        <f t="shared" si="581"/>
        <v>352000</v>
      </c>
      <c r="AP747" s="126">
        <f t="shared" si="581"/>
        <v>352000</v>
      </c>
      <c r="AQ747" s="126">
        <f>AQ1382+AQ748+AQ1072+AQ1128+AQ1326</f>
        <v>345000</v>
      </c>
      <c r="AR747" s="126">
        <f t="shared" si="564"/>
        <v>1049000</v>
      </c>
      <c r="AS747" s="423">
        <f t="shared" si="545"/>
        <v>17.891864233327649</v>
      </c>
      <c r="AU747" s="423">
        <f t="shared" si="565"/>
        <v>2693000</v>
      </c>
      <c r="AV747" s="423">
        <f t="shared" si="566"/>
        <v>45.932116663823983</v>
      </c>
      <c r="AX747" s="423">
        <f t="shared" si="567"/>
        <v>5863000</v>
      </c>
      <c r="AY747" s="423">
        <f t="shared" si="568"/>
        <v>100</v>
      </c>
      <c r="AZ747" s="50"/>
      <c r="BA747" s="125">
        <f t="shared" si="536"/>
        <v>0</v>
      </c>
      <c r="BB747" s="126">
        <f t="shared" si="576"/>
        <v>0</v>
      </c>
      <c r="BC747" s="126">
        <f t="shared" si="538"/>
        <v>5863000</v>
      </c>
      <c r="BD747" s="51"/>
    </row>
    <row r="748" spans="1:56" ht="30" customHeight="1" x14ac:dyDescent="0.2">
      <c r="A748" s="82"/>
      <c r="B748" s="83"/>
      <c r="C748" s="83"/>
      <c r="D748" s="63"/>
      <c r="E748" s="60"/>
      <c r="F748" s="83"/>
      <c r="G748" s="104"/>
      <c r="H748" s="105"/>
      <c r="I748" s="59"/>
      <c r="J748" s="130" t="s">
        <v>55</v>
      </c>
      <c r="K748" s="61"/>
      <c r="L748" s="62"/>
      <c r="M748" s="63"/>
      <c r="N748" s="101" t="s">
        <v>56</v>
      </c>
      <c r="O748" s="103">
        <f t="shared" si="577"/>
        <v>5863000</v>
      </c>
      <c r="P748" s="131">
        <f t="shared" si="577"/>
        <v>5997000</v>
      </c>
      <c r="Q748" s="132">
        <f t="shared" si="577"/>
        <v>6127000</v>
      </c>
      <c r="R748" s="103">
        <f t="shared" si="577"/>
        <v>5863000</v>
      </c>
      <c r="S748" s="379"/>
      <c r="T748" s="103">
        <f>T749</f>
        <v>470000</v>
      </c>
      <c r="U748" s="103">
        <f>U749</f>
        <v>470000</v>
      </c>
      <c r="V748" s="103">
        <f>V749</f>
        <v>469000</v>
      </c>
      <c r="W748" s="103">
        <f t="shared" si="558"/>
        <v>1409000</v>
      </c>
      <c r="X748" s="102">
        <f t="shared" si="559"/>
        <v>24.032065495480129</v>
      </c>
      <c r="Z748" s="102">
        <f t="shared" si="579"/>
        <v>587000</v>
      </c>
      <c r="AA748" s="103">
        <f t="shared" si="579"/>
        <v>587000</v>
      </c>
      <c r="AB748" s="103">
        <f t="shared" si="579"/>
        <v>587000</v>
      </c>
      <c r="AC748" s="103">
        <f t="shared" si="560"/>
        <v>1761000</v>
      </c>
      <c r="AD748" s="420">
        <f t="shared" si="543"/>
        <v>30.035817840695888</v>
      </c>
      <c r="AF748" s="420">
        <f t="shared" si="561"/>
        <v>3170000</v>
      </c>
      <c r="AG748" s="420">
        <f t="shared" si="562"/>
        <v>54.067883336176017</v>
      </c>
      <c r="AI748" s="420">
        <f t="shared" si="580"/>
        <v>548000</v>
      </c>
      <c r="AJ748" s="103">
        <f t="shared" si="580"/>
        <v>548000</v>
      </c>
      <c r="AK748" s="103">
        <f t="shared" si="580"/>
        <v>548000</v>
      </c>
      <c r="AL748" s="103">
        <f t="shared" si="563"/>
        <v>1644000</v>
      </c>
      <c r="AM748" s="420">
        <f t="shared" si="544"/>
        <v>28.040252430496334</v>
      </c>
      <c r="AO748" s="420">
        <f t="shared" si="581"/>
        <v>352000</v>
      </c>
      <c r="AP748" s="103">
        <f t="shared" si="581"/>
        <v>352000</v>
      </c>
      <c r="AQ748" s="103">
        <f t="shared" si="581"/>
        <v>345000</v>
      </c>
      <c r="AR748" s="103">
        <f t="shared" si="564"/>
        <v>1049000</v>
      </c>
      <c r="AS748" s="420">
        <f t="shared" si="545"/>
        <v>17.891864233327649</v>
      </c>
      <c r="AU748" s="420">
        <f t="shared" si="565"/>
        <v>2693000</v>
      </c>
      <c r="AV748" s="420">
        <f t="shared" si="566"/>
        <v>45.932116663823983</v>
      </c>
      <c r="AX748" s="420">
        <f t="shared" si="567"/>
        <v>5863000</v>
      </c>
      <c r="AY748" s="420">
        <f t="shared" si="568"/>
        <v>100</v>
      </c>
      <c r="AZ748" s="50"/>
      <c r="BA748" s="102">
        <f>R748-AX748</f>
        <v>0</v>
      </c>
      <c r="BB748" s="103">
        <f>BA748/(R748/100)</f>
        <v>0</v>
      </c>
      <c r="BC748" s="103">
        <f>R748-BA748</f>
        <v>5863000</v>
      </c>
      <c r="BD748" s="51"/>
    </row>
    <row r="749" spans="1:56" ht="30" customHeight="1" x14ac:dyDescent="0.2">
      <c r="A749" s="82"/>
      <c r="B749" s="83"/>
      <c r="C749" s="83"/>
      <c r="D749" s="63"/>
      <c r="E749" s="60"/>
      <c r="F749" s="83"/>
      <c r="G749" s="104"/>
      <c r="H749" s="105"/>
      <c r="I749" s="59"/>
      <c r="J749" s="60"/>
      <c r="K749" s="133">
        <v>5</v>
      </c>
      <c r="L749" s="62"/>
      <c r="M749" s="63"/>
      <c r="N749" s="134" t="s">
        <v>58</v>
      </c>
      <c r="O749" s="129">
        <v>5863000</v>
      </c>
      <c r="P749" s="136">
        <v>5997000</v>
      </c>
      <c r="Q749" s="137">
        <v>6127000</v>
      </c>
      <c r="R749" s="129">
        <v>5863000</v>
      </c>
      <c r="S749" s="375"/>
      <c r="T749" s="129">
        <v>470000</v>
      </c>
      <c r="U749" s="129">
        <v>470000</v>
      </c>
      <c r="V749" s="129">
        <v>469000</v>
      </c>
      <c r="W749" s="129">
        <f t="shared" si="558"/>
        <v>1409000</v>
      </c>
      <c r="X749" s="135">
        <f t="shared" si="559"/>
        <v>24.032065495480129</v>
      </c>
      <c r="Z749" s="135">
        <v>587000</v>
      </c>
      <c r="AA749" s="129">
        <v>587000</v>
      </c>
      <c r="AB749" s="129">
        <v>587000</v>
      </c>
      <c r="AC749" s="129">
        <f t="shared" si="560"/>
        <v>1761000</v>
      </c>
      <c r="AD749" s="424">
        <f t="shared" si="543"/>
        <v>30.035817840695888</v>
      </c>
      <c r="AF749" s="424">
        <f t="shared" si="561"/>
        <v>3170000</v>
      </c>
      <c r="AG749" s="424">
        <f t="shared" si="562"/>
        <v>54.067883336176017</v>
      </c>
      <c r="AI749" s="424">
        <v>548000</v>
      </c>
      <c r="AJ749" s="129">
        <v>548000</v>
      </c>
      <c r="AK749" s="129">
        <v>548000</v>
      </c>
      <c r="AL749" s="129">
        <f t="shared" si="563"/>
        <v>1644000</v>
      </c>
      <c r="AM749" s="424">
        <f t="shared" si="544"/>
        <v>28.040252430496334</v>
      </c>
      <c r="AO749" s="424">
        <v>352000</v>
      </c>
      <c r="AP749" s="129">
        <v>352000</v>
      </c>
      <c r="AQ749" s="129">
        <v>345000</v>
      </c>
      <c r="AR749" s="129">
        <f t="shared" si="564"/>
        <v>1049000</v>
      </c>
      <c r="AS749" s="424">
        <f t="shared" si="545"/>
        <v>17.891864233327649</v>
      </c>
      <c r="AU749" s="424">
        <f t="shared" si="565"/>
        <v>2693000</v>
      </c>
      <c r="AV749" s="424">
        <f t="shared" si="566"/>
        <v>45.932116663823983</v>
      </c>
      <c r="AX749" s="424">
        <f t="shared" si="567"/>
        <v>5863000</v>
      </c>
      <c r="AY749" s="424">
        <f t="shared" si="568"/>
        <v>100</v>
      </c>
      <c r="AZ749" s="50"/>
      <c r="BA749" s="135">
        <f>R749-AX749</f>
        <v>0</v>
      </c>
      <c r="BB749" s="129">
        <f>BA749/(R749/100)</f>
        <v>0</v>
      </c>
      <c r="BC749" s="129">
        <f>R749-BA749</f>
        <v>5863000</v>
      </c>
      <c r="BD749" s="51"/>
    </row>
    <row r="750" spans="1:56" ht="30" customHeight="1" x14ac:dyDescent="0.2">
      <c r="A750" s="82"/>
      <c r="B750" s="83"/>
      <c r="C750" s="83"/>
      <c r="D750" s="63"/>
      <c r="E750" s="193" t="s">
        <v>60</v>
      </c>
      <c r="F750" s="83"/>
      <c r="G750" s="104"/>
      <c r="H750" s="105"/>
      <c r="I750" s="59"/>
      <c r="J750" s="60"/>
      <c r="K750" s="61"/>
      <c r="L750" s="62"/>
      <c r="M750" s="63"/>
      <c r="N750" s="64" t="s">
        <v>141</v>
      </c>
      <c r="O750" s="98">
        <f t="shared" ref="O750:R754" si="582">O751</f>
        <v>750000</v>
      </c>
      <c r="P750" s="66">
        <f t="shared" si="582"/>
        <v>795000</v>
      </c>
      <c r="Q750" s="67">
        <f t="shared" si="582"/>
        <v>914000</v>
      </c>
      <c r="R750" s="98">
        <f t="shared" si="582"/>
        <v>750000</v>
      </c>
      <c r="S750" s="382"/>
      <c r="T750" s="98">
        <f t="shared" ref="T750:U754" si="583">T751</f>
        <v>0</v>
      </c>
      <c r="U750" s="98">
        <f t="shared" si="583"/>
        <v>45000</v>
      </c>
      <c r="V750" s="98">
        <f>V1385+V751+V1075+V1131+V1329</f>
        <v>45000</v>
      </c>
      <c r="W750" s="98">
        <f t="shared" si="558"/>
        <v>90000</v>
      </c>
      <c r="X750" s="98">
        <f t="shared" si="559"/>
        <v>12</v>
      </c>
      <c r="Z750" s="98">
        <f t="shared" ref="Z750:AA754" si="584">Z751</f>
        <v>65000</v>
      </c>
      <c r="AA750" s="98">
        <f t="shared" si="584"/>
        <v>65000</v>
      </c>
      <c r="AB750" s="98">
        <f>AB1385+AB751+AB1075+AB1131+AB1329</f>
        <v>65000</v>
      </c>
      <c r="AC750" s="98">
        <f t="shared" si="560"/>
        <v>195000</v>
      </c>
      <c r="AD750" s="65">
        <f t="shared" si="543"/>
        <v>26</v>
      </c>
      <c r="AF750" s="65">
        <f t="shared" si="561"/>
        <v>285000</v>
      </c>
      <c r="AG750" s="65">
        <f t="shared" si="562"/>
        <v>38</v>
      </c>
      <c r="AI750" s="65">
        <f t="shared" ref="AI750:AJ754" si="585">AI751</f>
        <v>92000</v>
      </c>
      <c r="AJ750" s="98">
        <f t="shared" si="585"/>
        <v>92000</v>
      </c>
      <c r="AK750" s="98">
        <f>AK1385+AK751+AK1075+AK1131+AK1329</f>
        <v>92000</v>
      </c>
      <c r="AL750" s="98">
        <f t="shared" si="563"/>
        <v>276000</v>
      </c>
      <c r="AM750" s="65">
        <f t="shared" si="544"/>
        <v>36.799999999999997</v>
      </c>
      <c r="AO750" s="65">
        <f t="shared" ref="AO750:AP754" si="586">AO751</f>
        <v>65000</v>
      </c>
      <c r="AP750" s="98">
        <f t="shared" si="586"/>
        <v>62000</v>
      </c>
      <c r="AQ750" s="98">
        <f>AQ1385+AQ751+AQ1075+AQ1131+AQ1329</f>
        <v>62000</v>
      </c>
      <c r="AR750" s="98">
        <f t="shared" si="564"/>
        <v>189000</v>
      </c>
      <c r="AS750" s="65">
        <f t="shared" si="545"/>
        <v>25.2</v>
      </c>
      <c r="AU750" s="65">
        <f t="shared" si="565"/>
        <v>465000</v>
      </c>
      <c r="AV750" s="65">
        <f t="shared" si="566"/>
        <v>62</v>
      </c>
      <c r="AX750" s="65">
        <f t="shared" si="567"/>
        <v>750000</v>
      </c>
      <c r="AY750" s="65">
        <f t="shared" si="568"/>
        <v>100</v>
      </c>
      <c r="AZ750" s="50"/>
      <c r="BA750" s="98">
        <f t="shared" si="536"/>
        <v>0</v>
      </c>
      <c r="BB750" s="98">
        <f t="shared" si="576"/>
        <v>0</v>
      </c>
      <c r="BC750" s="98">
        <f t="shared" si="538"/>
        <v>750000</v>
      </c>
      <c r="BD750" s="51"/>
    </row>
    <row r="751" spans="1:56" ht="30" customHeight="1" x14ac:dyDescent="0.2">
      <c r="A751" s="82"/>
      <c r="B751" s="83"/>
      <c r="C751" s="83"/>
      <c r="D751" s="63"/>
      <c r="E751" s="60"/>
      <c r="F751" s="171">
        <v>2</v>
      </c>
      <c r="G751" s="104"/>
      <c r="H751" s="105"/>
      <c r="I751" s="59"/>
      <c r="J751" s="60"/>
      <c r="K751" s="61"/>
      <c r="L751" s="62"/>
      <c r="M751" s="63"/>
      <c r="N751" s="101" t="s">
        <v>142</v>
      </c>
      <c r="O751" s="102">
        <f t="shared" si="582"/>
        <v>750000</v>
      </c>
      <c r="P751" s="131">
        <f t="shared" si="582"/>
        <v>795000</v>
      </c>
      <c r="Q751" s="132">
        <f t="shared" si="582"/>
        <v>914000</v>
      </c>
      <c r="R751" s="102">
        <f t="shared" si="582"/>
        <v>750000</v>
      </c>
      <c r="S751" s="378"/>
      <c r="T751" s="102">
        <f t="shared" si="583"/>
        <v>0</v>
      </c>
      <c r="U751" s="102">
        <f t="shared" si="583"/>
        <v>45000</v>
      </c>
      <c r="V751" s="102">
        <f>V1386+V752+V1076+V1132+V1330</f>
        <v>45000</v>
      </c>
      <c r="W751" s="102">
        <f t="shared" si="558"/>
        <v>90000</v>
      </c>
      <c r="X751" s="102">
        <f t="shared" si="559"/>
        <v>12</v>
      </c>
      <c r="Z751" s="102">
        <f t="shared" si="584"/>
        <v>65000</v>
      </c>
      <c r="AA751" s="102">
        <f t="shared" si="584"/>
        <v>65000</v>
      </c>
      <c r="AB751" s="102">
        <f>AB1386+AB752+AB1076+AB1132+AB1330</f>
        <v>65000</v>
      </c>
      <c r="AC751" s="102">
        <f t="shared" si="560"/>
        <v>195000</v>
      </c>
      <c r="AD751" s="420">
        <f t="shared" si="543"/>
        <v>26</v>
      </c>
      <c r="AF751" s="420">
        <f t="shared" si="561"/>
        <v>285000</v>
      </c>
      <c r="AG751" s="420">
        <f t="shared" si="562"/>
        <v>38</v>
      </c>
      <c r="AI751" s="420">
        <f t="shared" si="585"/>
        <v>92000</v>
      </c>
      <c r="AJ751" s="102">
        <f t="shared" si="585"/>
        <v>92000</v>
      </c>
      <c r="AK751" s="102">
        <f>AK1386+AK752+AK1076+AK1132+AK1330</f>
        <v>92000</v>
      </c>
      <c r="AL751" s="102">
        <f t="shared" si="563"/>
        <v>276000</v>
      </c>
      <c r="AM751" s="420">
        <f t="shared" si="544"/>
        <v>36.799999999999997</v>
      </c>
      <c r="AO751" s="420">
        <f t="shared" si="586"/>
        <v>65000</v>
      </c>
      <c r="AP751" s="102">
        <f t="shared" si="586"/>
        <v>62000</v>
      </c>
      <c r="AQ751" s="102">
        <f>AQ1386+AQ752+AQ1076+AQ1132+AQ1330</f>
        <v>62000</v>
      </c>
      <c r="AR751" s="102">
        <f t="shared" si="564"/>
        <v>189000</v>
      </c>
      <c r="AS751" s="420">
        <f t="shared" si="545"/>
        <v>25.2</v>
      </c>
      <c r="AU751" s="420">
        <f t="shared" si="565"/>
        <v>465000</v>
      </c>
      <c r="AV751" s="420">
        <f t="shared" si="566"/>
        <v>62</v>
      </c>
      <c r="AX751" s="420">
        <f t="shared" si="567"/>
        <v>750000</v>
      </c>
      <c r="AY751" s="420">
        <f t="shared" si="568"/>
        <v>100</v>
      </c>
      <c r="AZ751" s="50"/>
      <c r="BA751" s="102">
        <f t="shared" si="536"/>
        <v>0</v>
      </c>
      <c r="BB751" s="102">
        <f t="shared" si="576"/>
        <v>0</v>
      </c>
      <c r="BC751" s="102">
        <f t="shared" si="538"/>
        <v>750000</v>
      </c>
      <c r="BD751" s="51"/>
    </row>
    <row r="752" spans="1:56" ht="30" customHeight="1" x14ac:dyDescent="0.2">
      <c r="A752" s="82"/>
      <c r="B752" s="83"/>
      <c r="C752" s="83"/>
      <c r="D752" s="63"/>
      <c r="E752" s="60"/>
      <c r="F752" s="83"/>
      <c r="G752" s="109">
        <v>0</v>
      </c>
      <c r="H752" s="172"/>
      <c r="I752" s="59"/>
      <c r="J752" s="60"/>
      <c r="K752" s="61"/>
      <c r="L752" s="62"/>
      <c r="M752" s="63"/>
      <c r="N752" s="101" t="s">
        <v>142</v>
      </c>
      <c r="O752" s="102">
        <f t="shared" si="582"/>
        <v>750000</v>
      </c>
      <c r="P752" s="131">
        <f t="shared" si="582"/>
        <v>795000</v>
      </c>
      <c r="Q752" s="132">
        <f t="shared" si="582"/>
        <v>914000</v>
      </c>
      <c r="R752" s="102">
        <f t="shared" si="582"/>
        <v>750000</v>
      </c>
      <c r="S752" s="378"/>
      <c r="T752" s="102">
        <f t="shared" si="583"/>
        <v>0</v>
      </c>
      <c r="U752" s="102">
        <f t="shared" si="583"/>
        <v>45000</v>
      </c>
      <c r="V752" s="102">
        <f>V1387+V753+V1077+V1133+V1331</f>
        <v>45000</v>
      </c>
      <c r="W752" s="102">
        <f t="shared" si="558"/>
        <v>90000</v>
      </c>
      <c r="X752" s="102">
        <f t="shared" si="559"/>
        <v>12</v>
      </c>
      <c r="Z752" s="102">
        <f t="shared" si="584"/>
        <v>65000</v>
      </c>
      <c r="AA752" s="102">
        <f t="shared" si="584"/>
        <v>65000</v>
      </c>
      <c r="AB752" s="102">
        <f>AB1387+AB753+AB1077+AB1133+AB1331</f>
        <v>65000</v>
      </c>
      <c r="AC752" s="102">
        <f t="shared" si="560"/>
        <v>195000</v>
      </c>
      <c r="AD752" s="420">
        <f t="shared" si="543"/>
        <v>26</v>
      </c>
      <c r="AF752" s="420">
        <f t="shared" si="561"/>
        <v>285000</v>
      </c>
      <c r="AG752" s="420">
        <f t="shared" si="562"/>
        <v>38</v>
      </c>
      <c r="AI752" s="420">
        <f t="shared" si="585"/>
        <v>92000</v>
      </c>
      <c r="AJ752" s="102">
        <f t="shared" si="585"/>
        <v>92000</v>
      </c>
      <c r="AK752" s="102">
        <f>AK1387+AK753+AK1077+AK1133+AK1331</f>
        <v>92000</v>
      </c>
      <c r="AL752" s="102">
        <f t="shared" si="563"/>
        <v>276000</v>
      </c>
      <c r="AM752" s="420">
        <f t="shared" si="544"/>
        <v>36.799999999999997</v>
      </c>
      <c r="AO752" s="420">
        <f t="shared" si="586"/>
        <v>65000</v>
      </c>
      <c r="AP752" s="102">
        <f t="shared" si="586"/>
        <v>62000</v>
      </c>
      <c r="AQ752" s="102">
        <f>AQ1387+AQ753+AQ1077+AQ1133+AQ1331</f>
        <v>62000</v>
      </c>
      <c r="AR752" s="102">
        <f t="shared" si="564"/>
        <v>189000</v>
      </c>
      <c r="AS752" s="420">
        <f t="shared" si="545"/>
        <v>25.2</v>
      </c>
      <c r="AU752" s="420">
        <f t="shared" si="565"/>
        <v>465000</v>
      </c>
      <c r="AV752" s="420">
        <f t="shared" si="566"/>
        <v>62</v>
      </c>
      <c r="AX752" s="420">
        <f t="shared" si="567"/>
        <v>750000</v>
      </c>
      <c r="AY752" s="420">
        <f t="shared" si="568"/>
        <v>100</v>
      </c>
      <c r="AZ752" s="50"/>
      <c r="BA752" s="102">
        <f t="shared" si="536"/>
        <v>0</v>
      </c>
      <c r="BB752" s="102">
        <f t="shared" si="576"/>
        <v>0</v>
      </c>
      <c r="BC752" s="102">
        <f t="shared" si="538"/>
        <v>750000</v>
      </c>
      <c r="BD752" s="51"/>
    </row>
    <row r="753" spans="1:56" ht="30" customHeight="1" x14ac:dyDescent="0.2">
      <c r="A753" s="82"/>
      <c r="B753" s="83"/>
      <c r="C753" s="83"/>
      <c r="D753" s="63"/>
      <c r="E753" s="60"/>
      <c r="F753" s="83"/>
      <c r="G753" s="109"/>
      <c r="H753" s="173" t="s">
        <v>46</v>
      </c>
      <c r="I753" s="59"/>
      <c r="J753" s="60"/>
      <c r="K753" s="61"/>
      <c r="L753" s="62"/>
      <c r="M753" s="63"/>
      <c r="N753" s="101" t="s">
        <v>142</v>
      </c>
      <c r="O753" s="102">
        <f t="shared" si="582"/>
        <v>750000</v>
      </c>
      <c r="P753" s="131">
        <f t="shared" si="582"/>
        <v>795000</v>
      </c>
      <c r="Q753" s="132">
        <f t="shared" si="582"/>
        <v>914000</v>
      </c>
      <c r="R753" s="102">
        <f t="shared" si="582"/>
        <v>750000</v>
      </c>
      <c r="S753" s="378"/>
      <c r="T753" s="102">
        <f t="shared" si="583"/>
        <v>0</v>
      </c>
      <c r="U753" s="102">
        <f t="shared" si="583"/>
        <v>45000</v>
      </c>
      <c r="V753" s="102">
        <f>V1388+V754+V1078+V1134+V1332</f>
        <v>45000</v>
      </c>
      <c r="W753" s="102">
        <f t="shared" si="558"/>
        <v>90000</v>
      </c>
      <c r="X753" s="102">
        <f t="shared" si="559"/>
        <v>12</v>
      </c>
      <c r="Z753" s="102">
        <f t="shared" si="584"/>
        <v>65000</v>
      </c>
      <c r="AA753" s="102">
        <f t="shared" si="584"/>
        <v>65000</v>
      </c>
      <c r="AB753" s="102">
        <f>AB1388+AB754+AB1078+AB1134+AB1332</f>
        <v>65000</v>
      </c>
      <c r="AC753" s="102">
        <f t="shared" si="560"/>
        <v>195000</v>
      </c>
      <c r="AD753" s="420">
        <f t="shared" si="543"/>
        <v>26</v>
      </c>
      <c r="AF753" s="420">
        <f t="shared" si="561"/>
        <v>285000</v>
      </c>
      <c r="AG753" s="420">
        <f t="shared" si="562"/>
        <v>38</v>
      </c>
      <c r="AI753" s="420">
        <f t="shared" si="585"/>
        <v>92000</v>
      </c>
      <c r="AJ753" s="102">
        <f t="shared" si="585"/>
        <v>92000</v>
      </c>
      <c r="AK753" s="102">
        <f>AK1388+AK754+AK1078+AK1134+AK1332</f>
        <v>92000</v>
      </c>
      <c r="AL753" s="102">
        <f t="shared" si="563"/>
        <v>276000</v>
      </c>
      <c r="AM753" s="420">
        <f t="shared" si="544"/>
        <v>36.799999999999997</v>
      </c>
      <c r="AO753" s="420">
        <f t="shared" si="586"/>
        <v>65000</v>
      </c>
      <c r="AP753" s="102">
        <f t="shared" si="586"/>
        <v>62000</v>
      </c>
      <c r="AQ753" s="102">
        <f>AQ1388+AQ754+AQ1078+AQ1134+AQ1332</f>
        <v>62000</v>
      </c>
      <c r="AR753" s="102">
        <f t="shared" si="564"/>
        <v>189000</v>
      </c>
      <c r="AS753" s="420">
        <f t="shared" si="545"/>
        <v>25.2</v>
      </c>
      <c r="AU753" s="420">
        <f t="shared" si="565"/>
        <v>465000</v>
      </c>
      <c r="AV753" s="420">
        <f t="shared" si="566"/>
        <v>62</v>
      </c>
      <c r="AX753" s="420">
        <f t="shared" si="567"/>
        <v>750000</v>
      </c>
      <c r="AY753" s="420">
        <f t="shared" si="568"/>
        <v>100</v>
      </c>
      <c r="AZ753" s="50"/>
      <c r="BA753" s="102">
        <f t="shared" si="536"/>
        <v>0</v>
      </c>
      <c r="BB753" s="102">
        <f t="shared" si="576"/>
        <v>0</v>
      </c>
      <c r="BC753" s="102">
        <f t="shared" si="538"/>
        <v>750000</v>
      </c>
      <c r="BD753" s="51"/>
    </row>
    <row r="754" spans="1:56" ht="30" customHeight="1" x14ac:dyDescent="0.2">
      <c r="A754" s="82"/>
      <c r="B754" s="83"/>
      <c r="C754" s="83"/>
      <c r="D754" s="63"/>
      <c r="E754" s="60"/>
      <c r="F754" s="83"/>
      <c r="G754" s="104"/>
      <c r="H754" s="105"/>
      <c r="I754" s="123">
        <v>2</v>
      </c>
      <c r="J754" s="60"/>
      <c r="K754" s="61"/>
      <c r="L754" s="62"/>
      <c r="M754" s="63"/>
      <c r="N754" s="124" t="s">
        <v>54</v>
      </c>
      <c r="O754" s="125">
        <f t="shared" si="582"/>
        <v>750000</v>
      </c>
      <c r="P754" s="127">
        <f t="shared" si="582"/>
        <v>795000</v>
      </c>
      <c r="Q754" s="128">
        <f t="shared" si="582"/>
        <v>914000</v>
      </c>
      <c r="R754" s="125">
        <f t="shared" si="582"/>
        <v>750000</v>
      </c>
      <c r="S754" s="386"/>
      <c r="T754" s="125">
        <f t="shared" si="583"/>
        <v>0</v>
      </c>
      <c r="U754" s="125">
        <f t="shared" si="583"/>
        <v>45000</v>
      </c>
      <c r="V754" s="125">
        <f>V1389+V755+V1079+V1135+V1333</f>
        <v>45000</v>
      </c>
      <c r="W754" s="125">
        <f t="shared" si="558"/>
        <v>90000</v>
      </c>
      <c r="X754" s="125">
        <f t="shared" si="559"/>
        <v>12</v>
      </c>
      <c r="Z754" s="125">
        <f t="shared" si="584"/>
        <v>65000</v>
      </c>
      <c r="AA754" s="125">
        <f t="shared" si="584"/>
        <v>65000</v>
      </c>
      <c r="AB754" s="125">
        <f>AB1389+AB755+AB1079+AB1135+AB1333</f>
        <v>65000</v>
      </c>
      <c r="AC754" s="125">
        <f t="shared" si="560"/>
        <v>195000</v>
      </c>
      <c r="AD754" s="423">
        <f t="shared" si="543"/>
        <v>26</v>
      </c>
      <c r="AF754" s="423">
        <f t="shared" si="561"/>
        <v>285000</v>
      </c>
      <c r="AG754" s="423">
        <f t="shared" si="562"/>
        <v>38</v>
      </c>
      <c r="AI754" s="423">
        <f t="shared" si="585"/>
        <v>92000</v>
      </c>
      <c r="AJ754" s="125">
        <f t="shared" si="585"/>
        <v>92000</v>
      </c>
      <c r="AK754" s="125">
        <f>AK1389+AK755+AK1079+AK1135+AK1333</f>
        <v>92000</v>
      </c>
      <c r="AL754" s="125">
        <f t="shared" si="563"/>
        <v>276000</v>
      </c>
      <c r="AM754" s="423">
        <f t="shared" si="544"/>
        <v>36.799999999999997</v>
      </c>
      <c r="AO754" s="423">
        <f t="shared" si="586"/>
        <v>65000</v>
      </c>
      <c r="AP754" s="125">
        <f t="shared" si="586"/>
        <v>62000</v>
      </c>
      <c r="AQ754" s="125">
        <f>AQ1389+AQ755+AQ1079+AQ1135+AQ1333</f>
        <v>62000</v>
      </c>
      <c r="AR754" s="125">
        <f t="shared" si="564"/>
        <v>189000</v>
      </c>
      <c r="AS754" s="423">
        <f t="shared" si="545"/>
        <v>25.2</v>
      </c>
      <c r="AU754" s="423">
        <f t="shared" si="565"/>
        <v>465000</v>
      </c>
      <c r="AV754" s="423">
        <f t="shared" si="566"/>
        <v>62</v>
      </c>
      <c r="AX754" s="423">
        <f t="shared" si="567"/>
        <v>750000</v>
      </c>
      <c r="AY754" s="423">
        <f t="shared" si="568"/>
        <v>100</v>
      </c>
      <c r="AZ754" s="50"/>
      <c r="BA754" s="125">
        <f t="shared" si="536"/>
        <v>0</v>
      </c>
      <c r="BB754" s="125">
        <f t="shared" si="576"/>
        <v>0</v>
      </c>
      <c r="BC754" s="125">
        <f t="shared" si="538"/>
        <v>750000</v>
      </c>
      <c r="BD754" s="51"/>
    </row>
    <row r="755" spans="1:56" ht="30" customHeight="1" x14ac:dyDescent="0.2">
      <c r="A755" s="82"/>
      <c r="B755" s="83"/>
      <c r="C755" s="83"/>
      <c r="D755" s="63"/>
      <c r="E755" s="60"/>
      <c r="F755" s="83"/>
      <c r="G755" s="104"/>
      <c r="H755" s="105"/>
      <c r="I755" s="59"/>
      <c r="J755" s="130" t="s">
        <v>92</v>
      </c>
      <c r="K755" s="61"/>
      <c r="L755" s="62"/>
      <c r="M755" s="63"/>
      <c r="N755" s="101" t="s">
        <v>114</v>
      </c>
      <c r="O755" s="102">
        <f>O756</f>
        <v>750000</v>
      </c>
      <c r="P755" s="131">
        <f>P756</f>
        <v>795000</v>
      </c>
      <c r="Q755" s="132">
        <f>Q756</f>
        <v>914000</v>
      </c>
      <c r="R755" s="102">
        <f>R756</f>
        <v>750000</v>
      </c>
      <c r="S755" s="378"/>
      <c r="T755" s="102">
        <f>T756</f>
        <v>0</v>
      </c>
      <c r="U755" s="102">
        <f>U756</f>
        <v>45000</v>
      </c>
      <c r="V755" s="102">
        <f>V756</f>
        <v>45000</v>
      </c>
      <c r="W755" s="102">
        <f t="shared" si="558"/>
        <v>90000</v>
      </c>
      <c r="X755" s="102">
        <f t="shared" si="559"/>
        <v>12</v>
      </c>
      <c r="Z755" s="102">
        <f>Z756</f>
        <v>65000</v>
      </c>
      <c r="AA755" s="102">
        <f>AA756</f>
        <v>65000</v>
      </c>
      <c r="AB755" s="102">
        <f>AB756</f>
        <v>65000</v>
      </c>
      <c r="AC755" s="102">
        <f t="shared" si="560"/>
        <v>195000</v>
      </c>
      <c r="AD755" s="420">
        <f t="shared" si="543"/>
        <v>26</v>
      </c>
      <c r="AF755" s="420">
        <f t="shared" si="561"/>
        <v>285000</v>
      </c>
      <c r="AG755" s="420">
        <f t="shared" si="562"/>
        <v>38</v>
      </c>
      <c r="AI755" s="420">
        <f>AI756</f>
        <v>92000</v>
      </c>
      <c r="AJ755" s="102">
        <f>AJ756</f>
        <v>92000</v>
      </c>
      <c r="AK755" s="102">
        <f>AK756</f>
        <v>92000</v>
      </c>
      <c r="AL755" s="102">
        <f t="shared" si="563"/>
        <v>276000</v>
      </c>
      <c r="AM755" s="420">
        <f t="shared" si="544"/>
        <v>36.799999999999997</v>
      </c>
      <c r="AO755" s="420">
        <f>AO756</f>
        <v>65000</v>
      </c>
      <c r="AP755" s="102">
        <f>AP756</f>
        <v>62000</v>
      </c>
      <c r="AQ755" s="102">
        <f>AQ756</f>
        <v>62000</v>
      </c>
      <c r="AR755" s="102">
        <f t="shared" si="564"/>
        <v>189000</v>
      </c>
      <c r="AS755" s="420">
        <f t="shared" si="545"/>
        <v>25.2</v>
      </c>
      <c r="AU755" s="420">
        <f t="shared" si="565"/>
        <v>465000</v>
      </c>
      <c r="AV755" s="420">
        <f t="shared" si="566"/>
        <v>62</v>
      </c>
      <c r="AX755" s="420">
        <f t="shared" si="567"/>
        <v>750000</v>
      </c>
      <c r="AY755" s="420">
        <f t="shared" si="568"/>
        <v>100</v>
      </c>
      <c r="AZ755" s="50"/>
      <c r="BA755" s="102">
        <f>R755-AX755</f>
        <v>0</v>
      </c>
      <c r="BB755" s="102">
        <f>BA755/(R755/100)</f>
        <v>0</v>
      </c>
      <c r="BC755" s="102">
        <f>R755-BA755</f>
        <v>750000</v>
      </c>
      <c r="BD755" s="51"/>
    </row>
    <row r="756" spans="1:56" ht="30" customHeight="1" x14ac:dyDescent="0.2">
      <c r="A756" s="82"/>
      <c r="B756" s="83"/>
      <c r="C756" s="83"/>
      <c r="D756" s="63"/>
      <c r="E756" s="60"/>
      <c r="F756" s="83"/>
      <c r="G756" s="104"/>
      <c r="H756" s="105"/>
      <c r="I756" s="59"/>
      <c r="J756" s="60"/>
      <c r="K756" s="133">
        <v>1</v>
      </c>
      <c r="L756" s="62"/>
      <c r="M756" s="63"/>
      <c r="N756" s="134" t="s">
        <v>115</v>
      </c>
      <c r="O756" s="135">
        <v>750000</v>
      </c>
      <c r="P756" s="136">
        <v>795000</v>
      </c>
      <c r="Q756" s="137">
        <v>914000</v>
      </c>
      <c r="R756" s="135">
        <v>750000</v>
      </c>
      <c r="S756" s="377"/>
      <c r="T756" s="135"/>
      <c r="U756" s="135">
        <v>45000</v>
      </c>
      <c r="V756" s="135">
        <v>45000</v>
      </c>
      <c r="W756" s="135">
        <f t="shared" si="558"/>
        <v>90000</v>
      </c>
      <c r="X756" s="135">
        <f t="shared" si="559"/>
        <v>12</v>
      </c>
      <c r="Z756" s="135">
        <v>65000</v>
      </c>
      <c r="AA756" s="135">
        <v>65000</v>
      </c>
      <c r="AB756" s="135">
        <v>65000</v>
      </c>
      <c r="AC756" s="135">
        <f t="shared" si="560"/>
        <v>195000</v>
      </c>
      <c r="AD756" s="424">
        <f t="shared" si="543"/>
        <v>26</v>
      </c>
      <c r="AF756" s="424">
        <f t="shared" si="561"/>
        <v>285000</v>
      </c>
      <c r="AG756" s="424">
        <f t="shared" si="562"/>
        <v>38</v>
      </c>
      <c r="AI756" s="424">
        <v>92000</v>
      </c>
      <c r="AJ756" s="135">
        <v>92000</v>
      </c>
      <c r="AK756" s="135">
        <v>92000</v>
      </c>
      <c r="AL756" s="135">
        <f t="shared" si="563"/>
        <v>276000</v>
      </c>
      <c r="AM756" s="424">
        <f t="shared" si="544"/>
        <v>36.799999999999997</v>
      </c>
      <c r="AO756" s="424">
        <v>65000</v>
      </c>
      <c r="AP756" s="135">
        <v>62000</v>
      </c>
      <c r="AQ756" s="135">
        <v>62000</v>
      </c>
      <c r="AR756" s="135">
        <f t="shared" si="564"/>
        <v>189000</v>
      </c>
      <c r="AS756" s="424">
        <f t="shared" si="545"/>
        <v>25.2</v>
      </c>
      <c r="AU756" s="424">
        <f t="shared" si="565"/>
        <v>465000</v>
      </c>
      <c r="AV756" s="424">
        <f t="shared" si="566"/>
        <v>62</v>
      </c>
      <c r="AX756" s="424">
        <f t="shared" si="567"/>
        <v>750000</v>
      </c>
      <c r="AY756" s="424">
        <f t="shared" si="568"/>
        <v>100</v>
      </c>
      <c r="AZ756" s="50"/>
      <c r="BA756" s="135">
        <f>R756-AX756</f>
        <v>0</v>
      </c>
      <c r="BB756" s="135">
        <f>BA756/(R756/100)</f>
        <v>0</v>
      </c>
      <c r="BC756" s="135">
        <f>R756-BA756</f>
        <v>750000</v>
      </c>
      <c r="BD756" s="51"/>
    </row>
    <row r="757" spans="1:56" ht="30" customHeight="1" x14ac:dyDescent="0.2">
      <c r="A757" s="82"/>
      <c r="B757" s="83"/>
      <c r="C757" s="83"/>
      <c r="D757" s="63"/>
      <c r="E757" s="328" t="s">
        <v>48</v>
      </c>
      <c r="F757" s="83"/>
      <c r="G757" s="104"/>
      <c r="H757" s="105"/>
      <c r="I757" s="59"/>
      <c r="J757" s="60"/>
      <c r="K757" s="61"/>
      <c r="L757" s="62"/>
      <c r="M757" s="329"/>
      <c r="N757" s="64" t="s">
        <v>49</v>
      </c>
      <c r="O757" s="99">
        <f t="shared" ref="O757:R758" si="587">O758</f>
        <v>20148000</v>
      </c>
      <c r="P757" s="66">
        <f t="shared" si="587"/>
        <v>22639000</v>
      </c>
      <c r="Q757" s="67">
        <f t="shared" si="587"/>
        <v>25678000</v>
      </c>
      <c r="R757" s="99">
        <f t="shared" si="587"/>
        <v>20148000</v>
      </c>
      <c r="S757" s="383"/>
      <c r="T757" s="99">
        <f>T758</f>
        <v>1293500</v>
      </c>
      <c r="U757" s="99">
        <f>U758</f>
        <v>1503800</v>
      </c>
      <c r="V757" s="99">
        <f>V1392+V758+V1082+V1138+V1336</f>
        <v>1495000</v>
      </c>
      <c r="W757" s="99">
        <f t="shared" si="558"/>
        <v>4292300</v>
      </c>
      <c r="X757" s="98">
        <f t="shared" si="559"/>
        <v>21.303851498908081</v>
      </c>
      <c r="Z757" s="98">
        <f>Z758</f>
        <v>2438200</v>
      </c>
      <c r="AA757" s="99">
        <f>AA758</f>
        <v>1929500</v>
      </c>
      <c r="AB757" s="99">
        <f>AB1392+AB758+AB1082+AB1138+AB1336</f>
        <v>1929300</v>
      </c>
      <c r="AC757" s="99">
        <f t="shared" si="560"/>
        <v>6297000</v>
      </c>
      <c r="AD757" s="65">
        <f t="shared" si="543"/>
        <v>31.253722453841572</v>
      </c>
      <c r="AF757" s="65">
        <f t="shared" si="561"/>
        <v>10589300</v>
      </c>
      <c r="AG757" s="65">
        <f t="shared" si="562"/>
        <v>52.557573952749649</v>
      </c>
      <c r="AI757" s="65">
        <f>AI758</f>
        <v>2347200</v>
      </c>
      <c r="AJ757" s="99">
        <f>AJ758</f>
        <v>1976500</v>
      </c>
      <c r="AK757" s="99">
        <f>AK1392+AK758+AK1082+AK1138+AK1336</f>
        <v>1967000</v>
      </c>
      <c r="AL757" s="99">
        <f t="shared" si="563"/>
        <v>6290700</v>
      </c>
      <c r="AM757" s="65">
        <f t="shared" si="544"/>
        <v>31.222453841572364</v>
      </c>
      <c r="AO757" s="65">
        <f>AO758</f>
        <v>1274300</v>
      </c>
      <c r="AP757" s="99">
        <f>AP758</f>
        <v>1269300</v>
      </c>
      <c r="AQ757" s="99">
        <f>AQ1392+AQ758+AQ1082+AQ1138+AQ1336</f>
        <v>724400</v>
      </c>
      <c r="AR757" s="99">
        <f t="shared" si="564"/>
        <v>3268000</v>
      </c>
      <c r="AS757" s="65">
        <f t="shared" si="545"/>
        <v>16.219972205677983</v>
      </c>
      <c r="AU757" s="65">
        <f t="shared" si="565"/>
        <v>9558700</v>
      </c>
      <c r="AV757" s="65">
        <f t="shared" si="566"/>
        <v>47.442426047250351</v>
      </c>
      <c r="AX757" s="65">
        <f t="shared" si="567"/>
        <v>20148000</v>
      </c>
      <c r="AY757" s="65">
        <f t="shared" si="568"/>
        <v>100</v>
      </c>
      <c r="AZ757" s="50"/>
      <c r="BA757" s="98">
        <f t="shared" si="536"/>
        <v>0</v>
      </c>
      <c r="BB757" s="99">
        <f t="shared" si="576"/>
        <v>0</v>
      </c>
      <c r="BC757" s="99">
        <f t="shared" si="538"/>
        <v>20148000</v>
      </c>
      <c r="BD757" s="51"/>
    </row>
    <row r="758" spans="1:56" ht="30" customHeight="1" x14ac:dyDescent="0.2">
      <c r="A758" s="82"/>
      <c r="B758" s="83"/>
      <c r="C758" s="83"/>
      <c r="D758" s="63"/>
      <c r="E758" s="60"/>
      <c r="F758" s="83">
        <v>4</v>
      </c>
      <c r="G758" s="104"/>
      <c r="H758" s="105"/>
      <c r="I758" s="59"/>
      <c r="J758" s="60"/>
      <c r="K758" s="61"/>
      <c r="L758" s="62"/>
      <c r="M758" s="329"/>
      <c r="N758" s="101" t="s">
        <v>143</v>
      </c>
      <c r="O758" s="103">
        <f t="shared" si="587"/>
        <v>20148000</v>
      </c>
      <c r="P758" s="131">
        <f t="shared" si="587"/>
        <v>22639000</v>
      </c>
      <c r="Q758" s="132">
        <f t="shared" si="587"/>
        <v>25678000</v>
      </c>
      <c r="R758" s="103">
        <f t="shared" si="587"/>
        <v>20148000</v>
      </c>
      <c r="S758" s="379"/>
      <c r="T758" s="103">
        <f>T759</f>
        <v>1293500</v>
      </c>
      <c r="U758" s="103">
        <f>U759</f>
        <v>1503800</v>
      </c>
      <c r="V758" s="103">
        <f>V1393+V759+V1083+V1139+V1337</f>
        <v>1495000</v>
      </c>
      <c r="W758" s="103">
        <f t="shared" si="558"/>
        <v>4292300</v>
      </c>
      <c r="X758" s="102">
        <f t="shared" si="559"/>
        <v>21.303851498908081</v>
      </c>
      <c r="Z758" s="102">
        <f>Z759</f>
        <v>2438200</v>
      </c>
      <c r="AA758" s="103">
        <f>AA759</f>
        <v>1929500</v>
      </c>
      <c r="AB758" s="103">
        <f>AB1393+AB759+AB1083+AB1139+AB1337</f>
        <v>1929300</v>
      </c>
      <c r="AC758" s="103">
        <f t="shared" si="560"/>
        <v>6297000</v>
      </c>
      <c r="AD758" s="420">
        <f t="shared" si="543"/>
        <v>31.253722453841572</v>
      </c>
      <c r="AF758" s="420">
        <f t="shared" si="561"/>
        <v>10589300</v>
      </c>
      <c r="AG758" s="420">
        <f t="shared" si="562"/>
        <v>52.557573952749649</v>
      </c>
      <c r="AI758" s="420">
        <f>AI759</f>
        <v>2347200</v>
      </c>
      <c r="AJ758" s="103">
        <f>AJ759</f>
        <v>1976500</v>
      </c>
      <c r="AK758" s="103">
        <f>AK1393+AK759+AK1083+AK1139+AK1337</f>
        <v>1967000</v>
      </c>
      <c r="AL758" s="103">
        <f t="shared" si="563"/>
        <v>6290700</v>
      </c>
      <c r="AM758" s="420">
        <f t="shared" si="544"/>
        <v>31.222453841572364</v>
      </c>
      <c r="AO758" s="420">
        <f>AO759</f>
        <v>1274300</v>
      </c>
      <c r="AP758" s="103">
        <f>AP759</f>
        <v>1269300</v>
      </c>
      <c r="AQ758" s="103">
        <f>AQ1393+AQ759+AQ1083+AQ1139+AQ1337</f>
        <v>724400</v>
      </c>
      <c r="AR758" s="103">
        <f t="shared" si="564"/>
        <v>3268000</v>
      </c>
      <c r="AS758" s="420">
        <f t="shared" si="545"/>
        <v>16.219972205677983</v>
      </c>
      <c r="AU758" s="420">
        <f t="shared" si="565"/>
        <v>9558700</v>
      </c>
      <c r="AV758" s="420">
        <f t="shared" si="566"/>
        <v>47.442426047250351</v>
      </c>
      <c r="AX758" s="420">
        <f t="shared" si="567"/>
        <v>20148000</v>
      </c>
      <c r="AY758" s="420">
        <f t="shared" si="568"/>
        <v>100</v>
      </c>
      <c r="AZ758" s="50"/>
      <c r="BA758" s="102">
        <f t="shared" si="536"/>
        <v>0</v>
      </c>
      <c r="BB758" s="103">
        <f t="shared" si="576"/>
        <v>0</v>
      </c>
      <c r="BC758" s="103">
        <f t="shared" si="538"/>
        <v>20148000</v>
      </c>
      <c r="BD758" s="51"/>
    </row>
    <row r="759" spans="1:56" ht="30" customHeight="1" x14ac:dyDescent="0.2">
      <c r="A759" s="82"/>
      <c r="B759" s="83"/>
      <c r="C759" s="83"/>
      <c r="D759" s="63"/>
      <c r="E759" s="60"/>
      <c r="F759" s="83"/>
      <c r="G759" s="104">
        <v>1</v>
      </c>
      <c r="H759" s="105"/>
      <c r="I759" s="59"/>
      <c r="J759" s="60"/>
      <c r="K759" s="61"/>
      <c r="L759" s="62"/>
      <c r="M759" s="329"/>
      <c r="N759" s="101" t="s">
        <v>51</v>
      </c>
      <c r="O759" s="103">
        <f>O760+O775+O786+O794</f>
        <v>20148000</v>
      </c>
      <c r="P759" s="103">
        <f>P760+P775+P786+P794</f>
        <v>22639000</v>
      </c>
      <c r="Q759" s="103">
        <f>Q760+Q775+Q786+Q794</f>
        <v>25678000</v>
      </c>
      <c r="R759" s="103">
        <f>R760+R775+R786+R794</f>
        <v>20148000</v>
      </c>
      <c r="S759" s="379"/>
      <c r="T759" s="103">
        <f>T760+T775+T786+T794</f>
        <v>1293500</v>
      </c>
      <c r="U759" s="103">
        <f>U760+U775+U786+U794</f>
        <v>1503800</v>
      </c>
      <c r="V759" s="103">
        <f>V760+V775+V786+V794</f>
        <v>1495000</v>
      </c>
      <c r="W759" s="103">
        <f t="shared" si="558"/>
        <v>4292300</v>
      </c>
      <c r="X759" s="102">
        <f t="shared" si="559"/>
        <v>21.303851498908081</v>
      </c>
      <c r="Z759" s="102">
        <f>Z760+Z775+Z786+Z794</f>
        <v>2438200</v>
      </c>
      <c r="AA759" s="103">
        <f>AA760+AA775+AA786+AA794</f>
        <v>1929500</v>
      </c>
      <c r="AB759" s="103">
        <f>AB760+AB775+AB786+AB794</f>
        <v>1929300</v>
      </c>
      <c r="AC759" s="103">
        <f t="shared" si="560"/>
        <v>6297000</v>
      </c>
      <c r="AD759" s="420">
        <f t="shared" si="543"/>
        <v>31.253722453841572</v>
      </c>
      <c r="AF759" s="420">
        <f t="shared" si="561"/>
        <v>10589300</v>
      </c>
      <c r="AG759" s="420">
        <f t="shared" si="562"/>
        <v>52.557573952749649</v>
      </c>
      <c r="AI759" s="420">
        <f>AI760+AI775+AI786+AI794</f>
        <v>2347200</v>
      </c>
      <c r="AJ759" s="103">
        <f>AJ760+AJ775+AJ786+AJ794</f>
        <v>1976500</v>
      </c>
      <c r="AK759" s="103">
        <f>AK760+AK775+AK786+AK794</f>
        <v>1967000</v>
      </c>
      <c r="AL759" s="103">
        <f t="shared" si="563"/>
        <v>6290700</v>
      </c>
      <c r="AM759" s="420">
        <f t="shared" si="544"/>
        <v>31.222453841572364</v>
      </c>
      <c r="AO759" s="420">
        <f>AO760+AO775+AO786+AO794</f>
        <v>1274300</v>
      </c>
      <c r="AP759" s="103">
        <f>AP760+AP775+AP786+AP794</f>
        <v>1269300</v>
      </c>
      <c r="AQ759" s="103">
        <f>AQ760+AQ775+AQ786+AQ794</f>
        <v>724400</v>
      </c>
      <c r="AR759" s="103">
        <f t="shared" si="564"/>
        <v>3268000</v>
      </c>
      <c r="AS759" s="420">
        <f t="shared" si="545"/>
        <v>16.219972205677983</v>
      </c>
      <c r="AU759" s="420">
        <f t="shared" si="565"/>
        <v>9558700</v>
      </c>
      <c r="AV759" s="420">
        <f t="shared" si="566"/>
        <v>47.442426047250351</v>
      </c>
      <c r="AX759" s="420">
        <f t="shared" si="567"/>
        <v>20148000</v>
      </c>
      <c r="AY759" s="420">
        <f t="shared" si="568"/>
        <v>100</v>
      </c>
      <c r="AZ759" s="50"/>
      <c r="BA759" s="102">
        <f t="shared" si="536"/>
        <v>0</v>
      </c>
      <c r="BB759" s="103">
        <f t="shared" si="576"/>
        <v>0</v>
      </c>
      <c r="BC759" s="103">
        <f t="shared" si="538"/>
        <v>20148000</v>
      </c>
      <c r="BD759" s="51"/>
    </row>
    <row r="760" spans="1:56" ht="30" customHeight="1" x14ac:dyDescent="0.2">
      <c r="A760" s="82"/>
      <c r="B760" s="83"/>
      <c r="C760" s="83"/>
      <c r="D760" s="63"/>
      <c r="E760" s="60"/>
      <c r="F760" s="83"/>
      <c r="G760" s="104"/>
      <c r="H760" s="235" t="s">
        <v>46</v>
      </c>
      <c r="I760" s="59"/>
      <c r="J760" s="60"/>
      <c r="K760" s="61"/>
      <c r="L760" s="62"/>
      <c r="M760" s="329"/>
      <c r="N760" s="101" t="s">
        <v>51</v>
      </c>
      <c r="O760" s="103">
        <f>O761</f>
        <v>17398000</v>
      </c>
      <c r="P760" s="103">
        <f>P761</f>
        <v>19719000</v>
      </c>
      <c r="Q760" s="103">
        <f>Q761</f>
        <v>22583000</v>
      </c>
      <c r="R760" s="103">
        <f>R761</f>
        <v>17398000</v>
      </c>
      <c r="S760" s="379"/>
      <c r="T760" s="103">
        <f>T761</f>
        <v>1063500</v>
      </c>
      <c r="U760" s="103">
        <f>U761</f>
        <v>1312100</v>
      </c>
      <c r="V760" s="103">
        <f>V761</f>
        <v>1308400</v>
      </c>
      <c r="W760" s="103">
        <f t="shared" si="558"/>
        <v>3684000</v>
      </c>
      <c r="X760" s="102">
        <f t="shared" si="559"/>
        <v>21.174847683641797</v>
      </c>
      <c r="Z760" s="102">
        <f>Z761</f>
        <v>2193800</v>
      </c>
      <c r="AA760" s="103">
        <f>AA761</f>
        <v>1688300</v>
      </c>
      <c r="AB760" s="103">
        <f>AB761</f>
        <v>1685500</v>
      </c>
      <c r="AC760" s="103">
        <f t="shared" si="560"/>
        <v>5567600</v>
      </c>
      <c r="AD760" s="420">
        <f t="shared" si="543"/>
        <v>32.001379468904474</v>
      </c>
      <c r="AF760" s="420">
        <f t="shared" si="561"/>
        <v>9251600</v>
      </c>
      <c r="AG760" s="420">
        <f t="shared" si="562"/>
        <v>53.176227152546268</v>
      </c>
      <c r="AI760" s="420">
        <f>AI761</f>
        <v>1758200</v>
      </c>
      <c r="AJ760" s="103">
        <f>AJ761</f>
        <v>1754100</v>
      </c>
      <c r="AK760" s="103">
        <f>AK761</f>
        <v>1749700</v>
      </c>
      <c r="AL760" s="103">
        <f t="shared" si="563"/>
        <v>5262000</v>
      </c>
      <c r="AM760" s="420">
        <f t="shared" si="544"/>
        <v>30.24485573054374</v>
      </c>
      <c r="AO760" s="420">
        <f>AO761</f>
        <v>1141000</v>
      </c>
      <c r="AP760" s="103">
        <f>AP761</f>
        <v>1137500</v>
      </c>
      <c r="AQ760" s="103">
        <f>AQ761</f>
        <v>605900</v>
      </c>
      <c r="AR760" s="103">
        <f t="shared" si="564"/>
        <v>2884400</v>
      </c>
      <c r="AS760" s="420">
        <f t="shared" si="545"/>
        <v>16.578917116909988</v>
      </c>
      <c r="AU760" s="420">
        <f t="shared" si="565"/>
        <v>8146400</v>
      </c>
      <c r="AV760" s="420">
        <f t="shared" si="566"/>
        <v>46.823772847453732</v>
      </c>
      <c r="AX760" s="420">
        <f t="shared" si="567"/>
        <v>17398000</v>
      </c>
      <c r="AY760" s="420">
        <f t="shared" si="568"/>
        <v>100</v>
      </c>
      <c r="AZ760" s="50"/>
      <c r="BA760" s="102">
        <f t="shared" si="536"/>
        <v>0</v>
      </c>
      <c r="BB760" s="103">
        <f t="shared" si="576"/>
        <v>0</v>
      </c>
      <c r="BC760" s="103">
        <f t="shared" si="538"/>
        <v>17398000</v>
      </c>
      <c r="BD760" s="51"/>
    </row>
    <row r="761" spans="1:56" ht="30" customHeight="1" x14ac:dyDescent="0.2">
      <c r="A761" s="82"/>
      <c r="B761" s="83"/>
      <c r="C761" s="83"/>
      <c r="D761" s="63"/>
      <c r="E761" s="60"/>
      <c r="F761" s="83"/>
      <c r="G761" s="104"/>
      <c r="H761" s="105"/>
      <c r="I761" s="123">
        <v>2</v>
      </c>
      <c r="J761" s="60"/>
      <c r="K761" s="61"/>
      <c r="L761" s="62"/>
      <c r="M761" s="63"/>
      <c r="N761" s="124" t="s">
        <v>54</v>
      </c>
      <c r="O761" s="126">
        <f>O762+O769</f>
        <v>17398000</v>
      </c>
      <c r="P761" s="126">
        <f>P762+P769</f>
        <v>19719000</v>
      </c>
      <c r="Q761" s="126">
        <f>Q762+Q769</f>
        <v>22583000</v>
      </c>
      <c r="R761" s="126">
        <f>R762+R769</f>
        <v>17398000</v>
      </c>
      <c r="S761" s="388"/>
      <c r="T761" s="126">
        <f>T762+T769</f>
        <v>1063500</v>
      </c>
      <c r="U761" s="126">
        <f>U762+U769</f>
        <v>1312100</v>
      </c>
      <c r="V761" s="126">
        <f>V762+V769</f>
        <v>1308400</v>
      </c>
      <c r="W761" s="126">
        <f t="shared" si="558"/>
        <v>3684000</v>
      </c>
      <c r="X761" s="125">
        <f t="shared" si="559"/>
        <v>21.174847683641797</v>
      </c>
      <c r="Z761" s="125">
        <f>Z762+Z769</f>
        <v>2193800</v>
      </c>
      <c r="AA761" s="126">
        <f>AA762+AA769</f>
        <v>1688300</v>
      </c>
      <c r="AB761" s="126">
        <f>AB762+AB769</f>
        <v>1685500</v>
      </c>
      <c r="AC761" s="126">
        <f t="shared" si="560"/>
        <v>5567600</v>
      </c>
      <c r="AD761" s="423">
        <f t="shared" si="543"/>
        <v>32.001379468904474</v>
      </c>
      <c r="AF761" s="423">
        <f t="shared" si="561"/>
        <v>9251600</v>
      </c>
      <c r="AG761" s="423">
        <f t="shared" si="562"/>
        <v>53.176227152546268</v>
      </c>
      <c r="AI761" s="423">
        <f>AI762+AI769</f>
        <v>1758200</v>
      </c>
      <c r="AJ761" s="126">
        <f>AJ762+AJ769</f>
        <v>1754100</v>
      </c>
      <c r="AK761" s="126">
        <f>AK762+AK769</f>
        <v>1749700</v>
      </c>
      <c r="AL761" s="126">
        <f t="shared" si="563"/>
        <v>5262000</v>
      </c>
      <c r="AM761" s="423">
        <f t="shared" si="544"/>
        <v>30.24485573054374</v>
      </c>
      <c r="AO761" s="423">
        <f>AO762+AO769</f>
        <v>1141000</v>
      </c>
      <c r="AP761" s="126">
        <f>AP762+AP769</f>
        <v>1137500</v>
      </c>
      <c r="AQ761" s="126">
        <f>AQ762+AQ769</f>
        <v>605900</v>
      </c>
      <c r="AR761" s="126">
        <f t="shared" si="564"/>
        <v>2884400</v>
      </c>
      <c r="AS761" s="423">
        <f t="shared" si="545"/>
        <v>16.578917116909988</v>
      </c>
      <c r="AU761" s="423">
        <f t="shared" si="565"/>
        <v>8146400</v>
      </c>
      <c r="AV761" s="423">
        <f t="shared" si="566"/>
        <v>46.823772847453732</v>
      </c>
      <c r="AX761" s="423">
        <f t="shared" si="567"/>
        <v>17398000</v>
      </c>
      <c r="AY761" s="423">
        <f t="shared" si="568"/>
        <v>100</v>
      </c>
      <c r="AZ761" s="50"/>
      <c r="BA761" s="125">
        <f t="shared" si="536"/>
        <v>0</v>
      </c>
      <c r="BB761" s="126">
        <f t="shared" si="576"/>
        <v>0</v>
      </c>
      <c r="BC761" s="126">
        <f t="shared" si="538"/>
        <v>17398000</v>
      </c>
      <c r="BD761" s="51"/>
    </row>
    <row r="762" spans="1:56" ht="30" customHeight="1" x14ac:dyDescent="0.2">
      <c r="A762" s="82"/>
      <c r="B762" s="83"/>
      <c r="C762" s="83"/>
      <c r="D762" s="63"/>
      <c r="E762" s="60"/>
      <c r="F762" s="83"/>
      <c r="G762" s="104"/>
      <c r="H762" s="105"/>
      <c r="I762" s="59"/>
      <c r="J762" s="130" t="s">
        <v>55</v>
      </c>
      <c r="K762" s="330"/>
      <c r="L762" s="331"/>
      <c r="M762" s="329"/>
      <c r="N762" s="101" t="s">
        <v>56</v>
      </c>
      <c r="O762" s="103">
        <f>O763+O764+O765+O766+O767+O768</f>
        <v>13218000</v>
      </c>
      <c r="P762" s="131">
        <f>P763+P764+P765+P766+P767+P768</f>
        <v>13936000</v>
      </c>
      <c r="Q762" s="132">
        <f>Q763+Q764+Q765+Q766+Q767+Q768</f>
        <v>14652000</v>
      </c>
      <c r="R762" s="103">
        <f>R763+R764+R765+R766+R767+R768</f>
        <v>13218000</v>
      </c>
      <c r="S762" s="379"/>
      <c r="T762" s="103">
        <f>T763+T764+T765+T766+T767+T768</f>
        <v>1063500</v>
      </c>
      <c r="U762" s="103">
        <f>U763+U764+U765+U766+U767+U768</f>
        <v>1060100</v>
      </c>
      <c r="V762" s="103">
        <f>V763+V764+V765+V766+V767+V768</f>
        <v>1056400</v>
      </c>
      <c r="W762" s="103">
        <f t="shared" si="558"/>
        <v>3180000</v>
      </c>
      <c r="X762" s="102">
        <f t="shared" si="559"/>
        <v>24.058102587380844</v>
      </c>
      <c r="Z762" s="102">
        <f>Z763+Z764+Z765+Z766+Z767+Z768</f>
        <v>1829800</v>
      </c>
      <c r="AA762" s="103">
        <f>AA763+AA764+AA765+AA766+AA767+AA768</f>
        <v>1324300</v>
      </c>
      <c r="AB762" s="103">
        <f>AB763+AB764+AB765+AB766+AB767+AB768</f>
        <v>1321500</v>
      </c>
      <c r="AC762" s="103">
        <f t="shared" si="560"/>
        <v>4475600</v>
      </c>
      <c r="AD762" s="420">
        <f t="shared" si="543"/>
        <v>33.859888031472238</v>
      </c>
      <c r="AF762" s="420">
        <f t="shared" si="561"/>
        <v>7655600</v>
      </c>
      <c r="AG762" s="420">
        <f t="shared" si="562"/>
        <v>57.917990618853082</v>
      </c>
      <c r="AI762" s="420">
        <f>AI763+AI764+AI765+AI766+AI767+AI768</f>
        <v>1241200</v>
      </c>
      <c r="AJ762" s="103">
        <f>AJ763+AJ764+AJ765+AJ766+AJ767+AJ768</f>
        <v>1237100</v>
      </c>
      <c r="AK762" s="103">
        <f>AK763+AK764+AK765+AK766+AK767+AK768</f>
        <v>1232700</v>
      </c>
      <c r="AL762" s="103">
        <f t="shared" si="563"/>
        <v>3711000</v>
      </c>
      <c r="AM762" s="420">
        <f t="shared" si="544"/>
        <v>28.075351793009531</v>
      </c>
      <c r="AO762" s="420">
        <f>AO763+AO764+AO765+AO766+AO767+AO768</f>
        <v>790000</v>
      </c>
      <c r="AP762" s="103">
        <f>AP763+AP764+AP765+AP766+AP767+AP768</f>
        <v>788500</v>
      </c>
      <c r="AQ762" s="103">
        <f>AQ763+AQ764+AQ765+AQ766+AQ767+AQ768</f>
        <v>272900</v>
      </c>
      <c r="AR762" s="103">
        <f t="shared" si="564"/>
        <v>1851400</v>
      </c>
      <c r="AS762" s="420">
        <f t="shared" si="545"/>
        <v>14.006657588137388</v>
      </c>
      <c r="AU762" s="420">
        <f t="shared" si="565"/>
        <v>5562400</v>
      </c>
      <c r="AV762" s="420">
        <f t="shared" si="566"/>
        <v>42.082009381146918</v>
      </c>
      <c r="AX762" s="420">
        <f t="shared" si="567"/>
        <v>13218000</v>
      </c>
      <c r="AY762" s="420">
        <f t="shared" si="568"/>
        <v>100</v>
      </c>
      <c r="AZ762" s="50"/>
      <c r="BA762" s="102">
        <f t="shared" si="536"/>
        <v>0</v>
      </c>
      <c r="BB762" s="103">
        <f t="shared" si="576"/>
        <v>0</v>
      </c>
      <c r="BC762" s="103">
        <f t="shared" si="538"/>
        <v>13218000</v>
      </c>
      <c r="BD762" s="51"/>
    </row>
    <row r="763" spans="1:56" ht="30" customHeight="1" x14ac:dyDescent="0.2">
      <c r="A763" s="82"/>
      <c r="B763" s="83"/>
      <c r="C763" s="83"/>
      <c r="D763" s="63"/>
      <c r="E763" s="60"/>
      <c r="F763" s="83"/>
      <c r="G763" s="104"/>
      <c r="H763" s="105"/>
      <c r="I763" s="59"/>
      <c r="J763" s="60"/>
      <c r="K763" s="133">
        <v>1</v>
      </c>
      <c r="L763" s="312"/>
      <c r="M763" s="84"/>
      <c r="N763" s="134" t="s">
        <v>134</v>
      </c>
      <c r="O763" s="129">
        <v>83000</v>
      </c>
      <c r="P763" s="136">
        <v>90000</v>
      </c>
      <c r="Q763" s="137">
        <v>97000</v>
      </c>
      <c r="R763" s="129">
        <v>83000</v>
      </c>
      <c r="S763" s="375"/>
      <c r="T763" s="129">
        <v>7000</v>
      </c>
      <c r="U763" s="129">
        <v>7000</v>
      </c>
      <c r="V763" s="129">
        <v>7000</v>
      </c>
      <c r="W763" s="129">
        <f t="shared" si="558"/>
        <v>21000</v>
      </c>
      <c r="X763" s="135">
        <f t="shared" si="559"/>
        <v>25.301204819277107</v>
      </c>
      <c r="Z763" s="135">
        <v>9000</v>
      </c>
      <c r="AA763" s="129">
        <v>9000</v>
      </c>
      <c r="AB763" s="129">
        <v>9000</v>
      </c>
      <c r="AC763" s="129">
        <f t="shared" si="560"/>
        <v>27000</v>
      </c>
      <c r="AD763" s="424">
        <f t="shared" si="543"/>
        <v>32.53012048192771</v>
      </c>
      <c r="AF763" s="424">
        <f t="shared" si="561"/>
        <v>48000</v>
      </c>
      <c r="AG763" s="424">
        <f t="shared" si="562"/>
        <v>57.831325301204821</v>
      </c>
      <c r="AI763" s="424">
        <v>8000</v>
      </c>
      <c r="AJ763" s="129">
        <v>8000</v>
      </c>
      <c r="AK763" s="129">
        <v>8000</v>
      </c>
      <c r="AL763" s="129">
        <f t="shared" si="563"/>
        <v>24000</v>
      </c>
      <c r="AM763" s="424">
        <f t="shared" si="544"/>
        <v>28.91566265060241</v>
      </c>
      <c r="AO763" s="424">
        <v>5000</v>
      </c>
      <c r="AP763" s="129">
        <v>5000</v>
      </c>
      <c r="AQ763" s="129">
        <v>1000</v>
      </c>
      <c r="AR763" s="129">
        <f t="shared" si="564"/>
        <v>11000</v>
      </c>
      <c r="AS763" s="424">
        <f t="shared" si="545"/>
        <v>13.253012048192771</v>
      </c>
      <c r="AU763" s="424">
        <f t="shared" si="565"/>
        <v>35000</v>
      </c>
      <c r="AV763" s="424">
        <f t="shared" si="566"/>
        <v>42.168674698795179</v>
      </c>
      <c r="AX763" s="424">
        <f t="shared" si="567"/>
        <v>83000</v>
      </c>
      <c r="AY763" s="424">
        <f t="shared" si="568"/>
        <v>100</v>
      </c>
      <c r="AZ763" s="50"/>
      <c r="BA763" s="135">
        <f t="shared" si="536"/>
        <v>0</v>
      </c>
      <c r="BB763" s="129">
        <f t="shared" si="576"/>
        <v>0</v>
      </c>
      <c r="BC763" s="129">
        <f t="shared" si="538"/>
        <v>83000</v>
      </c>
      <c r="BD763" s="51"/>
    </row>
    <row r="764" spans="1:56" ht="30" customHeight="1" x14ac:dyDescent="0.2">
      <c r="A764" s="82"/>
      <c r="B764" s="83"/>
      <c r="C764" s="83"/>
      <c r="D764" s="63"/>
      <c r="E764" s="60"/>
      <c r="F764" s="83"/>
      <c r="G764" s="104"/>
      <c r="H764" s="105"/>
      <c r="I764" s="59"/>
      <c r="J764" s="60"/>
      <c r="K764" s="133">
        <v>2</v>
      </c>
      <c r="L764" s="312"/>
      <c r="M764" s="84"/>
      <c r="N764" s="134" t="s">
        <v>57</v>
      </c>
      <c r="O764" s="129">
        <v>8407000</v>
      </c>
      <c r="P764" s="136">
        <v>8855000</v>
      </c>
      <c r="Q764" s="137">
        <v>9301000</v>
      </c>
      <c r="R764" s="129">
        <v>8407000</v>
      </c>
      <c r="S764" s="375"/>
      <c r="T764" s="129">
        <v>675400</v>
      </c>
      <c r="U764" s="129">
        <v>672200</v>
      </c>
      <c r="V764" s="129">
        <v>670000</v>
      </c>
      <c r="W764" s="129">
        <f t="shared" si="558"/>
        <v>2017600</v>
      </c>
      <c r="X764" s="135">
        <f t="shared" si="559"/>
        <v>23.999048412037588</v>
      </c>
      <c r="Z764" s="135">
        <v>1345100</v>
      </c>
      <c r="AA764" s="129">
        <v>841300</v>
      </c>
      <c r="AB764" s="129">
        <v>840000</v>
      </c>
      <c r="AC764" s="129">
        <f t="shared" si="560"/>
        <v>3026400</v>
      </c>
      <c r="AD764" s="424">
        <f t="shared" si="543"/>
        <v>35.998572618056379</v>
      </c>
      <c r="AF764" s="424">
        <f t="shared" si="561"/>
        <v>5044000</v>
      </c>
      <c r="AG764" s="424">
        <f t="shared" si="562"/>
        <v>59.997621030093967</v>
      </c>
      <c r="AI764" s="424">
        <v>788000</v>
      </c>
      <c r="AJ764" s="129">
        <v>786500</v>
      </c>
      <c r="AK764" s="129">
        <v>785700</v>
      </c>
      <c r="AL764" s="129">
        <f t="shared" si="563"/>
        <v>2360200</v>
      </c>
      <c r="AM764" s="424">
        <f t="shared" si="544"/>
        <v>28.074223861068159</v>
      </c>
      <c r="AO764" s="424">
        <v>501900</v>
      </c>
      <c r="AP764" s="129">
        <v>500900</v>
      </c>
      <c r="AQ764" s="129">
        <v>0</v>
      </c>
      <c r="AR764" s="129">
        <f t="shared" si="564"/>
        <v>1002800</v>
      </c>
      <c r="AS764" s="424">
        <f t="shared" si="545"/>
        <v>11.928155108837872</v>
      </c>
      <c r="AU764" s="424">
        <f t="shared" si="565"/>
        <v>3363000</v>
      </c>
      <c r="AV764" s="424">
        <f t="shared" si="566"/>
        <v>40.002378969906033</v>
      </c>
      <c r="AX764" s="424">
        <f t="shared" si="567"/>
        <v>8407000</v>
      </c>
      <c r="AY764" s="424">
        <f t="shared" si="568"/>
        <v>100</v>
      </c>
      <c r="AZ764" s="50"/>
      <c r="BA764" s="135">
        <f t="shared" si="536"/>
        <v>0</v>
      </c>
      <c r="BB764" s="129">
        <f t="shared" si="576"/>
        <v>0</v>
      </c>
      <c r="BC764" s="129">
        <f t="shared" si="538"/>
        <v>8407000</v>
      </c>
      <c r="BD764" s="51"/>
    </row>
    <row r="765" spans="1:56" ht="30" customHeight="1" x14ac:dyDescent="0.2">
      <c r="A765" s="82"/>
      <c r="B765" s="83"/>
      <c r="C765" s="83"/>
      <c r="D765" s="63"/>
      <c r="E765" s="60"/>
      <c r="F765" s="83"/>
      <c r="G765" s="104"/>
      <c r="H765" s="105"/>
      <c r="I765" s="59"/>
      <c r="J765" s="60"/>
      <c r="K765" s="133">
        <v>4</v>
      </c>
      <c r="L765" s="62"/>
      <c r="M765" s="63"/>
      <c r="N765" s="134" t="s">
        <v>144</v>
      </c>
      <c r="O765" s="129">
        <v>1000</v>
      </c>
      <c r="P765" s="136">
        <v>2000</v>
      </c>
      <c r="Q765" s="137">
        <v>3000</v>
      </c>
      <c r="R765" s="129">
        <v>1000</v>
      </c>
      <c r="S765" s="375"/>
      <c r="T765" s="129">
        <v>1000</v>
      </c>
      <c r="U765" s="129">
        <v>0</v>
      </c>
      <c r="V765" s="129"/>
      <c r="W765" s="129">
        <f t="shared" si="558"/>
        <v>1000</v>
      </c>
      <c r="X765" s="135">
        <f t="shared" si="559"/>
        <v>100</v>
      </c>
      <c r="Z765" s="135">
        <v>0</v>
      </c>
      <c r="AA765" s="129">
        <v>0</v>
      </c>
      <c r="AB765" s="129">
        <v>0</v>
      </c>
      <c r="AC765" s="129">
        <f t="shared" si="560"/>
        <v>0</v>
      </c>
      <c r="AD765" s="424">
        <f t="shared" si="543"/>
        <v>0</v>
      </c>
      <c r="AF765" s="424">
        <f t="shared" si="561"/>
        <v>1000</v>
      </c>
      <c r="AG765" s="424">
        <f t="shared" si="562"/>
        <v>100</v>
      </c>
      <c r="AI765" s="424">
        <v>0</v>
      </c>
      <c r="AJ765" s="129">
        <v>0</v>
      </c>
      <c r="AK765" s="129">
        <v>0</v>
      </c>
      <c r="AL765" s="129">
        <f t="shared" si="563"/>
        <v>0</v>
      </c>
      <c r="AM765" s="424">
        <f t="shared" si="544"/>
        <v>0</v>
      </c>
      <c r="AO765" s="424">
        <v>0</v>
      </c>
      <c r="AP765" s="129">
        <v>0</v>
      </c>
      <c r="AQ765" s="129"/>
      <c r="AR765" s="129">
        <f t="shared" si="564"/>
        <v>0</v>
      </c>
      <c r="AS765" s="424">
        <f t="shared" si="545"/>
        <v>0</v>
      </c>
      <c r="AU765" s="424">
        <f t="shared" si="565"/>
        <v>0</v>
      </c>
      <c r="AV765" s="424">
        <f t="shared" si="566"/>
        <v>0</v>
      </c>
      <c r="AX765" s="424">
        <f t="shared" si="567"/>
        <v>1000</v>
      </c>
      <c r="AY765" s="424">
        <f t="shared" si="568"/>
        <v>100</v>
      </c>
      <c r="AZ765" s="50"/>
      <c r="BA765" s="135">
        <f t="shared" si="536"/>
        <v>0</v>
      </c>
      <c r="BB765" s="129">
        <f t="shared" si="576"/>
        <v>0</v>
      </c>
      <c r="BC765" s="129">
        <f t="shared" si="538"/>
        <v>1000</v>
      </c>
      <c r="BD765" s="51"/>
    </row>
    <row r="766" spans="1:56" ht="30" customHeight="1" x14ac:dyDescent="0.2">
      <c r="A766" s="82"/>
      <c r="B766" s="83"/>
      <c r="C766" s="83"/>
      <c r="D766" s="63"/>
      <c r="E766" s="60"/>
      <c r="F766" s="83"/>
      <c r="G766" s="104"/>
      <c r="H766" s="105"/>
      <c r="I766" s="59"/>
      <c r="J766" s="60"/>
      <c r="K766" s="133">
        <v>5</v>
      </c>
      <c r="L766" s="62"/>
      <c r="M766" s="63"/>
      <c r="N766" s="134" t="s">
        <v>58</v>
      </c>
      <c r="O766" s="129">
        <v>4554000</v>
      </c>
      <c r="P766" s="136">
        <v>4802000</v>
      </c>
      <c r="Q766" s="137">
        <v>5048000</v>
      </c>
      <c r="R766" s="129">
        <v>4554000</v>
      </c>
      <c r="S766" s="375"/>
      <c r="T766" s="129">
        <v>365100</v>
      </c>
      <c r="U766" s="129">
        <v>364800</v>
      </c>
      <c r="V766" s="129">
        <v>363900</v>
      </c>
      <c r="W766" s="129">
        <f t="shared" si="558"/>
        <v>1093800</v>
      </c>
      <c r="X766" s="135">
        <f t="shared" si="559"/>
        <v>24.018445322793148</v>
      </c>
      <c r="Z766" s="135">
        <v>457300</v>
      </c>
      <c r="AA766" s="129">
        <v>456200</v>
      </c>
      <c r="AB766" s="129">
        <v>455300</v>
      </c>
      <c r="AC766" s="129">
        <f t="shared" si="560"/>
        <v>1368800</v>
      </c>
      <c r="AD766" s="424">
        <f t="shared" si="543"/>
        <v>30.057092665788318</v>
      </c>
      <c r="AF766" s="424">
        <f t="shared" si="561"/>
        <v>2462600</v>
      </c>
      <c r="AG766" s="424">
        <f t="shared" si="562"/>
        <v>54.075537988581466</v>
      </c>
      <c r="AI766" s="424">
        <v>426200</v>
      </c>
      <c r="AJ766" s="129">
        <v>425600</v>
      </c>
      <c r="AK766" s="129">
        <v>425000</v>
      </c>
      <c r="AL766" s="129">
        <f t="shared" si="563"/>
        <v>1276800</v>
      </c>
      <c r="AM766" s="424">
        <f t="shared" si="544"/>
        <v>28.036890645586297</v>
      </c>
      <c r="AO766" s="424">
        <v>274100</v>
      </c>
      <c r="AP766" s="129">
        <v>273600</v>
      </c>
      <c r="AQ766" s="129">
        <v>266900</v>
      </c>
      <c r="AR766" s="129">
        <f t="shared" si="564"/>
        <v>814600</v>
      </c>
      <c r="AS766" s="424">
        <f t="shared" si="545"/>
        <v>17.887571365832237</v>
      </c>
      <c r="AU766" s="424">
        <f t="shared" si="565"/>
        <v>2091400</v>
      </c>
      <c r="AV766" s="424">
        <f t="shared" si="566"/>
        <v>45.924462011418534</v>
      </c>
      <c r="AX766" s="424">
        <f t="shared" si="567"/>
        <v>4554000</v>
      </c>
      <c r="AY766" s="424">
        <f t="shared" si="568"/>
        <v>100</v>
      </c>
      <c r="AZ766" s="50"/>
      <c r="BA766" s="135">
        <f t="shared" si="536"/>
        <v>0</v>
      </c>
      <c r="BB766" s="129">
        <f t="shared" si="576"/>
        <v>0</v>
      </c>
      <c r="BC766" s="129">
        <f t="shared" si="538"/>
        <v>4554000</v>
      </c>
      <c r="BD766" s="51"/>
    </row>
    <row r="767" spans="1:56" ht="30" customHeight="1" x14ac:dyDescent="0.2">
      <c r="A767" s="82"/>
      <c r="B767" s="83"/>
      <c r="C767" s="83"/>
      <c r="D767" s="63"/>
      <c r="E767" s="60"/>
      <c r="F767" s="83"/>
      <c r="G767" s="104"/>
      <c r="H767" s="105"/>
      <c r="I767" s="59"/>
      <c r="J767" s="60"/>
      <c r="K767" s="133">
        <v>7</v>
      </c>
      <c r="L767" s="62"/>
      <c r="M767" s="63"/>
      <c r="N767" s="134" t="s">
        <v>59</v>
      </c>
      <c r="O767" s="129">
        <v>27000</v>
      </c>
      <c r="P767" s="136">
        <v>32000</v>
      </c>
      <c r="Q767" s="137">
        <v>39000</v>
      </c>
      <c r="R767" s="129">
        <v>27000</v>
      </c>
      <c r="S767" s="375"/>
      <c r="T767" s="129">
        <v>3000</v>
      </c>
      <c r="U767" s="129">
        <v>4100</v>
      </c>
      <c r="V767" s="129">
        <v>3500</v>
      </c>
      <c r="W767" s="129">
        <f t="shared" si="558"/>
        <v>10600</v>
      </c>
      <c r="X767" s="135">
        <f t="shared" si="559"/>
        <v>39.25925925925926</v>
      </c>
      <c r="Z767" s="135">
        <v>3400</v>
      </c>
      <c r="AA767" s="129">
        <v>2800</v>
      </c>
      <c r="AB767" s="129">
        <v>2200</v>
      </c>
      <c r="AC767" s="129">
        <f t="shared" si="560"/>
        <v>8400</v>
      </c>
      <c r="AD767" s="424">
        <f t="shared" si="543"/>
        <v>31.111111111111111</v>
      </c>
      <c r="AF767" s="424">
        <f t="shared" si="561"/>
        <v>19000</v>
      </c>
      <c r="AG767" s="424">
        <f t="shared" si="562"/>
        <v>70.370370370370367</v>
      </c>
      <c r="AI767" s="424">
        <v>5000</v>
      </c>
      <c r="AJ767" s="129">
        <v>3000</v>
      </c>
      <c r="AK767" s="129">
        <v>0</v>
      </c>
      <c r="AL767" s="129">
        <f t="shared" si="563"/>
        <v>8000</v>
      </c>
      <c r="AM767" s="424">
        <f t="shared" si="544"/>
        <v>29.62962962962963</v>
      </c>
      <c r="AO767" s="424">
        <v>0</v>
      </c>
      <c r="AP767" s="129">
        <v>0</v>
      </c>
      <c r="AQ767" s="129">
        <v>0</v>
      </c>
      <c r="AR767" s="129">
        <f t="shared" si="564"/>
        <v>0</v>
      </c>
      <c r="AS767" s="424">
        <f t="shared" si="545"/>
        <v>0</v>
      </c>
      <c r="AU767" s="424">
        <f t="shared" si="565"/>
        <v>8000</v>
      </c>
      <c r="AV767" s="424">
        <f t="shared" si="566"/>
        <v>29.62962962962963</v>
      </c>
      <c r="AX767" s="424">
        <f t="shared" si="567"/>
        <v>27000</v>
      </c>
      <c r="AY767" s="424">
        <f t="shared" si="568"/>
        <v>100</v>
      </c>
      <c r="AZ767" s="50"/>
      <c r="BA767" s="135">
        <f t="shared" ref="BA767:BA830" si="588">R767-AX767</f>
        <v>0</v>
      </c>
      <c r="BB767" s="129">
        <f t="shared" si="576"/>
        <v>0</v>
      </c>
      <c r="BC767" s="129">
        <f t="shared" ref="BC767:BC830" si="589">R767-BA767</f>
        <v>27000</v>
      </c>
      <c r="BD767" s="51"/>
    </row>
    <row r="768" spans="1:56" ht="30" customHeight="1" x14ac:dyDescent="0.2">
      <c r="A768" s="82"/>
      <c r="B768" s="83"/>
      <c r="C768" s="83"/>
      <c r="D768" s="63"/>
      <c r="E768" s="60"/>
      <c r="F768" s="83"/>
      <c r="G768" s="104"/>
      <c r="H768" s="105"/>
      <c r="I768" s="59"/>
      <c r="J768" s="60"/>
      <c r="K768" s="133">
        <v>8</v>
      </c>
      <c r="L768" s="62"/>
      <c r="M768" s="63"/>
      <c r="N768" s="134" t="s">
        <v>135</v>
      </c>
      <c r="O768" s="129">
        <v>146000</v>
      </c>
      <c r="P768" s="136">
        <v>155000</v>
      </c>
      <c r="Q768" s="137">
        <v>164000</v>
      </c>
      <c r="R768" s="129">
        <v>146000</v>
      </c>
      <c r="S768" s="375"/>
      <c r="T768" s="129">
        <v>12000</v>
      </c>
      <c r="U768" s="129">
        <v>12000</v>
      </c>
      <c r="V768" s="129">
        <v>12000</v>
      </c>
      <c r="W768" s="129">
        <f t="shared" si="558"/>
        <v>36000</v>
      </c>
      <c r="X768" s="135">
        <f t="shared" si="559"/>
        <v>24.657534246575342</v>
      </c>
      <c r="Z768" s="135">
        <v>15000</v>
      </c>
      <c r="AA768" s="129">
        <v>15000</v>
      </c>
      <c r="AB768" s="129">
        <v>15000</v>
      </c>
      <c r="AC768" s="129">
        <f t="shared" si="560"/>
        <v>45000</v>
      </c>
      <c r="AD768" s="424">
        <f t="shared" si="543"/>
        <v>30.82191780821918</v>
      </c>
      <c r="AF768" s="424">
        <f t="shared" si="561"/>
        <v>81000</v>
      </c>
      <c r="AG768" s="424">
        <f t="shared" si="562"/>
        <v>55.479452054794521</v>
      </c>
      <c r="AI768" s="424">
        <v>14000</v>
      </c>
      <c r="AJ768" s="129">
        <v>14000</v>
      </c>
      <c r="AK768" s="129">
        <v>14000</v>
      </c>
      <c r="AL768" s="129">
        <f t="shared" si="563"/>
        <v>42000</v>
      </c>
      <c r="AM768" s="424">
        <f t="shared" si="544"/>
        <v>28.767123287671232</v>
      </c>
      <c r="AO768" s="424">
        <v>9000</v>
      </c>
      <c r="AP768" s="129">
        <v>9000</v>
      </c>
      <c r="AQ768" s="129">
        <v>5000</v>
      </c>
      <c r="AR768" s="129">
        <f t="shared" si="564"/>
        <v>23000</v>
      </c>
      <c r="AS768" s="424">
        <f t="shared" si="545"/>
        <v>15.753424657534246</v>
      </c>
      <c r="AU768" s="424">
        <f t="shared" si="565"/>
        <v>65000</v>
      </c>
      <c r="AV768" s="424">
        <f t="shared" si="566"/>
        <v>44.520547945205479</v>
      </c>
      <c r="AX768" s="424">
        <f t="shared" si="567"/>
        <v>146000</v>
      </c>
      <c r="AY768" s="424">
        <f t="shared" si="568"/>
        <v>100</v>
      </c>
      <c r="AZ768" s="50"/>
      <c r="BA768" s="135">
        <f t="shared" si="588"/>
        <v>0</v>
      </c>
      <c r="BB768" s="129">
        <f t="shared" si="576"/>
        <v>0</v>
      </c>
      <c r="BC768" s="129">
        <f t="shared" si="589"/>
        <v>146000</v>
      </c>
      <c r="BD768" s="51"/>
    </row>
    <row r="769" spans="1:56" ht="30" customHeight="1" x14ac:dyDescent="0.2">
      <c r="A769" s="82"/>
      <c r="B769" s="83"/>
      <c r="C769" s="83"/>
      <c r="D769" s="63"/>
      <c r="E769" s="60"/>
      <c r="F769" s="83"/>
      <c r="G769" s="104"/>
      <c r="H769" s="105"/>
      <c r="I769" s="59"/>
      <c r="J769" s="130" t="s">
        <v>92</v>
      </c>
      <c r="K769" s="61"/>
      <c r="L769" s="62"/>
      <c r="M769" s="63"/>
      <c r="N769" s="101" t="s">
        <v>114</v>
      </c>
      <c r="O769" s="103">
        <f>O770+O771+O772+O773+O774</f>
        <v>4180000</v>
      </c>
      <c r="P769" s="103">
        <f>P770+P771+P772+P773+P774</f>
        <v>5783000</v>
      </c>
      <c r="Q769" s="103">
        <f>Q770+Q771+Q772+Q773+Q774</f>
        <v>7931000</v>
      </c>
      <c r="R769" s="103">
        <f>R770+R771+R772+R773+R774</f>
        <v>4180000</v>
      </c>
      <c r="S769" s="379"/>
      <c r="T769" s="103">
        <f>T770+T771+T772+T773+T774</f>
        <v>0</v>
      </c>
      <c r="U769" s="103">
        <f>U770+U771+U772+U773+U774</f>
        <v>252000</v>
      </c>
      <c r="V769" s="103">
        <f>V770+V771+V772+V773+V774</f>
        <v>252000</v>
      </c>
      <c r="W769" s="103">
        <f t="shared" si="558"/>
        <v>504000</v>
      </c>
      <c r="X769" s="102">
        <f t="shared" si="559"/>
        <v>12.057416267942584</v>
      </c>
      <c r="Z769" s="102">
        <f>Z770+Z771+Z772+Z773+Z774</f>
        <v>364000</v>
      </c>
      <c r="AA769" s="103">
        <f>AA770+AA771+AA772+AA773+AA774</f>
        <v>364000</v>
      </c>
      <c r="AB769" s="103">
        <f>AB770+AB771+AB772+AB773+AB774</f>
        <v>364000</v>
      </c>
      <c r="AC769" s="103">
        <f t="shared" si="560"/>
        <v>1092000</v>
      </c>
      <c r="AD769" s="420">
        <f t="shared" si="543"/>
        <v>26.124401913875598</v>
      </c>
      <c r="AF769" s="420">
        <f t="shared" si="561"/>
        <v>1596000</v>
      </c>
      <c r="AG769" s="420">
        <f t="shared" si="562"/>
        <v>38.18181818181818</v>
      </c>
      <c r="AI769" s="420">
        <f>AI770+AI771+AI772+AI773+AI774</f>
        <v>517000</v>
      </c>
      <c r="AJ769" s="103">
        <f>AJ770+AJ771+AJ772+AJ773+AJ774</f>
        <v>517000</v>
      </c>
      <c r="AK769" s="103">
        <f>AK770+AK771+AK772+AK773+AK774</f>
        <v>517000</v>
      </c>
      <c r="AL769" s="103">
        <f t="shared" si="563"/>
        <v>1551000</v>
      </c>
      <c r="AM769" s="420">
        <f t="shared" si="544"/>
        <v>37.10526315789474</v>
      </c>
      <c r="AO769" s="420">
        <f>AO770+AO771+AO772+AO773+AO774</f>
        <v>351000</v>
      </c>
      <c r="AP769" s="103">
        <f>AP770+AP771+AP772+AP773+AP774</f>
        <v>349000</v>
      </c>
      <c r="AQ769" s="103">
        <f>AQ770+AQ771+AQ772+AQ773+AQ774</f>
        <v>333000</v>
      </c>
      <c r="AR769" s="103">
        <f t="shared" si="564"/>
        <v>1033000</v>
      </c>
      <c r="AS769" s="420">
        <f t="shared" si="545"/>
        <v>24.71291866028708</v>
      </c>
      <c r="AU769" s="420">
        <f t="shared" si="565"/>
        <v>2584000</v>
      </c>
      <c r="AV769" s="420">
        <f t="shared" si="566"/>
        <v>61.81818181818182</v>
      </c>
      <c r="AX769" s="420">
        <f t="shared" si="567"/>
        <v>4180000</v>
      </c>
      <c r="AY769" s="420">
        <f t="shared" si="568"/>
        <v>100</v>
      </c>
      <c r="AZ769" s="50"/>
      <c r="BA769" s="102">
        <f t="shared" si="588"/>
        <v>0</v>
      </c>
      <c r="BB769" s="103">
        <f t="shared" si="576"/>
        <v>0</v>
      </c>
      <c r="BC769" s="103">
        <f t="shared" si="589"/>
        <v>4180000</v>
      </c>
      <c r="BD769" s="51"/>
    </row>
    <row r="770" spans="1:56" ht="30" customHeight="1" x14ac:dyDescent="0.2">
      <c r="A770" s="82"/>
      <c r="B770" s="83"/>
      <c r="C770" s="83"/>
      <c r="D770" s="63"/>
      <c r="E770" s="60"/>
      <c r="F770" s="83"/>
      <c r="G770" s="104"/>
      <c r="H770" s="105"/>
      <c r="I770" s="59"/>
      <c r="J770" s="60"/>
      <c r="K770" s="133">
        <v>1</v>
      </c>
      <c r="L770" s="62"/>
      <c r="M770" s="63"/>
      <c r="N770" s="134" t="s">
        <v>115</v>
      </c>
      <c r="O770" s="129">
        <v>3400000</v>
      </c>
      <c r="P770" s="136">
        <v>4893000</v>
      </c>
      <c r="Q770" s="137">
        <v>6881000</v>
      </c>
      <c r="R770" s="129">
        <v>3400000</v>
      </c>
      <c r="S770" s="375"/>
      <c r="T770" s="129"/>
      <c r="U770" s="129">
        <v>204000</v>
      </c>
      <c r="V770" s="129">
        <v>204000</v>
      </c>
      <c r="W770" s="129">
        <f t="shared" si="558"/>
        <v>408000</v>
      </c>
      <c r="X770" s="135">
        <f t="shared" si="559"/>
        <v>12</v>
      </c>
      <c r="Z770" s="135">
        <v>295000</v>
      </c>
      <c r="AA770" s="129">
        <v>295000</v>
      </c>
      <c r="AB770" s="129">
        <v>295000</v>
      </c>
      <c r="AC770" s="129">
        <f t="shared" si="560"/>
        <v>885000</v>
      </c>
      <c r="AD770" s="424">
        <f t="shared" si="543"/>
        <v>26.029411764705884</v>
      </c>
      <c r="AF770" s="424">
        <f t="shared" si="561"/>
        <v>1293000</v>
      </c>
      <c r="AG770" s="424">
        <f t="shared" si="562"/>
        <v>38.029411764705884</v>
      </c>
      <c r="AI770" s="424">
        <v>420000</v>
      </c>
      <c r="AJ770" s="129">
        <v>420000</v>
      </c>
      <c r="AK770" s="129">
        <v>420000</v>
      </c>
      <c r="AL770" s="129">
        <f t="shared" si="563"/>
        <v>1260000</v>
      </c>
      <c r="AM770" s="424">
        <f t="shared" si="544"/>
        <v>37.058823529411768</v>
      </c>
      <c r="AO770" s="424">
        <v>284000</v>
      </c>
      <c r="AP770" s="129">
        <v>284000</v>
      </c>
      <c r="AQ770" s="129">
        <v>279000</v>
      </c>
      <c r="AR770" s="129">
        <f t="shared" si="564"/>
        <v>847000</v>
      </c>
      <c r="AS770" s="424">
        <f t="shared" si="545"/>
        <v>24.911764705882351</v>
      </c>
      <c r="AU770" s="424">
        <f t="shared" si="565"/>
        <v>2107000</v>
      </c>
      <c r="AV770" s="424">
        <f t="shared" si="566"/>
        <v>61.970588235294116</v>
      </c>
      <c r="AX770" s="424">
        <f t="shared" si="567"/>
        <v>3400000</v>
      </c>
      <c r="AY770" s="424">
        <f t="shared" si="568"/>
        <v>100</v>
      </c>
      <c r="AZ770" s="50"/>
      <c r="BA770" s="135">
        <f t="shared" si="588"/>
        <v>0</v>
      </c>
      <c r="BB770" s="129">
        <f t="shared" si="576"/>
        <v>0</v>
      </c>
      <c r="BC770" s="129">
        <f t="shared" si="589"/>
        <v>3400000</v>
      </c>
      <c r="BD770" s="51"/>
    </row>
    <row r="771" spans="1:56" ht="30" customHeight="1" x14ac:dyDescent="0.2">
      <c r="A771" s="82"/>
      <c r="B771" s="83"/>
      <c r="C771" s="83"/>
      <c r="D771" s="63"/>
      <c r="E771" s="60"/>
      <c r="F771" s="83"/>
      <c r="G771" s="104"/>
      <c r="H771" s="105"/>
      <c r="I771" s="59"/>
      <c r="J771" s="60"/>
      <c r="K771" s="133">
        <v>2</v>
      </c>
      <c r="L771" s="62"/>
      <c r="M771" s="63"/>
      <c r="N771" s="134" t="s">
        <v>116</v>
      </c>
      <c r="O771" s="129">
        <v>300000</v>
      </c>
      <c r="P771" s="136">
        <v>400000</v>
      </c>
      <c r="Q771" s="137">
        <v>400000</v>
      </c>
      <c r="R771" s="129">
        <v>300000</v>
      </c>
      <c r="S771" s="375"/>
      <c r="T771" s="129"/>
      <c r="U771" s="129">
        <v>18000</v>
      </c>
      <c r="V771" s="129">
        <v>18000</v>
      </c>
      <c r="W771" s="129">
        <f t="shared" si="558"/>
        <v>36000</v>
      </c>
      <c r="X771" s="135">
        <f t="shared" si="559"/>
        <v>12</v>
      </c>
      <c r="Z771" s="135">
        <v>26000</v>
      </c>
      <c r="AA771" s="129">
        <v>26000</v>
      </c>
      <c r="AB771" s="129">
        <v>26000</v>
      </c>
      <c r="AC771" s="129">
        <f t="shared" si="560"/>
        <v>78000</v>
      </c>
      <c r="AD771" s="424">
        <f t="shared" si="543"/>
        <v>26</v>
      </c>
      <c r="AF771" s="424">
        <f t="shared" si="561"/>
        <v>114000</v>
      </c>
      <c r="AG771" s="424">
        <f t="shared" si="562"/>
        <v>38</v>
      </c>
      <c r="AI771" s="424">
        <v>37000</v>
      </c>
      <c r="AJ771" s="129">
        <v>37000</v>
      </c>
      <c r="AK771" s="129">
        <v>37000</v>
      </c>
      <c r="AL771" s="129">
        <f t="shared" si="563"/>
        <v>111000</v>
      </c>
      <c r="AM771" s="424">
        <f t="shared" si="544"/>
        <v>37</v>
      </c>
      <c r="AO771" s="424">
        <v>25000</v>
      </c>
      <c r="AP771" s="129">
        <v>25000</v>
      </c>
      <c r="AQ771" s="129">
        <v>25000</v>
      </c>
      <c r="AR771" s="129">
        <f t="shared" si="564"/>
        <v>75000</v>
      </c>
      <c r="AS771" s="424">
        <f t="shared" si="545"/>
        <v>25</v>
      </c>
      <c r="AU771" s="424">
        <f t="shared" si="565"/>
        <v>186000</v>
      </c>
      <c r="AV771" s="424">
        <f t="shared" si="566"/>
        <v>62</v>
      </c>
      <c r="AX771" s="424">
        <f t="shared" si="567"/>
        <v>300000</v>
      </c>
      <c r="AY771" s="424">
        <f t="shared" si="568"/>
        <v>100</v>
      </c>
      <c r="AZ771" s="50"/>
      <c r="BA771" s="135">
        <f t="shared" si="588"/>
        <v>0</v>
      </c>
      <c r="BB771" s="129">
        <f t="shared" si="576"/>
        <v>0</v>
      </c>
      <c r="BC771" s="129">
        <f t="shared" si="589"/>
        <v>300000</v>
      </c>
      <c r="BD771" s="51"/>
    </row>
    <row r="772" spans="1:56" ht="30" customHeight="1" x14ac:dyDescent="0.2">
      <c r="A772" s="82"/>
      <c r="B772" s="83"/>
      <c r="C772" s="83"/>
      <c r="D772" s="63"/>
      <c r="E772" s="60"/>
      <c r="F772" s="83"/>
      <c r="G772" s="104"/>
      <c r="H772" s="105"/>
      <c r="I772" s="59"/>
      <c r="J772" s="60"/>
      <c r="K772" s="133">
        <v>3</v>
      </c>
      <c r="L772" s="62"/>
      <c r="M772" s="63"/>
      <c r="N772" s="134" t="s">
        <v>117</v>
      </c>
      <c r="O772" s="129">
        <v>400000</v>
      </c>
      <c r="P772" s="136">
        <v>400000</v>
      </c>
      <c r="Q772" s="137">
        <v>500000</v>
      </c>
      <c r="R772" s="129">
        <v>400000</v>
      </c>
      <c r="S772" s="375"/>
      <c r="T772" s="129"/>
      <c r="U772" s="129">
        <v>24000</v>
      </c>
      <c r="V772" s="129">
        <v>24000</v>
      </c>
      <c r="W772" s="129">
        <f t="shared" si="558"/>
        <v>48000</v>
      </c>
      <c r="X772" s="135">
        <f t="shared" si="559"/>
        <v>12</v>
      </c>
      <c r="Z772" s="135">
        <v>35000</v>
      </c>
      <c r="AA772" s="129">
        <v>35000</v>
      </c>
      <c r="AB772" s="129">
        <v>35000</v>
      </c>
      <c r="AC772" s="129">
        <f t="shared" si="560"/>
        <v>105000</v>
      </c>
      <c r="AD772" s="424">
        <f t="shared" si="543"/>
        <v>26.25</v>
      </c>
      <c r="AF772" s="424">
        <f t="shared" si="561"/>
        <v>153000</v>
      </c>
      <c r="AG772" s="424">
        <f t="shared" si="562"/>
        <v>38.25</v>
      </c>
      <c r="AI772" s="424">
        <v>50000</v>
      </c>
      <c r="AJ772" s="129">
        <v>50000</v>
      </c>
      <c r="AK772" s="129">
        <v>50000</v>
      </c>
      <c r="AL772" s="129">
        <f t="shared" si="563"/>
        <v>150000</v>
      </c>
      <c r="AM772" s="424">
        <f t="shared" si="544"/>
        <v>37.5</v>
      </c>
      <c r="AO772" s="424">
        <v>34000</v>
      </c>
      <c r="AP772" s="129">
        <v>34000</v>
      </c>
      <c r="AQ772" s="129">
        <v>29000</v>
      </c>
      <c r="AR772" s="129">
        <f t="shared" si="564"/>
        <v>97000</v>
      </c>
      <c r="AS772" s="424">
        <f t="shared" si="545"/>
        <v>24.25</v>
      </c>
      <c r="AU772" s="424">
        <f t="shared" si="565"/>
        <v>247000</v>
      </c>
      <c r="AV772" s="424">
        <f t="shared" si="566"/>
        <v>61.75</v>
      </c>
      <c r="AX772" s="424">
        <f t="shared" si="567"/>
        <v>400000</v>
      </c>
      <c r="AY772" s="424">
        <f t="shared" si="568"/>
        <v>100</v>
      </c>
      <c r="AZ772" s="50"/>
      <c r="BA772" s="135">
        <f t="shared" si="588"/>
        <v>0</v>
      </c>
      <c r="BB772" s="129">
        <f t="shared" si="576"/>
        <v>0</v>
      </c>
      <c r="BC772" s="129">
        <f t="shared" si="589"/>
        <v>400000</v>
      </c>
      <c r="BD772" s="51"/>
    </row>
    <row r="773" spans="1:56" ht="30" customHeight="1" x14ac:dyDescent="0.2">
      <c r="A773" s="82"/>
      <c r="B773" s="83"/>
      <c r="C773" s="83"/>
      <c r="D773" s="63"/>
      <c r="E773" s="60"/>
      <c r="F773" s="83"/>
      <c r="G773" s="104"/>
      <c r="H773" s="105"/>
      <c r="I773" s="59"/>
      <c r="J773" s="60"/>
      <c r="K773" s="133">
        <v>6</v>
      </c>
      <c r="L773" s="62"/>
      <c r="M773" s="63"/>
      <c r="N773" s="134" t="s">
        <v>145</v>
      </c>
      <c r="O773" s="129">
        <v>40000</v>
      </c>
      <c r="P773" s="136">
        <v>40000</v>
      </c>
      <c r="Q773" s="137">
        <v>100000</v>
      </c>
      <c r="R773" s="129">
        <v>40000</v>
      </c>
      <c r="S773" s="375"/>
      <c r="T773" s="129"/>
      <c r="U773" s="129">
        <v>3000</v>
      </c>
      <c r="V773" s="129">
        <v>3000</v>
      </c>
      <c r="W773" s="129">
        <f t="shared" si="558"/>
        <v>6000</v>
      </c>
      <c r="X773" s="135">
        <f t="shared" si="559"/>
        <v>15</v>
      </c>
      <c r="Z773" s="135">
        <v>4000</v>
      </c>
      <c r="AA773" s="129">
        <v>4000</v>
      </c>
      <c r="AB773" s="129">
        <v>4000</v>
      </c>
      <c r="AC773" s="129">
        <f t="shared" si="560"/>
        <v>12000</v>
      </c>
      <c r="AD773" s="424">
        <f t="shared" si="543"/>
        <v>30</v>
      </c>
      <c r="AF773" s="424">
        <f t="shared" si="561"/>
        <v>18000</v>
      </c>
      <c r="AG773" s="424">
        <f t="shared" si="562"/>
        <v>45</v>
      </c>
      <c r="AI773" s="424">
        <v>5000</v>
      </c>
      <c r="AJ773" s="129">
        <v>5000</v>
      </c>
      <c r="AK773" s="129">
        <v>5000</v>
      </c>
      <c r="AL773" s="129">
        <f t="shared" si="563"/>
        <v>15000</v>
      </c>
      <c r="AM773" s="424">
        <f t="shared" si="544"/>
        <v>37.5</v>
      </c>
      <c r="AO773" s="424">
        <v>4000</v>
      </c>
      <c r="AP773" s="129">
        <v>3000</v>
      </c>
      <c r="AQ773" s="129"/>
      <c r="AR773" s="129">
        <f t="shared" si="564"/>
        <v>7000</v>
      </c>
      <c r="AS773" s="424">
        <f t="shared" si="545"/>
        <v>17.5</v>
      </c>
      <c r="AU773" s="424">
        <f t="shared" si="565"/>
        <v>22000</v>
      </c>
      <c r="AV773" s="424">
        <f t="shared" si="566"/>
        <v>55</v>
      </c>
      <c r="AX773" s="424">
        <f t="shared" si="567"/>
        <v>40000</v>
      </c>
      <c r="AY773" s="424">
        <f t="shared" si="568"/>
        <v>100</v>
      </c>
      <c r="AZ773" s="50"/>
      <c r="BA773" s="135">
        <f t="shared" si="588"/>
        <v>0</v>
      </c>
      <c r="BB773" s="129">
        <f t="shared" si="576"/>
        <v>0</v>
      </c>
      <c r="BC773" s="129">
        <f t="shared" si="589"/>
        <v>40000</v>
      </c>
      <c r="BD773" s="51"/>
    </row>
    <row r="774" spans="1:56" ht="30" customHeight="1" x14ac:dyDescent="0.2">
      <c r="A774" s="82"/>
      <c r="B774" s="83"/>
      <c r="C774" s="83"/>
      <c r="D774" s="63"/>
      <c r="E774" s="60"/>
      <c r="F774" s="83"/>
      <c r="G774" s="104"/>
      <c r="H774" s="105"/>
      <c r="I774" s="59"/>
      <c r="J774" s="60"/>
      <c r="K774" s="133">
        <v>9</v>
      </c>
      <c r="L774" s="62"/>
      <c r="M774" s="63"/>
      <c r="N774" s="134" t="s">
        <v>119</v>
      </c>
      <c r="O774" s="129">
        <v>40000</v>
      </c>
      <c r="P774" s="136">
        <v>50000</v>
      </c>
      <c r="Q774" s="137">
        <v>50000</v>
      </c>
      <c r="R774" s="129">
        <v>40000</v>
      </c>
      <c r="S774" s="375"/>
      <c r="T774" s="129"/>
      <c r="U774" s="129">
        <v>3000</v>
      </c>
      <c r="V774" s="129">
        <v>3000</v>
      </c>
      <c r="W774" s="129">
        <f t="shared" si="558"/>
        <v>6000</v>
      </c>
      <c r="X774" s="135">
        <f t="shared" si="559"/>
        <v>15</v>
      </c>
      <c r="Z774" s="135">
        <v>4000</v>
      </c>
      <c r="AA774" s="129">
        <v>4000</v>
      </c>
      <c r="AB774" s="129">
        <v>4000</v>
      </c>
      <c r="AC774" s="129">
        <f t="shared" si="560"/>
        <v>12000</v>
      </c>
      <c r="AD774" s="424">
        <f t="shared" si="543"/>
        <v>30</v>
      </c>
      <c r="AF774" s="424">
        <f t="shared" si="561"/>
        <v>18000</v>
      </c>
      <c r="AG774" s="424">
        <f t="shared" si="562"/>
        <v>45</v>
      </c>
      <c r="AI774" s="424">
        <v>5000</v>
      </c>
      <c r="AJ774" s="129">
        <v>5000</v>
      </c>
      <c r="AK774" s="129">
        <v>5000</v>
      </c>
      <c r="AL774" s="129">
        <f t="shared" si="563"/>
        <v>15000</v>
      </c>
      <c r="AM774" s="424">
        <f t="shared" si="544"/>
        <v>37.5</v>
      </c>
      <c r="AO774" s="424">
        <v>4000</v>
      </c>
      <c r="AP774" s="129">
        <v>3000</v>
      </c>
      <c r="AQ774" s="129"/>
      <c r="AR774" s="129">
        <f t="shared" si="564"/>
        <v>7000</v>
      </c>
      <c r="AS774" s="424">
        <f t="shared" si="545"/>
        <v>17.5</v>
      </c>
      <c r="AU774" s="424">
        <f t="shared" si="565"/>
        <v>22000</v>
      </c>
      <c r="AV774" s="424">
        <f t="shared" si="566"/>
        <v>55</v>
      </c>
      <c r="AX774" s="424">
        <f t="shared" si="567"/>
        <v>40000</v>
      </c>
      <c r="AY774" s="424">
        <f t="shared" si="568"/>
        <v>100</v>
      </c>
      <c r="AZ774" s="50"/>
      <c r="BA774" s="135">
        <f t="shared" si="588"/>
        <v>0</v>
      </c>
      <c r="BB774" s="129">
        <f t="shared" si="576"/>
        <v>0</v>
      </c>
      <c r="BC774" s="129">
        <f t="shared" si="589"/>
        <v>40000</v>
      </c>
      <c r="BD774" s="51"/>
    </row>
    <row r="775" spans="1:56" ht="30" customHeight="1" x14ac:dyDescent="0.2">
      <c r="A775" s="82"/>
      <c r="B775" s="83"/>
      <c r="C775" s="83"/>
      <c r="D775" s="63"/>
      <c r="E775" s="60"/>
      <c r="F775" s="83"/>
      <c r="G775" s="104"/>
      <c r="H775" s="332" t="s">
        <v>52</v>
      </c>
      <c r="I775" s="111"/>
      <c r="J775" s="112"/>
      <c r="K775" s="113"/>
      <c r="L775" s="114"/>
      <c r="M775" s="333"/>
      <c r="N775" s="116" t="s">
        <v>53</v>
      </c>
      <c r="O775" s="118">
        <f>O776</f>
        <v>2013000</v>
      </c>
      <c r="P775" s="119">
        <f>P776</f>
        <v>2137000</v>
      </c>
      <c r="Q775" s="120">
        <f>Q776</f>
        <v>2265000</v>
      </c>
      <c r="R775" s="118">
        <f>R776</f>
        <v>2013000</v>
      </c>
      <c r="S775" s="379"/>
      <c r="T775" s="118">
        <f>T776</f>
        <v>167000</v>
      </c>
      <c r="U775" s="118">
        <f>U776</f>
        <v>164700</v>
      </c>
      <c r="V775" s="118">
        <f>V776</f>
        <v>159600</v>
      </c>
      <c r="W775" s="118">
        <f>W776</f>
        <v>491300</v>
      </c>
      <c r="X775" s="117">
        <f t="shared" si="559"/>
        <v>24.406358668653752</v>
      </c>
      <c r="Z775" s="117">
        <f>Z776</f>
        <v>210400</v>
      </c>
      <c r="AA775" s="118">
        <f>AA776</f>
        <v>207200</v>
      </c>
      <c r="AB775" s="118">
        <f>AB776</f>
        <v>208800</v>
      </c>
      <c r="AC775" s="118">
        <f>AC776</f>
        <v>626400</v>
      </c>
      <c r="AD775" s="422">
        <f t="shared" si="543"/>
        <v>31.117734724292102</v>
      </c>
      <c r="AF775" s="422">
        <f t="shared" si="561"/>
        <v>1117700</v>
      </c>
      <c r="AG775" s="422">
        <f t="shared" si="562"/>
        <v>55.524093392945851</v>
      </c>
      <c r="AI775" s="422">
        <f>AI776</f>
        <v>193000</v>
      </c>
      <c r="AJ775" s="118">
        <f>AJ776</f>
        <v>190400</v>
      </c>
      <c r="AK775" s="118">
        <f>AK776</f>
        <v>185300</v>
      </c>
      <c r="AL775" s="118">
        <f>AL776</f>
        <v>568700</v>
      </c>
      <c r="AM775" s="422">
        <f t="shared" si="544"/>
        <v>28.251366120218581</v>
      </c>
      <c r="AO775" s="422">
        <f>AO776</f>
        <v>112300</v>
      </c>
      <c r="AP775" s="118">
        <f>AP776</f>
        <v>110800</v>
      </c>
      <c r="AQ775" s="118">
        <f>AQ776</f>
        <v>103500</v>
      </c>
      <c r="AR775" s="118">
        <f>AR776</f>
        <v>326600</v>
      </c>
      <c r="AS775" s="422">
        <f t="shared" si="545"/>
        <v>16.224540486835568</v>
      </c>
      <c r="AU775" s="422">
        <f>AU776</f>
        <v>895300</v>
      </c>
      <c r="AV775" s="422">
        <f t="shared" si="566"/>
        <v>44.475906607054149</v>
      </c>
      <c r="AX775" s="422">
        <f t="shared" si="567"/>
        <v>2013000</v>
      </c>
      <c r="AY775" s="422">
        <f t="shared" si="568"/>
        <v>100</v>
      </c>
      <c r="AZ775" s="121"/>
      <c r="BA775" s="117">
        <f t="shared" si="588"/>
        <v>0</v>
      </c>
      <c r="BB775" s="122">
        <f t="shared" si="576"/>
        <v>0</v>
      </c>
      <c r="BC775" s="118">
        <f t="shared" si="589"/>
        <v>2013000</v>
      </c>
      <c r="BD775" s="51"/>
    </row>
    <row r="776" spans="1:56" ht="30" customHeight="1" x14ac:dyDescent="0.2">
      <c r="A776" s="82"/>
      <c r="B776" s="83"/>
      <c r="C776" s="83"/>
      <c r="D776" s="63"/>
      <c r="E776" s="60"/>
      <c r="F776" s="83"/>
      <c r="G776" s="104"/>
      <c r="H776" s="105"/>
      <c r="I776" s="123">
        <v>2</v>
      </c>
      <c r="J776" s="60"/>
      <c r="K776" s="61"/>
      <c r="L776" s="62"/>
      <c r="M776" s="63"/>
      <c r="N776" s="124" t="s">
        <v>54</v>
      </c>
      <c r="O776" s="126">
        <f>O777+O779</f>
        <v>2013000</v>
      </c>
      <c r="P776" s="127">
        <f>P777+P779</f>
        <v>2137000</v>
      </c>
      <c r="Q776" s="128">
        <f>Q777+Q779</f>
        <v>2265000</v>
      </c>
      <c r="R776" s="126">
        <f>R777+R779</f>
        <v>2013000</v>
      </c>
      <c r="S776" s="388"/>
      <c r="T776" s="126">
        <f>T777+T779</f>
        <v>167000</v>
      </c>
      <c r="U776" s="126">
        <f>U777+U779</f>
        <v>164700</v>
      </c>
      <c r="V776" s="126">
        <f>V777+V779</f>
        <v>159600</v>
      </c>
      <c r="W776" s="126">
        <f>W777+W779</f>
        <v>491300</v>
      </c>
      <c r="X776" s="125">
        <f t="shared" si="559"/>
        <v>24.406358668653752</v>
      </c>
      <c r="Z776" s="125">
        <f>Z777+Z779</f>
        <v>210400</v>
      </c>
      <c r="AA776" s="126">
        <f>AA777+AA779</f>
        <v>207200</v>
      </c>
      <c r="AB776" s="126">
        <f>AB777+AB779</f>
        <v>208800</v>
      </c>
      <c r="AC776" s="126">
        <f>AC777+AC779</f>
        <v>626400</v>
      </c>
      <c r="AD776" s="423">
        <f t="shared" si="543"/>
        <v>31.117734724292102</v>
      </c>
      <c r="AF776" s="423">
        <f t="shared" si="561"/>
        <v>1117700</v>
      </c>
      <c r="AG776" s="423">
        <f t="shared" si="562"/>
        <v>55.524093392945851</v>
      </c>
      <c r="AI776" s="423">
        <f>AI777+AI779</f>
        <v>193000</v>
      </c>
      <c r="AJ776" s="126">
        <f>AJ777+AJ779</f>
        <v>190400</v>
      </c>
      <c r="AK776" s="126">
        <f>AK777+AK779</f>
        <v>185300</v>
      </c>
      <c r="AL776" s="126">
        <f>AL777+AL779</f>
        <v>568700</v>
      </c>
      <c r="AM776" s="423">
        <f t="shared" si="544"/>
        <v>28.251366120218581</v>
      </c>
      <c r="AO776" s="423">
        <f>AO777+AO779</f>
        <v>112300</v>
      </c>
      <c r="AP776" s="126">
        <f>AP777+AP779</f>
        <v>110800</v>
      </c>
      <c r="AQ776" s="126">
        <f>AQ777+AQ779</f>
        <v>103500</v>
      </c>
      <c r="AR776" s="126">
        <f>AR777+AR779</f>
        <v>326600</v>
      </c>
      <c r="AS776" s="423">
        <f t="shared" si="545"/>
        <v>16.224540486835568</v>
      </c>
      <c r="AU776" s="423">
        <f>AU777</f>
        <v>895300</v>
      </c>
      <c r="AV776" s="423">
        <f t="shared" si="566"/>
        <v>44.475906607054149</v>
      </c>
      <c r="AX776" s="423">
        <f t="shared" si="567"/>
        <v>2013000</v>
      </c>
      <c r="AY776" s="423">
        <f t="shared" si="568"/>
        <v>100</v>
      </c>
      <c r="AZ776" s="50"/>
      <c r="BA776" s="125">
        <f t="shared" si="588"/>
        <v>0</v>
      </c>
      <c r="BB776" s="129">
        <f t="shared" si="576"/>
        <v>0</v>
      </c>
      <c r="BC776" s="126">
        <f t="shared" si="589"/>
        <v>2013000</v>
      </c>
      <c r="BD776" s="51"/>
    </row>
    <row r="777" spans="1:56" ht="30" hidden="1" customHeight="1" x14ac:dyDescent="0.2">
      <c r="A777" s="82"/>
      <c r="B777" s="83"/>
      <c r="C777" s="83"/>
      <c r="D777" s="63"/>
      <c r="E777" s="60"/>
      <c r="F777" s="83"/>
      <c r="G777" s="104"/>
      <c r="H777" s="105"/>
      <c r="I777" s="59"/>
      <c r="J777" s="130" t="s">
        <v>63</v>
      </c>
      <c r="K777" s="61"/>
      <c r="L777" s="62"/>
      <c r="M777" s="63"/>
      <c r="N777" s="101" t="s">
        <v>64</v>
      </c>
      <c r="O777" s="103">
        <f>O778</f>
        <v>0</v>
      </c>
      <c r="P777" s="131">
        <f>P778</f>
        <v>0</v>
      </c>
      <c r="Q777" s="132">
        <f>Q778</f>
        <v>0</v>
      </c>
      <c r="R777" s="103">
        <f>R778</f>
        <v>0</v>
      </c>
      <c r="S777" s="379"/>
      <c r="T777" s="103">
        <f>T778</f>
        <v>0</v>
      </c>
      <c r="U777" s="103">
        <f>U778</f>
        <v>0</v>
      </c>
      <c r="V777" s="103">
        <f>V778</f>
        <v>0</v>
      </c>
      <c r="W777" s="103">
        <f>W778</f>
        <v>0</v>
      </c>
      <c r="X777" s="102" t="e">
        <f t="shared" si="559"/>
        <v>#DIV/0!</v>
      </c>
      <c r="Z777" s="102">
        <f>Z778</f>
        <v>0</v>
      </c>
      <c r="AA777" s="103">
        <f>AA778</f>
        <v>0</v>
      </c>
      <c r="AB777" s="103">
        <f>AB778</f>
        <v>0</v>
      </c>
      <c r="AC777" s="103">
        <f>AC778</f>
        <v>0</v>
      </c>
      <c r="AD777" s="420" t="e">
        <f t="shared" si="543"/>
        <v>#DIV/0!</v>
      </c>
      <c r="AF777" s="420">
        <f t="shared" si="561"/>
        <v>0</v>
      </c>
      <c r="AG777" s="420" t="e">
        <f t="shared" si="562"/>
        <v>#DIV/0!</v>
      </c>
      <c r="AI777" s="420">
        <f>AI778</f>
        <v>0</v>
      </c>
      <c r="AJ777" s="103">
        <f>AJ778</f>
        <v>0</v>
      </c>
      <c r="AK777" s="103">
        <f>AK778</f>
        <v>0</v>
      </c>
      <c r="AL777" s="103">
        <f>AL778</f>
        <v>0</v>
      </c>
      <c r="AM777" s="420" t="e">
        <f t="shared" si="544"/>
        <v>#DIV/0!</v>
      </c>
      <c r="AO777" s="420">
        <f>AO778</f>
        <v>0</v>
      </c>
      <c r="AP777" s="103">
        <f>AP778</f>
        <v>0</v>
      </c>
      <c r="AQ777" s="103">
        <f>AQ778</f>
        <v>0</v>
      </c>
      <c r="AR777" s="103">
        <f>AR778</f>
        <v>0</v>
      </c>
      <c r="AS777" s="420" t="e">
        <f t="shared" si="545"/>
        <v>#DIV/0!</v>
      </c>
      <c r="AU777" s="420">
        <f>AU778</f>
        <v>895300</v>
      </c>
      <c r="AV777" s="420" t="e">
        <f t="shared" si="566"/>
        <v>#DIV/0!</v>
      </c>
      <c r="AX777" s="420">
        <f t="shared" si="567"/>
        <v>895300</v>
      </c>
      <c r="AY777" s="420" t="e">
        <f t="shared" si="568"/>
        <v>#DIV/0!</v>
      </c>
      <c r="AZ777" s="50"/>
      <c r="BA777" s="102">
        <f t="shared" si="588"/>
        <v>-895300</v>
      </c>
      <c r="BB777" s="129" t="e">
        <f t="shared" si="576"/>
        <v>#DIV/0!</v>
      </c>
      <c r="BC777" s="103">
        <f t="shared" si="589"/>
        <v>895300</v>
      </c>
      <c r="BD777" s="51"/>
    </row>
    <row r="778" spans="1:56" ht="30" hidden="1" customHeight="1" thickBot="1" x14ac:dyDescent="0.25">
      <c r="A778" s="82"/>
      <c r="B778" s="83"/>
      <c r="C778" s="83"/>
      <c r="D778" s="63"/>
      <c r="E778" s="60"/>
      <c r="F778" s="83"/>
      <c r="G778" s="104"/>
      <c r="H778" s="105"/>
      <c r="I778" s="59"/>
      <c r="J778" s="60"/>
      <c r="K778" s="133">
        <v>1</v>
      </c>
      <c r="L778" s="62"/>
      <c r="M778" s="63"/>
      <c r="N778" s="134" t="s">
        <v>65</v>
      </c>
      <c r="O778" s="129">
        <v>0</v>
      </c>
      <c r="P778" s="136">
        <v>0</v>
      </c>
      <c r="Q778" s="137">
        <v>0</v>
      </c>
      <c r="R778" s="129">
        <v>0</v>
      </c>
      <c r="S778" s="375"/>
      <c r="T778" s="129">
        <v>0</v>
      </c>
      <c r="U778" s="129">
        <v>0</v>
      </c>
      <c r="V778" s="129">
        <v>0</v>
      </c>
      <c r="W778" s="129"/>
      <c r="X778" s="135" t="e">
        <f t="shared" si="559"/>
        <v>#DIV/0!</v>
      </c>
      <c r="Z778" s="135">
        <v>0</v>
      </c>
      <c r="AA778" s="129">
        <v>0</v>
      </c>
      <c r="AB778" s="129">
        <v>0</v>
      </c>
      <c r="AC778" s="129"/>
      <c r="AD778" s="424" t="e">
        <f t="shared" si="543"/>
        <v>#DIV/0!</v>
      </c>
      <c r="AF778" s="424">
        <f t="shared" si="561"/>
        <v>0</v>
      </c>
      <c r="AG778" s="424" t="e">
        <f t="shared" si="562"/>
        <v>#DIV/0!</v>
      </c>
      <c r="AI778" s="424">
        <v>0</v>
      </c>
      <c r="AJ778" s="129">
        <v>0</v>
      </c>
      <c r="AK778" s="129">
        <v>0</v>
      </c>
      <c r="AL778" s="129"/>
      <c r="AM778" s="424" t="e">
        <f t="shared" si="544"/>
        <v>#DIV/0!</v>
      </c>
      <c r="AO778" s="424">
        <v>0</v>
      </c>
      <c r="AP778" s="129">
        <v>0</v>
      </c>
      <c r="AQ778" s="129">
        <v>0</v>
      </c>
      <c r="AR778" s="129"/>
      <c r="AS778" s="424" t="e">
        <f t="shared" si="545"/>
        <v>#DIV/0!</v>
      </c>
      <c r="AU778" s="424">
        <f>AU779</f>
        <v>895300</v>
      </c>
      <c r="AV778" s="424" t="e">
        <f t="shared" si="566"/>
        <v>#DIV/0!</v>
      </c>
      <c r="AX778" s="424">
        <f t="shared" si="567"/>
        <v>895300</v>
      </c>
      <c r="AY778" s="424" t="e">
        <f t="shared" si="568"/>
        <v>#DIV/0!</v>
      </c>
      <c r="AZ778" s="50"/>
      <c r="BA778" s="135">
        <f t="shared" si="588"/>
        <v>-895300</v>
      </c>
      <c r="BB778" s="129" t="e">
        <f t="shared" si="576"/>
        <v>#DIV/0!</v>
      </c>
      <c r="BC778" s="129">
        <f t="shared" si="589"/>
        <v>895300</v>
      </c>
      <c r="BD778" s="51"/>
    </row>
    <row r="779" spans="1:56" ht="30" customHeight="1" x14ac:dyDescent="0.2">
      <c r="A779" s="82"/>
      <c r="B779" s="83"/>
      <c r="C779" s="83"/>
      <c r="D779" s="63"/>
      <c r="E779" s="60"/>
      <c r="F779" s="83"/>
      <c r="G779" s="104"/>
      <c r="H779" s="105"/>
      <c r="I779" s="59"/>
      <c r="J779" s="130" t="s">
        <v>55</v>
      </c>
      <c r="K779" s="330"/>
      <c r="L779" s="331"/>
      <c r="M779" s="329"/>
      <c r="N779" s="101" t="s">
        <v>56</v>
      </c>
      <c r="O779" s="103">
        <f>O780+O781+O782+O783+O784+O785</f>
        <v>2013000</v>
      </c>
      <c r="P779" s="131">
        <f>P780+P781+P782+P783+P784+P785</f>
        <v>2137000</v>
      </c>
      <c r="Q779" s="132">
        <f>Q780+Q781+Q782+Q783+Q784+Q785</f>
        <v>2265000</v>
      </c>
      <c r="R779" s="103">
        <f>R780+R781+R782+R783+R784+R785</f>
        <v>2013000</v>
      </c>
      <c r="S779" s="379"/>
      <c r="T779" s="103">
        <f>T780+T781+T782+T783+T784+T785</f>
        <v>167000</v>
      </c>
      <c r="U779" s="103">
        <f>U780+U781+U782+U783+U784+U785</f>
        <v>164700</v>
      </c>
      <c r="V779" s="103">
        <f>V780+V781+V782+V783+V784+V785</f>
        <v>159600</v>
      </c>
      <c r="W779" s="103">
        <f>W780+W781+W782+W783+W784+W785</f>
        <v>491300</v>
      </c>
      <c r="X779" s="102">
        <f t="shared" si="559"/>
        <v>24.406358668653752</v>
      </c>
      <c r="Z779" s="102">
        <f>Z780+Z781+Z782+Z783+Z784+Z785</f>
        <v>210400</v>
      </c>
      <c r="AA779" s="103">
        <f>AA780+AA781+AA782+AA783+AA784+AA785</f>
        <v>207200</v>
      </c>
      <c r="AB779" s="103">
        <f>AB780+AB781+AB782+AB783+AB784+AB785</f>
        <v>208800</v>
      </c>
      <c r="AC779" s="103">
        <f>AC780+AC781+AC782+AC783+AC784+AC785</f>
        <v>626400</v>
      </c>
      <c r="AD779" s="420">
        <f t="shared" si="543"/>
        <v>31.117734724292102</v>
      </c>
      <c r="AF779" s="420">
        <f t="shared" si="561"/>
        <v>1117700</v>
      </c>
      <c r="AG779" s="420">
        <f t="shared" si="562"/>
        <v>55.524093392945851</v>
      </c>
      <c r="AI779" s="420">
        <f>AI780+AI781+AI782+AI783+AI784+AI785</f>
        <v>193000</v>
      </c>
      <c r="AJ779" s="103">
        <f>AJ780+AJ781+AJ782+AJ783+AJ784+AJ785</f>
        <v>190400</v>
      </c>
      <c r="AK779" s="103">
        <f>AK780+AK781+AK782+AK783+AK784+AK785</f>
        <v>185300</v>
      </c>
      <c r="AL779" s="103">
        <f>AL780+AL781+AL782+AL783+AL784+AL785</f>
        <v>568700</v>
      </c>
      <c r="AM779" s="420">
        <f t="shared" si="544"/>
        <v>28.251366120218581</v>
      </c>
      <c r="AO779" s="420">
        <f>AO780+AO781+AO782+AO783+AO784+AO785</f>
        <v>112300</v>
      </c>
      <c r="AP779" s="103">
        <f>AP780+AP781+AP782+AP783+AP784+AP785</f>
        <v>110800</v>
      </c>
      <c r="AQ779" s="103">
        <f>AQ780+AQ781+AQ782+AQ783+AQ784+AQ785</f>
        <v>103500</v>
      </c>
      <c r="AR779" s="103">
        <f>AR780+AR781+AR782+AR783+AR784+AR785</f>
        <v>326600</v>
      </c>
      <c r="AS779" s="420">
        <f t="shared" si="545"/>
        <v>16.224540486835568</v>
      </c>
      <c r="AU779" s="424">
        <f>AU780+AU781+AU782+AU783+AU784+AU785</f>
        <v>895300</v>
      </c>
      <c r="AV779" s="420">
        <f t="shared" si="566"/>
        <v>44.475906607054149</v>
      </c>
      <c r="AX779" s="420">
        <f t="shared" si="567"/>
        <v>2013000</v>
      </c>
      <c r="AY779" s="420">
        <f t="shared" si="568"/>
        <v>100</v>
      </c>
      <c r="AZ779" s="50"/>
      <c r="BA779" s="102">
        <f t="shared" si="588"/>
        <v>0</v>
      </c>
      <c r="BB779" s="129">
        <f t="shared" si="576"/>
        <v>0</v>
      </c>
      <c r="BC779" s="103">
        <f t="shared" si="589"/>
        <v>2013000</v>
      </c>
      <c r="BD779" s="51"/>
    </row>
    <row r="780" spans="1:56" ht="30" customHeight="1" x14ac:dyDescent="0.2">
      <c r="A780" s="82"/>
      <c r="B780" s="83"/>
      <c r="C780" s="83"/>
      <c r="D780" s="63"/>
      <c r="E780" s="60"/>
      <c r="F780" s="83"/>
      <c r="G780" s="104"/>
      <c r="H780" s="105"/>
      <c r="I780" s="59"/>
      <c r="J780" s="60"/>
      <c r="K780" s="133">
        <v>1</v>
      </c>
      <c r="L780" s="312"/>
      <c r="M780" s="84"/>
      <c r="N780" s="134" t="s">
        <v>134</v>
      </c>
      <c r="O780" s="129">
        <v>14000</v>
      </c>
      <c r="P780" s="136">
        <v>17000</v>
      </c>
      <c r="Q780" s="137">
        <v>20000</v>
      </c>
      <c r="R780" s="129">
        <v>14000</v>
      </c>
      <c r="S780" s="375"/>
      <c r="T780" s="129">
        <v>2000</v>
      </c>
      <c r="U780" s="129">
        <v>2000</v>
      </c>
      <c r="V780" s="129">
        <v>1000</v>
      </c>
      <c r="W780" s="129">
        <f t="shared" ref="W780:W785" si="590">SUM(T780:V780)</f>
        <v>5000</v>
      </c>
      <c r="X780" s="135">
        <f t="shared" si="559"/>
        <v>35.714285714285715</v>
      </c>
      <c r="Z780" s="135">
        <v>2000</v>
      </c>
      <c r="AA780" s="129">
        <v>2000</v>
      </c>
      <c r="AB780" s="129">
        <v>2000</v>
      </c>
      <c r="AC780" s="129">
        <f t="shared" ref="AC780:AC785" si="591">SUM(Z780:AB780)</f>
        <v>6000</v>
      </c>
      <c r="AD780" s="424">
        <f t="shared" si="543"/>
        <v>42.857142857142854</v>
      </c>
      <c r="AF780" s="424">
        <f t="shared" si="561"/>
        <v>11000</v>
      </c>
      <c r="AG780" s="424">
        <f t="shared" si="562"/>
        <v>78.571428571428569</v>
      </c>
      <c r="AI780" s="424">
        <v>2000</v>
      </c>
      <c r="AJ780" s="129">
        <v>1000</v>
      </c>
      <c r="AK780" s="129"/>
      <c r="AL780" s="129">
        <f t="shared" ref="AL780:AL785" si="592">SUM(AI780:AK780)</f>
        <v>3000</v>
      </c>
      <c r="AM780" s="424">
        <f t="shared" si="544"/>
        <v>21.428571428571427</v>
      </c>
      <c r="AO780" s="424"/>
      <c r="AP780" s="129"/>
      <c r="AQ780" s="129"/>
      <c r="AR780" s="129">
        <f t="shared" ref="AR780:AR785" si="593">SUM(AO780:AQ780)</f>
        <v>0</v>
      </c>
      <c r="AS780" s="424">
        <f t="shared" si="545"/>
        <v>0</v>
      </c>
      <c r="AU780" s="424">
        <f t="shared" ref="AU780:AU843" si="594">AL780+AR780</f>
        <v>3000</v>
      </c>
      <c r="AV780" s="424">
        <f t="shared" si="566"/>
        <v>21.428571428571427</v>
      </c>
      <c r="AX780" s="424">
        <f t="shared" si="567"/>
        <v>14000</v>
      </c>
      <c r="AY780" s="424">
        <f t="shared" si="568"/>
        <v>100</v>
      </c>
      <c r="AZ780" s="50"/>
      <c r="BA780" s="135">
        <f t="shared" si="588"/>
        <v>0</v>
      </c>
      <c r="BB780" s="129">
        <f t="shared" si="576"/>
        <v>0</v>
      </c>
      <c r="BC780" s="129">
        <f t="shared" si="589"/>
        <v>14000</v>
      </c>
      <c r="BD780" s="51"/>
    </row>
    <row r="781" spans="1:56" ht="30" customHeight="1" x14ac:dyDescent="0.2">
      <c r="A781" s="82"/>
      <c r="B781" s="83"/>
      <c r="C781" s="83"/>
      <c r="D781" s="63"/>
      <c r="E781" s="60"/>
      <c r="F781" s="83"/>
      <c r="G781" s="104"/>
      <c r="H781" s="105"/>
      <c r="I781" s="59"/>
      <c r="J781" s="60"/>
      <c r="K781" s="133">
        <v>2</v>
      </c>
      <c r="L781" s="312"/>
      <c r="M781" s="84"/>
      <c r="N781" s="134" t="s">
        <v>57</v>
      </c>
      <c r="O781" s="129">
        <v>121000</v>
      </c>
      <c r="P781" s="136">
        <v>128000</v>
      </c>
      <c r="Q781" s="137">
        <v>139000</v>
      </c>
      <c r="R781" s="129">
        <v>121000</v>
      </c>
      <c r="S781" s="375"/>
      <c r="T781" s="129">
        <v>11200</v>
      </c>
      <c r="U781" s="129">
        <v>10600</v>
      </c>
      <c r="V781" s="129">
        <v>9000</v>
      </c>
      <c r="W781" s="129">
        <f t="shared" si="590"/>
        <v>30800</v>
      </c>
      <c r="X781" s="135">
        <f t="shared" si="559"/>
        <v>25.454545454545453</v>
      </c>
      <c r="Z781" s="135">
        <v>15200</v>
      </c>
      <c r="AA781" s="129">
        <v>15200</v>
      </c>
      <c r="AB781" s="129">
        <v>15300</v>
      </c>
      <c r="AC781" s="129">
        <f t="shared" si="591"/>
        <v>45700</v>
      </c>
      <c r="AD781" s="424">
        <f t="shared" si="543"/>
        <v>37.768595041322314</v>
      </c>
      <c r="AF781" s="424">
        <f t="shared" si="561"/>
        <v>76500</v>
      </c>
      <c r="AG781" s="424">
        <f t="shared" si="562"/>
        <v>63.223140495867767</v>
      </c>
      <c r="AI781" s="424">
        <v>13200</v>
      </c>
      <c r="AJ781" s="129">
        <v>12300</v>
      </c>
      <c r="AK781" s="129">
        <v>11900</v>
      </c>
      <c r="AL781" s="129">
        <f t="shared" si="592"/>
        <v>37400</v>
      </c>
      <c r="AM781" s="424">
        <f t="shared" si="544"/>
        <v>30.90909090909091</v>
      </c>
      <c r="AO781" s="424">
        <v>4500</v>
      </c>
      <c r="AP781" s="129">
        <v>2600</v>
      </c>
      <c r="AQ781" s="129"/>
      <c r="AR781" s="129">
        <f t="shared" si="593"/>
        <v>7100</v>
      </c>
      <c r="AS781" s="424">
        <f t="shared" si="545"/>
        <v>5.8677685950413228</v>
      </c>
      <c r="AU781" s="424">
        <f t="shared" si="594"/>
        <v>44500</v>
      </c>
      <c r="AV781" s="424">
        <f t="shared" si="566"/>
        <v>36.776859504132233</v>
      </c>
      <c r="AX781" s="424">
        <f t="shared" si="567"/>
        <v>121000</v>
      </c>
      <c r="AY781" s="424">
        <f t="shared" si="568"/>
        <v>100</v>
      </c>
      <c r="AZ781" s="50"/>
      <c r="BA781" s="135">
        <f t="shared" si="588"/>
        <v>0</v>
      </c>
      <c r="BB781" s="129">
        <f t="shared" si="576"/>
        <v>0</v>
      </c>
      <c r="BC781" s="129">
        <f t="shared" si="589"/>
        <v>121000</v>
      </c>
      <c r="BD781" s="51"/>
    </row>
    <row r="782" spans="1:56" ht="30" customHeight="1" x14ac:dyDescent="0.2">
      <c r="A782" s="82"/>
      <c r="B782" s="83"/>
      <c r="C782" s="83"/>
      <c r="D782" s="63"/>
      <c r="E782" s="60"/>
      <c r="F782" s="83"/>
      <c r="G782" s="104"/>
      <c r="H782" s="105"/>
      <c r="I782" s="59"/>
      <c r="J782" s="60"/>
      <c r="K782" s="133">
        <v>4</v>
      </c>
      <c r="L782" s="312"/>
      <c r="M782" s="84"/>
      <c r="N782" s="134" t="s">
        <v>144</v>
      </c>
      <c r="O782" s="129">
        <v>5000</v>
      </c>
      <c r="P782" s="136">
        <v>6000</v>
      </c>
      <c r="Q782" s="137">
        <v>7000</v>
      </c>
      <c r="R782" s="129">
        <v>5000</v>
      </c>
      <c r="S782" s="375"/>
      <c r="T782" s="129">
        <v>1000</v>
      </c>
      <c r="U782" s="129">
        <v>1000</v>
      </c>
      <c r="V782" s="129">
        <v>1000</v>
      </c>
      <c r="W782" s="129">
        <f t="shared" si="590"/>
        <v>3000</v>
      </c>
      <c r="X782" s="135">
        <f t="shared" si="559"/>
        <v>60</v>
      </c>
      <c r="Z782" s="135">
        <v>2000</v>
      </c>
      <c r="AA782" s="129"/>
      <c r="AB782" s="129"/>
      <c r="AC782" s="129">
        <f t="shared" si="591"/>
        <v>2000</v>
      </c>
      <c r="AD782" s="424">
        <f t="shared" si="543"/>
        <v>40</v>
      </c>
      <c r="AF782" s="424">
        <f t="shared" si="561"/>
        <v>5000</v>
      </c>
      <c r="AG782" s="424">
        <f t="shared" si="562"/>
        <v>100</v>
      </c>
      <c r="AI782" s="424"/>
      <c r="AJ782" s="129"/>
      <c r="AK782" s="129"/>
      <c r="AL782" s="129">
        <f t="shared" si="592"/>
        <v>0</v>
      </c>
      <c r="AM782" s="424">
        <f t="shared" si="544"/>
        <v>0</v>
      </c>
      <c r="AO782" s="424"/>
      <c r="AP782" s="129"/>
      <c r="AQ782" s="129"/>
      <c r="AR782" s="129">
        <f t="shared" si="593"/>
        <v>0</v>
      </c>
      <c r="AS782" s="424">
        <f t="shared" si="545"/>
        <v>0</v>
      </c>
      <c r="AU782" s="424">
        <f t="shared" si="594"/>
        <v>0</v>
      </c>
      <c r="AV782" s="424">
        <f t="shared" si="566"/>
        <v>0</v>
      </c>
      <c r="AX782" s="424">
        <f t="shared" si="567"/>
        <v>5000</v>
      </c>
      <c r="AY782" s="424">
        <f t="shared" si="568"/>
        <v>100</v>
      </c>
      <c r="AZ782" s="50"/>
      <c r="BA782" s="135">
        <f t="shared" si="588"/>
        <v>0</v>
      </c>
      <c r="BB782" s="129">
        <f t="shared" si="576"/>
        <v>0</v>
      </c>
      <c r="BC782" s="129">
        <f t="shared" si="589"/>
        <v>5000</v>
      </c>
      <c r="BD782" s="51"/>
    </row>
    <row r="783" spans="1:56" ht="30" customHeight="1" x14ac:dyDescent="0.2">
      <c r="A783" s="82"/>
      <c r="B783" s="83"/>
      <c r="C783" s="83"/>
      <c r="D783" s="63"/>
      <c r="E783" s="60"/>
      <c r="F783" s="83"/>
      <c r="G783" s="104"/>
      <c r="H783" s="105"/>
      <c r="I783" s="59"/>
      <c r="J783" s="60"/>
      <c r="K783" s="133">
        <v>5</v>
      </c>
      <c r="L783" s="312"/>
      <c r="M783" s="84"/>
      <c r="N783" s="134" t="s">
        <v>58</v>
      </c>
      <c r="O783" s="129">
        <v>1802000</v>
      </c>
      <c r="P783" s="136">
        <v>1900000</v>
      </c>
      <c r="Q783" s="137">
        <v>1998000</v>
      </c>
      <c r="R783" s="129">
        <v>1802000</v>
      </c>
      <c r="S783" s="375"/>
      <c r="T783" s="129">
        <v>145100</v>
      </c>
      <c r="U783" s="129">
        <v>143800</v>
      </c>
      <c r="V783" s="129">
        <v>143800</v>
      </c>
      <c r="W783" s="129">
        <f t="shared" si="590"/>
        <v>432700</v>
      </c>
      <c r="X783" s="135">
        <f t="shared" si="559"/>
        <v>24.012208657047726</v>
      </c>
      <c r="Z783" s="135">
        <v>181300</v>
      </c>
      <c r="AA783" s="129">
        <v>180700</v>
      </c>
      <c r="AB783" s="129">
        <v>181100</v>
      </c>
      <c r="AC783" s="129">
        <f t="shared" si="591"/>
        <v>543100</v>
      </c>
      <c r="AD783" s="424">
        <f t="shared" si="543"/>
        <v>30.138734739178691</v>
      </c>
      <c r="AF783" s="424">
        <f t="shared" si="561"/>
        <v>975800</v>
      </c>
      <c r="AG783" s="424">
        <f t="shared" si="562"/>
        <v>54.150943396226417</v>
      </c>
      <c r="AI783" s="424">
        <v>169600</v>
      </c>
      <c r="AJ783" s="129">
        <v>169000</v>
      </c>
      <c r="AK783" s="129">
        <v>169100</v>
      </c>
      <c r="AL783" s="129">
        <f t="shared" si="592"/>
        <v>507700</v>
      </c>
      <c r="AM783" s="424">
        <f t="shared" si="544"/>
        <v>28.174250832408436</v>
      </c>
      <c r="AO783" s="424">
        <v>106800</v>
      </c>
      <c r="AP783" s="129">
        <v>108200</v>
      </c>
      <c r="AQ783" s="129">
        <v>103500</v>
      </c>
      <c r="AR783" s="129">
        <f t="shared" si="593"/>
        <v>318500</v>
      </c>
      <c r="AS783" s="424">
        <f t="shared" si="545"/>
        <v>17.674805771365151</v>
      </c>
      <c r="AU783" s="424">
        <f t="shared" si="594"/>
        <v>826200</v>
      </c>
      <c r="AV783" s="424">
        <f t="shared" si="566"/>
        <v>45.849056603773583</v>
      </c>
      <c r="AX783" s="424">
        <f t="shared" si="567"/>
        <v>1802000</v>
      </c>
      <c r="AY783" s="424">
        <f t="shared" si="568"/>
        <v>100</v>
      </c>
      <c r="AZ783" s="50"/>
      <c r="BA783" s="135">
        <f t="shared" si="588"/>
        <v>0</v>
      </c>
      <c r="BB783" s="129">
        <f t="shared" si="576"/>
        <v>0</v>
      </c>
      <c r="BC783" s="129">
        <f t="shared" si="589"/>
        <v>1802000</v>
      </c>
      <c r="BD783" s="51"/>
    </row>
    <row r="784" spans="1:56" ht="30" customHeight="1" x14ac:dyDescent="0.2">
      <c r="A784" s="82"/>
      <c r="B784" s="83"/>
      <c r="C784" s="83"/>
      <c r="D784" s="63"/>
      <c r="E784" s="60"/>
      <c r="F784" s="83"/>
      <c r="G784" s="104"/>
      <c r="H784" s="105"/>
      <c r="I784" s="59"/>
      <c r="J784" s="60"/>
      <c r="K784" s="133">
        <v>7</v>
      </c>
      <c r="L784" s="62"/>
      <c r="M784" s="63"/>
      <c r="N784" s="134" t="s">
        <v>59</v>
      </c>
      <c r="O784" s="129">
        <v>40000</v>
      </c>
      <c r="P784" s="136">
        <v>51000</v>
      </c>
      <c r="Q784" s="137">
        <v>62000</v>
      </c>
      <c r="R784" s="129">
        <v>40000</v>
      </c>
      <c r="S784" s="375"/>
      <c r="T784" s="129">
        <v>4700</v>
      </c>
      <c r="U784" s="129">
        <v>4300</v>
      </c>
      <c r="V784" s="129">
        <v>1800</v>
      </c>
      <c r="W784" s="129">
        <f t="shared" si="590"/>
        <v>10800</v>
      </c>
      <c r="X784" s="135">
        <f t="shared" si="559"/>
        <v>27</v>
      </c>
      <c r="Z784" s="135">
        <v>5900</v>
      </c>
      <c r="AA784" s="129">
        <v>5300</v>
      </c>
      <c r="AB784" s="129">
        <v>6400</v>
      </c>
      <c r="AC784" s="129">
        <f t="shared" si="591"/>
        <v>17600</v>
      </c>
      <c r="AD784" s="424">
        <f t="shared" si="543"/>
        <v>44</v>
      </c>
      <c r="AF784" s="424">
        <f t="shared" si="561"/>
        <v>28400</v>
      </c>
      <c r="AG784" s="424">
        <f t="shared" si="562"/>
        <v>71</v>
      </c>
      <c r="AI784" s="424">
        <v>5200</v>
      </c>
      <c r="AJ784" s="129">
        <v>5100</v>
      </c>
      <c r="AK784" s="129">
        <v>1300</v>
      </c>
      <c r="AL784" s="129">
        <f t="shared" si="592"/>
        <v>11600</v>
      </c>
      <c r="AM784" s="424">
        <f t="shared" si="544"/>
        <v>29</v>
      </c>
      <c r="AO784" s="424"/>
      <c r="AP784" s="129"/>
      <c r="AQ784" s="129"/>
      <c r="AR784" s="129">
        <f t="shared" si="593"/>
        <v>0</v>
      </c>
      <c r="AS784" s="424">
        <f t="shared" si="545"/>
        <v>0</v>
      </c>
      <c r="AU784" s="424">
        <f t="shared" si="594"/>
        <v>11600</v>
      </c>
      <c r="AV784" s="424">
        <f t="shared" si="566"/>
        <v>29</v>
      </c>
      <c r="AX784" s="424">
        <f t="shared" si="567"/>
        <v>40000</v>
      </c>
      <c r="AY784" s="424">
        <f t="shared" si="568"/>
        <v>100</v>
      </c>
      <c r="AZ784" s="50"/>
      <c r="BA784" s="135">
        <f t="shared" si="588"/>
        <v>0</v>
      </c>
      <c r="BB784" s="129">
        <f t="shared" si="576"/>
        <v>0</v>
      </c>
      <c r="BC784" s="129">
        <f t="shared" si="589"/>
        <v>40000</v>
      </c>
      <c r="BD784" s="51"/>
    </row>
    <row r="785" spans="1:56" ht="30" customHeight="1" x14ac:dyDescent="0.2">
      <c r="A785" s="82"/>
      <c r="B785" s="83"/>
      <c r="C785" s="83"/>
      <c r="D785" s="63"/>
      <c r="E785" s="60"/>
      <c r="F785" s="83"/>
      <c r="G785" s="104"/>
      <c r="H785" s="105"/>
      <c r="I785" s="59"/>
      <c r="J785" s="60"/>
      <c r="K785" s="133">
        <v>8</v>
      </c>
      <c r="L785" s="62"/>
      <c r="M785" s="63"/>
      <c r="N785" s="134" t="s">
        <v>135</v>
      </c>
      <c r="O785" s="129">
        <v>31000</v>
      </c>
      <c r="P785" s="136">
        <v>35000</v>
      </c>
      <c r="Q785" s="137">
        <v>39000</v>
      </c>
      <c r="R785" s="129">
        <v>31000</v>
      </c>
      <c r="S785" s="375"/>
      <c r="T785" s="129">
        <v>3000</v>
      </c>
      <c r="U785" s="129">
        <v>3000</v>
      </c>
      <c r="V785" s="129">
        <v>3000</v>
      </c>
      <c r="W785" s="129">
        <f t="shared" si="590"/>
        <v>9000</v>
      </c>
      <c r="X785" s="135">
        <f t="shared" si="559"/>
        <v>29.032258064516128</v>
      </c>
      <c r="Z785" s="135">
        <v>4000</v>
      </c>
      <c r="AA785" s="129">
        <v>4000</v>
      </c>
      <c r="AB785" s="129">
        <v>4000</v>
      </c>
      <c r="AC785" s="129">
        <f t="shared" si="591"/>
        <v>12000</v>
      </c>
      <c r="AD785" s="424">
        <f t="shared" si="543"/>
        <v>38.70967741935484</v>
      </c>
      <c r="AF785" s="424">
        <f t="shared" si="561"/>
        <v>21000</v>
      </c>
      <c r="AG785" s="424">
        <f t="shared" si="562"/>
        <v>67.741935483870961</v>
      </c>
      <c r="AI785" s="424">
        <v>3000</v>
      </c>
      <c r="AJ785" s="129">
        <v>3000</v>
      </c>
      <c r="AK785" s="129">
        <v>3000</v>
      </c>
      <c r="AL785" s="129">
        <f t="shared" si="592"/>
        <v>9000</v>
      </c>
      <c r="AM785" s="424">
        <f t="shared" si="544"/>
        <v>29.032258064516128</v>
      </c>
      <c r="AO785" s="424">
        <v>1000</v>
      </c>
      <c r="AP785" s="129"/>
      <c r="AQ785" s="129"/>
      <c r="AR785" s="129">
        <f t="shared" si="593"/>
        <v>1000</v>
      </c>
      <c r="AS785" s="424">
        <f t="shared" si="545"/>
        <v>3.225806451612903</v>
      </c>
      <c r="AU785" s="424">
        <f t="shared" si="594"/>
        <v>10000</v>
      </c>
      <c r="AV785" s="424">
        <f t="shared" si="566"/>
        <v>32.258064516129032</v>
      </c>
      <c r="AX785" s="424">
        <f t="shared" si="567"/>
        <v>31000</v>
      </c>
      <c r="AY785" s="424">
        <f t="shared" si="568"/>
        <v>100</v>
      </c>
      <c r="AZ785" s="50"/>
      <c r="BA785" s="135">
        <f t="shared" si="588"/>
        <v>0</v>
      </c>
      <c r="BB785" s="129">
        <f t="shared" si="576"/>
        <v>0</v>
      </c>
      <c r="BC785" s="129">
        <f t="shared" si="589"/>
        <v>31000</v>
      </c>
      <c r="BD785" s="51"/>
    </row>
    <row r="786" spans="1:56" ht="30" customHeight="1" x14ac:dyDescent="0.2">
      <c r="A786" s="82"/>
      <c r="B786" s="83"/>
      <c r="C786" s="83"/>
      <c r="D786" s="63"/>
      <c r="E786" s="60"/>
      <c r="F786" s="83"/>
      <c r="G786" s="104"/>
      <c r="H786" s="334" t="s">
        <v>60</v>
      </c>
      <c r="I786" s="139"/>
      <c r="J786" s="140"/>
      <c r="K786" s="141"/>
      <c r="L786" s="142"/>
      <c r="M786" s="335"/>
      <c r="N786" s="144" t="s">
        <v>61</v>
      </c>
      <c r="O786" s="147">
        <f t="shared" ref="O786:R787" si="595">O787</f>
        <v>400000</v>
      </c>
      <c r="P786" s="146">
        <f t="shared" si="595"/>
        <v>428000</v>
      </c>
      <c r="Q786" s="174">
        <f t="shared" si="595"/>
        <v>457000</v>
      </c>
      <c r="R786" s="147">
        <f t="shared" si="595"/>
        <v>400000</v>
      </c>
      <c r="S786" s="379"/>
      <c r="T786" s="147">
        <f t="shared" ref="T786:V787" si="596">T787</f>
        <v>36000</v>
      </c>
      <c r="U786" s="147">
        <f t="shared" si="596"/>
        <v>0</v>
      </c>
      <c r="V786" s="147">
        <f t="shared" si="596"/>
        <v>0</v>
      </c>
      <c r="W786" s="147">
        <f>SUM(T786:V786)</f>
        <v>36000</v>
      </c>
      <c r="X786" s="145">
        <f t="shared" si="559"/>
        <v>9</v>
      </c>
      <c r="Z786" s="145">
        <f t="shared" ref="Z786:AB787" si="597">Z787</f>
        <v>0</v>
      </c>
      <c r="AA786" s="147">
        <f t="shared" si="597"/>
        <v>0</v>
      </c>
      <c r="AB786" s="147">
        <f t="shared" si="597"/>
        <v>0</v>
      </c>
      <c r="AC786" s="147">
        <f>SUM(Z786:AB786)</f>
        <v>0</v>
      </c>
      <c r="AD786" s="149">
        <f t="shared" ref="AD786:AD838" si="598">AC786/(R786/100)</f>
        <v>0</v>
      </c>
      <c r="AF786" s="149">
        <f t="shared" si="561"/>
        <v>36000</v>
      </c>
      <c r="AG786" s="149">
        <f t="shared" si="562"/>
        <v>9</v>
      </c>
      <c r="AI786" s="149">
        <f t="shared" ref="AI786:AK787" si="599">AI787</f>
        <v>364000</v>
      </c>
      <c r="AJ786" s="147">
        <f t="shared" si="599"/>
        <v>0</v>
      </c>
      <c r="AK786" s="147">
        <f t="shared" si="599"/>
        <v>0</v>
      </c>
      <c r="AL786" s="147">
        <f>SUM(AI786:AK786)</f>
        <v>364000</v>
      </c>
      <c r="AM786" s="149">
        <f t="shared" ref="AM786:AM838" si="600">AL786/(R786/100)</f>
        <v>91</v>
      </c>
      <c r="AO786" s="149">
        <f t="shared" ref="AO786:AQ787" si="601">AO787</f>
        <v>0</v>
      </c>
      <c r="AP786" s="147">
        <f t="shared" si="601"/>
        <v>0</v>
      </c>
      <c r="AQ786" s="147">
        <f t="shared" si="601"/>
        <v>0</v>
      </c>
      <c r="AR786" s="147">
        <f>SUM(AO786:AQ786)</f>
        <v>0</v>
      </c>
      <c r="AS786" s="149">
        <f t="shared" ref="AS786:AS838" si="602">AR786/(R786/100)</f>
        <v>0</v>
      </c>
      <c r="AU786" s="149">
        <f t="shared" si="594"/>
        <v>364000</v>
      </c>
      <c r="AV786" s="149">
        <f t="shared" si="566"/>
        <v>91</v>
      </c>
      <c r="AX786" s="149">
        <f t="shared" si="567"/>
        <v>400000</v>
      </c>
      <c r="AY786" s="446">
        <f t="shared" si="568"/>
        <v>100</v>
      </c>
      <c r="AZ786" s="148"/>
      <c r="BA786" s="145">
        <f t="shared" si="588"/>
        <v>0</v>
      </c>
      <c r="BB786" s="147">
        <f t="shared" ref="BB786:BB793" si="603">BA786/(O786/100)</f>
        <v>0</v>
      </c>
      <c r="BC786" s="147">
        <f t="shared" si="589"/>
        <v>400000</v>
      </c>
      <c r="BD786" s="51"/>
    </row>
    <row r="787" spans="1:56" ht="30" customHeight="1" x14ac:dyDescent="0.2">
      <c r="A787" s="82"/>
      <c r="B787" s="83"/>
      <c r="C787" s="83"/>
      <c r="D787" s="63"/>
      <c r="E787" s="60"/>
      <c r="F787" s="83"/>
      <c r="G787" s="104"/>
      <c r="H787" s="105"/>
      <c r="I787" s="123">
        <v>2</v>
      </c>
      <c r="J787" s="60"/>
      <c r="K787" s="61"/>
      <c r="L787" s="62"/>
      <c r="M787" s="63"/>
      <c r="N787" s="124" t="s">
        <v>54</v>
      </c>
      <c r="O787" s="126">
        <f t="shared" si="595"/>
        <v>400000</v>
      </c>
      <c r="P787" s="127">
        <f t="shared" si="595"/>
        <v>428000</v>
      </c>
      <c r="Q787" s="128">
        <f t="shared" si="595"/>
        <v>457000</v>
      </c>
      <c r="R787" s="126">
        <f t="shared" si="595"/>
        <v>400000</v>
      </c>
      <c r="S787" s="388"/>
      <c r="T787" s="126">
        <f t="shared" si="596"/>
        <v>36000</v>
      </c>
      <c r="U787" s="126">
        <f t="shared" si="596"/>
        <v>0</v>
      </c>
      <c r="V787" s="126">
        <f t="shared" si="596"/>
        <v>0</v>
      </c>
      <c r="W787" s="126">
        <f>SUM(T787:V787)</f>
        <v>36000</v>
      </c>
      <c r="X787" s="125">
        <f t="shared" si="559"/>
        <v>9</v>
      </c>
      <c r="Z787" s="125">
        <f t="shared" si="597"/>
        <v>0</v>
      </c>
      <c r="AA787" s="126">
        <f t="shared" si="597"/>
        <v>0</v>
      </c>
      <c r="AB787" s="126">
        <f t="shared" si="597"/>
        <v>0</v>
      </c>
      <c r="AC787" s="126">
        <f>SUM(Z787:AB787)</f>
        <v>0</v>
      </c>
      <c r="AD787" s="423">
        <f t="shared" si="598"/>
        <v>0</v>
      </c>
      <c r="AF787" s="423">
        <f t="shared" si="561"/>
        <v>36000</v>
      </c>
      <c r="AG787" s="423">
        <f t="shared" si="562"/>
        <v>9</v>
      </c>
      <c r="AI787" s="423">
        <f t="shared" si="599"/>
        <v>364000</v>
      </c>
      <c r="AJ787" s="126">
        <f t="shared" si="599"/>
        <v>0</v>
      </c>
      <c r="AK787" s="126">
        <f t="shared" si="599"/>
        <v>0</v>
      </c>
      <c r="AL787" s="126">
        <f>SUM(AI787:AK787)</f>
        <v>364000</v>
      </c>
      <c r="AM787" s="423">
        <f t="shared" si="600"/>
        <v>91</v>
      </c>
      <c r="AO787" s="423">
        <f t="shared" si="601"/>
        <v>0</v>
      </c>
      <c r="AP787" s="126">
        <f t="shared" si="601"/>
        <v>0</v>
      </c>
      <c r="AQ787" s="126">
        <f t="shared" si="601"/>
        <v>0</v>
      </c>
      <c r="AR787" s="126">
        <f>SUM(AO787:AQ787)</f>
        <v>0</v>
      </c>
      <c r="AS787" s="423">
        <f t="shared" si="602"/>
        <v>0</v>
      </c>
      <c r="AU787" s="423">
        <f t="shared" si="594"/>
        <v>364000</v>
      </c>
      <c r="AV787" s="423">
        <f t="shared" si="566"/>
        <v>91</v>
      </c>
      <c r="AX787" s="423">
        <f t="shared" si="567"/>
        <v>400000</v>
      </c>
      <c r="AY787" s="447">
        <f t="shared" si="568"/>
        <v>100</v>
      </c>
      <c r="AZ787" s="50"/>
      <c r="BA787" s="125">
        <f t="shared" si="588"/>
        <v>0</v>
      </c>
      <c r="BB787" s="126">
        <f t="shared" si="603"/>
        <v>0</v>
      </c>
      <c r="BC787" s="126">
        <f t="shared" si="589"/>
        <v>400000</v>
      </c>
      <c r="BD787" s="51"/>
    </row>
    <row r="788" spans="1:56" ht="30" customHeight="1" x14ac:dyDescent="0.2">
      <c r="A788" s="82"/>
      <c r="B788" s="83"/>
      <c r="C788" s="83"/>
      <c r="D788" s="63"/>
      <c r="E788" s="60"/>
      <c r="F788" s="83"/>
      <c r="G788" s="104"/>
      <c r="H788" s="105"/>
      <c r="I788" s="59"/>
      <c r="J788" s="130" t="s">
        <v>55</v>
      </c>
      <c r="K788" s="330"/>
      <c r="L788" s="331"/>
      <c r="M788" s="329"/>
      <c r="N788" s="101" t="s">
        <v>56</v>
      </c>
      <c r="O788" s="103">
        <f>O789+O790+O792+O793</f>
        <v>400000</v>
      </c>
      <c r="P788" s="103">
        <f>P789+P790+P792+P793</f>
        <v>428000</v>
      </c>
      <c r="Q788" s="103">
        <f>Q789+Q790+Q792+Q793</f>
        <v>457000</v>
      </c>
      <c r="R788" s="103">
        <f>R789+R790+R792+R793</f>
        <v>400000</v>
      </c>
      <c r="S788" s="379"/>
      <c r="T788" s="103">
        <f>T789+T790+T792+T793</f>
        <v>36000</v>
      </c>
      <c r="U788" s="103">
        <f>U789+U790+U792+U793</f>
        <v>0</v>
      </c>
      <c r="V788" s="103">
        <f>V789+V790+V792+V793</f>
        <v>0</v>
      </c>
      <c r="W788" s="103">
        <f>SUM(T788:V788)</f>
        <v>36000</v>
      </c>
      <c r="X788" s="102">
        <f t="shared" si="559"/>
        <v>9</v>
      </c>
      <c r="Z788" s="102">
        <f>Z789+Z790+Z792+Z793</f>
        <v>0</v>
      </c>
      <c r="AA788" s="103">
        <f>AA789+AA790+AA792+AA793</f>
        <v>0</v>
      </c>
      <c r="AB788" s="103">
        <f>AB789+AB790+AB792+AB793</f>
        <v>0</v>
      </c>
      <c r="AC788" s="103">
        <f>SUM(Z788:AB788)</f>
        <v>0</v>
      </c>
      <c r="AD788" s="420">
        <f t="shared" si="598"/>
        <v>0</v>
      </c>
      <c r="AF788" s="420">
        <f t="shared" si="561"/>
        <v>36000</v>
      </c>
      <c r="AG788" s="420">
        <f t="shared" si="562"/>
        <v>9</v>
      </c>
      <c r="AI788" s="420">
        <f>AI789+AI790+AI792+AI793</f>
        <v>364000</v>
      </c>
      <c r="AJ788" s="103">
        <f>AJ789+AJ790+AJ792+AJ793</f>
        <v>0</v>
      </c>
      <c r="AK788" s="103">
        <f>AK789+AK790+AK792+AK793</f>
        <v>0</v>
      </c>
      <c r="AL788" s="103">
        <f>SUM(AI788:AK788)</f>
        <v>364000</v>
      </c>
      <c r="AM788" s="420">
        <f t="shared" si="600"/>
        <v>91</v>
      </c>
      <c r="AO788" s="420">
        <f>AO789+AO790+AO792+AO793</f>
        <v>0</v>
      </c>
      <c r="AP788" s="103">
        <f>AP789+AP790+AP792+AP793</f>
        <v>0</v>
      </c>
      <c r="AQ788" s="103">
        <f>AQ789+AQ790+AQ792+AQ793</f>
        <v>0</v>
      </c>
      <c r="AR788" s="103">
        <f>SUM(AO788:AQ788)</f>
        <v>0</v>
      </c>
      <c r="AS788" s="420">
        <f t="shared" si="602"/>
        <v>0</v>
      </c>
      <c r="AU788" s="420">
        <f t="shared" si="594"/>
        <v>364000</v>
      </c>
      <c r="AV788" s="420">
        <f t="shared" si="566"/>
        <v>91</v>
      </c>
      <c r="AX788" s="420">
        <f t="shared" si="567"/>
        <v>400000</v>
      </c>
      <c r="AY788" s="448">
        <f t="shared" si="568"/>
        <v>100</v>
      </c>
      <c r="AZ788" s="50"/>
      <c r="BA788" s="102">
        <f t="shared" si="588"/>
        <v>0</v>
      </c>
      <c r="BB788" s="103">
        <f t="shared" si="603"/>
        <v>0</v>
      </c>
      <c r="BC788" s="103">
        <f t="shared" si="589"/>
        <v>400000</v>
      </c>
      <c r="BD788" s="51"/>
    </row>
    <row r="789" spans="1:56" ht="30" customHeight="1" x14ac:dyDescent="0.2">
      <c r="A789" s="82"/>
      <c r="B789" s="83"/>
      <c r="C789" s="83"/>
      <c r="D789" s="63"/>
      <c r="E789" s="60"/>
      <c r="F789" s="83"/>
      <c r="G789" s="104"/>
      <c r="H789" s="105"/>
      <c r="I789" s="59"/>
      <c r="J789" s="60"/>
      <c r="K789" s="133">
        <v>1</v>
      </c>
      <c r="L789" s="312"/>
      <c r="M789" s="84"/>
      <c r="N789" s="134" t="s">
        <v>134</v>
      </c>
      <c r="O789" s="129">
        <v>23000</v>
      </c>
      <c r="P789" s="136">
        <v>25000</v>
      </c>
      <c r="Q789" s="137">
        <v>27000</v>
      </c>
      <c r="R789" s="129">
        <v>23000</v>
      </c>
      <c r="S789" s="375"/>
      <c r="T789" s="129">
        <v>2000</v>
      </c>
      <c r="U789" s="129"/>
      <c r="V789" s="129"/>
      <c r="W789" s="129">
        <f>SUM(T789:V789)</f>
        <v>2000</v>
      </c>
      <c r="X789" s="135">
        <f t="shared" si="559"/>
        <v>8.695652173913043</v>
      </c>
      <c r="Z789" s="135"/>
      <c r="AA789" s="129"/>
      <c r="AB789" s="129"/>
      <c r="AC789" s="129">
        <f>SUM(Z789:AB789)</f>
        <v>0</v>
      </c>
      <c r="AD789" s="424">
        <f t="shared" si="598"/>
        <v>0</v>
      </c>
      <c r="AF789" s="424">
        <f t="shared" si="561"/>
        <v>2000</v>
      </c>
      <c r="AG789" s="424">
        <f t="shared" si="562"/>
        <v>8.695652173913043</v>
      </c>
      <c r="AI789" s="424">
        <v>21000</v>
      </c>
      <c r="AJ789" s="129"/>
      <c r="AK789" s="129"/>
      <c r="AL789" s="129">
        <f>SUM(AI789:AK789)</f>
        <v>21000</v>
      </c>
      <c r="AM789" s="424">
        <f t="shared" si="600"/>
        <v>91.304347826086953</v>
      </c>
      <c r="AO789" s="424"/>
      <c r="AP789" s="129"/>
      <c r="AQ789" s="129"/>
      <c r="AR789" s="129">
        <f>AO789+AP789+AQ789</f>
        <v>0</v>
      </c>
      <c r="AS789" s="424">
        <f t="shared" si="602"/>
        <v>0</v>
      </c>
      <c r="AU789" s="424">
        <f t="shared" si="594"/>
        <v>21000</v>
      </c>
      <c r="AV789" s="424">
        <f t="shared" si="566"/>
        <v>91.304347826086953</v>
      </c>
      <c r="AX789" s="424">
        <f t="shared" si="567"/>
        <v>23000</v>
      </c>
      <c r="AY789" s="449">
        <f t="shared" si="568"/>
        <v>100</v>
      </c>
      <c r="AZ789" s="50"/>
      <c r="BA789" s="135">
        <f t="shared" si="588"/>
        <v>0</v>
      </c>
      <c r="BB789" s="129">
        <f t="shared" si="603"/>
        <v>0</v>
      </c>
      <c r="BC789" s="129">
        <f t="shared" si="589"/>
        <v>23000</v>
      </c>
      <c r="BD789" s="51"/>
    </row>
    <row r="790" spans="1:56" ht="30" customHeight="1" x14ac:dyDescent="0.2">
      <c r="A790" s="82"/>
      <c r="B790" s="83"/>
      <c r="C790" s="83"/>
      <c r="D790" s="63"/>
      <c r="E790" s="60"/>
      <c r="F790" s="83"/>
      <c r="G790" s="104"/>
      <c r="H790" s="105"/>
      <c r="I790" s="59"/>
      <c r="J790" s="60"/>
      <c r="K790" s="133">
        <v>2</v>
      </c>
      <c r="L790" s="312"/>
      <c r="M790" s="84"/>
      <c r="N790" s="134" t="s">
        <v>57</v>
      </c>
      <c r="O790" s="129">
        <v>3000</v>
      </c>
      <c r="P790" s="136">
        <v>6000</v>
      </c>
      <c r="Q790" s="137">
        <v>9000</v>
      </c>
      <c r="R790" s="129">
        <v>3000</v>
      </c>
      <c r="S790" s="375"/>
      <c r="T790" s="129"/>
      <c r="U790" s="129"/>
      <c r="V790" s="129"/>
      <c r="W790" s="129">
        <f>SUM(T790:V790)</f>
        <v>0</v>
      </c>
      <c r="X790" s="135">
        <f t="shared" si="559"/>
        <v>0</v>
      </c>
      <c r="Z790" s="135"/>
      <c r="AA790" s="129"/>
      <c r="AB790" s="129"/>
      <c r="AC790" s="129">
        <f>SUM(Z790:AB790)</f>
        <v>0</v>
      </c>
      <c r="AD790" s="424">
        <f t="shared" si="598"/>
        <v>0</v>
      </c>
      <c r="AF790" s="424">
        <f t="shared" si="561"/>
        <v>0</v>
      </c>
      <c r="AG790" s="424">
        <f t="shared" si="562"/>
        <v>0</v>
      </c>
      <c r="AI790" s="424">
        <v>3000</v>
      </c>
      <c r="AJ790" s="129"/>
      <c r="AK790" s="129"/>
      <c r="AL790" s="129">
        <f>SUM(AI790:AK790)</f>
        <v>3000</v>
      </c>
      <c r="AM790" s="424">
        <f t="shared" si="600"/>
        <v>100</v>
      </c>
      <c r="AO790" s="424"/>
      <c r="AP790" s="129"/>
      <c r="AQ790" s="129"/>
      <c r="AR790" s="129">
        <f>SUM(AO790:AQ790)</f>
        <v>0</v>
      </c>
      <c r="AS790" s="424">
        <f t="shared" si="602"/>
        <v>0</v>
      </c>
      <c r="AU790" s="424">
        <f t="shared" si="594"/>
        <v>3000</v>
      </c>
      <c r="AV790" s="424">
        <f t="shared" si="566"/>
        <v>100</v>
      </c>
      <c r="AX790" s="424">
        <f t="shared" si="567"/>
        <v>3000</v>
      </c>
      <c r="AY790" s="449">
        <f t="shared" si="568"/>
        <v>100</v>
      </c>
      <c r="AZ790" s="50"/>
      <c r="BA790" s="135">
        <f t="shared" si="588"/>
        <v>0</v>
      </c>
      <c r="BB790" s="129">
        <f t="shared" si="603"/>
        <v>0</v>
      </c>
      <c r="BC790" s="129">
        <f t="shared" si="589"/>
        <v>3000</v>
      </c>
      <c r="BD790" s="51"/>
    </row>
    <row r="791" spans="1:56" ht="30" hidden="1" customHeight="1" x14ac:dyDescent="0.2">
      <c r="A791" s="82"/>
      <c r="B791" s="83"/>
      <c r="C791" s="83"/>
      <c r="D791" s="63"/>
      <c r="E791" s="60"/>
      <c r="F791" s="83"/>
      <c r="G791" s="104"/>
      <c r="H791" s="105"/>
      <c r="I791" s="59"/>
      <c r="J791" s="60"/>
      <c r="K791" s="133">
        <v>4</v>
      </c>
      <c r="L791" s="62"/>
      <c r="M791" s="63"/>
      <c r="N791" s="134" t="s">
        <v>144</v>
      </c>
      <c r="O791" s="129" t="e">
        <f>[1]ÖD1!AJ3451</f>
        <v>#REF!</v>
      </c>
      <c r="P791" s="136" t="e">
        <f>[1]ÖD1!AK3451</f>
        <v>#REF!</v>
      </c>
      <c r="Q791" s="137" t="e">
        <f>[1]ÖD1!AL3451</f>
        <v>#REF!</v>
      </c>
      <c r="R791" s="129" t="e">
        <f>[1]ÖD1!AM3451</f>
        <v>#REF!</v>
      </c>
      <c r="S791" s="375"/>
      <c r="T791" s="129"/>
      <c r="U791" s="129"/>
      <c r="V791" s="129"/>
      <c r="W791" s="129"/>
      <c r="X791" s="135" t="e">
        <f t="shared" si="559"/>
        <v>#REF!</v>
      </c>
      <c r="Z791" s="135"/>
      <c r="AA791" s="129"/>
      <c r="AB791" s="129"/>
      <c r="AC791" s="129"/>
      <c r="AD791" s="424" t="e">
        <f t="shared" si="598"/>
        <v>#REF!</v>
      </c>
      <c r="AF791" s="424">
        <f t="shared" si="561"/>
        <v>0</v>
      </c>
      <c r="AG791" s="424" t="e">
        <f t="shared" si="562"/>
        <v>#REF!</v>
      </c>
      <c r="AI791" s="424"/>
      <c r="AJ791" s="129"/>
      <c r="AK791" s="129"/>
      <c r="AL791" s="129"/>
      <c r="AM791" s="424" t="e">
        <f t="shared" si="600"/>
        <v>#REF!</v>
      </c>
      <c r="AO791" s="424"/>
      <c r="AP791" s="129"/>
      <c r="AQ791" s="129"/>
      <c r="AR791" s="129"/>
      <c r="AS791" s="424" t="e">
        <f t="shared" si="602"/>
        <v>#REF!</v>
      </c>
      <c r="AU791" s="424">
        <f t="shared" si="594"/>
        <v>0</v>
      </c>
      <c r="AV791" s="424" t="e">
        <f t="shared" si="566"/>
        <v>#REF!</v>
      </c>
      <c r="AX791" s="424">
        <f t="shared" si="567"/>
        <v>0</v>
      </c>
      <c r="AY791" s="449" t="e">
        <f t="shared" si="568"/>
        <v>#REF!</v>
      </c>
      <c r="AZ791" s="50"/>
      <c r="BA791" s="135" t="e">
        <f t="shared" si="588"/>
        <v>#REF!</v>
      </c>
      <c r="BB791" s="129" t="e">
        <f t="shared" si="603"/>
        <v>#REF!</v>
      </c>
      <c r="BC791" s="129" t="e">
        <f t="shared" si="589"/>
        <v>#REF!</v>
      </c>
      <c r="BD791" s="51"/>
    </row>
    <row r="792" spans="1:56" ht="30" customHeight="1" x14ac:dyDescent="0.2">
      <c r="A792" s="82"/>
      <c r="B792" s="83"/>
      <c r="C792" s="83"/>
      <c r="D792" s="63"/>
      <c r="E792" s="60"/>
      <c r="F792" s="83"/>
      <c r="G792" s="104"/>
      <c r="H792" s="105"/>
      <c r="I792" s="59"/>
      <c r="J792" s="60"/>
      <c r="K792" s="133">
        <v>5</v>
      </c>
      <c r="L792" s="312"/>
      <c r="M792" s="84"/>
      <c r="N792" s="134" t="s">
        <v>58</v>
      </c>
      <c r="O792" s="129">
        <v>371000</v>
      </c>
      <c r="P792" s="136">
        <v>392000</v>
      </c>
      <c r="Q792" s="137">
        <v>413000</v>
      </c>
      <c r="R792" s="129">
        <v>371000</v>
      </c>
      <c r="S792" s="375"/>
      <c r="T792" s="129">
        <v>31000</v>
      </c>
      <c r="U792" s="129"/>
      <c r="V792" s="129"/>
      <c r="W792" s="129">
        <f>SUM(T792:V792)</f>
        <v>31000</v>
      </c>
      <c r="X792" s="135">
        <f t="shared" ref="X792:X855" si="604">W792/(R792/100)</f>
        <v>8.355795148247978</v>
      </c>
      <c r="Z792" s="135"/>
      <c r="AA792" s="129"/>
      <c r="AB792" s="129"/>
      <c r="AC792" s="129">
        <f>SUM(Z792:AB792)</f>
        <v>0</v>
      </c>
      <c r="AD792" s="424">
        <f t="shared" si="598"/>
        <v>0</v>
      </c>
      <c r="AF792" s="424">
        <f t="shared" ref="AF792:AF855" si="605">W792+AC792</f>
        <v>31000</v>
      </c>
      <c r="AG792" s="424">
        <f t="shared" ref="AG792:AG855" si="606">AF792/(R792/100)</f>
        <v>8.355795148247978</v>
      </c>
      <c r="AI792" s="424">
        <v>340000</v>
      </c>
      <c r="AJ792" s="129"/>
      <c r="AK792" s="129"/>
      <c r="AL792" s="129">
        <f>SUM(AI792:AK792)</f>
        <v>340000</v>
      </c>
      <c r="AM792" s="424">
        <f t="shared" si="600"/>
        <v>91.644204851752022</v>
      </c>
      <c r="AO792" s="424"/>
      <c r="AP792" s="129"/>
      <c r="AQ792" s="129"/>
      <c r="AR792" s="129">
        <f>SUM(AO792:AQ792)</f>
        <v>0</v>
      </c>
      <c r="AS792" s="424">
        <f t="shared" si="602"/>
        <v>0</v>
      </c>
      <c r="AU792" s="424">
        <f t="shared" si="594"/>
        <v>340000</v>
      </c>
      <c r="AV792" s="424">
        <f t="shared" ref="AV792:AV855" si="607">AU792/(R792/100)</f>
        <v>91.644204851752022</v>
      </c>
      <c r="AX792" s="424">
        <f t="shared" ref="AX792:AX855" si="608">AF792+AU792</f>
        <v>371000</v>
      </c>
      <c r="AY792" s="449">
        <f t="shared" ref="AY792:AY855" si="609">AX792/(R792/100)</f>
        <v>100</v>
      </c>
      <c r="AZ792" s="50"/>
      <c r="BA792" s="135">
        <f t="shared" si="588"/>
        <v>0</v>
      </c>
      <c r="BB792" s="129">
        <f t="shared" si="603"/>
        <v>0</v>
      </c>
      <c r="BC792" s="129">
        <f t="shared" si="589"/>
        <v>371000</v>
      </c>
      <c r="BD792" s="51"/>
    </row>
    <row r="793" spans="1:56" ht="30" customHeight="1" x14ac:dyDescent="0.2">
      <c r="A793" s="82"/>
      <c r="B793" s="83"/>
      <c r="C793" s="83"/>
      <c r="D793" s="63"/>
      <c r="E793" s="60"/>
      <c r="F793" s="83"/>
      <c r="G793" s="104"/>
      <c r="H793" s="105"/>
      <c r="I793" s="59"/>
      <c r="J793" s="60"/>
      <c r="K793" s="133">
        <v>7</v>
      </c>
      <c r="L793" s="62"/>
      <c r="M793" s="63"/>
      <c r="N793" s="134" t="s">
        <v>59</v>
      </c>
      <c r="O793" s="129">
        <v>3000</v>
      </c>
      <c r="P793" s="136">
        <v>5000</v>
      </c>
      <c r="Q793" s="137">
        <v>8000</v>
      </c>
      <c r="R793" s="129">
        <v>3000</v>
      </c>
      <c r="S793" s="375"/>
      <c r="T793" s="129">
        <v>3000</v>
      </c>
      <c r="U793" s="129"/>
      <c r="V793" s="129"/>
      <c r="W793" s="129">
        <f>SUM(T793:V793)</f>
        <v>3000</v>
      </c>
      <c r="X793" s="135">
        <f t="shared" si="604"/>
        <v>100</v>
      </c>
      <c r="Z793" s="135"/>
      <c r="AA793" s="129"/>
      <c r="AB793" s="129"/>
      <c r="AC793" s="129">
        <f>SUM(Z793:AB793)</f>
        <v>0</v>
      </c>
      <c r="AD793" s="424">
        <f t="shared" si="598"/>
        <v>0</v>
      </c>
      <c r="AF793" s="424">
        <f t="shared" si="605"/>
        <v>3000</v>
      </c>
      <c r="AG793" s="424">
        <f t="shared" si="606"/>
        <v>100</v>
      </c>
      <c r="AI793" s="424"/>
      <c r="AJ793" s="129"/>
      <c r="AK793" s="129"/>
      <c r="AL793" s="129">
        <f>SUM(AI793:AK793)</f>
        <v>0</v>
      </c>
      <c r="AM793" s="424">
        <f t="shared" si="600"/>
        <v>0</v>
      </c>
      <c r="AO793" s="424"/>
      <c r="AP793" s="129"/>
      <c r="AQ793" s="129"/>
      <c r="AR793" s="129">
        <f>SUM(AO793:AQ793)</f>
        <v>0</v>
      </c>
      <c r="AS793" s="424">
        <f t="shared" si="602"/>
        <v>0</v>
      </c>
      <c r="AU793" s="424">
        <f t="shared" si="594"/>
        <v>0</v>
      </c>
      <c r="AV793" s="424">
        <f t="shared" si="607"/>
        <v>0</v>
      </c>
      <c r="AX793" s="424">
        <f t="shared" si="608"/>
        <v>3000</v>
      </c>
      <c r="AY793" s="449">
        <f t="shared" si="609"/>
        <v>100</v>
      </c>
      <c r="AZ793" s="50"/>
      <c r="BA793" s="135">
        <f t="shared" si="588"/>
        <v>0</v>
      </c>
      <c r="BB793" s="129">
        <f t="shared" si="603"/>
        <v>0</v>
      </c>
      <c r="BC793" s="129">
        <f t="shared" si="589"/>
        <v>3000</v>
      </c>
      <c r="BD793" s="51"/>
    </row>
    <row r="794" spans="1:56" ht="30" customHeight="1" x14ac:dyDescent="0.2">
      <c r="A794" s="175"/>
      <c r="B794" s="176"/>
      <c r="C794" s="176"/>
      <c r="D794" s="177"/>
      <c r="E794" s="178"/>
      <c r="F794" s="176"/>
      <c r="G794" s="189"/>
      <c r="H794" s="151" t="s">
        <v>48</v>
      </c>
      <c r="I794" s="336"/>
      <c r="J794" s="337"/>
      <c r="K794" s="338"/>
      <c r="L794" s="338"/>
      <c r="M794" s="339"/>
      <c r="N794" s="157" t="s">
        <v>146</v>
      </c>
      <c r="O794" s="340">
        <f>O795</f>
        <v>337000</v>
      </c>
      <c r="P794" s="224">
        <f>P795</f>
        <v>355000</v>
      </c>
      <c r="Q794" s="225">
        <f>Q795</f>
        <v>373000</v>
      </c>
      <c r="R794" s="340">
        <f>R795</f>
        <v>337000</v>
      </c>
      <c r="S794" s="405"/>
      <c r="T794" s="340">
        <f>T795</f>
        <v>27000</v>
      </c>
      <c r="U794" s="340">
        <f>U795</f>
        <v>27000</v>
      </c>
      <c r="V794" s="340">
        <f>V1426+V795+V1116+V1172+V1370</f>
        <v>27000</v>
      </c>
      <c r="W794" s="340">
        <f t="shared" ref="W794:W857" si="610">T794+U794+V794</f>
        <v>81000</v>
      </c>
      <c r="X794" s="158">
        <f t="shared" si="604"/>
        <v>24.03560830860534</v>
      </c>
      <c r="Z794" s="158">
        <f>Z795</f>
        <v>34000</v>
      </c>
      <c r="AA794" s="340">
        <f>AA795</f>
        <v>34000</v>
      </c>
      <c r="AB794" s="340">
        <f>AB1426+AB795+AB1116+AB1172+AB1370</f>
        <v>35000</v>
      </c>
      <c r="AC794" s="340">
        <f t="shared" ref="AC794:AC857" si="611">Z794+AA794+AB794</f>
        <v>103000</v>
      </c>
      <c r="AD794" s="425">
        <f t="shared" si="598"/>
        <v>30.563798219584569</v>
      </c>
      <c r="AF794" s="425">
        <f t="shared" si="605"/>
        <v>184000</v>
      </c>
      <c r="AG794" s="425">
        <f t="shared" si="606"/>
        <v>54.59940652818991</v>
      </c>
      <c r="AI794" s="425">
        <f>AI795</f>
        <v>32000</v>
      </c>
      <c r="AJ794" s="340">
        <f>AJ795</f>
        <v>32000</v>
      </c>
      <c r="AK794" s="340">
        <f>AK1426+AK795+AK1116+AK1172+AK1370</f>
        <v>32000</v>
      </c>
      <c r="AL794" s="340">
        <f t="shared" ref="AL794:AL857" si="612">AI794+AJ794+AK794</f>
        <v>96000</v>
      </c>
      <c r="AM794" s="425">
        <f t="shared" si="600"/>
        <v>28.486646884272997</v>
      </c>
      <c r="AO794" s="425">
        <f>AO795</f>
        <v>21000</v>
      </c>
      <c r="AP794" s="340">
        <f>AP795</f>
        <v>21000</v>
      </c>
      <c r="AQ794" s="340">
        <f>AQ1426+AQ795+AQ1116+AQ1172+AQ1370</f>
        <v>15000</v>
      </c>
      <c r="AR794" s="340">
        <f t="shared" ref="AR794:AR857" si="613">AO794+AP794+AQ794</f>
        <v>57000</v>
      </c>
      <c r="AS794" s="425">
        <f t="shared" si="602"/>
        <v>16.91394658753709</v>
      </c>
      <c r="AU794" s="425">
        <f t="shared" si="594"/>
        <v>153000</v>
      </c>
      <c r="AV794" s="425">
        <f t="shared" si="607"/>
        <v>45.40059347181009</v>
      </c>
      <c r="AX794" s="425">
        <f t="shared" si="608"/>
        <v>337000</v>
      </c>
      <c r="AY794" s="425">
        <f t="shared" si="609"/>
        <v>100</v>
      </c>
      <c r="AZ794" s="160"/>
      <c r="BA794" s="158">
        <f t="shared" si="588"/>
        <v>0</v>
      </c>
      <c r="BB794" s="340">
        <f t="shared" ref="BB794:BB857" si="614">BA794/(R794/100)</f>
        <v>0</v>
      </c>
      <c r="BC794" s="340">
        <f t="shared" si="589"/>
        <v>337000</v>
      </c>
      <c r="BD794" s="51"/>
    </row>
    <row r="795" spans="1:56" ht="30" customHeight="1" x14ac:dyDescent="0.2">
      <c r="A795" s="175"/>
      <c r="B795" s="176"/>
      <c r="C795" s="176"/>
      <c r="D795" s="177"/>
      <c r="E795" s="178"/>
      <c r="F795" s="176"/>
      <c r="G795" s="189"/>
      <c r="H795" s="105"/>
      <c r="I795" s="123" t="s">
        <v>96</v>
      </c>
      <c r="J795" s="60"/>
      <c r="K795" s="83"/>
      <c r="L795" s="83"/>
      <c r="M795" s="63"/>
      <c r="N795" s="124" t="s">
        <v>54</v>
      </c>
      <c r="O795" s="341">
        <f t="shared" ref="O795:R796" si="615">SUM(O796)</f>
        <v>337000</v>
      </c>
      <c r="P795" s="341">
        <f t="shared" si="615"/>
        <v>355000</v>
      </c>
      <c r="Q795" s="341">
        <f t="shared" si="615"/>
        <v>373000</v>
      </c>
      <c r="R795" s="341">
        <f t="shared" si="615"/>
        <v>337000</v>
      </c>
      <c r="S795" s="406"/>
      <c r="T795" s="341">
        <f>SUM(T796)</f>
        <v>27000</v>
      </c>
      <c r="U795" s="341">
        <f>SUM(U796)</f>
        <v>27000</v>
      </c>
      <c r="V795" s="341">
        <f>V1427+V796+V1117+V1173+V1371</f>
        <v>27000</v>
      </c>
      <c r="W795" s="341">
        <f t="shared" si="610"/>
        <v>81000</v>
      </c>
      <c r="X795" s="125">
        <f t="shared" si="604"/>
        <v>24.03560830860534</v>
      </c>
      <c r="Z795" s="125">
        <f>SUM(Z796)</f>
        <v>34000</v>
      </c>
      <c r="AA795" s="341">
        <f>SUM(AA796)</f>
        <v>34000</v>
      </c>
      <c r="AB795" s="341">
        <f>AB1427+AB796+AB1117+AB1173+AB1371</f>
        <v>35000</v>
      </c>
      <c r="AC795" s="341">
        <f t="shared" si="611"/>
        <v>103000</v>
      </c>
      <c r="AD795" s="423">
        <f t="shared" si="598"/>
        <v>30.563798219584569</v>
      </c>
      <c r="AF795" s="423">
        <f t="shared" si="605"/>
        <v>184000</v>
      </c>
      <c r="AG795" s="423">
        <f t="shared" si="606"/>
        <v>54.59940652818991</v>
      </c>
      <c r="AI795" s="423">
        <f>SUM(AI796)</f>
        <v>32000</v>
      </c>
      <c r="AJ795" s="341">
        <f>SUM(AJ796)</f>
        <v>32000</v>
      </c>
      <c r="AK795" s="341">
        <f>AK1427+AK796+AK1117+AK1173+AK1371</f>
        <v>32000</v>
      </c>
      <c r="AL795" s="341">
        <f t="shared" si="612"/>
        <v>96000</v>
      </c>
      <c r="AM795" s="423">
        <f t="shared" si="600"/>
        <v>28.486646884272997</v>
      </c>
      <c r="AO795" s="423">
        <f>SUM(AO796)</f>
        <v>21000</v>
      </c>
      <c r="AP795" s="341">
        <f>SUM(AP796)</f>
        <v>21000</v>
      </c>
      <c r="AQ795" s="341">
        <f>AQ1427+AQ796+AQ1117+AQ1173+AQ1371</f>
        <v>15000</v>
      </c>
      <c r="AR795" s="341">
        <f t="shared" si="613"/>
        <v>57000</v>
      </c>
      <c r="AS795" s="423">
        <f t="shared" si="602"/>
        <v>16.91394658753709</v>
      </c>
      <c r="AU795" s="423">
        <f t="shared" si="594"/>
        <v>153000</v>
      </c>
      <c r="AV795" s="423">
        <f t="shared" si="607"/>
        <v>45.40059347181009</v>
      </c>
      <c r="AX795" s="423">
        <f t="shared" si="608"/>
        <v>337000</v>
      </c>
      <c r="AY795" s="423">
        <f t="shared" si="609"/>
        <v>100</v>
      </c>
      <c r="AZ795" s="50"/>
      <c r="BA795" s="125">
        <f t="shared" si="588"/>
        <v>0</v>
      </c>
      <c r="BB795" s="341">
        <f t="shared" si="614"/>
        <v>0</v>
      </c>
      <c r="BC795" s="341">
        <f t="shared" si="589"/>
        <v>337000</v>
      </c>
      <c r="BD795" s="51"/>
    </row>
    <row r="796" spans="1:56" ht="30" customHeight="1" x14ac:dyDescent="0.2">
      <c r="A796" s="175"/>
      <c r="B796" s="176"/>
      <c r="C796" s="176"/>
      <c r="D796" s="177"/>
      <c r="E796" s="178"/>
      <c r="F796" s="176"/>
      <c r="G796" s="189"/>
      <c r="H796" s="190"/>
      <c r="I796" s="191"/>
      <c r="J796" s="130" t="s">
        <v>55</v>
      </c>
      <c r="K796" s="176"/>
      <c r="L796" s="176"/>
      <c r="M796" s="177"/>
      <c r="N796" s="101" t="s">
        <v>56</v>
      </c>
      <c r="O796" s="192">
        <f t="shared" si="615"/>
        <v>337000</v>
      </c>
      <c r="P796" s="131">
        <f t="shared" si="615"/>
        <v>355000</v>
      </c>
      <c r="Q796" s="132">
        <f t="shared" si="615"/>
        <v>373000</v>
      </c>
      <c r="R796" s="192">
        <f t="shared" si="615"/>
        <v>337000</v>
      </c>
      <c r="S796" s="380"/>
      <c r="T796" s="192">
        <f>SUM(T797)</f>
        <v>27000</v>
      </c>
      <c r="U796" s="192">
        <f>SUM(U797)</f>
        <v>27000</v>
      </c>
      <c r="V796" s="192">
        <f>SUM(V797)</f>
        <v>27000</v>
      </c>
      <c r="W796" s="192">
        <f>W797</f>
        <v>81000</v>
      </c>
      <c r="X796" s="102">
        <f t="shared" si="604"/>
        <v>24.03560830860534</v>
      </c>
      <c r="Z796" s="102">
        <f>SUM(Z797)</f>
        <v>34000</v>
      </c>
      <c r="AA796" s="192">
        <f>SUM(AA797)</f>
        <v>34000</v>
      </c>
      <c r="AB796" s="192">
        <f>SUM(AB797)</f>
        <v>35000</v>
      </c>
      <c r="AC796" s="192">
        <f>AC797</f>
        <v>103000</v>
      </c>
      <c r="AD796" s="420">
        <f t="shared" si="598"/>
        <v>30.563798219584569</v>
      </c>
      <c r="AF796" s="420">
        <f t="shared" si="605"/>
        <v>184000</v>
      </c>
      <c r="AG796" s="420">
        <f t="shared" si="606"/>
        <v>54.59940652818991</v>
      </c>
      <c r="AI796" s="420">
        <f>SUM(AI797)</f>
        <v>32000</v>
      </c>
      <c r="AJ796" s="192">
        <f>SUM(AJ797)</f>
        <v>32000</v>
      </c>
      <c r="AK796" s="192">
        <f>SUM(AK797)</f>
        <v>32000</v>
      </c>
      <c r="AL796" s="192">
        <f>AL797</f>
        <v>96000</v>
      </c>
      <c r="AM796" s="420">
        <f t="shared" si="600"/>
        <v>28.486646884272997</v>
      </c>
      <c r="AO796" s="420">
        <f>SUM(AO797)</f>
        <v>21000</v>
      </c>
      <c r="AP796" s="192">
        <f>SUM(AP797)</f>
        <v>21000</v>
      </c>
      <c r="AQ796" s="192">
        <f>SUM(AQ797)</f>
        <v>15000</v>
      </c>
      <c r="AR796" s="192">
        <f>AR797</f>
        <v>57000</v>
      </c>
      <c r="AS796" s="420">
        <f t="shared" si="602"/>
        <v>16.91394658753709</v>
      </c>
      <c r="AU796" s="420">
        <f t="shared" si="594"/>
        <v>153000</v>
      </c>
      <c r="AV796" s="420">
        <f t="shared" si="607"/>
        <v>45.40059347181009</v>
      </c>
      <c r="AX796" s="420">
        <f t="shared" si="608"/>
        <v>337000</v>
      </c>
      <c r="AY796" s="420">
        <f t="shared" si="609"/>
        <v>100</v>
      </c>
      <c r="AZ796" s="50"/>
      <c r="BA796" s="102">
        <f t="shared" si="588"/>
        <v>0</v>
      </c>
      <c r="BB796" s="192">
        <f>BA796/(O796/100)</f>
        <v>0</v>
      </c>
      <c r="BC796" s="192">
        <f t="shared" si="589"/>
        <v>337000</v>
      </c>
      <c r="BD796" s="51"/>
    </row>
    <row r="797" spans="1:56" ht="30" customHeight="1" x14ac:dyDescent="0.2">
      <c r="A797" s="82"/>
      <c r="B797" s="83"/>
      <c r="C797" s="83"/>
      <c r="D797" s="63"/>
      <c r="E797" s="60"/>
      <c r="F797" s="83"/>
      <c r="G797" s="104"/>
      <c r="H797" s="105"/>
      <c r="I797" s="59"/>
      <c r="J797" s="60"/>
      <c r="K797" s="133">
        <v>5</v>
      </c>
      <c r="L797" s="62"/>
      <c r="M797" s="63"/>
      <c r="N797" s="134" t="s">
        <v>58</v>
      </c>
      <c r="O797" s="129">
        <v>337000</v>
      </c>
      <c r="P797" s="136">
        <v>355000</v>
      </c>
      <c r="Q797" s="137">
        <v>373000</v>
      </c>
      <c r="R797" s="129">
        <v>337000</v>
      </c>
      <c r="S797" s="375"/>
      <c r="T797" s="129">
        <v>27000</v>
      </c>
      <c r="U797" s="129">
        <v>27000</v>
      </c>
      <c r="V797" s="129">
        <v>27000</v>
      </c>
      <c r="W797" s="129">
        <f>SUM(T797:V797)</f>
        <v>81000</v>
      </c>
      <c r="X797" s="135">
        <f t="shared" si="604"/>
        <v>24.03560830860534</v>
      </c>
      <c r="Z797" s="135">
        <v>34000</v>
      </c>
      <c r="AA797" s="129">
        <v>34000</v>
      </c>
      <c r="AB797" s="129">
        <v>35000</v>
      </c>
      <c r="AC797" s="129">
        <f>SUM(Z797:AB797)</f>
        <v>103000</v>
      </c>
      <c r="AD797" s="424">
        <f t="shared" si="598"/>
        <v>30.563798219584569</v>
      </c>
      <c r="AF797" s="424">
        <f t="shared" si="605"/>
        <v>184000</v>
      </c>
      <c r="AG797" s="424">
        <f t="shared" si="606"/>
        <v>54.59940652818991</v>
      </c>
      <c r="AI797" s="424">
        <v>32000</v>
      </c>
      <c r="AJ797" s="129">
        <v>32000</v>
      </c>
      <c r="AK797" s="129">
        <v>32000</v>
      </c>
      <c r="AL797" s="129">
        <f>SUM(AI797:AK797)</f>
        <v>96000</v>
      </c>
      <c r="AM797" s="424">
        <f t="shared" si="600"/>
        <v>28.486646884272997</v>
      </c>
      <c r="AO797" s="424">
        <v>21000</v>
      </c>
      <c r="AP797" s="129">
        <v>21000</v>
      </c>
      <c r="AQ797" s="129">
        <v>15000</v>
      </c>
      <c r="AR797" s="129">
        <f>SUM(AO797:AQ797)</f>
        <v>57000</v>
      </c>
      <c r="AS797" s="424">
        <f t="shared" si="602"/>
        <v>16.91394658753709</v>
      </c>
      <c r="AU797" s="424">
        <f t="shared" si="594"/>
        <v>153000</v>
      </c>
      <c r="AV797" s="424">
        <f t="shared" si="607"/>
        <v>45.40059347181009</v>
      </c>
      <c r="AX797" s="424">
        <f t="shared" si="608"/>
        <v>337000</v>
      </c>
      <c r="AY797" s="424">
        <f t="shared" si="609"/>
        <v>100</v>
      </c>
      <c r="AZ797" s="50"/>
      <c r="BA797" s="135">
        <f t="shared" si="588"/>
        <v>0</v>
      </c>
      <c r="BB797" s="129">
        <f>BA797/(O797/100)</f>
        <v>0</v>
      </c>
      <c r="BC797" s="129">
        <f t="shared" si="589"/>
        <v>337000</v>
      </c>
      <c r="BD797" s="51"/>
    </row>
    <row r="798" spans="1:56" ht="30" customHeight="1" x14ac:dyDescent="0.2">
      <c r="A798" s="82"/>
      <c r="B798" s="83"/>
      <c r="C798" s="83"/>
      <c r="D798" s="168" t="s">
        <v>87</v>
      </c>
      <c r="E798" s="85"/>
      <c r="F798" s="86"/>
      <c r="G798" s="87"/>
      <c r="H798" s="88"/>
      <c r="I798" s="89"/>
      <c r="J798" s="85"/>
      <c r="K798" s="90"/>
      <c r="L798" s="91"/>
      <c r="M798" s="92"/>
      <c r="N798" s="93" t="s">
        <v>147</v>
      </c>
      <c r="O798" s="95">
        <f t="shared" ref="O798:R802" si="616">O799</f>
        <v>7074000</v>
      </c>
      <c r="P798" s="169">
        <f t="shared" si="616"/>
        <v>7519000</v>
      </c>
      <c r="Q798" s="170">
        <f t="shared" si="616"/>
        <v>7958000</v>
      </c>
      <c r="R798" s="95">
        <f t="shared" si="616"/>
        <v>7074000</v>
      </c>
      <c r="S798" s="375"/>
      <c r="T798" s="95">
        <f t="shared" ref="T798:U802" si="617">T799</f>
        <v>712000</v>
      </c>
      <c r="U798" s="95">
        <f t="shared" si="617"/>
        <v>962000</v>
      </c>
      <c r="V798" s="95">
        <f>V1430+V799+V1120+V1176+V1374</f>
        <v>962000</v>
      </c>
      <c r="W798" s="95">
        <f t="shared" si="610"/>
        <v>2636000</v>
      </c>
      <c r="X798" s="94">
        <f t="shared" si="604"/>
        <v>37.263217415889173</v>
      </c>
      <c r="Z798" s="94">
        <f t="shared" ref="Z798:AA802" si="618">Z799</f>
        <v>1537000</v>
      </c>
      <c r="AA798" s="95">
        <f t="shared" si="618"/>
        <v>1036000</v>
      </c>
      <c r="AB798" s="95">
        <f>AB1430+AB799+AB1120+AB1176+AB1374</f>
        <v>1036000</v>
      </c>
      <c r="AC798" s="95">
        <f t="shared" si="611"/>
        <v>3609000</v>
      </c>
      <c r="AD798" s="195">
        <f t="shared" si="598"/>
        <v>51.017811704834607</v>
      </c>
      <c r="AF798" s="195">
        <f t="shared" si="605"/>
        <v>6245000</v>
      </c>
      <c r="AG798" s="195">
        <f t="shared" si="606"/>
        <v>88.281029120723773</v>
      </c>
      <c r="AI798" s="195">
        <f t="shared" ref="AI798:AJ802" si="619">AI799</f>
        <v>177000</v>
      </c>
      <c r="AJ798" s="95">
        <f t="shared" si="619"/>
        <v>176000</v>
      </c>
      <c r="AK798" s="95">
        <f>AK1430+AK799+AK1120+AK1176+AK1374</f>
        <v>176000</v>
      </c>
      <c r="AL798" s="95">
        <f t="shared" si="612"/>
        <v>529000</v>
      </c>
      <c r="AM798" s="195">
        <f t="shared" si="600"/>
        <v>7.4780887757986996</v>
      </c>
      <c r="AO798" s="195">
        <f t="shared" ref="AO798:AP802" si="620">AO799</f>
        <v>102000</v>
      </c>
      <c r="AP798" s="95">
        <f t="shared" si="620"/>
        <v>102000</v>
      </c>
      <c r="AQ798" s="95">
        <f>AQ1430+AQ799+AQ1120+AQ1176+AQ1374</f>
        <v>96000</v>
      </c>
      <c r="AR798" s="95">
        <f t="shared" si="613"/>
        <v>300000</v>
      </c>
      <c r="AS798" s="195">
        <f t="shared" si="602"/>
        <v>4.2408821034775235</v>
      </c>
      <c r="AU798" s="195">
        <f t="shared" si="594"/>
        <v>829000</v>
      </c>
      <c r="AV798" s="195">
        <f t="shared" si="607"/>
        <v>11.718970879276222</v>
      </c>
      <c r="AX798" s="195">
        <f t="shared" si="608"/>
        <v>7074000</v>
      </c>
      <c r="AY798" s="195">
        <f t="shared" si="609"/>
        <v>100</v>
      </c>
      <c r="AZ798" s="96"/>
      <c r="BA798" s="94">
        <f t="shared" si="588"/>
        <v>0</v>
      </c>
      <c r="BB798" s="95">
        <f t="shared" si="614"/>
        <v>0</v>
      </c>
      <c r="BC798" s="95">
        <f t="shared" si="589"/>
        <v>7074000</v>
      </c>
      <c r="BD798" s="51"/>
    </row>
    <row r="799" spans="1:56" ht="30" customHeight="1" x14ac:dyDescent="0.2">
      <c r="A799" s="82"/>
      <c r="B799" s="83"/>
      <c r="C799" s="83"/>
      <c r="D799" s="63"/>
      <c r="E799" s="193" t="s">
        <v>63</v>
      </c>
      <c r="F799" s="83"/>
      <c r="G799" s="104"/>
      <c r="H799" s="105"/>
      <c r="I799" s="59"/>
      <c r="J799" s="60"/>
      <c r="K799" s="61"/>
      <c r="L799" s="62"/>
      <c r="M799" s="63"/>
      <c r="N799" s="64" t="s">
        <v>127</v>
      </c>
      <c r="O799" s="99">
        <f t="shared" si="616"/>
        <v>7074000</v>
      </c>
      <c r="P799" s="66">
        <f t="shared" si="616"/>
        <v>7519000</v>
      </c>
      <c r="Q799" s="67">
        <f t="shared" si="616"/>
        <v>7958000</v>
      </c>
      <c r="R799" s="99">
        <f t="shared" si="616"/>
        <v>7074000</v>
      </c>
      <c r="S799" s="383"/>
      <c r="T799" s="99">
        <f t="shared" si="617"/>
        <v>712000</v>
      </c>
      <c r="U799" s="99">
        <f t="shared" si="617"/>
        <v>962000</v>
      </c>
      <c r="V799" s="99">
        <f>V1431+V800+V1121+V1177+V1375</f>
        <v>962000</v>
      </c>
      <c r="W799" s="99">
        <f t="shared" si="610"/>
        <v>2636000</v>
      </c>
      <c r="X799" s="98">
        <f t="shared" si="604"/>
        <v>37.263217415889173</v>
      </c>
      <c r="Z799" s="98">
        <f t="shared" si="618"/>
        <v>1537000</v>
      </c>
      <c r="AA799" s="99">
        <f t="shared" si="618"/>
        <v>1036000</v>
      </c>
      <c r="AB799" s="99">
        <f>AB1431+AB800+AB1121+AB1177+AB1375</f>
        <v>1036000</v>
      </c>
      <c r="AC799" s="99">
        <f t="shared" si="611"/>
        <v>3609000</v>
      </c>
      <c r="AD799" s="65">
        <f t="shared" si="598"/>
        <v>51.017811704834607</v>
      </c>
      <c r="AF799" s="65">
        <f t="shared" si="605"/>
        <v>6245000</v>
      </c>
      <c r="AG799" s="65">
        <f t="shared" si="606"/>
        <v>88.281029120723773</v>
      </c>
      <c r="AI799" s="65">
        <f t="shared" si="619"/>
        <v>177000</v>
      </c>
      <c r="AJ799" s="99">
        <f t="shared" si="619"/>
        <v>176000</v>
      </c>
      <c r="AK799" s="99">
        <f>AK1431+AK800+AK1121+AK1177+AK1375</f>
        <v>176000</v>
      </c>
      <c r="AL799" s="99">
        <f t="shared" si="612"/>
        <v>529000</v>
      </c>
      <c r="AM799" s="65">
        <f t="shared" si="600"/>
        <v>7.4780887757986996</v>
      </c>
      <c r="AO799" s="65">
        <f t="shared" si="620"/>
        <v>102000</v>
      </c>
      <c r="AP799" s="99">
        <f t="shared" si="620"/>
        <v>102000</v>
      </c>
      <c r="AQ799" s="99">
        <f>AQ1431+AQ800+AQ1121+AQ1177+AQ1375</f>
        <v>96000</v>
      </c>
      <c r="AR799" s="99">
        <f t="shared" si="613"/>
        <v>300000</v>
      </c>
      <c r="AS799" s="65">
        <f t="shared" si="602"/>
        <v>4.2408821034775235</v>
      </c>
      <c r="AU799" s="65">
        <f t="shared" si="594"/>
        <v>829000</v>
      </c>
      <c r="AV799" s="65">
        <f t="shared" si="607"/>
        <v>11.718970879276222</v>
      </c>
      <c r="AX799" s="65">
        <f t="shared" si="608"/>
        <v>7074000</v>
      </c>
      <c r="AY799" s="65">
        <f t="shared" si="609"/>
        <v>100</v>
      </c>
      <c r="AZ799" s="50"/>
      <c r="BA799" s="98">
        <f t="shared" si="588"/>
        <v>0</v>
      </c>
      <c r="BB799" s="99">
        <f t="shared" si="614"/>
        <v>0</v>
      </c>
      <c r="BC799" s="99">
        <f t="shared" si="589"/>
        <v>7074000</v>
      </c>
      <c r="BD799" s="51"/>
    </row>
    <row r="800" spans="1:56" ht="30" customHeight="1" x14ac:dyDescent="0.2">
      <c r="A800" s="82"/>
      <c r="B800" s="83"/>
      <c r="C800" s="83"/>
      <c r="D800" s="63"/>
      <c r="E800" s="60"/>
      <c r="F800" s="171">
        <v>3</v>
      </c>
      <c r="G800" s="104"/>
      <c r="H800" s="105"/>
      <c r="I800" s="59"/>
      <c r="J800" s="60"/>
      <c r="K800" s="61"/>
      <c r="L800" s="62"/>
      <c r="M800" s="63"/>
      <c r="N800" s="101" t="s">
        <v>128</v>
      </c>
      <c r="O800" s="103">
        <f t="shared" si="616"/>
        <v>7074000</v>
      </c>
      <c r="P800" s="131">
        <f t="shared" si="616"/>
        <v>7519000</v>
      </c>
      <c r="Q800" s="132">
        <f t="shared" si="616"/>
        <v>7958000</v>
      </c>
      <c r="R800" s="103">
        <f t="shared" si="616"/>
        <v>7074000</v>
      </c>
      <c r="S800" s="379"/>
      <c r="T800" s="103">
        <f t="shared" si="617"/>
        <v>712000</v>
      </c>
      <c r="U800" s="103">
        <f t="shared" si="617"/>
        <v>962000</v>
      </c>
      <c r="V800" s="103">
        <f>V1432+V801+V1122+V1178+V1376</f>
        <v>962000</v>
      </c>
      <c r="W800" s="103">
        <f t="shared" si="610"/>
        <v>2636000</v>
      </c>
      <c r="X800" s="102">
        <f t="shared" si="604"/>
        <v>37.263217415889173</v>
      </c>
      <c r="Z800" s="102">
        <f t="shared" si="618"/>
        <v>1537000</v>
      </c>
      <c r="AA800" s="103">
        <f t="shared" si="618"/>
        <v>1036000</v>
      </c>
      <c r="AB800" s="103">
        <f>AB1432+AB801+AB1122+AB1178+AB1376</f>
        <v>1036000</v>
      </c>
      <c r="AC800" s="103">
        <f t="shared" si="611"/>
        <v>3609000</v>
      </c>
      <c r="AD800" s="420">
        <f t="shared" si="598"/>
        <v>51.017811704834607</v>
      </c>
      <c r="AF800" s="420">
        <f t="shared" si="605"/>
        <v>6245000</v>
      </c>
      <c r="AG800" s="420">
        <f t="shared" si="606"/>
        <v>88.281029120723773</v>
      </c>
      <c r="AI800" s="420">
        <f t="shared" si="619"/>
        <v>177000</v>
      </c>
      <c r="AJ800" s="103">
        <f t="shared" si="619"/>
        <v>176000</v>
      </c>
      <c r="AK800" s="103">
        <f>AK1432+AK801+AK1122+AK1178+AK1376</f>
        <v>176000</v>
      </c>
      <c r="AL800" s="103">
        <f t="shared" si="612"/>
        <v>529000</v>
      </c>
      <c r="AM800" s="420">
        <f t="shared" si="600"/>
        <v>7.4780887757986996</v>
      </c>
      <c r="AO800" s="420">
        <f t="shared" si="620"/>
        <v>102000</v>
      </c>
      <c r="AP800" s="103">
        <f t="shared" si="620"/>
        <v>102000</v>
      </c>
      <c r="AQ800" s="103">
        <f>AQ1432+AQ801+AQ1122+AQ1178+AQ1376</f>
        <v>96000</v>
      </c>
      <c r="AR800" s="103">
        <f t="shared" si="613"/>
        <v>300000</v>
      </c>
      <c r="AS800" s="420">
        <f t="shared" si="602"/>
        <v>4.2408821034775235</v>
      </c>
      <c r="AU800" s="420">
        <f t="shared" si="594"/>
        <v>829000</v>
      </c>
      <c r="AV800" s="420">
        <f t="shared" si="607"/>
        <v>11.718970879276222</v>
      </c>
      <c r="AX800" s="420">
        <f t="shared" si="608"/>
        <v>7074000</v>
      </c>
      <c r="AY800" s="420">
        <f t="shared" si="609"/>
        <v>100</v>
      </c>
      <c r="AZ800" s="50"/>
      <c r="BA800" s="102">
        <f t="shared" si="588"/>
        <v>0</v>
      </c>
      <c r="BB800" s="103">
        <f t="shared" si="614"/>
        <v>0</v>
      </c>
      <c r="BC800" s="103">
        <f t="shared" si="589"/>
        <v>7074000</v>
      </c>
      <c r="BD800" s="51"/>
    </row>
    <row r="801" spans="1:56" ht="30" customHeight="1" x14ac:dyDescent="0.2">
      <c r="A801" s="82"/>
      <c r="B801" s="83"/>
      <c r="C801" s="83"/>
      <c r="D801" s="63"/>
      <c r="E801" s="60"/>
      <c r="F801" s="83"/>
      <c r="G801" s="109">
        <v>1</v>
      </c>
      <c r="H801" s="172"/>
      <c r="I801" s="59"/>
      <c r="J801" s="60"/>
      <c r="K801" s="61"/>
      <c r="L801" s="62"/>
      <c r="M801" s="63"/>
      <c r="N801" s="101" t="s">
        <v>148</v>
      </c>
      <c r="O801" s="103">
        <f t="shared" si="616"/>
        <v>7074000</v>
      </c>
      <c r="P801" s="131">
        <f t="shared" si="616"/>
        <v>7519000</v>
      </c>
      <c r="Q801" s="132">
        <f t="shared" si="616"/>
        <v>7958000</v>
      </c>
      <c r="R801" s="103">
        <f t="shared" si="616"/>
        <v>7074000</v>
      </c>
      <c r="S801" s="379"/>
      <c r="T801" s="103">
        <f t="shared" si="617"/>
        <v>712000</v>
      </c>
      <c r="U801" s="103">
        <f t="shared" si="617"/>
        <v>962000</v>
      </c>
      <c r="V801" s="103">
        <f>V1433+V802+V1123+V1179+V1377</f>
        <v>962000</v>
      </c>
      <c r="W801" s="103">
        <f t="shared" si="610"/>
        <v>2636000</v>
      </c>
      <c r="X801" s="102">
        <f t="shared" si="604"/>
        <v>37.263217415889173</v>
      </c>
      <c r="Z801" s="102">
        <f t="shared" si="618"/>
        <v>1537000</v>
      </c>
      <c r="AA801" s="103">
        <f t="shared" si="618"/>
        <v>1036000</v>
      </c>
      <c r="AB801" s="103">
        <f>AB1433+AB802+AB1123+AB1179+AB1377</f>
        <v>1036000</v>
      </c>
      <c r="AC801" s="103">
        <f t="shared" si="611"/>
        <v>3609000</v>
      </c>
      <c r="AD801" s="420">
        <f t="shared" si="598"/>
        <v>51.017811704834607</v>
      </c>
      <c r="AF801" s="420">
        <f t="shared" si="605"/>
        <v>6245000</v>
      </c>
      <c r="AG801" s="420">
        <f t="shared" si="606"/>
        <v>88.281029120723773</v>
      </c>
      <c r="AI801" s="420">
        <f t="shared" si="619"/>
        <v>177000</v>
      </c>
      <c r="AJ801" s="103">
        <f t="shared" si="619"/>
        <v>176000</v>
      </c>
      <c r="AK801" s="103">
        <f>AK1433+AK802+AK1123+AK1179+AK1377</f>
        <v>176000</v>
      </c>
      <c r="AL801" s="103">
        <f t="shared" si="612"/>
        <v>529000</v>
      </c>
      <c r="AM801" s="420">
        <f t="shared" si="600"/>
        <v>7.4780887757986996</v>
      </c>
      <c r="AO801" s="420">
        <f t="shared" si="620"/>
        <v>102000</v>
      </c>
      <c r="AP801" s="103">
        <f t="shared" si="620"/>
        <v>102000</v>
      </c>
      <c r="AQ801" s="103">
        <f>AQ1433+AQ802+AQ1123+AQ1179+AQ1377</f>
        <v>96000</v>
      </c>
      <c r="AR801" s="103">
        <f t="shared" si="613"/>
        <v>300000</v>
      </c>
      <c r="AS801" s="420">
        <f t="shared" si="602"/>
        <v>4.2408821034775235</v>
      </c>
      <c r="AU801" s="420">
        <f t="shared" si="594"/>
        <v>829000</v>
      </c>
      <c r="AV801" s="420">
        <f t="shared" si="607"/>
        <v>11.718970879276222</v>
      </c>
      <c r="AX801" s="420">
        <f t="shared" si="608"/>
        <v>7074000</v>
      </c>
      <c r="AY801" s="420">
        <f t="shared" si="609"/>
        <v>100</v>
      </c>
      <c r="AZ801" s="50"/>
      <c r="BA801" s="102">
        <f t="shared" si="588"/>
        <v>0</v>
      </c>
      <c r="BB801" s="103">
        <f t="shared" si="614"/>
        <v>0</v>
      </c>
      <c r="BC801" s="103">
        <f t="shared" si="589"/>
        <v>7074000</v>
      </c>
      <c r="BD801" s="51"/>
    </row>
    <row r="802" spans="1:56" ht="30" customHeight="1" x14ac:dyDescent="0.2">
      <c r="A802" s="82"/>
      <c r="B802" s="83"/>
      <c r="C802" s="83"/>
      <c r="D802" s="63"/>
      <c r="E802" s="60"/>
      <c r="F802" s="83"/>
      <c r="G802" s="109"/>
      <c r="H802" s="173" t="s">
        <v>46</v>
      </c>
      <c r="I802" s="59"/>
      <c r="J802" s="60"/>
      <c r="K802" s="61"/>
      <c r="L802" s="62"/>
      <c r="M802" s="63"/>
      <c r="N802" s="101" t="s">
        <v>148</v>
      </c>
      <c r="O802" s="103">
        <f t="shared" si="616"/>
        <v>7074000</v>
      </c>
      <c r="P802" s="131">
        <f t="shared" si="616"/>
        <v>7519000</v>
      </c>
      <c r="Q802" s="132">
        <f t="shared" si="616"/>
        <v>7958000</v>
      </c>
      <c r="R802" s="103">
        <f t="shared" si="616"/>
        <v>7074000</v>
      </c>
      <c r="S802" s="379"/>
      <c r="T802" s="103">
        <f t="shared" si="617"/>
        <v>712000</v>
      </c>
      <c r="U802" s="103">
        <f t="shared" si="617"/>
        <v>962000</v>
      </c>
      <c r="V802" s="103">
        <f>V1434+V803+V1124+V1180+V1378</f>
        <v>962000</v>
      </c>
      <c r="W802" s="103">
        <f t="shared" si="610"/>
        <v>2636000</v>
      </c>
      <c r="X802" s="102">
        <f t="shared" si="604"/>
        <v>37.263217415889173</v>
      </c>
      <c r="Z802" s="102">
        <f t="shared" si="618"/>
        <v>1537000</v>
      </c>
      <c r="AA802" s="103">
        <f t="shared" si="618"/>
        <v>1036000</v>
      </c>
      <c r="AB802" s="103">
        <f>AB1434+AB803+AB1124+AB1180+AB1378</f>
        <v>1036000</v>
      </c>
      <c r="AC802" s="103">
        <f t="shared" si="611"/>
        <v>3609000</v>
      </c>
      <c r="AD802" s="420">
        <f t="shared" si="598"/>
        <v>51.017811704834607</v>
      </c>
      <c r="AF802" s="420">
        <f t="shared" si="605"/>
        <v>6245000</v>
      </c>
      <c r="AG802" s="420">
        <f t="shared" si="606"/>
        <v>88.281029120723773</v>
      </c>
      <c r="AI802" s="420">
        <f t="shared" si="619"/>
        <v>177000</v>
      </c>
      <c r="AJ802" s="103">
        <f t="shared" si="619"/>
        <v>176000</v>
      </c>
      <c r="AK802" s="103">
        <f>AK1434+AK803+AK1124+AK1180+AK1378</f>
        <v>176000</v>
      </c>
      <c r="AL802" s="103">
        <f t="shared" si="612"/>
        <v>529000</v>
      </c>
      <c r="AM802" s="420">
        <f t="shared" si="600"/>
        <v>7.4780887757986996</v>
      </c>
      <c r="AO802" s="420">
        <f t="shared" si="620"/>
        <v>102000</v>
      </c>
      <c r="AP802" s="103">
        <f t="shared" si="620"/>
        <v>102000</v>
      </c>
      <c r="AQ802" s="103">
        <f>AQ1434+AQ803+AQ1124+AQ1180+AQ1378</f>
        <v>96000</v>
      </c>
      <c r="AR802" s="103">
        <f t="shared" si="613"/>
        <v>300000</v>
      </c>
      <c r="AS802" s="420">
        <f t="shared" si="602"/>
        <v>4.2408821034775235</v>
      </c>
      <c r="AU802" s="420">
        <f t="shared" si="594"/>
        <v>829000</v>
      </c>
      <c r="AV802" s="420">
        <f t="shared" si="607"/>
        <v>11.718970879276222</v>
      </c>
      <c r="AX802" s="420">
        <f t="shared" si="608"/>
        <v>7074000</v>
      </c>
      <c r="AY802" s="420">
        <f t="shared" si="609"/>
        <v>100</v>
      </c>
      <c r="AZ802" s="50"/>
      <c r="BA802" s="102">
        <f t="shared" si="588"/>
        <v>0</v>
      </c>
      <c r="BB802" s="103">
        <f t="shared" si="614"/>
        <v>0</v>
      </c>
      <c r="BC802" s="103">
        <f t="shared" si="589"/>
        <v>7074000</v>
      </c>
      <c r="BD802" s="51"/>
    </row>
    <row r="803" spans="1:56" ht="30" customHeight="1" x14ac:dyDescent="0.2">
      <c r="A803" s="82"/>
      <c r="B803" s="83"/>
      <c r="C803" s="83"/>
      <c r="D803" s="63"/>
      <c r="E803" s="60"/>
      <c r="F803" s="83"/>
      <c r="G803" s="104"/>
      <c r="H803" s="105"/>
      <c r="I803" s="123">
        <v>2</v>
      </c>
      <c r="J803" s="60"/>
      <c r="K803" s="61"/>
      <c r="L803" s="62"/>
      <c r="M803" s="63"/>
      <c r="N803" s="124" t="s">
        <v>54</v>
      </c>
      <c r="O803" s="126">
        <f>O804+O806+O808+O813</f>
        <v>7074000</v>
      </c>
      <c r="P803" s="127">
        <f>P804+P806+P808+P813</f>
        <v>7519000</v>
      </c>
      <c r="Q803" s="128">
        <f>Q804+Q806+Q808+Q813</f>
        <v>7958000</v>
      </c>
      <c r="R803" s="126">
        <f>R804+R806+R808+R813</f>
        <v>7074000</v>
      </c>
      <c r="S803" s="388"/>
      <c r="T803" s="126">
        <f>T804+T806+T808+T813</f>
        <v>712000</v>
      </c>
      <c r="U803" s="126">
        <f>U804+U806+U808+U813</f>
        <v>962000</v>
      </c>
      <c r="V803" s="126">
        <f>V804+V806+V808+V813</f>
        <v>962000</v>
      </c>
      <c r="W803" s="126">
        <f t="shared" si="610"/>
        <v>2636000</v>
      </c>
      <c r="X803" s="125">
        <f t="shared" si="604"/>
        <v>37.263217415889173</v>
      </c>
      <c r="Z803" s="125">
        <f>Z804+Z806+Z808+Z813</f>
        <v>1537000</v>
      </c>
      <c r="AA803" s="126">
        <f>AA804+AA806+AA808+AA813</f>
        <v>1036000</v>
      </c>
      <c r="AB803" s="126">
        <f>AB804+AB806+AB808+AB813</f>
        <v>1036000</v>
      </c>
      <c r="AC803" s="126">
        <f t="shared" si="611"/>
        <v>3609000</v>
      </c>
      <c r="AD803" s="423">
        <f t="shared" si="598"/>
        <v>51.017811704834607</v>
      </c>
      <c r="AF803" s="423">
        <f t="shared" si="605"/>
        <v>6245000</v>
      </c>
      <c r="AG803" s="423">
        <f t="shared" si="606"/>
        <v>88.281029120723773</v>
      </c>
      <c r="AI803" s="423">
        <f>AI804+AI806+AI808+AI813</f>
        <v>177000</v>
      </c>
      <c r="AJ803" s="126">
        <f>AJ804+AJ806+AJ808+AJ813</f>
        <v>176000</v>
      </c>
      <c r="AK803" s="126">
        <f>AK804+AK806+AK808+AK813</f>
        <v>176000</v>
      </c>
      <c r="AL803" s="126">
        <f>AL804+AL806+AL808+AL813</f>
        <v>529000</v>
      </c>
      <c r="AM803" s="423">
        <f t="shared" si="600"/>
        <v>7.4780887757986996</v>
      </c>
      <c r="AO803" s="423">
        <f>AO804+AO806+AO808+AO813</f>
        <v>102000</v>
      </c>
      <c r="AP803" s="126">
        <f>AP804+AP806+AP808+AP813</f>
        <v>102000</v>
      </c>
      <c r="AQ803" s="126">
        <f>AQ804+AQ806+AQ808+AQ813</f>
        <v>96000</v>
      </c>
      <c r="AR803" s="126">
        <f t="shared" si="613"/>
        <v>300000</v>
      </c>
      <c r="AS803" s="423">
        <f t="shared" si="602"/>
        <v>4.2408821034775235</v>
      </c>
      <c r="AU803" s="423">
        <f t="shared" si="594"/>
        <v>829000</v>
      </c>
      <c r="AV803" s="423">
        <f t="shared" si="607"/>
        <v>11.718970879276222</v>
      </c>
      <c r="AX803" s="423">
        <f t="shared" si="608"/>
        <v>7074000</v>
      </c>
      <c r="AY803" s="423">
        <f t="shared" si="609"/>
        <v>100</v>
      </c>
      <c r="AZ803" s="50"/>
      <c r="BA803" s="125">
        <f t="shared" si="588"/>
        <v>0</v>
      </c>
      <c r="BB803" s="126">
        <f t="shared" si="614"/>
        <v>0</v>
      </c>
      <c r="BC803" s="126">
        <f t="shared" si="589"/>
        <v>7074000</v>
      </c>
      <c r="BD803" s="51"/>
    </row>
    <row r="804" spans="1:56" ht="30" customHeight="1" x14ac:dyDescent="0.2">
      <c r="A804" s="82"/>
      <c r="B804" s="83"/>
      <c r="C804" s="83"/>
      <c r="D804" s="63"/>
      <c r="E804" s="60"/>
      <c r="F804" s="83"/>
      <c r="G804" s="104"/>
      <c r="H804" s="105"/>
      <c r="I804" s="59"/>
      <c r="J804" s="130" t="s">
        <v>63</v>
      </c>
      <c r="K804" s="61"/>
      <c r="L804" s="62"/>
      <c r="M804" s="63"/>
      <c r="N804" s="101" t="s">
        <v>64</v>
      </c>
      <c r="O804" s="103">
        <f>O805</f>
        <v>1727000</v>
      </c>
      <c r="P804" s="131">
        <f>P805</f>
        <v>1876000</v>
      </c>
      <c r="Q804" s="132">
        <f>Q805</f>
        <v>2022000</v>
      </c>
      <c r="R804" s="103">
        <f>R805</f>
        <v>1727000</v>
      </c>
      <c r="S804" s="379"/>
      <c r="T804" s="103">
        <f>T805</f>
        <v>260000</v>
      </c>
      <c r="U804" s="103">
        <f>U805</f>
        <v>130000</v>
      </c>
      <c r="V804" s="103">
        <f>V805</f>
        <v>130000</v>
      </c>
      <c r="W804" s="103">
        <f t="shared" si="610"/>
        <v>520000</v>
      </c>
      <c r="X804" s="102">
        <f t="shared" si="604"/>
        <v>30.110017371163867</v>
      </c>
      <c r="Z804" s="102">
        <f>Z805</f>
        <v>167000</v>
      </c>
      <c r="AA804" s="103">
        <f>AA805</f>
        <v>167000</v>
      </c>
      <c r="AB804" s="103">
        <f>AB805</f>
        <v>167000</v>
      </c>
      <c r="AC804" s="103">
        <f t="shared" si="611"/>
        <v>501000</v>
      </c>
      <c r="AD804" s="424">
        <f>AC804/(O804/100)</f>
        <v>29.009843659525188</v>
      </c>
      <c r="AF804" s="420">
        <f t="shared" si="605"/>
        <v>1021000</v>
      </c>
      <c r="AG804" s="420">
        <f t="shared" si="606"/>
        <v>59.119861030689059</v>
      </c>
      <c r="AI804" s="420">
        <f>AI805</f>
        <v>150000</v>
      </c>
      <c r="AJ804" s="103">
        <f>AJ805</f>
        <v>150000</v>
      </c>
      <c r="AK804" s="103">
        <f>AK805</f>
        <v>150000</v>
      </c>
      <c r="AL804" s="103">
        <f t="shared" si="612"/>
        <v>450000</v>
      </c>
      <c r="AM804" s="424">
        <f>AL804/(O804/100)</f>
        <v>26.056745801968731</v>
      </c>
      <c r="AO804" s="420">
        <f>AO805</f>
        <v>87000</v>
      </c>
      <c r="AP804" s="103">
        <f>AP805</f>
        <v>87000</v>
      </c>
      <c r="AQ804" s="103">
        <f>AQ805</f>
        <v>82000</v>
      </c>
      <c r="AR804" s="103">
        <f t="shared" si="613"/>
        <v>256000</v>
      </c>
      <c r="AS804" s="424">
        <f>AR804/(O804/100)</f>
        <v>14.823393167342212</v>
      </c>
      <c r="AU804" s="420">
        <f t="shared" si="594"/>
        <v>706000</v>
      </c>
      <c r="AV804" s="420">
        <f t="shared" si="607"/>
        <v>40.880138969310941</v>
      </c>
      <c r="AX804" s="420">
        <f t="shared" si="608"/>
        <v>1727000</v>
      </c>
      <c r="AY804" s="420">
        <f t="shared" si="609"/>
        <v>100</v>
      </c>
      <c r="AZ804" s="50"/>
      <c r="BA804" s="102">
        <f t="shared" si="588"/>
        <v>0</v>
      </c>
      <c r="BB804" s="103">
        <f t="shared" si="614"/>
        <v>0</v>
      </c>
      <c r="BC804" s="103">
        <f t="shared" si="589"/>
        <v>1727000</v>
      </c>
      <c r="BD804" s="51"/>
    </row>
    <row r="805" spans="1:56" ht="30" customHeight="1" x14ac:dyDescent="0.2">
      <c r="A805" s="82"/>
      <c r="B805" s="83"/>
      <c r="C805" s="83"/>
      <c r="D805" s="63"/>
      <c r="E805" s="60"/>
      <c r="F805" s="83"/>
      <c r="G805" s="104"/>
      <c r="H805" s="105"/>
      <c r="I805" s="59"/>
      <c r="J805" s="60"/>
      <c r="K805" s="133">
        <v>1</v>
      </c>
      <c r="L805" s="62"/>
      <c r="M805" s="63"/>
      <c r="N805" s="134" t="s">
        <v>65</v>
      </c>
      <c r="O805" s="129">
        <v>1727000</v>
      </c>
      <c r="P805" s="136">
        <v>1876000</v>
      </c>
      <c r="Q805" s="137">
        <v>2022000</v>
      </c>
      <c r="R805" s="129">
        <v>1727000</v>
      </c>
      <c r="S805" s="375"/>
      <c r="T805" s="129">
        <v>260000</v>
      </c>
      <c r="U805" s="129">
        <v>130000</v>
      </c>
      <c r="V805" s="129">
        <v>130000</v>
      </c>
      <c r="W805" s="129">
        <f>T805+U805+V805</f>
        <v>520000</v>
      </c>
      <c r="X805" s="135">
        <f>W805/(R805/100)</f>
        <v>30.110017371163867</v>
      </c>
      <c r="Z805" s="135">
        <v>167000</v>
      </c>
      <c r="AA805" s="129">
        <v>167000</v>
      </c>
      <c r="AB805" s="129">
        <v>167000</v>
      </c>
      <c r="AC805" s="129">
        <f t="shared" si="611"/>
        <v>501000</v>
      </c>
      <c r="AD805" s="424">
        <f>AC805/(O805/100)</f>
        <v>29.009843659525188</v>
      </c>
      <c r="AF805" s="424">
        <f>W805+AC805</f>
        <v>1021000</v>
      </c>
      <c r="AG805" s="424">
        <f>AF805/(R805/100)</f>
        <v>59.119861030689059</v>
      </c>
      <c r="AI805" s="424">
        <v>150000</v>
      </c>
      <c r="AJ805" s="129">
        <v>150000</v>
      </c>
      <c r="AK805" s="129">
        <v>150000</v>
      </c>
      <c r="AL805" s="129">
        <f t="shared" si="612"/>
        <v>450000</v>
      </c>
      <c r="AM805" s="424">
        <f>AL805/(O805/100)</f>
        <v>26.056745801968731</v>
      </c>
      <c r="AO805" s="424">
        <v>87000</v>
      </c>
      <c r="AP805" s="129">
        <v>87000</v>
      </c>
      <c r="AQ805" s="129">
        <v>82000</v>
      </c>
      <c r="AR805" s="129">
        <f t="shared" si="613"/>
        <v>256000</v>
      </c>
      <c r="AS805" s="424">
        <f>AR805/(O805/100)</f>
        <v>14.823393167342212</v>
      </c>
      <c r="AU805" s="424">
        <f>AL805+AR805</f>
        <v>706000</v>
      </c>
      <c r="AV805" s="424">
        <f>AU805/(R805/100)</f>
        <v>40.880138969310941</v>
      </c>
      <c r="AX805" s="424">
        <f>AF805+AU805</f>
        <v>1727000</v>
      </c>
      <c r="AY805" s="424">
        <f>AX805/(R805/100)</f>
        <v>100</v>
      </c>
      <c r="AZ805" s="50"/>
      <c r="BA805" s="135">
        <f t="shared" si="588"/>
        <v>0</v>
      </c>
      <c r="BB805" s="129">
        <f t="shared" si="614"/>
        <v>0</v>
      </c>
      <c r="BC805" s="129">
        <f t="shared" si="589"/>
        <v>1727000</v>
      </c>
      <c r="BD805" s="51"/>
    </row>
    <row r="806" spans="1:56" ht="30" customHeight="1" x14ac:dyDescent="0.2">
      <c r="A806" s="82"/>
      <c r="B806" s="83"/>
      <c r="C806" s="83"/>
      <c r="D806" s="63"/>
      <c r="E806" s="60"/>
      <c r="F806" s="83"/>
      <c r="G806" s="104"/>
      <c r="H806" s="105"/>
      <c r="I806" s="59"/>
      <c r="J806" s="130" t="s">
        <v>67</v>
      </c>
      <c r="K806" s="61"/>
      <c r="L806" s="62"/>
      <c r="M806" s="63"/>
      <c r="N806" s="101" t="s">
        <v>68</v>
      </c>
      <c r="O806" s="103">
        <f>O807</f>
        <v>300000</v>
      </c>
      <c r="P806" s="131">
        <f>P807</f>
        <v>326000</v>
      </c>
      <c r="Q806" s="132">
        <f>Q807</f>
        <v>351000</v>
      </c>
      <c r="R806" s="103">
        <f>R807</f>
        <v>300000</v>
      </c>
      <c r="S806" s="379"/>
      <c r="T806" s="103">
        <f>T807</f>
        <v>45000</v>
      </c>
      <c r="U806" s="103">
        <f>U807</f>
        <v>23000</v>
      </c>
      <c r="V806" s="103">
        <f>V807</f>
        <v>23000</v>
      </c>
      <c r="W806" s="103">
        <f t="shared" si="610"/>
        <v>91000</v>
      </c>
      <c r="X806" s="102">
        <f t="shared" si="604"/>
        <v>30.333333333333332</v>
      </c>
      <c r="Z806" s="102">
        <f>Z807</f>
        <v>29000</v>
      </c>
      <c r="AA806" s="103">
        <f>AA807</f>
        <v>29000</v>
      </c>
      <c r="AB806" s="103">
        <f>AB807</f>
        <v>29000</v>
      </c>
      <c r="AC806" s="103">
        <f t="shared" si="611"/>
        <v>87000</v>
      </c>
      <c r="AD806" s="424">
        <f>AC806/(O806/100)</f>
        <v>29</v>
      </c>
      <c r="AF806" s="420">
        <f t="shared" si="605"/>
        <v>178000</v>
      </c>
      <c r="AG806" s="420">
        <f t="shared" si="606"/>
        <v>59.333333333333336</v>
      </c>
      <c r="AI806" s="420">
        <f>AI807</f>
        <v>26000</v>
      </c>
      <c r="AJ806" s="103">
        <f>AJ807</f>
        <v>26000</v>
      </c>
      <c r="AK806" s="103">
        <f>AK807</f>
        <v>26000</v>
      </c>
      <c r="AL806" s="103">
        <f t="shared" si="612"/>
        <v>78000</v>
      </c>
      <c r="AM806" s="424">
        <f>AL806/(O806/100)</f>
        <v>26</v>
      </c>
      <c r="AO806" s="420">
        <f>AO807</f>
        <v>15000</v>
      </c>
      <c r="AP806" s="103">
        <f>AP807</f>
        <v>15000</v>
      </c>
      <c r="AQ806" s="103">
        <f>AQ807</f>
        <v>14000</v>
      </c>
      <c r="AR806" s="103">
        <f t="shared" si="613"/>
        <v>44000</v>
      </c>
      <c r="AS806" s="424">
        <f>AR806/(O806/100)</f>
        <v>14.666666666666666</v>
      </c>
      <c r="AU806" s="420">
        <f t="shared" si="594"/>
        <v>122000</v>
      </c>
      <c r="AV806" s="420">
        <f t="shared" si="607"/>
        <v>40.666666666666664</v>
      </c>
      <c r="AX806" s="420">
        <f t="shared" si="608"/>
        <v>300000</v>
      </c>
      <c r="AY806" s="420">
        <f t="shared" si="609"/>
        <v>100</v>
      </c>
      <c r="AZ806" s="50"/>
      <c r="BA806" s="102">
        <f t="shared" si="588"/>
        <v>0</v>
      </c>
      <c r="BB806" s="103">
        <f t="shared" si="614"/>
        <v>0</v>
      </c>
      <c r="BC806" s="103">
        <f t="shared" si="589"/>
        <v>300000</v>
      </c>
      <c r="BD806" s="51"/>
    </row>
    <row r="807" spans="1:56" ht="30" customHeight="1" x14ac:dyDescent="0.2">
      <c r="A807" s="82"/>
      <c r="B807" s="83"/>
      <c r="C807" s="83"/>
      <c r="D807" s="63"/>
      <c r="E807" s="60"/>
      <c r="F807" s="83"/>
      <c r="G807" s="104"/>
      <c r="H807" s="105"/>
      <c r="I807" s="59"/>
      <c r="J807" s="60"/>
      <c r="K807" s="133">
        <v>1</v>
      </c>
      <c r="L807" s="62"/>
      <c r="M807" s="63"/>
      <c r="N807" s="134" t="s">
        <v>65</v>
      </c>
      <c r="O807" s="129">
        <v>300000</v>
      </c>
      <c r="P807" s="136">
        <v>326000</v>
      </c>
      <c r="Q807" s="137">
        <v>351000</v>
      </c>
      <c r="R807" s="129">
        <v>300000</v>
      </c>
      <c r="S807" s="375"/>
      <c r="T807" s="129">
        <v>45000</v>
      </c>
      <c r="U807" s="129">
        <v>23000</v>
      </c>
      <c r="V807" s="129">
        <v>23000</v>
      </c>
      <c r="W807" s="129">
        <f>T807+U807+V807</f>
        <v>91000</v>
      </c>
      <c r="X807" s="135">
        <f>W807/(R807/100)</f>
        <v>30.333333333333332</v>
      </c>
      <c r="Z807" s="135">
        <v>29000</v>
      </c>
      <c r="AA807" s="129">
        <v>29000</v>
      </c>
      <c r="AB807" s="129">
        <v>29000</v>
      </c>
      <c r="AC807" s="129">
        <f t="shared" si="611"/>
        <v>87000</v>
      </c>
      <c r="AD807" s="424">
        <f>AC807/(O807/100)</f>
        <v>29</v>
      </c>
      <c r="AF807" s="424">
        <f>W807+AC807</f>
        <v>178000</v>
      </c>
      <c r="AG807" s="424">
        <f>AF807/(R807/100)</f>
        <v>59.333333333333336</v>
      </c>
      <c r="AI807" s="424">
        <v>26000</v>
      </c>
      <c r="AJ807" s="129">
        <v>26000</v>
      </c>
      <c r="AK807" s="129">
        <v>26000</v>
      </c>
      <c r="AL807" s="129">
        <f t="shared" si="612"/>
        <v>78000</v>
      </c>
      <c r="AM807" s="424">
        <f>AL807/(O807/100)</f>
        <v>26</v>
      </c>
      <c r="AO807" s="424">
        <v>15000</v>
      </c>
      <c r="AP807" s="129">
        <v>15000</v>
      </c>
      <c r="AQ807" s="129">
        <v>14000</v>
      </c>
      <c r="AR807" s="129">
        <f t="shared" si="613"/>
        <v>44000</v>
      </c>
      <c r="AS807" s="424">
        <f>AR807/(O807/100)</f>
        <v>14.666666666666666</v>
      </c>
      <c r="AU807" s="424">
        <f>AL807+AR807</f>
        <v>122000</v>
      </c>
      <c r="AV807" s="424">
        <f>AU807/(R807/100)</f>
        <v>40.666666666666664</v>
      </c>
      <c r="AX807" s="424">
        <f>AF807+AU807</f>
        <v>300000</v>
      </c>
      <c r="AY807" s="424">
        <f>AX807/(R807/100)</f>
        <v>100</v>
      </c>
      <c r="AZ807" s="50"/>
      <c r="BA807" s="135">
        <f t="shared" si="588"/>
        <v>0</v>
      </c>
      <c r="BB807" s="129">
        <f t="shared" si="614"/>
        <v>0</v>
      </c>
      <c r="BC807" s="129">
        <f t="shared" si="589"/>
        <v>300000</v>
      </c>
      <c r="BD807" s="51"/>
    </row>
    <row r="808" spans="1:56" ht="30" customHeight="1" x14ac:dyDescent="0.2">
      <c r="A808" s="82"/>
      <c r="B808" s="83"/>
      <c r="C808" s="83"/>
      <c r="D808" s="63"/>
      <c r="E808" s="60"/>
      <c r="F808" s="83"/>
      <c r="G808" s="104"/>
      <c r="H808" s="105"/>
      <c r="I808" s="59"/>
      <c r="J808" s="130" t="s">
        <v>55</v>
      </c>
      <c r="K808" s="61"/>
      <c r="L808" s="62"/>
      <c r="M808" s="63"/>
      <c r="N808" s="101" t="s">
        <v>56</v>
      </c>
      <c r="O808" s="103">
        <f>O809+O810+O811+O812</f>
        <v>11000</v>
      </c>
      <c r="P808" s="131">
        <f>P809+P810+P811+P812</f>
        <v>14000</v>
      </c>
      <c r="Q808" s="132">
        <f>Q809+Q810+Q811+Q812</f>
        <v>17000</v>
      </c>
      <c r="R808" s="103">
        <f>R809+R810+R811+R812</f>
        <v>11000</v>
      </c>
      <c r="S808" s="379"/>
      <c r="T808" s="103">
        <f>T809+T810+T811+T812</f>
        <v>3000</v>
      </c>
      <c r="U808" s="103">
        <f>U809+U810+U811+U812</f>
        <v>2000</v>
      </c>
      <c r="V808" s="103">
        <f>V809+V810+V811+V812</f>
        <v>2000</v>
      </c>
      <c r="W808" s="103">
        <f t="shared" ref="W808:W815" si="621">T808+U808+V808</f>
        <v>7000</v>
      </c>
      <c r="X808" s="102">
        <f t="shared" ref="X808:X815" si="622">W808/(R808/100)</f>
        <v>63.636363636363633</v>
      </c>
      <c r="Z808" s="102">
        <f>Z809+Z810+Z811+Z812</f>
        <v>1000</v>
      </c>
      <c r="AA808" s="103">
        <f>AA809+AA810+AA811+AA812</f>
        <v>1000</v>
      </c>
      <c r="AB808" s="103">
        <f>AB809+AB810+AB811+AB812</f>
        <v>1000</v>
      </c>
      <c r="AC808" s="103">
        <f t="shared" si="611"/>
        <v>3000</v>
      </c>
      <c r="AD808" s="420">
        <f t="shared" ref="AD808:AD815" si="623">AC808/(R808/100)</f>
        <v>27.272727272727273</v>
      </c>
      <c r="AF808" s="420">
        <f t="shared" ref="AF808:AF815" si="624">W808+AC808</f>
        <v>10000</v>
      </c>
      <c r="AG808" s="420">
        <f t="shared" ref="AG808:AG815" si="625">AF808/(R808/100)</f>
        <v>90.909090909090907</v>
      </c>
      <c r="AI808" s="420">
        <f>AI809+AI810+AI811+AI812</f>
        <v>1000</v>
      </c>
      <c r="AJ808" s="103">
        <f>AJ809+AJ810+AJ811+AJ812</f>
        <v>0</v>
      </c>
      <c r="AK808" s="103">
        <f>AK809+AK810+AK811+AK812</f>
        <v>0</v>
      </c>
      <c r="AL808" s="103">
        <f t="shared" si="612"/>
        <v>1000</v>
      </c>
      <c r="AM808" s="420">
        <f t="shared" ref="AM808:AM815" si="626">AL808/(R808/100)</f>
        <v>9.0909090909090917</v>
      </c>
      <c r="AO808" s="420">
        <f>AO809+AO810+AO811+AO812</f>
        <v>0</v>
      </c>
      <c r="AP808" s="103">
        <f>AP809+AP810+AP811+AP812</f>
        <v>0</v>
      </c>
      <c r="AQ808" s="103">
        <f>AQ809+AQ810+AQ811+AQ812</f>
        <v>0</v>
      </c>
      <c r="AR808" s="103">
        <f t="shared" si="613"/>
        <v>0</v>
      </c>
      <c r="AS808" s="420">
        <f t="shared" ref="AS808:AS815" si="627">AR808/(R808/100)</f>
        <v>0</v>
      </c>
      <c r="AU808" s="420">
        <f t="shared" ref="AU808:AU815" si="628">AL808+AR808</f>
        <v>1000</v>
      </c>
      <c r="AV808" s="420">
        <f t="shared" ref="AV808:AV815" si="629">AU808/(R808/100)</f>
        <v>9.0909090909090917</v>
      </c>
      <c r="AX808" s="420">
        <f t="shared" ref="AX808:AX815" si="630">AF808+AU808</f>
        <v>11000</v>
      </c>
      <c r="AY808" s="420">
        <f t="shared" ref="AY808:AY815" si="631">AX808/(R808/100)</f>
        <v>100</v>
      </c>
      <c r="AZ808" s="50"/>
      <c r="BA808" s="102">
        <f t="shared" si="588"/>
        <v>0</v>
      </c>
      <c r="BB808" s="103">
        <f t="shared" si="614"/>
        <v>0</v>
      </c>
      <c r="BC808" s="103">
        <f t="shared" si="589"/>
        <v>11000</v>
      </c>
      <c r="BD808" s="51"/>
    </row>
    <row r="809" spans="1:56" ht="30" customHeight="1" x14ac:dyDescent="0.2">
      <c r="A809" s="82"/>
      <c r="B809" s="83"/>
      <c r="C809" s="83"/>
      <c r="D809" s="63"/>
      <c r="E809" s="60"/>
      <c r="F809" s="83"/>
      <c r="G809" s="104"/>
      <c r="H809" s="105"/>
      <c r="I809" s="59"/>
      <c r="J809" s="60"/>
      <c r="K809" s="133">
        <v>2</v>
      </c>
      <c r="L809" s="62"/>
      <c r="M809" s="63"/>
      <c r="N809" s="134" t="s">
        <v>57</v>
      </c>
      <c r="O809" s="129">
        <v>3000</v>
      </c>
      <c r="P809" s="136">
        <v>4000</v>
      </c>
      <c r="Q809" s="137">
        <v>5000</v>
      </c>
      <c r="R809" s="129">
        <v>3000</v>
      </c>
      <c r="S809" s="375"/>
      <c r="T809" s="129">
        <v>1000</v>
      </c>
      <c r="U809" s="129">
        <v>1000</v>
      </c>
      <c r="V809" s="129">
        <v>1000</v>
      </c>
      <c r="W809" s="129">
        <f t="shared" si="621"/>
        <v>3000</v>
      </c>
      <c r="X809" s="135">
        <f t="shared" si="622"/>
        <v>100</v>
      </c>
      <c r="Z809" s="135"/>
      <c r="AA809" s="129"/>
      <c r="AB809" s="129"/>
      <c r="AC809" s="129">
        <f t="shared" si="611"/>
        <v>0</v>
      </c>
      <c r="AD809" s="424">
        <f t="shared" si="623"/>
        <v>0</v>
      </c>
      <c r="AF809" s="424">
        <f t="shared" si="624"/>
        <v>3000</v>
      </c>
      <c r="AG809" s="424">
        <f t="shared" si="625"/>
        <v>100</v>
      </c>
      <c r="AI809" s="424"/>
      <c r="AJ809" s="129"/>
      <c r="AK809" s="129"/>
      <c r="AL809" s="129">
        <f t="shared" si="612"/>
        <v>0</v>
      </c>
      <c r="AM809" s="424">
        <f t="shared" si="626"/>
        <v>0</v>
      </c>
      <c r="AO809" s="424"/>
      <c r="AP809" s="129"/>
      <c r="AQ809" s="129"/>
      <c r="AR809" s="129">
        <f t="shared" si="613"/>
        <v>0</v>
      </c>
      <c r="AS809" s="424">
        <f t="shared" si="627"/>
        <v>0</v>
      </c>
      <c r="AU809" s="424">
        <f t="shared" si="628"/>
        <v>0</v>
      </c>
      <c r="AV809" s="424">
        <f t="shared" si="629"/>
        <v>0</v>
      </c>
      <c r="AX809" s="424">
        <f t="shared" si="630"/>
        <v>3000</v>
      </c>
      <c r="AY809" s="424">
        <f t="shared" si="631"/>
        <v>100</v>
      </c>
      <c r="AZ809" s="50"/>
      <c r="BA809" s="135">
        <f t="shared" si="588"/>
        <v>0</v>
      </c>
      <c r="BB809" s="129">
        <f t="shared" si="614"/>
        <v>0</v>
      </c>
      <c r="BC809" s="129">
        <f t="shared" si="589"/>
        <v>3000</v>
      </c>
      <c r="BD809" s="51"/>
    </row>
    <row r="810" spans="1:56" ht="30" customHeight="1" x14ac:dyDescent="0.2">
      <c r="A810" s="82"/>
      <c r="B810" s="83"/>
      <c r="C810" s="83"/>
      <c r="D810" s="63"/>
      <c r="E810" s="60"/>
      <c r="F810" s="83"/>
      <c r="G810" s="104"/>
      <c r="H810" s="105"/>
      <c r="I810" s="59"/>
      <c r="J810" s="60"/>
      <c r="K810" s="133">
        <v>3</v>
      </c>
      <c r="L810" s="62"/>
      <c r="M810" s="63"/>
      <c r="N810" s="134" t="s">
        <v>69</v>
      </c>
      <c r="O810" s="129">
        <v>1000</v>
      </c>
      <c r="P810" s="136">
        <v>2000</v>
      </c>
      <c r="Q810" s="137">
        <v>3000</v>
      </c>
      <c r="R810" s="129">
        <v>1000</v>
      </c>
      <c r="S810" s="375"/>
      <c r="T810" s="129">
        <v>1000</v>
      </c>
      <c r="U810" s="129"/>
      <c r="V810" s="129"/>
      <c r="W810" s="129">
        <f t="shared" si="621"/>
        <v>1000</v>
      </c>
      <c r="X810" s="135">
        <f t="shared" si="622"/>
        <v>100</v>
      </c>
      <c r="Z810" s="135"/>
      <c r="AA810" s="129"/>
      <c r="AB810" s="129"/>
      <c r="AC810" s="129">
        <f t="shared" si="611"/>
        <v>0</v>
      </c>
      <c r="AD810" s="424">
        <f t="shared" si="623"/>
        <v>0</v>
      </c>
      <c r="AF810" s="424">
        <f t="shared" si="624"/>
        <v>1000</v>
      </c>
      <c r="AG810" s="424">
        <f t="shared" si="625"/>
        <v>100</v>
      </c>
      <c r="AI810" s="424"/>
      <c r="AJ810" s="129"/>
      <c r="AK810" s="129"/>
      <c r="AL810" s="129">
        <f t="shared" si="612"/>
        <v>0</v>
      </c>
      <c r="AM810" s="424">
        <f t="shared" si="626"/>
        <v>0</v>
      </c>
      <c r="AO810" s="424"/>
      <c r="AP810" s="129"/>
      <c r="AQ810" s="129"/>
      <c r="AR810" s="129">
        <f t="shared" si="613"/>
        <v>0</v>
      </c>
      <c r="AS810" s="424">
        <f t="shared" si="627"/>
        <v>0</v>
      </c>
      <c r="AU810" s="424">
        <f t="shared" si="628"/>
        <v>0</v>
      </c>
      <c r="AV810" s="424">
        <f t="shared" si="629"/>
        <v>0</v>
      </c>
      <c r="AX810" s="424">
        <f t="shared" si="630"/>
        <v>1000</v>
      </c>
      <c r="AY810" s="424">
        <f t="shared" si="631"/>
        <v>100</v>
      </c>
      <c r="AZ810" s="50"/>
      <c r="BA810" s="135">
        <f t="shared" si="588"/>
        <v>0</v>
      </c>
      <c r="BB810" s="129">
        <f t="shared" si="614"/>
        <v>0</v>
      </c>
      <c r="BC810" s="129">
        <f t="shared" si="589"/>
        <v>1000</v>
      </c>
      <c r="BD810" s="51"/>
    </row>
    <row r="811" spans="1:56" ht="30" customHeight="1" x14ac:dyDescent="0.2">
      <c r="A811" s="82"/>
      <c r="B811" s="83"/>
      <c r="C811" s="83"/>
      <c r="D811" s="63"/>
      <c r="E811" s="60"/>
      <c r="F811" s="83"/>
      <c r="G811" s="104"/>
      <c r="H811" s="105"/>
      <c r="I811" s="59"/>
      <c r="J811" s="60"/>
      <c r="K811" s="133">
        <v>5</v>
      </c>
      <c r="L811" s="62"/>
      <c r="M811" s="63"/>
      <c r="N811" s="134" t="s">
        <v>58</v>
      </c>
      <c r="O811" s="129">
        <v>7000</v>
      </c>
      <c r="P811" s="136">
        <v>8000</v>
      </c>
      <c r="Q811" s="137">
        <v>9000</v>
      </c>
      <c r="R811" s="129">
        <v>7000</v>
      </c>
      <c r="S811" s="375"/>
      <c r="T811" s="129">
        <v>1000</v>
      </c>
      <c r="U811" s="129">
        <v>1000</v>
      </c>
      <c r="V811" s="129">
        <v>1000</v>
      </c>
      <c r="W811" s="129">
        <f t="shared" si="621"/>
        <v>3000</v>
      </c>
      <c r="X811" s="135">
        <f t="shared" si="622"/>
        <v>42.857142857142854</v>
      </c>
      <c r="Z811" s="135">
        <v>1000</v>
      </c>
      <c r="AA811" s="129">
        <v>1000</v>
      </c>
      <c r="AB811" s="129">
        <v>1000</v>
      </c>
      <c r="AC811" s="129">
        <f t="shared" si="611"/>
        <v>3000</v>
      </c>
      <c r="AD811" s="424">
        <f t="shared" si="623"/>
        <v>42.857142857142854</v>
      </c>
      <c r="AF811" s="424">
        <f t="shared" si="624"/>
        <v>6000</v>
      </c>
      <c r="AG811" s="424">
        <f t="shared" si="625"/>
        <v>85.714285714285708</v>
      </c>
      <c r="AI811" s="424">
        <v>1000</v>
      </c>
      <c r="AJ811" s="129"/>
      <c r="AK811" s="129"/>
      <c r="AL811" s="129">
        <f t="shared" si="612"/>
        <v>1000</v>
      </c>
      <c r="AM811" s="424">
        <f t="shared" si="626"/>
        <v>14.285714285714286</v>
      </c>
      <c r="AO811" s="424"/>
      <c r="AP811" s="129"/>
      <c r="AQ811" s="129"/>
      <c r="AR811" s="129">
        <f t="shared" si="613"/>
        <v>0</v>
      </c>
      <c r="AS811" s="424">
        <f t="shared" si="627"/>
        <v>0</v>
      </c>
      <c r="AU811" s="424">
        <f t="shared" si="628"/>
        <v>1000</v>
      </c>
      <c r="AV811" s="424">
        <f t="shared" si="629"/>
        <v>14.285714285714286</v>
      </c>
      <c r="AX811" s="424">
        <f t="shared" si="630"/>
        <v>7000</v>
      </c>
      <c r="AY811" s="424">
        <f t="shared" si="631"/>
        <v>100</v>
      </c>
      <c r="AZ811" s="50"/>
      <c r="BA811" s="135">
        <f t="shared" si="588"/>
        <v>0</v>
      </c>
      <c r="BB811" s="129">
        <f t="shared" si="614"/>
        <v>0</v>
      </c>
      <c r="BC811" s="129">
        <f t="shared" si="589"/>
        <v>7000</v>
      </c>
      <c r="BD811" s="51"/>
    </row>
    <row r="812" spans="1:56" ht="30" hidden="1" customHeight="1" x14ac:dyDescent="0.2">
      <c r="A812" s="82"/>
      <c r="B812" s="83"/>
      <c r="C812" s="83"/>
      <c r="D812" s="63"/>
      <c r="E812" s="60"/>
      <c r="F812" s="83"/>
      <c r="G812" s="104"/>
      <c r="H812" s="105"/>
      <c r="I812" s="59"/>
      <c r="J812" s="60"/>
      <c r="K812" s="133">
        <v>7</v>
      </c>
      <c r="L812" s="62"/>
      <c r="M812" s="63"/>
      <c r="N812" s="134" t="s">
        <v>59</v>
      </c>
      <c r="O812" s="129"/>
      <c r="P812" s="136"/>
      <c r="Q812" s="137"/>
      <c r="R812" s="129"/>
      <c r="S812" s="375"/>
      <c r="T812" s="129"/>
      <c r="U812" s="129"/>
      <c r="V812" s="129"/>
      <c r="W812" s="129">
        <f t="shared" si="621"/>
        <v>0</v>
      </c>
      <c r="X812" s="135" t="e">
        <f t="shared" si="622"/>
        <v>#DIV/0!</v>
      </c>
      <c r="Z812" s="135"/>
      <c r="AA812" s="129"/>
      <c r="AB812" s="129"/>
      <c r="AC812" s="129">
        <f t="shared" si="611"/>
        <v>0</v>
      </c>
      <c r="AD812" s="424" t="e">
        <f t="shared" si="623"/>
        <v>#DIV/0!</v>
      </c>
      <c r="AF812" s="424">
        <f t="shared" si="624"/>
        <v>0</v>
      </c>
      <c r="AG812" s="424" t="e">
        <f t="shared" si="625"/>
        <v>#DIV/0!</v>
      </c>
      <c r="AI812" s="424"/>
      <c r="AJ812" s="129"/>
      <c r="AK812" s="129"/>
      <c r="AL812" s="129">
        <f t="shared" si="612"/>
        <v>0</v>
      </c>
      <c r="AM812" s="424" t="e">
        <f t="shared" si="626"/>
        <v>#DIV/0!</v>
      </c>
      <c r="AO812" s="424"/>
      <c r="AP812" s="129"/>
      <c r="AQ812" s="129"/>
      <c r="AR812" s="129">
        <f t="shared" si="613"/>
        <v>0</v>
      </c>
      <c r="AS812" s="424" t="e">
        <f t="shared" si="627"/>
        <v>#DIV/0!</v>
      </c>
      <c r="AU812" s="424">
        <f t="shared" si="628"/>
        <v>0</v>
      </c>
      <c r="AV812" s="424" t="e">
        <f t="shared" si="629"/>
        <v>#DIV/0!</v>
      </c>
      <c r="AX812" s="424">
        <f t="shared" si="630"/>
        <v>0</v>
      </c>
      <c r="AY812" s="424" t="e">
        <f t="shared" si="631"/>
        <v>#DIV/0!</v>
      </c>
      <c r="AZ812" s="50"/>
      <c r="BA812" s="135">
        <f t="shared" si="588"/>
        <v>0</v>
      </c>
      <c r="BB812" s="129" t="e">
        <f t="shared" si="614"/>
        <v>#DIV/0!</v>
      </c>
      <c r="BC812" s="129">
        <f t="shared" si="589"/>
        <v>0</v>
      </c>
      <c r="BD812" s="51"/>
    </row>
    <row r="813" spans="1:56" ht="30" hidden="1" customHeight="1" x14ac:dyDescent="0.2">
      <c r="A813" s="82"/>
      <c r="B813" s="83"/>
      <c r="C813" s="83"/>
      <c r="D813" s="63"/>
      <c r="E813" s="60"/>
      <c r="F813" s="83"/>
      <c r="G813" s="104"/>
      <c r="H813" s="105"/>
      <c r="I813" s="59"/>
      <c r="J813" s="130" t="s">
        <v>87</v>
      </c>
      <c r="K813" s="61"/>
      <c r="L813" s="62"/>
      <c r="M813" s="63"/>
      <c r="N813" s="101" t="s">
        <v>123</v>
      </c>
      <c r="O813" s="103">
        <f>O814+O815</f>
        <v>5036000</v>
      </c>
      <c r="P813" s="131">
        <f>P814+P815</f>
        <v>5303000</v>
      </c>
      <c r="Q813" s="132">
        <f>Q814+Q815</f>
        <v>5568000</v>
      </c>
      <c r="R813" s="103">
        <f>R814+R815</f>
        <v>5036000</v>
      </c>
      <c r="S813" s="379"/>
      <c r="T813" s="103">
        <f>T814+T815</f>
        <v>404000</v>
      </c>
      <c r="U813" s="103">
        <f>U814+U815</f>
        <v>807000</v>
      </c>
      <c r="V813" s="103">
        <f>V814+V815</f>
        <v>807000</v>
      </c>
      <c r="W813" s="103">
        <f t="shared" si="621"/>
        <v>2018000</v>
      </c>
      <c r="X813" s="102">
        <f t="shared" si="622"/>
        <v>40.071485305798255</v>
      </c>
      <c r="Z813" s="102">
        <f>Z814+Z815</f>
        <v>1340000</v>
      </c>
      <c r="AA813" s="103">
        <f>AA814+AA815</f>
        <v>839000</v>
      </c>
      <c r="AB813" s="103">
        <f>AB814+AB815</f>
        <v>839000</v>
      </c>
      <c r="AC813" s="103">
        <f t="shared" si="611"/>
        <v>3018000</v>
      </c>
      <c r="AD813" s="420">
        <f t="shared" si="623"/>
        <v>59.928514694201745</v>
      </c>
      <c r="AF813" s="420">
        <f t="shared" si="624"/>
        <v>5036000</v>
      </c>
      <c r="AG813" s="420">
        <f t="shared" si="625"/>
        <v>100</v>
      </c>
      <c r="AI813" s="420">
        <f>AI814+AI815</f>
        <v>0</v>
      </c>
      <c r="AJ813" s="103">
        <f>AJ814+AJ815</f>
        <v>0</v>
      </c>
      <c r="AK813" s="103">
        <f>AK814+AK815</f>
        <v>0</v>
      </c>
      <c r="AL813" s="103">
        <f t="shared" si="612"/>
        <v>0</v>
      </c>
      <c r="AM813" s="420">
        <f t="shared" si="626"/>
        <v>0</v>
      </c>
      <c r="AO813" s="420">
        <f>AO814+AO815</f>
        <v>0</v>
      </c>
      <c r="AP813" s="103">
        <f>AP814+AP815</f>
        <v>0</v>
      </c>
      <c r="AQ813" s="103">
        <f>AQ814+AQ815</f>
        <v>0</v>
      </c>
      <c r="AR813" s="103">
        <f t="shared" si="613"/>
        <v>0</v>
      </c>
      <c r="AS813" s="420">
        <f t="shared" si="627"/>
        <v>0</v>
      </c>
      <c r="AU813" s="420">
        <f t="shared" si="628"/>
        <v>0</v>
      </c>
      <c r="AV813" s="420">
        <f t="shared" si="629"/>
        <v>0</v>
      </c>
      <c r="AX813" s="420">
        <f t="shared" si="630"/>
        <v>5036000</v>
      </c>
      <c r="AY813" s="420">
        <f t="shared" si="631"/>
        <v>100</v>
      </c>
      <c r="AZ813" s="50"/>
      <c r="BA813" s="102">
        <f t="shared" si="588"/>
        <v>0</v>
      </c>
      <c r="BB813" s="103">
        <f t="shared" si="614"/>
        <v>0</v>
      </c>
      <c r="BC813" s="103">
        <f t="shared" si="589"/>
        <v>5036000</v>
      </c>
      <c r="BD813" s="51"/>
    </row>
    <row r="814" spans="1:56" ht="30" customHeight="1" x14ac:dyDescent="0.2">
      <c r="A814" s="82"/>
      <c r="B814" s="83"/>
      <c r="C814" s="83"/>
      <c r="D814" s="63"/>
      <c r="E814" s="60"/>
      <c r="F814" s="83"/>
      <c r="G814" s="104"/>
      <c r="H814" s="105"/>
      <c r="I814" s="59"/>
      <c r="J814" s="60"/>
      <c r="K814" s="133">
        <v>1</v>
      </c>
      <c r="L814" s="62"/>
      <c r="M814" s="63"/>
      <c r="N814" s="134" t="s">
        <v>149</v>
      </c>
      <c r="O814" s="129">
        <v>5033000</v>
      </c>
      <c r="P814" s="136">
        <v>5300000</v>
      </c>
      <c r="Q814" s="137">
        <v>5565000</v>
      </c>
      <c r="R814" s="129">
        <v>5033000</v>
      </c>
      <c r="S814" s="375"/>
      <c r="T814" s="129">
        <v>403000</v>
      </c>
      <c r="U814" s="129">
        <v>806000</v>
      </c>
      <c r="V814" s="129">
        <v>806000</v>
      </c>
      <c r="W814" s="129">
        <f t="shared" si="621"/>
        <v>2015000</v>
      </c>
      <c r="X814" s="135">
        <f t="shared" si="622"/>
        <v>40.035763957878004</v>
      </c>
      <c r="Z814" s="135">
        <v>1340000</v>
      </c>
      <c r="AA814" s="129">
        <v>839000</v>
      </c>
      <c r="AB814" s="129">
        <v>839000</v>
      </c>
      <c r="AC814" s="129">
        <f t="shared" si="611"/>
        <v>3018000</v>
      </c>
      <c r="AD814" s="424">
        <f t="shared" si="623"/>
        <v>59.964236042121996</v>
      </c>
      <c r="AF814" s="424">
        <f t="shared" si="624"/>
        <v>5033000</v>
      </c>
      <c r="AG814" s="424">
        <f t="shared" si="625"/>
        <v>100</v>
      </c>
      <c r="AI814" s="424"/>
      <c r="AJ814" s="129"/>
      <c r="AK814" s="129"/>
      <c r="AL814" s="129">
        <f t="shared" si="612"/>
        <v>0</v>
      </c>
      <c r="AM814" s="424">
        <f t="shared" si="626"/>
        <v>0</v>
      </c>
      <c r="AO814" s="424"/>
      <c r="AP814" s="129"/>
      <c r="AQ814" s="129"/>
      <c r="AR814" s="129">
        <f t="shared" si="613"/>
        <v>0</v>
      </c>
      <c r="AS814" s="424">
        <f t="shared" si="627"/>
        <v>0</v>
      </c>
      <c r="AU814" s="424">
        <f t="shared" si="628"/>
        <v>0</v>
      </c>
      <c r="AV814" s="424">
        <f t="shared" si="629"/>
        <v>0</v>
      </c>
      <c r="AX814" s="424">
        <f t="shared" si="630"/>
        <v>5033000</v>
      </c>
      <c r="AY814" s="424">
        <f t="shared" si="631"/>
        <v>100</v>
      </c>
      <c r="AZ814" s="50"/>
      <c r="BA814" s="135">
        <f t="shared" si="588"/>
        <v>0</v>
      </c>
      <c r="BB814" s="129">
        <f t="shared" si="614"/>
        <v>0</v>
      </c>
      <c r="BC814" s="129">
        <f t="shared" si="589"/>
        <v>5033000</v>
      </c>
      <c r="BD814" s="51"/>
    </row>
    <row r="815" spans="1:56" ht="43.5" customHeight="1" x14ac:dyDescent="0.2">
      <c r="A815" s="82"/>
      <c r="B815" s="83"/>
      <c r="C815" s="83"/>
      <c r="D815" s="63"/>
      <c r="E815" s="60"/>
      <c r="F815" s="83"/>
      <c r="G815" s="104"/>
      <c r="H815" s="105"/>
      <c r="I815" s="59"/>
      <c r="J815" s="60"/>
      <c r="K815" s="133">
        <v>3</v>
      </c>
      <c r="L815" s="62"/>
      <c r="M815" s="63"/>
      <c r="N815" s="134" t="s">
        <v>132</v>
      </c>
      <c r="O815" s="129">
        <v>3000</v>
      </c>
      <c r="P815" s="136">
        <v>3000</v>
      </c>
      <c r="Q815" s="137">
        <v>3000</v>
      </c>
      <c r="R815" s="129">
        <v>3000</v>
      </c>
      <c r="S815" s="375"/>
      <c r="T815" s="129">
        <v>1000</v>
      </c>
      <c r="U815" s="129">
        <v>1000</v>
      </c>
      <c r="V815" s="129">
        <v>1000</v>
      </c>
      <c r="W815" s="129">
        <f t="shared" si="621"/>
        <v>3000</v>
      </c>
      <c r="X815" s="135">
        <f t="shared" si="622"/>
        <v>100</v>
      </c>
      <c r="Z815" s="135"/>
      <c r="AA815" s="129"/>
      <c r="AB815" s="129"/>
      <c r="AC815" s="129">
        <f t="shared" si="611"/>
        <v>0</v>
      </c>
      <c r="AD815" s="424">
        <f t="shared" si="623"/>
        <v>0</v>
      </c>
      <c r="AF815" s="424">
        <f t="shared" si="624"/>
        <v>3000</v>
      </c>
      <c r="AG815" s="424">
        <f t="shared" si="625"/>
        <v>100</v>
      </c>
      <c r="AI815" s="424"/>
      <c r="AJ815" s="129"/>
      <c r="AK815" s="129"/>
      <c r="AL815" s="129">
        <f t="shared" si="612"/>
        <v>0</v>
      </c>
      <c r="AM815" s="424">
        <f t="shared" si="626"/>
        <v>0</v>
      </c>
      <c r="AO815" s="424"/>
      <c r="AP815" s="129"/>
      <c r="AQ815" s="129"/>
      <c r="AR815" s="129">
        <f t="shared" si="613"/>
        <v>0</v>
      </c>
      <c r="AS815" s="424">
        <f t="shared" si="627"/>
        <v>0</v>
      </c>
      <c r="AU815" s="424">
        <f t="shared" si="628"/>
        <v>0</v>
      </c>
      <c r="AV815" s="424">
        <f t="shared" si="629"/>
        <v>0</v>
      </c>
      <c r="AX815" s="424">
        <f t="shared" si="630"/>
        <v>3000</v>
      </c>
      <c r="AY815" s="424">
        <f t="shared" si="631"/>
        <v>100</v>
      </c>
      <c r="AZ815" s="50"/>
      <c r="BA815" s="135">
        <f t="shared" si="588"/>
        <v>0</v>
      </c>
      <c r="BB815" s="129">
        <f t="shared" si="614"/>
        <v>0</v>
      </c>
      <c r="BC815" s="129">
        <f t="shared" si="589"/>
        <v>3000</v>
      </c>
      <c r="BD815" s="51"/>
    </row>
    <row r="816" spans="1:56" ht="30" customHeight="1" x14ac:dyDescent="0.2">
      <c r="A816" s="82"/>
      <c r="B816" s="83"/>
      <c r="C816" s="83"/>
      <c r="D816" s="168" t="s">
        <v>92</v>
      </c>
      <c r="E816" s="85"/>
      <c r="F816" s="86"/>
      <c r="G816" s="87"/>
      <c r="H816" s="88"/>
      <c r="I816" s="89"/>
      <c r="J816" s="85"/>
      <c r="K816" s="90"/>
      <c r="L816" s="91"/>
      <c r="M816" s="92"/>
      <c r="N816" s="93" t="s">
        <v>150</v>
      </c>
      <c r="O816" s="95">
        <f>O817</f>
        <v>3058000</v>
      </c>
      <c r="P816" s="169">
        <v>3348000</v>
      </c>
      <c r="Q816" s="170">
        <v>3641000</v>
      </c>
      <c r="R816" s="95">
        <f>R817</f>
        <v>3058000</v>
      </c>
      <c r="S816" s="375"/>
      <c r="T816" s="95">
        <f>T817</f>
        <v>161000</v>
      </c>
      <c r="U816" s="95">
        <f>U817</f>
        <v>202000</v>
      </c>
      <c r="V816" s="95">
        <f>V1448+V817+V1138+V1194+V1392</f>
        <v>201000</v>
      </c>
      <c r="W816" s="95">
        <f t="shared" si="610"/>
        <v>564000</v>
      </c>
      <c r="X816" s="94">
        <f t="shared" si="604"/>
        <v>18.443427076520603</v>
      </c>
      <c r="Z816" s="94">
        <f>Z817</f>
        <v>278000</v>
      </c>
      <c r="AA816" s="95">
        <f>AA817</f>
        <v>277000</v>
      </c>
      <c r="AB816" s="95">
        <f>AB1448+AB817+AB1138+AB1194+AB1392</f>
        <v>276000</v>
      </c>
      <c r="AC816" s="95">
        <f t="shared" si="611"/>
        <v>831000</v>
      </c>
      <c r="AD816" s="195">
        <f t="shared" si="598"/>
        <v>27.174623937213866</v>
      </c>
      <c r="AF816" s="195">
        <f t="shared" si="605"/>
        <v>1395000</v>
      </c>
      <c r="AG816" s="195">
        <f t="shared" si="606"/>
        <v>45.618051013734465</v>
      </c>
      <c r="AI816" s="195">
        <f>AI817</f>
        <v>340000</v>
      </c>
      <c r="AJ816" s="95">
        <f>AJ817</f>
        <v>340000</v>
      </c>
      <c r="AK816" s="95">
        <f>AK1448+AK817+AK1138+AK1194+AK1392</f>
        <v>340000</v>
      </c>
      <c r="AL816" s="95">
        <f t="shared" si="612"/>
        <v>1020000</v>
      </c>
      <c r="AM816" s="195">
        <f t="shared" si="600"/>
        <v>33.355134074558535</v>
      </c>
      <c r="AO816" s="195">
        <f>AO817</f>
        <v>218000</v>
      </c>
      <c r="AP816" s="95">
        <f>AP817</f>
        <v>221000</v>
      </c>
      <c r="AQ816" s="95">
        <f>AQ1448+AQ817+AQ1138+AQ1194+AQ1392</f>
        <v>204000</v>
      </c>
      <c r="AR816" s="95">
        <f t="shared" si="613"/>
        <v>643000</v>
      </c>
      <c r="AS816" s="195">
        <f t="shared" si="602"/>
        <v>21.026814911707</v>
      </c>
      <c r="AU816" s="195">
        <f t="shared" si="594"/>
        <v>1663000</v>
      </c>
      <c r="AV816" s="195">
        <f t="shared" si="607"/>
        <v>54.381948986265535</v>
      </c>
      <c r="AX816" s="195">
        <f t="shared" si="608"/>
        <v>3058000</v>
      </c>
      <c r="AY816" s="195">
        <f t="shared" si="609"/>
        <v>100</v>
      </c>
      <c r="AZ816" s="96"/>
      <c r="BA816" s="94">
        <f t="shared" si="588"/>
        <v>0</v>
      </c>
      <c r="BB816" s="95">
        <f t="shared" si="614"/>
        <v>0</v>
      </c>
      <c r="BC816" s="95">
        <f t="shared" si="589"/>
        <v>3058000</v>
      </c>
      <c r="BD816" s="51"/>
    </row>
    <row r="817" spans="1:56" ht="30" customHeight="1" x14ac:dyDescent="0.2">
      <c r="A817" s="82"/>
      <c r="B817" s="83"/>
      <c r="C817" s="83"/>
      <c r="D817" s="63"/>
      <c r="E817" s="193" t="s">
        <v>60</v>
      </c>
      <c r="F817" s="83"/>
      <c r="G817" s="104"/>
      <c r="H817" s="105"/>
      <c r="I817" s="59"/>
      <c r="J817" s="60"/>
      <c r="K817" s="61"/>
      <c r="L817" s="62"/>
      <c r="M817" s="63"/>
      <c r="N817" s="64" t="s">
        <v>141</v>
      </c>
      <c r="O817" s="99">
        <f t="shared" ref="O817:R820" si="632">O818</f>
        <v>3058000</v>
      </c>
      <c r="P817" s="66">
        <f t="shared" si="632"/>
        <v>3348000</v>
      </c>
      <c r="Q817" s="67">
        <f t="shared" si="632"/>
        <v>3641000</v>
      </c>
      <c r="R817" s="99">
        <f t="shared" si="632"/>
        <v>3058000</v>
      </c>
      <c r="S817" s="383"/>
      <c r="T817" s="99">
        <f t="shared" ref="T817:U820" si="633">T818</f>
        <v>161000</v>
      </c>
      <c r="U817" s="99">
        <f t="shared" si="633"/>
        <v>202000</v>
      </c>
      <c r="V817" s="99">
        <f>V1449+V818+V1139+V1195+V1393</f>
        <v>201000</v>
      </c>
      <c r="W817" s="99">
        <f t="shared" si="610"/>
        <v>564000</v>
      </c>
      <c r="X817" s="98">
        <f t="shared" si="604"/>
        <v>18.443427076520603</v>
      </c>
      <c r="Z817" s="98">
        <f t="shared" ref="Z817:AA820" si="634">Z818</f>
        <v>278000</v>
      </c>
      <c r="AA817" s="99">
        <f t="shared" si="634"/>
        <v>277000</v>
      </c>
      <c r="AB817" s="99">
        <f>AB1449+AB818+AB1139+AB1195+AB1393</f>
        <v>276000</v>
      </c>
      <c r="AC817" s="99">
        <f t="shared" si="611"/>
        <v>831000</v>
      </c>
      <c r="AD817" s="65">
        <f t="shared" si="598"/>
        <v>27.174623937213866</v>
      </c>
      <c r="AF817" s="65">
        <f t="shared" si="605"/>
        <v>1395000</v>
      </c>
      <c r="AG817" s="65">
        <f t="shared" si="606"/>
        <v>45.618051013734465</v>
      </c>
      <c r="AI817" s="65">
        <f t="shared" ref="AI817:AJ820" si="635">AI818</f>
        <v>340000</v>
      </c>
      <c r="AJ817" s="99">
        <f t="shared" si="635"/>
        <v>340000</v>
      </c>
      <c r="AK817" s="99">
        <f>AK1449+AK818+AK1139+AK1195+AK1393</f>
        <v>340000</v>
      </c>
      <c r="AL817" s="99">
        <f t="shared" si="612"/>
        <v>1020000</v>
      </c>
      <c r="AM817" s="65">
        <f t="shared" si="600"/>
        <v>33.355134074558535</v>
      </c>
      <c r="AO817" s="65">
        <f t="shared" ref="AO817:AP820" si="636">AO818</f>
        <v>218000</v>
      </c>
      <c r="AP817" s="99">
        <f t="shared" si="636"/>
        <v>221000</v>
      </c>
      <c r="AQ817" s="99">
        <f>AQ1449+AQ818+AQ1139+AQ1195+AQ1393</f>
        <v>204000</v>
      </c>
      <c r="AR817" s="99">
        <f t="shared" si="613"/>
        <v>643000</v>
      </c>
      <c r="AS817" s="65">
        <f t="shared" si="602"/>
        <v>21.026814911707</v>
      </c>
      <c r="AU817" s="65">
        <f t="shared" si="594"/>
        <v>1663000</v>
      </c>
      <c r="AV817" s="65">
        <f t="shared" si="607"/>
        <v>54.381948986265535</v>
      </c>
      <c r="AX817" s="65">
        <f t="shared" si="608"/>
        <v>3058000</v>
      </c>
      <c r="AY817" s="65">
        <f t="shared" si="609"/>
        <v>100</v>
      </c>
      <c r="AZ817" s="50"/>
      <c r="BA817" s="98">
        <f t="shared" si="588"/>
        <v>0</v>
      </c>
      <c r="BB817" s="99">
        <f t="shared" si="614"/>
        <v>0</v>
      </c>
      <c r="BC817" s="99">
        <f t="shared" si="589"/>
        <v>3058000</v>
      </c>
      <c r="BD817" s="51"/>
    </row>
    <row r="818" spans="1:56" ht="30" customHeight="1" x14ac:dyDescent="0.2">
      <c r="A818" s="82"/>
      <c r="B818" s="83"/>
      <c r="C818" s="83"/>
      <c r="D818" s="63"/>
      <c r="E818" s="60"/>
      <c r="F818" s="171">
        <v>2</v>
      </c>
      <c r="G818" s="104"/>
      <c r="H818" s="105"/>
      <c r="I818" s="59"/>
      <c r="J818" s="60"/>
      <c r="K818" s="61"/>
      <c r="L818" s="62"/>
      <c r="M818" s="63"/>
      <c r="N818" s="101" t="s">
        <v>142</v>
      </c>
      <c r="O818" s="103">
        <f t="shared" si="632"/>
        <v>3058000</v>
      </c>
      <c r="P818" s="131">
        <f t="shared" si="632"/>
        <v>3348000</v>
      </c>
      <c r="Q818" s="132">
        <f t="shared" si="632"/>
        <v>3641000</v>
      </c>
      <c r="R818" s="103">
        <f t="shared" si="632"/>
        <v>3058000</v>
      </c>
      <c r="S818" s="379"/>
      <c r="T818" s="103">
        <f t="shared" si="633"/>
        <v>161000</v>
      </c>
      <c r="U818" s="103">
        <f t="shared" si="633"/>
        <v>202000</v>
      </c>
      <c r="V818" s="103">
        <f>V1450+V819+V1140+V1196+V1394</f>
        <v>201000</v>
      </c>
      <c r="W818" s="103">
        <f t="shared" si="610"/>
        <v>564000</v>
      </c>
      <c r="X818" s="102">
        <f t="shared" si="604"/>
        <v>18.443427076520603</v>
      </c>
      <c r="Z818" s="102">
        <f t="shared" si="634"/>
        <v>278000</v>
      </c>
      <c r="AA818" s="103">
        <f t="shared" si="634"/>
        <v>277000</v>
      </c>
      <c r="AB818" s="103">
        <f>AB1450+AB819+AB1140+AB1196+AB1394</f>
        <v>276000</v>
      </c>
      <c r="AC818" s="103">
        <f t="shared" si="611"/>
        <v>831000</v>
      </c>
      <c r="AD818" s="420">
        <f t="shared" si="598"/>
        <v>27.174623937213866</v>
      </c>
      <c r="AF818" s="420">
        <f t="shared" si="605"/>
        <v>1395000</v>
      </c>
      <c r="AG818" s="420">
        <f t="shared" si="606"/>
        <v>45.618051013734465</v>
      </c>
      <c r="AI818" s="420">
        <f t="shared" si="635"/>
        <v>340000</v>
      </c>
      <c r="AJ818" s="103">
        <f t="shared" si="635"/>
        <v>340000</v>
      </c>
      <c r="AK818" s="103">
        <f>AK1450+AK819+AK1140+AK1196+AK1394</f>
        <v>340000</v>
      </c>
      <c r="AL818" s="103">
        <f t="shared" si="612"/>
        <v>1020000</v>
      </c>
      <c r="AM818" s="420">
        <f t="shared" si="600"/>
        <v>33.355134074558535</v>
      </c>
      <c r="AO818" s="420">
        <f t="shared" si="636"/>
        <v>218000</v>
      </c>
      <c r="AP818" s="103">
        <f t="shared" si="636"/>
        <v>221000</v>
      </c>
      <c r="AQ818" s="103">
        <f>AQ1450+AQ819+AQ1140+AQ1196+AQ1394</f>
        <v>204000</v>
      </c>
      <c r="AR818" s="103">
        <f t="shared" si="613"/>
        <v>643000</v>
      </c>
      <c r="AS818" s="420">
        <f t="shared" si="602"/>
        <v>21.026814911707</v>
      </c>
      <c r="AU818" s="420">
        <f t="shared" si="594"/>
        <v>1663000</v>
      </c>
      <c r="AV818" s="420">
        <f t="shared" si="607"/>
        <v>54.381948986265535</v>
      </c>
      <c r="AX818" s="420">
        <f t="shared" si="608"/>
        <v>3058000</v>
      </c>
      <c r="AY818" s="420">
        <f t="shared" si="609"/>
        <v>100</v>
      </c>
      <c r="AZ818" s="50"/>
      <c r="BA818" s="102">
        <f t="shared" si="588"/>
        <v>0</v>
      </c>
      <c r="BB818" s="103">
        <f t="shared" si="614"/>
        <v>0</v>
      </c>
      <c r="BC818" s="103">
        <f t="shared" si="589"/>
        <v>3058000</v>
      </c>
      <c r="BD818" s="51"/>
    </row>
    <row r="819" spans="1:56" ht="30" customHeight="1" x14ac:dyDescent="0.2">
      <c r="A819" s="82"/>
      <c r="B819" s="83"/>
      <c r="C819" s="83"/>
      <c r="D819" s="63"/>
      <c r="E819" s="60"/>
      <c r="F819" s="83"/>
      <c r="G819" s="109">
        <v>0</v>
      </c>
      <c r="H819" s="172"/>
      <c r="I819" s="59"/>
      <c r="J819" s="60"/>
      <c r="K819" s="61"/>
      <c r="L819" s="62"/>
      <c r="M819" s="63"/>
      <c r="N819" s="101" t="s">
        <v>142</v>
      </c>
      <c r="O819" s="103">
        <f t="shared" si="632"/>
        <v>3058000</v>
      </c>
      <c r="P819" s="131">
        <f t="shared" si="632"/>
        <v>3348000</v>
      </c>
      <c r="Q819" s="132">
        <f t="shared" si="632"/>
        <v>3641000</v>
      </c>
      <c r="R819" s="103">
        <f t="shared" si="632"/>
        <v>3058000</v>
      </c>
      <c r="S819" s="379"/>
      <c r="T819" s="103">
        <f t="shared" si="633"/>
        <v>161000</v>
      </c>
      <c r="U819" s="103">
        <f t="shared" si="633"/>
        <v>202000</v>
      </c>
      <c r="V819" s="103">
        <f>V1451+V820+V1141+V1197+V1395</f>
        <v>201000</v>
      </c>
      <c r="W819" s="103">
        <f t="shared" si="610"/>
        <v>564000</v>
      </c>
      <c r="X819" s="102">
        <f t="shared" si="604"/>
        <v>18.443427076520603</v>
      </c>
      <c r="Z819" s="102">
        <f t="shared" si="634"/>
        <v>278000</v>
      </c>
      <c r="AA819" s="103">
        <f t="shared" si="634"/>
        <v>277000</v>
      </c>
      <c r="AB819" s="103">
        <f>AB1451+AB820+AB1141+AB1197+AB1395</f>
        <v>276000</v>
      </c>
      <c r="AC819" s="103">
        <f t="shared" si="611"/>
        <v>831000</v>
      </c>
      <c r="AD819" s="420">
        <f t="shared" si="598"/>
        <v>27.174623937213866</v>
      </c>
      <c r="AF819" s="420">
        <f t="shared" si="605"/>
        <v>1395000</v>
      </c>
      <c r="AG819" s="420">
        <f t="shared" si="606"/>
        <v>45.618051013734465</v>
      </c>
      <c r="AI819" s="420">
        <f t="shared" si="635"/>
        <v>340000</v>
      </c>
      <c r="AJ819" s="103">
        <f t="shared" si="635"/>
        <v>340000</v>
      </c>
      <c r="AK819" s="103">
        <f>AK1451+AK820+AK1141+AK1197+AK1395</f>
        <v>340000</v>
      </c>
      <c r="AL819" s="103">
        <f t="shared" si="612"/>
        <v>1020000</v>
      </c>
      <c r="AM819" s="420">
        <f t="shared" si="600"/>
        <v>33.355134074558535</v>
      </c>
      <c r="AO819" s="420">
        <f t="shared" si="636"/>
        <v>218000</v>
      </c>
      <c r="AP819" s="103">
        <f t="shared" si="636"/>
        <v>221000</v>
      </c>
      <c r="AQ819" s="103">
        <f>AQ1451+AQ820+AQ1141+AQ1197+AQ1395</f>
        <v>204000</v>
      </c>
      <c r="AR819" s="103">
        <f t="shared" si="613"/>
        <v>643000</v>
      </c>
      <c r="AS819" s="420">
        <f t="shared" si="602"/>
        <v>21.026814911707</v>
      </c>
      <c r="AU819" s="420">
        <f t="shared" si="594"/>
        <v>1663000</v>
      </c>
      <c r="AV819" s="420">
        <f t="shared" si="607"/>
        <v>54.381948986265535</v>
      </c>
      <c r="AX819" s="420">
        <f t="shared" si="608"/>
        <v>3058000</v>
      </c>
      <c r="AY819" s="420">
        <f t="shared" si="609"/>
        <v>100</v>
      </c>
      <c r="AZ819" s="50"/>
      <c r="BA819" s="102">
        <f t="shared" si="588"/>
        <v>0</v>
      </c>
      <c r="BB819" s="103">
        <f t="shared" si="614"/>
        <v>0</v>
      </c>
      <c r="BC819" s="103">
        <f t="shared" si="589"/>
        <v>3058000</v>
      </c>
      <c r="BD819" s="51"/>
    </row>
    <row r="820" spans="1:56" ht="30" customHeight="1" x14ac:dyDescent="0.2">
      <c r="A820" s="82"/>
      <c r="B820" s="83"/>
      <c r="C820" s="83"/>
      <c r="D820" s="63"/>
      <c r="E820" s="60"/>
      <c r="F820" s="83"/>
      <c r="G820" s="109"/>
      <c r="H820" s="173" t="s">
        <v>46</v>
      </c>
      <c r="I820" s="59"/>
      <c r="J820" s="60"/>
      <c r="K820" s="61"/>
      <c r="L820" s="62"/>
      <c r="M820" s="63"/>
      <c r="N820" s="101" t="s">
        <v>142</v>
      </c>
      <c r="O820" s="103">
        <f t="shared" si="632"/>
        <v>3058000</v>
      </c>
      <c r="P820" s="131">
        <f t="shared" si="632"/>
        <v>3348000</v>
      </c>
      <c r="Q820" s="132">
        <f t="shared" si="632"/>
        <v>3641000</v>
      </c>
      <c r="R820" s="103">
        <f t="shared" si="632"/>
        <v>3058000</v>
      </c>
      <c r="S820" s="379"/>
      <c r="T820" s="103">
        <f t="shared" si="633"/>
        <v>161000</v>
      </c>
      <c r="U820" s="103">
        <f t="shared" si="633"/>
        <v>202000</v>
      </c>
      <c r="V820" s="103">
        <f>V1452+V821+V1142+V1198+V1396</f>
        <v>201000</v>
      </c>
      <c r="W820" s="103">
        <f t="shared" si="610"/>
        <v>564000</v>
      </c>
      <c r="X820" s="102">
        <f t="shared" si="604"/>
        <v>18.443427076520603</v>
      </c>
      <c r="Z820" s="102">
        <f t="shared" si="634"/>
        <v>278000</v>
      </c>
      <c r="AA820" s="103">
        <f t="shared" si="634"/>
        <v>277000</v>
      </c>
      <c r="AB820" s="103">
        <f>AB1452+AB821+AB1142+AB1198+AB1396</f>
        <v>276000</v>
      </c>
      <c r="AC820" s="103">
        <f t="shared" si="611"/>
        <v>831000</v>
      </c>
      <c r="AD820" s="420">
        <f t="shared" si="598"/>
        <v>27.174623937213866</v>
      </c>
      <c r="AF820" s="420">
        <f t="shared" si="605"/>
        <v>1395000</v>
      </c>
      <c r="AG820" s="420">
        <f t="shared" si="606"/>
        <v>45.618051013734465</v>
      </c>
      <c r="AI820" s="420">
        <f t="shared" si="635"/>
        <v>340000</v>
      </c>
      <c r="AJ820" s="103">
        <f t="shared" si="635"/>
        <v>340000</v>
      </c>
      <c r="AK820" s="103">
        <f>AK1452+AK821+AK1142+AK1198+AK1396</f>
        <v>340000</v>
      </c>
      <c r="AL820" s="103">
        <f t="shared" si="612"/>
        <v>1020000</v>
      </c>
      <c r="AM820" s="420">
        <f t="shared" si="600"/>
        <v>33.355134074558535</v>
      </c>
      <c r="AO820" s="420">
        <f t="shared" si="636"/>
        <v>218000</v>
      </c>
      <c r="AP820" s="103">
        <f t="shared" si="636"/>
        <v>221000</v>
      </c>
      <c r="AQ820" s="103">
        <f>AQ1452+AQ821+AQ1142+AQ1198+AQ1396</f>
        <v>204000</v>
      </c>
      <c r="AR820" s="103">
        <f t="shared" si="613"/>
        <v>643000</v>
      </c>
      <c r="AS820" s="420">
        <f t="shared" si="602"/>
        <v>21.026814911707</v>
      </c>
      <c r="AU820" s="420">
        <f t="shared" si="594"/>
        <v>1663000</v>
      </c>
      <c r="AV820" s="420">
        <f t="shared" si="607"/>
        <v>54.381948986265535</v>
      </c>
      <c r="AX820" s="420">
        <f t="shared" si="608"/>
        <v>3058000</v>
      </c>
      <c r="AY820" s="420">
        <f t="shared" si="609"/>
        <v>100</v>
      </c>
      <c r="AZ820" s="50"/>
      <c r="BA820" s="102">
        <f t="shared" si="588"/>
        <v>0</v>
      </c>
      <c r="BB820" s="103">
        <f t="shared" si="614"/>
        <v>0</v>
      </c>
      <c r="BC820" s="103">
        <f t="shared" si="589"/>
        <v>3058000</v>
      </c>
      <c r="BD820" s="51"/>
    </row>
    <row r="821" spans="1:56" ht="30" customHeight="1" x14ac:dyDescent="0.2">
      <c r="A821" s="82"/>
      <c r="B821" s="83"/>
      <c r="C821" s="83"/>
      <c r="D821" s="63"/>
      <c r="E821" s="60"/>
      <c r="F821" s="83"/>
      <c r="G821" s="104"/>
      <c r="H821" s="105"/>
      <c r="I821" s="123">
        <v>2</v>
      </c>
      <c r="J821" s="60"/>
      <c r="K821" s="61"/>
      <c r="L821" s="62"/>
      <c r="M821" s="63"/>
      <c r="N821" s="124" t="s">
        <v>54</v>
      </c>
      <c r="O821" s="126">
        <f>O822+O824+O826+O831</f>
        <v>3058000</v>
      </c>
      <c r="P821" s="127">
        <f>P822+P824+P826+P831</f>
        <v>3348000</v>
      </c>
      <c r="Q821" s="128">
        <f>Q822+Q824+Q826+Q831</f>
        <v>3641000</v>
      </c>
      <c r="R821" s="126">
        <f>R822+R824+R826+R831</f>
        <v>3058000</v>
      </c>
      <c r="S821" s="388"/>
      <c r="T821" s="126">
        <f>T822+T824+T826+T831</f>
        <v>161000</v>
      </c>
      <c r="U821" s="126">
        <f>U822+U824+U826+U831</f>
        <v>202000</v>
      </c>
      <c r="V821" s="126">
        <f>V822+V824+V826+V831</f>
        <v>201000</v>
      </c>
      <c r="W821" s="126">
        <f t="shared" si="610"/>
        <v>564000</v>
      </c>
      <c r="X821" s="125">
        <f t="shared" si="604"/>
        <v>18.443427076520603</v>
      </c>
      <c r="Z821" s="125">
        <f>Z822+Z824+Z826+Z831</f>
        <v>278000</v>
      </c>
      <c r="AA821" s="126">
        <f>AA822+AA824+AA826+AA831</f>
        <v>277000</v>
      </c>
      <c r="AB821" s="126">
        <f>AB822+AB824+AB826+AB831</f>
        <v>276000</v>
      </c>
      <c r="AC821" s="126">
        <f t="shared" si="611"/>
        <v>831000</v>
      </c>
      <c r="AD821" s="423">
        <f t="shared" si="598"/>
        <v>27.174623937213866</v>
      </c>
      <c r="AF821" s="423">
        <f t="shared" si="605"/>
        <v>1395000</v>
      </c>
      <c r="AG821" s="423">
        <f t="shared" si="606"/>
        <v>45.618051013734465</v>
      </c>
      <c r="AI821" s="423">
        <f>AI822+AI824+AI826+AI831</f>
        <v>340000</v>
      </c>
      <c r="AJ821" s="126">
        <f>AJ822+AJ824+AJ826+AJ831</f>
        <v>340000</v>
      </c>
      <c r="AK821" s="126">
        <f>AK822+AK824+AK826+AK831</f>
        <v>340000</v>
      </c>
      <c r="AL821" s="126">
        <f t="shared" si="612"/>
        <v>1020000</v>
      </c>
      <c r="AM821" s="423">
        <f t="shared" si="600"/>
        <v>33.355134074558535</v>
      </c>
      <c r="AO821" s="423">
        <f>AO822+AO824+AO826+AO831</f>
        <v>218000</v>
      </c>
      <c r="AP821" s="126">
        <f>AP822+AP824+AP826+AP831</f>
        <v>221000</v>
      </c>
      <c r="AQ821" s="126">
        <f>AQ822+AQ824+AQ826+AQ831</f>
        <v>204000</v>
      </c>
      <c r="AR821" s="126">
        <f t="shared" si="613"/>
        <v>643000</v>
      </c>
      <c r="AS821" s="423">
        <f t="shared" si="602"/>
        <v>21.026814911707</v>
      </c>
      <c r="AU821" s="423">
        <f t="shared" si="594"/>
        <v>1663000</v>
      </c>
      <c r="AV821" s="423">
        <f t="shared" si="607"/>
        <v>54.381948986265535</v>
      </c>
      <c r="AX821" s="423">
        <f t="shared" si="608"/>
        <v>3058000</v>
      </c>
      <c r="AY821" s="423">
        <f t="shared" si="609"/>
        <v>100</v>
      </c>
      <c r="AZ821" s="50"/>
      <c r="BA821" s="125">
        <f t="shared" si="588"/>
        <v>0</v>
      </c>
      <c r="BB821" s="126">
        <f t="shared" si="614"/>
        <v>0</v>
      </c>
      <c r="BC821" s="126">
        <f t="shared" si="589"/>
        <v>3058000</v>
      </c>
      <c r="BD821" s="51"/>
    </row>
    <row r="822" spans="1:56" ht="30" customHeight="1" x14ac:dyDescent="0.2">
      <c r="A822" s="82"/>
      <c r="B822" s="83"/>
      <c r="C822" s="83"/>
      <c r="D822" s="63"/>
      <c r="E822" s="60"/>
      <c r="F822" s="83"/>
      <c r="G822" s="104"/>
      <c r="H822" s="105"/>
      <c r="I822" s="59"/>
      <c r="J822" s="130" t="s">
        <v>63</v>
      </c>
      <c r="K822" s="61"/>
      <c r="L822" s="62"/>
      <c r="M822" s="63"/>
      <c r="N822" s="101" t="s">
        <v>64</v>
      </c>
      <c r="O822" s="103">
        <f>O823</f>
        <v>877000</v>
      </c>
      <c r="P822" s="131">
        <f>P823</f>
        <v>949000</v>
      </c>
      <c r="Q822" s="132">
        <f>Q823</f>
        <v>1024000</v>
      </c>
      <c r="R822" s="103">
        <f>R823</f>
        <v>877000</v>
      </c>
      <c r="S822" s="379"/>
      <c r="T822" s="103">
        <f>T823</f>
        <v>132000</v>
      </c>
      <c r="U822" s="103">
        <f>U823</f>
        <v>66000</v>
      </c>
      <c r="V822" s="103">
        <f>V823</f>
        <v>66000</v>
      </c>
      <c r="W822" s="103">
        <f t="shared" si="610"/>
        <v>264000</v>
      </c>
      <c r="X822" s="102">
        <f t="shared" si="604"/>
        <v>30.102622576966933</v>
      </c>
      <c r="Z822" s="102">
        <f>Z823</f>
        <v>85000</v>
      </c>
      <c r="AA822" s="103">
        <f>AA823</f>
        <v>85000</v>
      </c>
      <c r="AB822" s="103">
        <f>AB823</f>
        <v>85000</v>
      </c>
      <c r="AC822" s="103">
        <f t="shared" si="611"/>
        <v>255000</v>
      </c>
      <c r="AD822" s="424">
        <f>AC822/(O822/100)</f>
        <v>29.076396807297606</v>
      </c>
      <c r="AF822" s="420">
        <f t="shared" si="605"/>
        <v>519000</v>
      </c>
      <c r="AG822" s="420">
        <f t="shared" si="606"/>
        <v>59.179019384264535</v>
      </c>
      <c r="AI822" s="420">
        <f>AI823</f>
        <v>77000</v>
      </c>
      <c r="AJ822" s="103">
        <f>AJ823</f>
        <v>77000</v>
      </c>
      <c r="AK822" s="103">
        <f>AK823</f>
        <v>77000</v>
      </c>
      <c r="AL822" s="103">
        <f t="shared" si="612"/>
        <v>231000</v>
      </c>
      <c r="AM822" s="424">
        <f>AL822/(O822/100)</f>
        <v>26.339794754846068</v>
      </c>
      <c r="AO822" s="420">
        <f>AO823</f>
        <v>44000</v>
      </c>
      <c r="AP822" s="103">
        <f>AP823</f>
        <v>44000</v>
      </c>
      <c r="AQ822" s="103">
        <f>AQ823</f>
        <v>39000</v>
      </c>
      <c r="AR822" s="103">
        <f t="shared" si="613"/>
        <v>127000</v>
      </c>
      <c r="AS822" s="424">
        <f>AR822/(O822/100)</f>
        <v>14.481185860889395</v>
      </c>
      <c r="AU822" s="420">
        <f t="shared" si="594"/>
        <v>358000</v>
      </c>
      <c r="AV822" s="420">
        <f t="shared" si="607"/>
        <v>40.820980615735465</v>
      </c>
      <c r="AX822" s="420">
        <f t="shared" si="608"/>
        <v>877000</v>
      </c>
      <c r="AY822" s="420">
        <f t="shared" si="609"/>
        <v>100</v>
      </c>
      <c r="AZ822" s="50"/>
      <c r="BA822" s="102">
        <f t="shared" si="588"/>
        <v>0</v>
      </c>
      <c r="BB822" s="103">
        <f t="shared" si="614"/>
        <v>0</v>
      </c>
      <c r="BC822" s="103">
        <f t="shared" si="589"/>
        <v>877000</v>
      </c>
      <c r="BD822" s="51"/>
    </row>
    <row r="823" spans="1:56" ht="30" customHeight="1" x14ac:dyDescent="0.2">
      <c r="A823" s="82"/>
      <c r="B823" s="83"/>
      <c r="C823" s="83"/>
      <c r="D823" s="63"/>
      <c r="E823" s="60"/>
      <c r="F823" s="83"/>
      <c r="G823" s="104"/>
      <c r="H823" s="105"/>
      <c r="I823" s="59"/>
      <c r="J823" s="60"/>
      <c r="K823" s="133">
        <v>1</v>
      </c>
      <c r="L823" s="62"/>
      <c r="M823" s="63"/>
      <c r="N823" s="134" t="s">
        <v>65</v>
      </c>
      <c r="O823" s="129">
        <v>877000</v>
      </c>
      <c r="P823" s="136">
        <v>949000</v>
      </c>
      <c r="Q823" s="137">
        <v>1024000</v>
      </c>
      <c r="R823" s="129">
        <v>877000</v>
      </c>
      <c r="S823" s="375"/>
      <c r="T823" s="129">
        <v>132000</v>
      </c>
      <c r="U823" s="129">
        <v>66000</v>
      </c>
      <c r="V823" s="129">
        <v>66000</v>
      </c>
      <c r="W823" s="129">
        <f>T823+U823+V823</f>
        <v>264000</v>
      </c>
      <c r="X823" s="135">
        <f>W823/(R823/100)</f>
        <v>30.102622576966933</v>
      </c>
      <c r="Z823" s="135">
        <v>85000</v>
      </c>
      <c r="AA823" s="129">
        <v>85000</v>
      </c>
      <c r="AB823" s="129">
        <v>85000</v>
      </c>
      <c r="AC823" s="129">
        <f t="shared" si="611"/>
        <v>255000</v>
      </c>
      <c r="AD823" s="424">
        <f>AC823/(O823/100)</f>
        <v>29.076396807297606</v>
      </c>
      <c r="AF823" s="424">
        <f>W823+AC823</f>
        <v>519000</v>
      </c>
      <c r="AG823" s="424">
        <f>AF823/(R823/100)</f>
        <v>59.179019384264535</v>
      </c>
      <c r="AI823" s="424">
        <v>77000</v>
      </c>
      <c r="AJ823" s="129">
        <v>77000</v>
      </c>
      <c r="AK823" s="129">
        <v>77000</v>
      </c>
      <c r="AL823" s="129">
        <f t="shared" si="612"/>
        <v>231000</v>
      </c>
      <c r="AM823" s="424">
        <f>AL823/(O823/100)</f>
        <v>26.339794754846068</v>
      </c>
      <c r="AO823" s="424">
        <v>44000</v>
      </c>
      <c r="AP823" s="129">
        <v>44000</v>
      </c>
      <c r="AQ823" s="129">
        <v>39000</v>
      </c>
      <c r="AR823" s="129">
        <f t="shared" si="613"/>
        <v>127000</v>
      </c>
      <c r="AS823" s="424">
        <f>AR823/(O823/100)</f>
        <v>14.481185860889395</v>
      </c>
      <c r="AU823" s="424">
        <f>AL823+AR823</f>
        <v>358000</v>
      </c>
      <c r="AV823" s="424">
        <f>AU823/(R823/100)</f>
        <v>40.820980615735465</v>
      </c>
      <c r="AX823" s="424">
        <f>AF823+AU823</f>
        <v>877000</v>
      </c>
      <c r="AY823" s="424">
        <f>AX823/(R823/100)</f>
        <v>100</v>
      </c>
      <c r="AZ823" s="50"/>
      <c r="BA823" s="135">
        <f t="shared" si="588"/>
        <v>0</v>
      </c>
      <c r="BB823" s="129">
        <f t="shared" si="614"/>
        <v>0</v>
      </c>
      <c r="BC823" s="129">
        <f t="shared" si="589"/>
        <v>877000</v>
      </c>
      <c r="BD823" s="51"/>
    </row>
    <row r="824" spans="1:56" ht="30" customHeight="1" x14ac:dyDescent="0.2">
      <c r="A824" s="82"/>
      <c r="B824" s="83"/>
      <c r="C824" s="83"/>
      <c r="D824" s="63"/>
      <c r="E824" s="60"/>
      <c r="F824" s="83"/>
      <c r="G824" s="104"/>
      <c r="H824" s="105"/>
      <c r="I824" s="59"/>
      <c r="J824" s="130" t="s">
        <v>67</v>
      </c>
      <c r="K824" s="61"/>
      <c r="L824" s="62"/>
      <c r="M824" s="63"/>
      <c r="N824" s="101" t="s">
        <v>68</v>
      </c>
      <c r="O824" s="103">
        <f>O825</f>
        <v>170000</v>
      </c>
      <c r="P824" s="131">
        <f>P825</f>
        <v>184000</v>
      </c>
      <c r="Q824" s="132">
        <f>Q825</f>
        <v>198000</v>
      </c>
      <c r="R824" s="103">
        <f>R825</f>
        <v>170000</v>
      </c>
      <c r="S824" s="379"/>
      <c r="T824" s="103">
        <f>T825</f>
        <v>26000</v>
      </c>
      <c r="U824" s="103">
        <f>U825</f>
        <v>13000</v>
      </c>
      <c r="V824" s="103">
        <f>V825</f>
        <v>13000</v>
      </c>
      <c r="W824" s="103">
        <f t="shared" si="610"/>
        <v>52000</v>
      </c>
      <c r="X824" s="102">
        <f t="shared" si="604"/>
        <v>30.588235294117649</v>
      </c>
      <c r="Z824" s="102">
        <f>Z825</f>
        <v>17000</v>
      </c>
      <c r="AA824" s="103">
        <f>AA825</f>
        <v>17000</v>
      </c>
      <c r="AB824" s="103">
        <f>AB825</f>
        <v>17000</v>
      </c>
      <c r="AC824" s="103">
        <f t="shared" si="611"/>
        <v>51000</v>
      </c>
      <c r="AD824" s="424">
        <f>AC824/(O824/100)</f>
        <v>30</v>
      </c>
      <c r="AF824" s="420">
        <f t="shared" si="605"/>
        <v>103000</v>
      </c>
      <c r="AG824" s="420">
        <f t="shared" si="606"/>
        <v>60.588235294117645</v>
      </c>
      <c r="AI824" s="420">
        <f>AI825</f>
        <v>15000</v>
      </c>
      <c r="AJ824" s="103">
        <f>AJ825</f>
        <v>15000</v>
      </c>
      <c r="AK824" s="103">
        <f>AK825</f>
        <v>15000</v>
      </c>
      <c r="AL824" s="103">
        <f t="shared" si="612"/>
        <v>45000</v>
      </c>
      <c r="AM824" s="424">
        <f>AL824/(O824/100)</f>
        <v>26.470588235294116</v>
      </c>
      <c r="AO824" s="420">
        <f>AO825</f>
        <v>9000</v>
      </c>
      <c r="AP824" s="103">
        <f>AP825</f>
        <v>9000</v>
      </c>
      <c r="AQ824" s="103">
        <f>AQ825</f>
        <v>4000</v>
      </c>
      <c r="AR824" s="103">
        <f t="shared" si="613"/>
        <v>22000</v>
      </c>
      <c r="AS824" s="424">
        <f>AR824/(O824/100)</f>
        <v>12.941176470588236</v>
      </c>
      <c r="AU824" s="420">
        <f t="shared" si="594"/>
        <v>67000</v>
      </c>
      <c r="AV824" s="420">
        <f t="shared" si="607"/>
        <v>39.411764705882355</v>
      </c>
      <c r="AX824" s="420">
        <f t="shared" si="608"/>
        <v>170000</v>
      </c>
      <c r="AY824" s="420">
        <f t="shared" si="609"/>
        <v>100</v>
      </c>
      <c r="AZ824" s="50"/>
      <c r="BA824" s="102">
        <f t="shared" si="588"/>
        <v>0</v>
      </c>
      <c r="BB824" s="103">
        <f t="shared" si="614"/>
        <v>0</v>
      </c>
      <c r="BC824" s="103">
        <f t="shared" si="589"/>
        <v>170000</v>
      </c>
      <c r="BD824" s="51"/>
    </row>
    <row r="825" spans="1:56" ht="30" customHeight="1" x14ac:dyDescent="0.2">
      <c r="A825" s="82"/>
      <c r="B825" s="83"/>
      <c r="C825" s="83"/>
      <c r="D825" s="63"/>
      <c r="E825" s="60"/>
      <c r="F825" s="83"/>
      <c r="G825" s="104"/>
      <c r="H825" s="105"/>
      <c r="I825" s="59"/>
      <c r="J825" s="60"/>
      <c r="K825" s="133">
        <v>1</v>
      </c>
      <c r="L825" s="62"/>
      <c r="M825" s="63"/>
      <c r="N825" s="134" t="s">
        <v>65</v>
      </c>
      <c r="O825" s="129">
        <v>170000</v>
      </c>
      <c r="P825" s="136">
        <v>184000</v>
      </c>
      <c r="Q825" s="137">
        <v>198000</v>
      </c>
      <c r="R825" s="129">
        <v>170000</v>
      </c>
      <c r="S825" s="375"/>
      <c r="T825" s="129">
        <v>26000</v>
      </c>
      <c r="U825" s="129">
        <v>13000</v>
      </c>
      <c r="V825" s="129">
        <v>13000</v>
      </c>
      <c r="W825" s="129">
        <f>T825+U825+V825</f>
        <v>52000</v>
      </c>
      <c r="X825" s="135">
        <f>W825/(R825/100)</f>
        <v>30.588235294117649</v>
      </c>
      <c r="Z825" s="135">
        <v>17000</v>
      </c>
      <c r="AA825" s="129">
        <v>17000</v>
      </c>
      <c r="AB825" s="129">
        <v>17000</v>
      </c>
      <c r="AC825" s="129">
        <f t="shared" si="611"/>
        <v>51000</v>
      </c>
      <c r="AD825" s="424">
        <f>AC825/(O825/100)</f>
        <v>30</v>
      </c>
      <c r="AF825" s="424">
        <f>W825+AC825</f>
        <v>103000</v>
      </c>
      <c r="AG825" s="424">
        <f>AF825/(R825/100)</f>
        <v>60.588235294117645</v>
      </c>
      <c r="AI825" s="424">
        <v>15000</v>
      </c>
      <c r="AJ825" s="129">
        <v>15000</v>
      </c>
      <c r="AK825" s="129">
        <v>15000</v>
      </c>
      <c r="AL825" s="129">
        <f t="shared" si="612"/>
        <v>45000</v>
      </c>
      <c r="AM825" s="424">
        <f>AL825/(O825/100)</f>
        <v>26.470588235294116</v>
      </c>
      <c r="AO825" s="424">
        <v>9000</v>
      </c>
      <c r="AP825" s="129">
        <v>9000</v>
      </c>
      <c r="AQ825" s="129">
        <v>4000</v>
      </c>
      <c r="AR825" s="129">
        <f t="shared" si="613"/>
        <v>22000</v>
      </c>
      <c r="AS825" s="424">
        <f>AR825/(O825/100)</f>
        <v>12.941176470588236</v>
      </c>
      <c r="AU825" s="424">
        <f>AL825+AR825</f>
        <v>67000</v>
      </c>
      <c r="AV825" s="424">
        <f>AU825/(R825/100)</f>
        <v>39.411764705882355</v>
      </c>
      <c r="AX825" s="424">
        <f>AF825+AU825</f>
        <v>170000</v>
      </c>
      <c r="AY825" s="424">
        <f>AX825/(R825/100)</f>
        <v>100</v>
      </c>
      <c r="AZ825" s="50"/>
      <c r="BA825" s="135">
        <f t="shared" si="588"/>
        <v>0</v>
      </c>
      <c r="BB825" s="129">
        <f t="shared" si="614"/>
        <v>0</v>
      </c>
      <c r="BC825" s="129">
        <f t="shared" si="589"/>
        <v>170000</v>
      </c>
      <c r="BD825" s="51"/>
    </row>
    <row r="826" spans="1:56" ht="30" customHeight="1" x14ac:dyDescent="0.2">
      <c r="A826" s="82"/>
      <c r="B826" s="83"/>
      <c r="C826" s="83"/>
      <c r="D826" s="63"/>
      <c r="E826" s="60"/>
      <c r="F826" s="83"/>
      <c r="G826" s="104"/>
      <c r="H826" s="105"/>
      <c r="I826" s="59"/>
      <c r="J826" s="130" t="s">
        <v>55</v>
      </c>
      <c r="K826" s="61"/>
      <c r="L826" s="62"/>
      <c r="M826" s="63"/>
      <c r="N826" s="101" t="s">
        <v>56</v>
      </c>
      <c r="O826" s="103">
        <f>O827+O828+O829+O830</f>
        <v>11000</v>
      </c>
      <c r="P826" s="131">
        <f>P827+P828+P829+P830</f>
        <v>15000</v>
      </c>
      <c r="Q826" s="132">
        <f>Q827+Q828+Q829+Q830</f>
        <v>19000</v>
      </c>
      <c r="R826" s="103">
        <f>R827+R828+R829+R830</f>
        <v>11000</v>
      </c>
      <c r="S826" s="379"/>
      <c r="T826" s="103">
        <f>T827+T828+T829+T830</f>
        <v>3000</v>
      </c>
      <c r="U826" s="103">
        <f>U827+U828+U829+U830</f>
        <v>3000</v>
      </c>
      <c r="V826" s="103">
        <f>V827+V828+V829+V830</f>
        <v>2000</v>
      </c>
      <c r="W826" s="103">
        <f t="shared" ref="W826:W832" si="637">T826+U826+V826</f>
        <v>8000</v>
      </c>
      <c r="X826" s="102">
        <f t="shared" ref="X826:X832" si="638">W826/(R826/100)</f>
        <v>72.727272727272734</v>
      </c>
      <c r="Z826" s="102">
        <f>Z827+Z828+Z829+Z830</f>
        <v>2000</v>
      </c>
      <c r="AA826" s="103">
        <f>AA827+AA828+AA829+AA830</f>
        <v>1000</v>
      </c>
      <c r="AB826" s="103">
        <f>AB827+AB828+AB829+AB830</f>
        <v>0</v>
      </c>
      <c r="AC826" s="103">
        <f t="shared" si="611"/>
        <v>3000</v>
      </c>
      <c r="AD826" s="420">
        <f t="shared" ref="AD826:AD832" si="639">AC826/(R826/100)</f>
        <v>27.272727272727273</v>
      </c>
      <c r="AF826" s="420">
        <f t="shared" ref="AF826:AF832" si="640">W826+AC826</f>
        <v>11000</v>
      </c>
      <c r="AG826" s="420">
        <f t="shared" ref="AG826:AG832" si="641">AF826/(R826/100)</f>
        <v>100</v>
      </c>
      <c r="AI826" s="420">
        <f>AI827+AI828+AI829+AI830</f>
        <v>0</v>
      </c>
      <c r="AJ826" s="103">
        <f>AJ827+AJ828+AJ829+AJ830</f>
        <v>0</v>
      </c>
      <c r="AK826" s="103">
        <f>AK827+AK828+AK829+AK830</f>
        <v>0</v>
      </c>
      <c r="AL826" s="103">
        <f t="shared" si="612"/>
        <v>0</v>
      </c>
      <c r="AM826" s="420">
        <f t="shared" ref="AM826:AM832" si="642">AL826/(R826/100)</f>
        <v>0</v>
      </c>
      <c r="AO826" s="420">
        <f>AO827+AO828+AO829+AO830</f>
        <v>0</v>
      </c>
      <c r="AP826" s="103">
        <f>AP827+AP828+AP829+AP830</f>
        <v>0</v>
      </c>
      <c r="AQ826" s="103">
        <f>AQ827+AQ828+AQ829+AQ830</f>
        <v>0</v>
      </c>
      <c r="AR826" s="103">
        <f t="shared" si="613"/>
        <v>0</v>
      </c>
      <c r="AS826" s="420">
        <f t="shared" ref="AS826:AS832" si="643">AR826/(R826/100)</f>
        <v>0</v>
      </c>
      <c r="AU826" s="420">
        <f t="shared" ref="AU826:AU832" si="644">AL826+AR826</f>
        <v>0</v>
      </c>
      <c r="AV826" s="420">
        <f t="shared" ref="AV826:AV832" si="645">AU826/(R826/100)</f>
        <v>0</v>
      </c>
      <c r="AX826" s="420">
        <f t="shared" ref="AX826:AX832" si="646">AF826+AU826</f>
        <v>11000</v>
      </c>
      <c r="AY826" s="420">
        <f t="shared" ref="AY826:AY832" si="647">AX826/(R826/100)</f>
        <v>100</v>
      </c>
      <c r="AZ826" s="50"/>
      <c r="BA826" s="102">
        <f t="shared" si="588"/>
        <v>0</v>
      </c>
      <c r="BB826" s="103">
        <f t="shared" si="614"/>
        <v>0</v>
      </c>
      <c r="BC826" s="103">
        <f t="shared" si="589"/>
        <v>11000</v>
      </c>
      <c r="BD826" s="51"/>
    </row>
    <row r="827" spans="1:56" s="194" customFormat="1" ht="30" customHeight="1" x14ac:dyDescent="0.2">
      <c r="A827" s="82"/>
      <c r="B827" s="83"/>
      <c r="C827" s="83"/>
      <c r="D827" s="63"/>
      <c r="E827" s="60"/>
      <c r="F827" s="83"/>
      <c r="G827" s="104"/>
      <c r="H827" s="105"/>
      <c r="I827" s="59"/>
      <c r="J827" s="60"/>
      <c r="K827" s="133">
        <v>2</v>
      </c>
      <c r="L827" s="62"/>
      <c r="M827" s="63"/>
      <c r="N827" s="134" t="s">
        <v>57</v>
      </c>
      <c r="O827" s="129">
        <v>2000</v>
      </c>
      <c r="P827" s="136">
        <v>3000</v>
      </c>
      <c r="Q827" s="137">
        <v>4000</v>
      </c>
      <c r="R827" s="129">
        <v>2000</v>
      </c>
      <c r="S827" s="375"/>
      <c r="T827" s="129">
        <v>1000</v>
      </c>
      <c r="U827" s="129">
        <v>1000</v>
      </c>
      <c r="V827" s="129"/>
      <c r="W827" s="129">
        <f t="shared" si="637"/>
        <v>2000</v>
      </c>
      <c r="X827" s="135">
        <f t="shared" si="638"/>
        <v>100</v>
      </c>
      <c r="Y827" s="374"/>
      <c r="Z827" s="135"/>
      <c r="AA827" s="129"/>
      <c r="AB827" s="129"/>
      <c r="AC827" s="129">
        <f t="shared" si="611"/>
        <v>0</v>
      </c>
      <c r="AD827" s="424">
        <f t="shared" si="639"/>
        <v>0</v>
      </c>
      <c r="AE827" s="374"/>
      <c r="AF827" s="424">
        <f t="shared" si="640"/>
        <v>2000</v>
      </c>
      <c r="AG827" s="424">
        <f t="shared" si="641"/>
        <v>100</v>
      </c>
      <c r="AH827" s="374"/>
      <c r="AI827" s="424"/>
      <c r="AJ827" s="129"/>
      <c r="AK827" s="129"/>
      <c r="AL827" s="129">
        <f t="shared" si="612"/>
        <v>0</v>
      </c>
      <c r="AM827" s="424">
        <f t="shared" si="642"/>
        <v>0</v>
      </c>
      <c r="AN827" s="374"/>
      <c r="AO827" s="424"/>
      <c r="AP827" s="129"/>
      <c r="AQ827" s="129"/>
      <c r="AR827" s="129">
        <f t="shared" si="613"/>
        <v>0</v>
      </c>
      <c r="AS827" s="424">
        <f t="shared" si="643"/>
        <v>0</v>
      </c>
      <c r="AT827" s="374"/>
      <c r="AU827" s="424">
        <f t="shared" si="644"/>
        <v>0</v>
      </c>
      <c r="AV827" s="424">
        <f t="shared" si="645"/>
        <v>0</v>
      </c>
      <c r="AW827" s="374"/>
      <c r="AX827" s="424">
        <f t="shared" si="646"/>
        <v>2000</v>
      </c>
      <c r="AY827" s="424">
        <f t="shared" si="647"/>
        <v>100</v>
      </c>
      <c r="AZ827" s="50"/>
      <c r="BA827" s="135">
        <f t="shared" si="588"/>
        <v>0</v>
      </c>
      <c r="BB827" s="129">
        <f t="shared" si="614"/>
        <v>0</v>
      </c>
      <c r="BC827" s="129">
        <f t="shared" si="589"/>
        <v>2000</v>
      </c>
      <c r="BD827" s="51"/>
    </row>
    <row r="828" spans="1:56" ht="30" customHeight="1" x14ac:dyDescent="0.2">
      <c r="A828" s="82"/>
      <c r="B828" s="83"/>
      <c r="C828" s="83"/>
      <c r="D828" s="63"/>
      <c r="E828" s="60"/>
      <c r="F828" s="83"/>
      <c r="G828" s="104"/>
      <c r="H828" s="105"/>
      <c r="I828" s="59"/>
      <c r="J828" s="60"/>
      <c r="K828" s="133">
        <v>3</v>
      </c>
      <c r="L828" s="62"/>
      <c r="M828" s="63"/>
      <c r="N828" s="134" t="s">
        <v>69</v>
      </c>
      <c r="O828" s="129">
        <v>4000</v>
      </c>
      <c r="P828" s="136">
        <v>6000</v>
      </c>
      <c r="Q828" s="137">
        <v>8000</v>
      </c>
      <c r="R828" s="129">
        <v>4000</v>
      </c>
      <c r="S828" s="375"/>
      <c r="T828" s="129">
        <v>1000</v>
      </c>
      <c r="U828" s="129">
        <v>1000</v>
      </c>
      <c r="V828" s="129">
        <v>1000</v>
      </c>
      <c r="W828" s="129">
        <f t="shared" si="637"/>
        <v>3000</v>
      </c>
      <c r="X828" s="135">
        <f t="shared" si="638"/>
        <v>75</v>
      </c>
      <c r="Z828" s="135">
        <v>1000</v>
      </c>
      <c r="AA828" s="129"/>
      <c r="AB828" s="129"/>
      <c r="AC828" s="129">
        <f t="shared" si="611"/>
        <v>1000</v>
      </c>
      <c r="AD828" s="424">
        <f t="shared" si="639"/>
        <v>25</v>
      </c>
      <c r="AF828" s="424">
        <f t="shared" si="640"/>
        <v>4000</v>
      </c>
      <c r="AG828" s="424">
        <f t="shared" si="641"/>
        <v>100</v>
      </c>
      <c r="AI828" s="424"/>
      <c r="AJ828" s="129"/>
      <c r="AK828" s="129"/>
      <c r="AL828" s="129">
        <f t="shared" si="612"/>
        <v>0</v>
      </c>
      <c r="AM828" s="424">
        <f t="shared" si="642"/>
        <v>0</v>
      </c>
      <c r="AO828" s="424"/>
      <c r="AP828" s="129"/>
      <c r="AQ828" s="129"/>
      <c r="AR828" s="129">
        <f t="shared" si="613"/>
        <v>0</v>
      </c>
      <c r="AS828" s="424">
        <f t="shared" si="643"/>
        <v>0</v>
      </c>
      <c r="AU828" s="424">
        <f t="shared" si="644"/>
        <v>0</v>
      </c>
      <c r="AV828" s="424">
        <f t="shared" si="645"/>
        <v>0</v>
      </c>
      <c r="AX828" s="424">
        <f t="shared" si="646"/>
        <v>4000</v>
      </c>
      <c r="AY828" s="424">
        <f t="shared" si="647"/>
        <v>100</v>
      </c>
      <c r="AZ828" s="50"/>
      <c r="BA828" s="135">
        <f t="shared" si="588"/>
        <v>0</v>
      </c>
      <c r="BB828" s="129">
        <f t="shared" si="614"/>
        <v>0</v>
      </c>
      <c r="BC828" s="129">
        <f t="shared" si="589"/>
        <v>4000</v>
      </c>
      <c r="BD828" s="51"/>
    </row>
    <row r="829" spans="1:56" ht="26.25" customHeight="1" x14ac:dyDescent="0.2">
      <c r="A829" s="82"/>
      <c r="B829" s="83"/>
      <c r="C829" s="83"/>
      <c r="D829" s="63"/>
      <c r="E829" s="60"/>
      <c r="F829" s="83"/>
      <c r="G829" s="104"/>
      <c r="H829" s="105"/>
      <c r="I829" s="59"/>
      <c r="J829" s="60"/>
      <c r="K829" s="133">
        <v>5</v>
      </c>
      <c r="L829" s="62"/>
      <c r="M829" s="63"/>
      <c r="N829" s="134" t="s">
        <v>58</v>
      </c>
      <c r="O829" s="129">
        <v>5000</v>
      </c>
      <c r="P829" s="136">
        <v>6000</v>
      </c>
      <c r="Q829" s="137">
        <v>7000</v>
      </c>
      <c r="R829" s="129">
        <v>5000</v>
      </c>
      <c r="S829" s="375"/>
      <c r="T829" s="129">
        <v>1000</v>
      </c>
      <c r="U829" s="129">
        <v>1000</v>
      </c>
      <c r="V829" s="129">
        <v>1000</v>
      </c>
      <c r="W829" s="129">
        <f t="shared" si="637"/>
        <v>3000</v>
      </c>
      <c r="X829" s="135">
        <f t="shared" si="638"/>
        <v>60</v>
      </c>
      <c r="Z829" s="135">
        <v>1000</v>
      </c>
      <c r="AA829" s="129">
        <v>1000</v>
      </c>
      <c r="AB829" s="129"/>
      <c r="AC829" s="129">
        <f t="shared" si="611"/>
        <v>2000</v>
      </c>
      <c r="AD829" s="424">
        <f t="shared" si="639"/>
        <v>40</v>
      </c>
      <c r="AF829" s="424">
        <f t="shared" si="640"/>
        <v>5000</v>
      </c>
      <c r="AG829" s="424">
        <f t="shared" si="641"/>
        <v>100</v>
      </c>
      <c r="AI829" s="424"/>
      <c r="AJ829" s="129"/>
      <c r="AK829" s="129"/>
      <c r="AL829" s="129">
        <f t="shared" si="612"/>
        <v>0</v>
      </c>
      <c r="AM829" s="424">
        <f t="shared" si="642"/>
        <v>0</v>
      </c>
      <c r="AO829" s="424"/>
      <c r="AP829" s="129"/>
      <c r="AQ829" s="129"/>
      <c r="AR829" s="129">
        <f t="shared" si="613"/>
        <v>0</v>
      </c>
      <c r="AS829" s="424">
        <f t="shared" si="643"/>
        <v>0</v>
      </c>
      <c r="AU829" s="424">
        <f t="shared" si="644"/>
        <v>0</v>
      </c>
      <c r="AV829" s="424">
        <f t="shared" si="645"/>
        <v>0</v>
      </c>
      <c r="AX829" s="424">
        <f t="shared" si="646"/>
        <v>5000</v>
      </c>
      <c r="AY829" s="424">
        <f t="shared" si="647"/>
        <v>100</v>
      </c>
      <c r="AZ829" s="50"/>
      <c r="BA829" s="135">
        <f t="shared" si="588"/>
        <v>0</v>
      </c>
      <c r="BB829" s="129">
        <f t="shared" si="614"/>
        <v>0</v>
      </c>
      <c r="BC829" s="129">
        <f t="shared" si="589"/>
        <v>5000</v>
      </c>
      <c r="BD829" s="51"/>
    </row>
    <row r="830" spans="1:56" ht="30" hidden="1" customHeight="1" x14ac:dyDescent="0.2">
      <c r="A830" s="82"/>
      <c r="B830" s="83"/>
      <c r="C830" s="83"/>
      <c r="D830" s="63"/>
      <c r="E830" s="60"/>
      <c r="F830" s="83"/>
      <c r="G830" s="104"/>
      <c r="H830" s="105"/>
      <c r="I830" s="59"/>
      <c r="J830" s="60"/>
      <c r="K830" s="133">
        <v>7</v>
      </c>
      <c r="L830" s="62"/>
      <c r="M830" s="63"/>
      <c r="N830" s="134" t="s">
        <v>59</v>
      </c>
      <c r="O830" s="129"/>
      <c r="P830" s="136"/>
      <c r="Q830" s="137"/>
      <c r="R830" s="129"/>
      <c r="S830" s="375"/>
      <c r="T830" s="129"/>
      <c r="U830" s="129"/>
      <c r="V830" s="129"/>
      <c r="W830" s="129">
        <f t="shared" si="637"/>
        <v>0</v>
      </c>
      <c r="X830" s="135" t="e">
        <f t="shared" si="638"/>
        <v>#DIV/0!</v>
      </c>
      <c r="Z830" s="135"/>
      <c r="AA830" s="129"/>
      <c r="AB830" s="129"/>
      <c r="AC830" s="129">
        <f t="shared" si="611"/>
        <v>0</v>
      </c>
      <c r="AD830" s="424" t="e">
        <f t="shared" si="639"/>
        <v>#DIV/0!</v>
      </c>
      <c r="AF830" s="424">
        <f t="shared" si="640"/>
        <v>0</v>
      </c>
      <c r="AG830" s="424" t="e">
        <f t="shared" si="641"/>
        <v>#DIV/0!</v>
      </c>
      <c r="AI830" s="424"/>
      <c r="AJ830" s="129"/>
      <c r="AK830" s="129"/>
      <c r="AL830" s="129">
        <f t="shared" si="612"/>
        <v>0</v>
      </c>
      <c r="AM830" s="424" t="e">
        <f t="shared" si="642"/>
        <v>#DIV/0!</v>
      </c>
      <c r="AO830" s="424"/>
      <c r="AP830" s="129"/>
      <c r="AQ830" s="129"/>
      <c r="AR830" s="129">
        <f t="shared" si="613"/>
        <v>0</v>
      </c>
      <c r="AS830" s="424" t="e">
        <f t="shared" si="643"/>
        <v>#DIV/0!</v>
      </c>
      <c r="AU830" s="424">
        <f t="shared" si="644"/>
        <v>0</v>
      </c>
      <c r="AV830" s="424" t="e">
        <f t="shared" si="645"/>
        <v>#DIV/0!</v>
      </c>
      <c r="AX830" s="424">
        <f t="shared" si="646"/>
        <v>0</v>
      </c>
      <c r="AY830" s="424" t="e">
        <f t="shared" si="647"/>
        <v>#DIV/0!</v>
      </c>
      <c r="AZ830" s="50"/>
      <c r="BA830" s="135">
        <f t="shared" si="588"/>
        <v>0</v>
      </c>
      <c r="BB830" s="129" t="e">
        <f t="shared" si="614"/>
        <v>#DIV/0!</v>
      </c>
      <c r="BC830" s="129">
        <f t="shared" si="589"/>
        <v>0</v>
      </c>
      <c r="BD830" s="51"/>
    </row>
    <row r="831" spans="1:56" ht="30" customHeight="1" x14ac:dyDescent="0.2">
      <c r="A831" s="82"/>
      <c r="B831" s="83"/>
      <c r="C831" s="83"/>
      <c r="D831" s="63"/>
      <c r="E831" s="60"/>
      <c r="F831" s="83"/>
      <c r="G831" s="104"/>
      <c r="H831" s="105"/>
      <c r="I831" s="59"/>
      <c r="J831" s="130" t="s">
        <v>92</v>
      </c>
      <c r="K831" s="61"/>
      <c r="L831" s="62"/>
      <c r="M831" s="63"/>
      <c r="N831" s="101" t="s">
        <v>114</v>
      </c>
      <c r="O831" s="103">
        <f>O832</f>
        <v>2000000</v>
      </c>
      <c r="P831" s="131">
        <f>P832</f>
        <v>2200000</v>
      </c>
      <c r="Q831" s="132">
        <f>Q832</f>
        <v>2400000</v>
      </c>
      <c r="R831" s="103">
        <f>R832</f>
        <v>2000000</v>
      </c>
      <c r="S831" s="379"/>
      <c r="T831" s="103">
        <f>T832</f>
        <v>0</v>
      </c>
      <c r="U831" s="103">
        <f>U832</f>
        <v>120000</v>
      </c>
      <c r="V831" s="103">
        <f>V832</f>
        <v>120000</v>
      </c>
      <c r="W831" s="103">
        <f t="shared" si="637"/>
        <v>240000</v>
      </c>
      <c r="X831" s="102">
        <f t="shared" si="638"/>
        <v>12</v>
      </c>
      <c r="Z831" s="102">
        <f>Z832</f>
        <v>174000</v>
      </c>
      <c r="AA831" s="103">
        <f>AA832</f>
        <v>174000</v>
      </c>
      <c r="AB831" s="103">
        <f>AB832</f>
        <v>174000</v>
      </c>
      <c r="AC831" s="103">
        <f t="shared" si="611"/>
        <v>522000</v>
      </c>
      <c r="AD831" s="420">
        <f t="shared" si="639"/>
        <v>26.1</v>
      </c>
      <c r="AF831" s="420">
        <f t="shared" si="640"/>
        <v>762000</v>
      </c>
      <c r="AG831" s="420">
        <f t="shared" si="641"/>
        <v>38.1</v>
      </c>
      <c r="AI831" s="420">
        <f>AI832</f>
        <v>248000</v>
      </c>
      <c r="AJ831" s="103">
        <f>AJ832</f>
        <v>248000</v>
      </c>
      <c r="AK831" s="103">
        <f>AK832</f>
        <v>248000</v>
      </c>
      <c r="AL831" s="103">
        <f t="shared" si="612"/>
        <v>744000</v>
      </c>
      <c r="AM831" s="420">
        <f t="shared" si="642"/>
        <v>37.200000000000003</v>
      </c>
      <c r="AO831" s="420">
        <f>AO832</f>
        <v>165000</v>
      </c>
      <c r="AP831" s="103">
        <f>AP832</f>
        <v>168000</v>
      </c>
      <c r="AQ831" s="103">
        <f>AQ832</f>
        <v>161000</v>
      </c>
      <c r="AR831" s="103">
        <f t="shared" si="613"/>
        <v>494000</v>
      </c>
      <c r="AS831" s="420">
        <f t="shared" si="643"/>
        <v>24.7</v>
      </c>
      <c r="AU831" s="420">
        <f t="shared" si="644"/>
        <v>1238000</v>
      </c>
      <c r="AV831" s="420">
        <f t="shared" si="645"/>
        <v>61.9</v>
      </c>
      <c r="AX831" s="420">
        <f t="shared" si="646"/>
        <v>2000000</v>
      </c>
      <c r="AY831" s="420">
        <f t="shared" si="647"/>
        <v>100</v>
      </c>
      <c r="AZ831" s="50"/>
      <c r="BA831" s="102">
        <f t="shared" ref="BA831:BA889" si="648">R831-AX831</f>
        <v>0</v>
      </c>
      <c r="BB831" s="103">
        <f t="shared" si="614"/>
        <v>0</v>
      </c>
      <c r="BC831" s="103">
        <f t="shared" ref="BC831:BC894" si="649">R831-BA831</f>
        <v>2000000</v>
      </c>
      <c r="BD831" s="51"/>
    </row>
    <row r="832" spans="1:56" ht="30" customHeight="1" x14ac:dyDescent="0.2">
      <c r="A832" s="82"/>
      <c r="B832" s="83"/>
      <c r="C832" s="83"/>
      <c r="D832" s="63"/>
      <c r="E832" s="60"/>
      <c r="F832" s="83"/>
      <c r="G832" s="104"/>
      <c r="H832" s="105"/>
      <c r="I832" s="59"/>
      <c r="J832" s="60"/>
      <c r="K832" s="133">
        <v>1</v>
      </c>
      <c r="L832" s="62"/>
      <c r="M832" s="63"/>
      <c r="N832" s="134" t="s">
        <v>115</v>
      </c>
      <c r="O832" s="129">
        <v>2000000</v>
      </c>
      <c r="P832" s="136">
        <v>2200000</v>
      </c>
      <c r="Q832" s="137">
        <v>2400000</v>
      </c>
      <c r="R832" s="129">
        <v>2000000</v>
      </c>
      <c r="S832" s="375"/>
      <c r="T832" s="129"/>
      <c r="U832" s="129">
        <v>120000</v>
      </c>
      <c r="V832" s="129">
        <v>120000</v>
      </c>
      <c r="W832" s="129">
        <f t="shared" si="637"/>
        <v>240000</v>
      </c>
      <c r="X832" s="135">
        <f t="shared" si="638"/>
        <v>12</v>
      </c>
      <c r="Z832" s="135">
        <v>174000</v>
      </c>
      <c r="AA832" s="129">
        <v>174000</v>
      </c>
      <c r="AB832" s="129">
        <v>174000</v>
      </c>
      <c r="AC832" s="129">
        <f t="shared" si="611"/>
        <v>522000</v>
      </c>
      <c r="AD832" s="424">
        <f t="shared" si="639"/>
        <v>26.1</v>
      </c>
      <c r="AF832" s="424">
        <f t="shared" si="640"/>
        <v>762000</v>
      </c>
      <c r="AG832" s="424">
        <f t="shared" si="641"/>
        <v>38.1</v>
      </c>
      <c r="AI832" s="424">
        <v>248000</v>
      </c>
      <c r="AJ832" s="129">
        <v>248000</v>
      </c>
      <c r="AK832" s="129">
        <v>248000</v>
      </c>
      <c r="AL832" s="129">
        <f t="shared" si="612"/>
        <v>744000</v>
      </c>
      <c r="AM832" s="424">
        <f t="shared" si="642"/>
        <v>37.200000000000003</v>
      </c>
      <c r="AO832" s="424">
        <v>165000</v>
      </c>
      <c r="AP832" s="129">
        <v>168000</v>
      </c>
      <c r="AQ832" s="129">
        <v>161000</v>
      </c>
      <c r="AR832" s="129">
        <f t="shared" si="613"/>
        <v>494000</v>
      </c>
      <c r="AS832" s="424">
        <f t="shared" si="643"/>
        <v>24.7</v>
      </c>
      <c r="AU832" s="424">
        <f t="shared" si="644"/>
        <v>1238000</v>
      </c>
      <c r="AV832" s="424">
        <f t="shared" si="645"/>
        <v>61.9</v>
      </c>
      <c r="AX832" s="424">
        <f t="shared" si="646"/>
        <v>2000000</v>
      </c>
      <c r="AY832" s="424">
        <f t="shared" si="647"/>
        <v>100</v>
      </c>
      <c r="AZ832" s="50"/>
      <c r="BA832" s="135">
        <f t="shared" si="648"/>
        <v>0</v>
      </c>
      <c r="BB832" s="129">
        <f t="shared" si="614"/>
        <v>0</v>
      </c>
      <c r="BC832" s="129">
        <f t="shared" si="649"/>
        <v>2000000</v>
      </c>
      <c r="BD832" s="51"/>
    </row>
    <row r="833" spans="1:56" ht="30" customHeight="1" x14ac:dyDescent="0.2">
      <c r="A833" s="82"/>
      <c r="B833" s="83"/>
      <c r="C833" s="83"/>
      <c r="D833" s="168" t="s">
        <v>52</v>
      </c>
      <c r="E833" s="85"/>
      <c r="F833" s="86"/>
      <c r="G833" s="87"/>
      <c r="H833" s="88"/>
      <c r="I833" s="89"/>
      <c r="J833" s="85"/>
      <c r="K833" s="90"/>
      <c r="L833" s="91"/>
      <c r="M833" s="92"/>
      <c r="N833" s="93" t="s">
        <v>151</v>
      </c>
      <c r="O833" s="95">
        <f>O834</f>
        <v>15334000</v>
      </c>
      <c r="P833" s="169">
        <v>16420000</v>
      </c>
      <c r="Q833" s="170">
        <v>17462000</v>
      </c>
      <c r="R833" s="95">
        <f>R834</f>
        <v>15334000</v>
      </c>
      <c r="S833" s="375"/>
      <c r="T833" s="95">
        <f t="shared" ref="T833:U835" si="650">T834</f>
        <v>1536500</v>
      </c>
      <c r="U833" s="95">
        <f t="shared" si="650"/>
        <v>1130500</v>
      </c>
      <c r="V833" s="95">
        <f>V1465+V834+V1155+V1211+V1409</f>
        <v>1758300</v>
      </c>
      <c r="W833" s="95">
        <f t="shared" si="610"/>
        <v>4425300</v>
      </c>
      <c r="X833" s="94">
        <f t="shared" si="604"/>
        <v>28.859397417503587</v>
      </c>
      <c r="Z833" s="94">
        <f t="shared" ref="Z833:AA835" si="651">Z834</f>
        <v>1708400</v>
      </c>
      <c r="AA833" s="95">
        <f t="shared" si="651"/>
        <v>1671700</v>
      </c>
      <c r="AB833" s="95">
        <f>AB1465+AB834+AB1155+AB1211+AB1409</f>
        <v>1686200</v>
      </c>
      <c r="AC833" s="95">
        <f t="shared" si="611"/>
        <v>5066300</v>
      </c>
      <c r="AD833" s="195">
        <f t="shared" si="598"/>
        <v>33.039650449980435</v>
      </c>
      <c r="AF833" s="195">
        <f t="shared" si="605"/>
        <v>9491600</v>
      </c>
      <c r="AG833" s="195">
        <f t="shared" si="606"/>
        <v>61.899047867484022</v>
      </c>
      <c r="AI833" s="195">
        <f t="shared" ref="AI833:AJ835" si="652">AI834</f>
        <v>1268100</v>
      </c>
      <c r="AJ833" s="95">
        <f t="shared" si="652"/>
        <v>1268100</v>
      </c>
      <c r="AK833" s="95">
        <f>AK1465+AK834+AK1155+AK1211+AK1409</f>
        <v>1260200</v>
      </c>
      <c r="AL833" s="95">
        <f t="shared" si="612"/>
        <v>3796400</v>
      </c>
      <c r="AM833" s="195">
        <f t="shared" si="600"/>
        <v>24.758053997652276</v>
      </c>
      <c r="AO833" s="195">
        <f t="shared" ref="AO833:AP835" si="653">AO834</f>
        <v>709000</v>
      </c>
      <c r="AP833" s="95">
        <f t="shared" si="653"/>
        <v>709000</v>
      </c>
      <c r="AQ833" s="95">
        <f>AQ1465+AQ834+AQ1155+AQ1211+AQ1409</f>
        <v>628000</v>
      </c>
      <c r="AR833" s="95">
        <f t="shared" si="613"/>
        <v>2046000</v>
      </c>
      <c r="AS833" s="195">
        <f t="shared" si="602"/>
        <v>13.342898134863702</v>
      </c>
      <c r="AU833" s="195">
        <f t="shared" si="594"/>
        <v>5842400</v>
      </c>
      <c r="AV833" s="195">
        <f t="shared" si="607"/>
        <v>38.100952132515978</v>
      </c>
      <c r="AX833" s="195">
        <f t="shared" si="608"/>
        <v>15334000</v>
      </c>
      <c r="AY833" s="195">
        <f t="shared" si="609"/>
        <v>100</v>
      </c>
      <c r="AZ833" s="96"/>
      <c r="BA833" s="94">
        <f t="shared" si="648"/>
        <v>0</v>
      </c>
      <c r="BB833" s="95">
        <f t="shared" si="614"/>
        <v>0</v>
      </c>
      <c r="BC833" s="95">
        <f t="shared" si="649"/>
        <v>15334000</v>
      </c>
      <c r="BD833" s="51"/>
    </row>
    <row r="834" spans="1:56" ht="30" customHeight="1" x14ac:dyDescent="0.2">
      <c r="A834" s="82"/>
      <c r="B834" s="83"/>
      <c r="C834" s="83"/>
      <c r="D834" s="63"/>
      <c r="E834" s="193" t="s">
        <v>48</v>
      </c>
      <c r="F834" s="83"/>
      <c r="G834" s="104"/>
      <c r="H834" s="105"/>
      <c r="I834" s="59"/>
      <c r="J834" s="60"/>
      <c r="K834" s="61"/>
      <c r="L834" s="62"/>
      <c r="M834" s="63"/>
      <c r="N834" s="64" t="s">
        <v>49</v>
      </c>
      <c r="O834" s="99">
        <f t="shared" ref="O834:R835" si="654">O835</f>
        <v>15334000</v>
      </c>
      <c r="P834" s="66">
        <f t="shared" si="654"/>
        <v>16420000</v>
      </c>
      <c r="Q834" s="67">
        <f t="shared" si="654"/>
        <v>17462000</v>
      </c>
      <c r="R834" s="99">
        <f t="shared" si="654"/>
        <v>15334000</v>
      </c>
      <c r="S834" s="383"/>
      <c r="T834" s="99">
        <f t="shared" si="650"/>
        <v>1536500</v>
      </c>
      <c r="U834" s="99">
        <f t="shared" si="650"/>
        <v>1130500</v>
      </c>
      <c r="V834" s="99">
        <f>V1466+V835+V1156+V1212+V1410</f>
        <v>1758300</v>
      </c>
      <c r="W834" s="99">
        <f t="shared" si="610"/>
        <v>4425300</v>
      </c>
      <c r="X834" s="98">
        <f t="shared" si="604"/>
        <v>28.859397417503587</v>
      </c>
      <c r="Z834" s="98">
        <f t="shared" si="651"/>
        <v>1708400</v>
      </c>
      <c r="AA834" s="99">
        <f t="shared" si="651"/>
        <v>1671700</v>
      </c>
      <c r="AB834" s="99">
        <f>AB1466+AB835+AB1156+AB1212+AB1410</f>
        <v>1686200</v>
      </c>
      <c r="AC834" s="99">
        <f t="shared" si="611"/>
        <v>5066300</v>
      </c>
      <c r="AD834" s="65">
        <f t="shared" si="598"/>
        <v>33.039650449980435</v>
      </c>
      <c r="AF834" s="65">
        <f t="shared" si="605"/>
        <v>9491600</v>
      </c>
      <c r="AG834" s="65">
        <f t="shared" si="606"/>
        <v>61.899047867484022</v>
      </c>
      <c r="AI834" s="65">
        <f t="shared" si="652"/>
        <v>1268100</v>
      </c>
      <c r="AJ834" s="99">
        <f t="shared" si="652"/>
        <v>1268100</v>
      </c>
      <c r="AK834" s="99">
        <f>AK1466+AK835+AK1156+AK1212+AK1410</f>
        <v>1260200</v>
      </c>
      <c r="AL834" s="99">
        <f t="shared" si="612"/>
        <v>3796400</v>
      </c>
      <c r="AM834" s="65">
        <f t="shared" si="600"/>
        <v>24.758053997652276</v>
      </c>
      <c r="AO834" s="65">
        <f t="shared" si="653"/>
        <v>709000</v>
      </c>
      <c r="AP834" s="99">
        <f t="shared" si="653"/>
        <v>709000</v>
      </c>
      <c r="AQ834" s="99">
        <f>AQ1466+AQ835+AQ1156+AQ1212+AQ1410</f>
        <v>628000</v>
      </c>
      <c r="AR834" s="99">
        <f t="shared" si="613"/>
        <v>2046000</v>
      </c>
      <c r="AS834" s="65">
        <f t="shared" si="602"/>
        <v>13.342898134863702</v>
      </c>
      <c r="AU834" s="65">
        <f t="shared" si="594"/>
        <v>5842400</v>
      </c>
      <c r="AV834" s="65">
        <f t="shared" si="607"/>
        <v>38.100952132515978</v>
      </c>
      <c r="AX834" s="65">
        <f t="shared" si="608"/>
        <v>15334000</v>
      </c>
      <c r="AY834" s="65">
        <f t="shared" si="609"/>
        <v>100</v>
      </c>
      <c r="AZ834" s="50"/>
      <c r="BA834" s="98">
        <f t="shared" si="648"/>
        <v>0</v>
      </c>
      <c r="BB834" s="99">
        <f t="shared" si="614"/>
        <v>0</v>
      </c>
      <c r="BC834" s="99">
        <f t="shared" si="649"/>
        <v>15334000</v>
      </c>
      <c r="BD834" s="51"/>
    </row>
    <row r="835" spans="1:56" ht="30" customHeight="1" x14ac:dyDescent="0.2">
      <c r="A835" s="82"/>
      <c r="B835" s="83"/>
      <c r="C835" s="83"/>
      <c r="D835" s="63"/>
      <c r="E835" s="60"/>
      <c r="F835" s="171">
        <v>6</v>
      </c>
      <c r="G835" s="104"/>
      <c r="H835" s="105"/>
      <c r="I835" s="59"/>
      <c r="J835" s="60"/>
      <c r="K835" s="61"/>
      <c r="L835" s="62"/>
      <c r="M835" s="63"/>
      <c r="N835" s="101" t="s">
        <v>152</v>
      </c>
      <c r="O835" s="103">
        <f t="shared" si="654"/>
        <v>15334000</v>
      </c>
      <c r="P835" s="131">
        <f t="shared" si="654"/>
        <v>16420000</v>
      </c>
      <c r="Q835" s="132">
        <f t="shared" si="654"/>
        <v>17462000</v>
      </c>
      <c r="R835" s="103">
        <f t="shared" si="654"/>
        <v>15334000</v>
      </c>
      <c r="S835" s="379"/>
      <c r="T835" s="103">
        <f t="shared" si="650"/>
        <v>1536500</v>
      </c>
      <c r="U835" s="103">
        <f t="shared" si="650"/>
        <v>1130500</v>
      </c>
      <c r="V835" s="103">
        <f>V1467+V836+V1157+V1213+V1411</f>
        <v>1758300</v>
      </c>
      <c r="W835" s="103">
        <f t="shared" si="610"/>
        <v>4425300</v>
      </c>
      <c r="X835" s="102">
        <f t="shared" si="604"/>
        <v>28.859397417503587</v>
      </c>
      <c r="Z835" s="102">
        <f t="shared" si="651"/>
        <v>1708400</v>
      </c>
      <c r="AA835" s="103">
        <f t="shared" si="651"/>
        <v>1671700</v>
      </c>
      <c r="AB835" s="103">
        <f>AB1467+AB836+AB1157+AB1213+AB1411</f>
        <v>1686200</v>
      </c>
      <c r="AC835" s="103">
        <f t="shared" si="611"/>
        <v>5066300</v>
      </c>
      <c r="AD835" s="420">
        <f t="shared" si="598"/>
        <v>33.039650449980435</v>
      </c>
      <c r="AF835" s="420">
        <f t="shared" si="605"/>
        <v>9491600</v>
      </c>
      <c r="AG835" s="420">
        <f t="shared" si="606"/>
        <v>61.899047867484022</v>
      </c>
      <c r="AI835" s="420">
        <f t="shared" si="652"/>
        <v>1268100</v>
      </c>
      <c r="AJ835" s="103">
        <f t="shared" si="652"/>
        <v>1268100</v>
      </c>
      <c r="AK835" s="103">
        <f>AK1467+AK836+AK1157+AK1213+AK1411</f>
        <v>1260200</v>
      </c>
      <c r="AL835" s="103">
        <f t="shared" si="612"/>
        <v>3796400</v>
      </c>
      <c r="AM835" s="420">
        <f t="shared" si="600"/>
        <v>24.758053997652276</v>
      </c>
      <c r="AO835" s="420">
        <f t="shared" si="653"/>
        <v>709000</v>
      </c>
      <c r="AP835" s="103">
        <f t="shared" si="653"/>
        <v>709000</v>
      </c>
      <c r="AQ835" s="103">
        <f>AQ1467+AQ836+AQ1157+AQ1213+AQ1411</f>
        <v>628000</v>
      </c>
      <c r="AR835" s="103">
        <f t="shared" si="613"/>
        <v>2046000</v>
      </c>
      <c r="AS835" s="420">
        <f t="shared" si="602"/>
        <v>13.342898134863702</v>
      </c>
      <c r="AU835" s="420">
        <f t="shared" si="594"/>
        <v>5842400</v>
      </c>
      <c r="AV835" s="420">
        <f t="shared" si="607"/>
        <v>38.100952132515978</v>
      </c>
      <c r="AX835" s="420">
        <f t="shared" si="608"/>
        <v>15334000</v>
      </c>
      <c r="AY835" s="420">
        <f t="shared" si="609"/>
        <v>100</v>
      </c>
      <c r="AZ835" s="50"/>
      <c r="BA835" s="102">
        <f t="shared" si="648"/>
        <v>0</v>
      </c>
      <c r="BB835" s="103">
        <f t="shared" si="614"/>
        <v>0</v>
      </c>
      <c r="BC835" s="103">
        <f t="shared" si="649"/>
        <v>15334000</v>
      </c>
      <c r="BD835" s="51"/>
    </row>
    <row r="836" spans="1:56" ht="30" customHeight="1" x14ac:dyDescent="0.2">
      <c r="A836" s="82"/>
      <c r="B836" s="83"/>
      <c r="C836" s="83"/>
      <c r="D836" s="63"/>
      <c r="E836" s="60"/>
      <c r="F836" s="83"/>
      <c r="G836" s="109">
        <v>0</v>
      </c>
      <c r="H836" s="172"/>
      <c r="I836" s="59"/>
      <c r="J836" s="60"/>
      <c r="K836" s="61"/>
      <c r="L836" s="62"/>
      <c r="M836" s="63"/>
      <c r="N836" s="101" t="s">
        <v>152</v>
      </c>
      <c r="O836" s="103">
        <f>O837+O850+O854+O860+O867+O874</f>
        <v>15334000</v>
      </c>
      <c r="P836" s="131">
        <f>P837+P850+P854+P860+P867+P874</f>
        <v>16420000</v>
      </c>
      <c r="Q836" s="132">
        <f>Q837+Q850+Q854+Q860+Q867+Q874</f>
        <v>17462000</v>
      </c>
      <c r="R836" s="103">
        <f>R837+R850+R854+R860+R867+R874</f>
        <v>15334000</v>
      </c>
      <c r="S836" s="379"/>
      <c r="T836" s="103">
        <f>T837+T850+T854+T860+T867+T874</f>
        <v>1536500</v>
      </c>
      <c r="U836" s="103">
        <f>U837+U850+U854+U860+U867+U874</f>
        <v>1130500</v>
      </c>
      <c r="V836" s="103">
        <f>V837+V850+V854+V860+V867+V874</f>
        <v>1758300</v>
      </c>
      <c r="W836" s="103">
        <f t="shared" si="610"/>
        <v>4425300</v>
      </c>
      <c r="X836" s="102">
        <f t="shared" si="604"/>
        <v>28.859397417503587</v>
      </c>
      <c r="Z836" s="102">
        <f>Z837+Z850+Z854+Z860+Z867+Z874</f>
        <v>1708400</v>
      </c>
      <c r="AA836" s="103">
        <f>AA837+AA850+AA854+AA860+AA867+AA874</f>
        <v>1671700</v>
      </c>
      <c r="AB836" s="103">
        <f>AB837+AB850+AB854+AB860+AB867+AB874</f>
        <v>1686200</v>
      </c>
      <c r="AC836" s="103">
        <f t="shared" si="611"/>
        <v>5066300</v>
      </c>
      <c r="AD836" s="420">
        <f t="shared" si="598"/>
        <v>33.039650449980435</v>
      </c>
      <c r="AF836" s="420">
        <f t="shared" si="605"/>
        <v>9491600</v>
      </c>
      <c r="AG836" s="420">
        <f t="shared" si="606"/>
        <v>61.899047867484022</v>
      </c>
      <c r="AI836" s="420">
        <f>AI837+AI850+AI854+AI860+AI867+AI874</f>
        <v>1268100</v>
      </c>
      <c r="AJ836" s="103">
        <f>AJ837+AJ850+AJ854+AJ860+AJ867+AJ874</f>
        <v>1268100</v>
      </c>
      <c r="AK836" s="103">
        <f>AK837+AK850+AK854+AK860+AK867+AK874</f>
        <v>1260200</v>
      </c>
      <c r="AL836" s="103">
        <f t="shared" si="612"/>
        <v>3796400</v>
      </c>
      <c r="AM836" s="420">
        <f t="shared" si="600"/>
        <v>24.758053997652276</v>
      </c>
      <c r="AO836" s="420">
        <f>AO837+AO850+AO854+AO860+AO867+AO874</f>
        <v>709000</v>
      </c>
      <c r="AP836" s="103">
        <f>AP837+AP850+AP854+AP860+AP867+AP874</f>
        <v>709000</v>
      </c>
      <c r="AQ836" s="103">
        <f>AQ837+AQ850+AQ854+AQ860+AQ867+AQ874</f>
        <v>628000</v>
      </c>
      <c r="AR836" s="103">
        <f t="shared" si="613"/>
        <v>2046000</v>
      </c>
      <c r="AS836" s="420">
        <f t="shared" si="602"/>
        <v>13.342898134863702</v>
      </c>
      <c r="AU836" s="420">
        <f t="shared" si="594"/>
        <v>5842400</v>
      </c>
      <c r="AV836" s="420">
        <f t="shared" si="607"/>
        <v>38.100952132515978</v>
      </c>
      <c r="AX836" s="420">
        <f t="shared" si="608"/>
        <v>15334000</v>
      </c>
      <c r="AY836" s="420">
        <f t="shared" si="609"/>
        <v>100</v>
      </c>
      <c r="AZ836" s="50"/>
      <c r="BA836" s="102">
        <f t="shared" si="648"/>
        <v>0</v>
      </c>
      <c r="BB836" s="103">
        <f t="shared" si="614"/>
        <v>0</v>
      </c>
      <c r="BC836" s="103">
        <f t="shared" si="649"/>
        <v>15334000</v>
      </c>
      <c r="BD836" s="51"/>
    </row>
    <row r="837" spans="1:56" ht="30" customHeight="1" x14ac:dyDescent="0.2">
      <c r="A837" s="82"/>
      <c r="B837" s="83"/>
      <c r="C837" s="83"/>
      <c r="D837" s="63"/>
      <c r="E837" s="60"/>
      <c r="F837" s="83"/>
      <c r="G837" s="109"/>
      <c r="H837" s="173" t="s">
        <v>46</v>
      </c>
      <c r="I837" s="59"/>
      <c r="J837" s="60"/>
      <c r="K837" s="61"/>
      <c r="L837" s="62"/>
      <c r="M837" s="63"/>
      <c r="N837" s="101" t="s">
        <v>152</v>
      </c>
      <c r="O837" s="103">
        <f>O838</f>
        <v>3584000</v>
      </c>
      <c r="P837" s="131">
        <f>P838</f>
        <v>3921000</v>
      </c>
      <c r="Q837" s="132">
        <f>Q838</f>
        <v>4207000</v>
      </c>
      <c r="R837" s="103">
        <f>R838</f>
        <v>3584000</v>
      </c>
      <c r="S837" s="379"/>
      <c r="T837" s="103">
        <f>T838</f>
        <v>538500</v>
      </c>
      <c r="U837" s="103">
        <f>U838</f>
        <v>235500</v>
      </c>
      <c r="V837" s="103">
        <f>V1469+V838+V1159+V1215+V1413</f>
        <v>270300</v>
      </c>
      <c r="W837" s="103">
        <f t="shared" si="610"/>
        <v>1044300</v>
      </c>
      <c r="X837" s="102">
        <f t="shared" si="604"/>
        <v>29.137834821428573</v>
      </c>
      <c r="Z837" s="102">
        <f>Z838</f>
        <v>384400</v>
      </c>
      <c r="AA837" s="103">
        <f>AA838</f>
        <v>348700</v>
      </c>
      <c r="AB837" s="103">
        <f>AB1469+AB838+AB1159+AB1215+AB1413</f>
        <v>368200</v>
      </c>
      <c r="AC837" s="103">
        <f t="shared" si="611"/>
        <v>1101300</v>
      </c>
      <c r="AD837" s="420">
        <f t="shared" si="598"/>
        <v>30.728236607142858</v>
      </c>
      <c r="AF837" s="420">
        <f t="shared" si="605"/>
        <v>2145600</v>
      </c>
      <c r="AG837" s="420">
        <f t="shared" si="606"/>
        <v>59.866071428571431</v>
      </c>
      <c r="AI837" s="420">
        <f>AI838</f>
        <v>318100</v>
      </c>
      <c r="AJ837" s="103">
        <f>AJ838</f>
        <v>320100</v>
      </c>
      <c r="AK837" s="103">
        <f>AK1469+AK838+AK1159+AK1215+AK1413</f>
        <v>315200</v>
      </c>
      <c r="AL837" s="103">
        <f t="shared" si="612"/>
        <v>953400</v>
      </c>
      <c r="AM837" s="420">
        <f t="shared" si="600"/>
        <v>26.6015625</v>
      </c>
      <c r="AO837" s="420">
        <f>AO838</f>
        <v>162000</v>
      </c>
      <c r="AP837" s="103">
        <f>AP838</f>
        <v>171000</v>
      </c>
      <c r="AQ837" s="103">
        <f>AQ1469+AQ838+AQ1159+AQ1215+AQ1413</f>
        <v>152000</v>
      </c>
      <c r="AR837" s="103">
        <f t="shared" si="613"/>
        <v>485000</v>
      </c>
      <c r="AS837" s="420">
        <f t="shared" si="602"/>
        <v>13.532366071428571</v>
      </c>
      <c r="AU837" s="420">
        <f t="shared" si="594"/>
        <v>1438400</v>
      </c>
      <c r="AV837" s="420">
        <f t="shared" si="607"/>
        <v>40.133928571428569</v>
      </c>
      <c r="AX837" s="420">
        <f t="shared" si="608"/>
        <v>3584000</v>
      </c>
      <c r="AY837" s="420">
        <f t="shared" si="609"/>
        <v>100</v>
      </c>
      <c r="AZ837" s="50"/>
      <c r="BA837" s="102">
        <f t="shared" si="648"/>
        <v>0</v>
      </c>
      <c r="BB837" s="103">
        <f t="shared" si="614"/>
        <v>0</v>
      </c>
      <c r="BC837" s="103">
        <f t="shared" si="649"/>
        <v>3584000</v>
      </c>
      <c r="BD837" s="51"/>
    </row>
    <row r="838" spans="1:56" ht="30" customHeight="1" x14ac:dyDescent="0.2">
      <c r="A838" s="82"/>
      <c r="B838" s="83"/>
      <c r="C838" s="83"/>
      <c r="D838" s="63"/>
      <c r="E838" s="60"/>
      <c r="F838" s="83"/>
      <c r="G838" s="104"/>
      <c r="H838" s="105"/>
      <c r="I838" s="123">
        <v>2</v>
      </c>
      <c r="J838" s="60"/>
      <c r="K838" s="61"/>
      <c r="L838" s="62"/>
      <c r="M838" s="63"/>
      <c r="N838" s="124" t="s">
        <v>54</v>
      </c>
      <c r="O838" s="126">
        <f>O839+O842+O845</f>
        <v>3584000</v>
      </c>
      <c r="P838" s="127">
        <f>P839+P842+P845</f>
        <v>3921000</v>
      </c>
      <c r="Q838" s="128">
        <f>Q839+Q842+Q845</f>
        <v>4207000</v>
      </c>
      <c r="R838" s="126">
        <f>R839+R842+R845</f>
        <v>3584000</v>
      </c>
      <c r="S838" s="388"/>
      <c r="T838" s="126">
        <f>T839+T842+T845</f>
        <v>538500</v>
      </c>
      <c r="U838" s="126">
        <f>U839+U842+U845</f>
        <v>235500</v>
      </c>
      <c r="V838" s="126">
        <f>V839+V842+V845</f>
        <v>270300</v>
      </c>
      <c r="W838" s="126">
        <f t="shared" si="610"/>
        <v>1044300</v>
      </c>
      <c r="X838" s="125">
        <f t="shared" si="604"/>
        <v>29.137834821428573</v>
      </c>
      <c r="Z838" s="125">
        <f>Z839+Z842+Z845</f>
        <v>384400</v>
      </c>
      <c r="AA838" s="126">
        <f>AA839+AA842+AA845</f>
        <v>348700</v>
      </c>
      <c r="AB838" s="126">
        <f>AB839+AB842+AB845</f>
        <v>368200</v>
      </c>
      <c r="AC838" s="126">
        <f t="shared" si="611"/>
        <v>1101300</v>
      </c>
      <c r="AD838" s="423">
        <f t="shared" si="598"/>
        <v>30.728236607142858</v>
      </c>
      <c r="AF838" s="423">
        <f t="shared" si="605"/>
        <v>2145600</v>
      </c>
      <c r="AG838" s="423">
        <f t="shared" si="606"/>
        <v>59.866071428571431</v>
      </c>
      <c r="AI838" s="423">
        <f>AI839+AI842+AI845</f>
        <v>318100</v>
      </c>
      <c r="AJ838" s="126">
        <f>AJ839+AJ842+AJ845</f>
        <v>320100</v>
      </c>
      <c r="AK838" s="126">
        <f>AK839+AK842+AK845</f>
        <v>315200</v>
      </c>
      <c r="AL838" s="126">
        <f t="shared" si="612"/>
        <v>953400</v>
      </c>
      <c r="AM838" s="423">
        <f t="shared" si="600"/>
        <v>26.6015625</v>
      </c>
      <c r="AO838" s="423">
        <f>AO839+AO842+AO845</f>
        <v>162000</v>
      </c>
      <c r="AP838" s="126">
        <f>AP839+AP842+AP845</f>
        <v>171000</v>
      </c>
      <c r="AQ838" s="126">
        <f>AQ839+AQ842+AQ845</f>
        <v>152000</v>
      </c>
      <c r="AR838" s="126">
        <f t="shared" si="613"/>
        <v>485000</v>
      </c>
      <c r="AS838" s="423">
        <f t="shared" si="602"/>
        <v>13.532366071428571</v>
      </c>
      <c r="AU838" s="423">
        <f t="shared" si="594"/>
        <v>1438400</v>
      </c>
      <c r="AV838" s="423">
        <f t="shared" si="607"/>
        <v>40.133928571428569</v>
      </c>
      <c r="AX838" s="423">
        <f t="shared" si="608"/>
        <v>3584000</v>
      </c>
      <c r="AY838" s="423">
        <f t="shared" si="609"/>
        <v>100</v>
      </c>
      <c r="AZ838" s="50"/>
      <c r="BA838" s="125">
        <f t="shared" si="648"/>
        <v>0</v>
      </c>
      <c r="BB838" s="126">
        <f t="shared" si="614"/>
        <v>0</v>
      </c>
      <c r="BC838" s="126">
        <f t="shared" si="649"/>
        <v>3584000</v>
      </c>
      <c r="BD838" s="51"/>
    </row>
    <row r="839" spans="1:56" ht="30" customHeight="1" x14ac:dyDescent="0.2">
      <c r="A839" s="82"/>
      <c r="B839" s="83"/>
      <c r="C839" s="83"/>
      <c r="D839" s="63"/>
      <c r="E839" s="60"/>
      <c r="F839" s="83"/>
      <c r="G839" s="104"/>
      <c r="H839" s="105"/>
      <c r="I839" s="59"/>
      <c r="J839" s="130" t="s">
        <v>63</v>
      </c>
      <c r="K839" s="61"/>
      <c r="L839" s="62"/>
      <c r="M839" s="63"/>
      <c r="N839" s="101" t="s">
        <v>64</v>
      </c>
      <c r="O839" s="103">
        <f>SUM(O840:O841)</f>
        <v>3073000</v>
      </c>
      <c r="P839" s="131">
        <f>SUM(P840:P841)</f>
        <v>3364000</v>
      </c>
      <c r="Q839" s="132">
        <f>SUM(Q840:Q841)</f>
        <v>3623000</v>
      </c>
      <c r="R839" s="103">
        <f>SUM(R840:R841)</f>
        <v>3073000</v>
      </c>
      <c r="S839" s="379"/>
      <c r="T839" s="103">
        <f>SUM(T840:T841)</f>
        <v>461000</v>
      </c>
      <c r="U839" s="103">
        <f>SUM(U840:U841)</f>
        <v>193000</v>
      </c>
      <c r="V839" s="103">
        <f>SUM(V840:V841)</f>
        <v>228000</v>
      </c>
      <c r="W839" s="103">
        <f t="shared" si="610"/>
        <v>882000</v>
      </c>
      <c r="X839" s="102">
        <f t="shared" si="604"/>
        <v>28.701594533029613</v>
      </c>
      <c r="Z839" s="102">
        <f>SUM(Z840:Z841)</f>
        <v>329000</v>
      </c>
      <c r="AA839" s="103">
        <f>SUM(AA840:AA841)</f>
        <v>294000</v>
      </c>
      <c r="AB839" s="103">
        <f>SUM(AB840:AB841)</f>
        <v>314000</v>
      </c>
      <c r="AC839" s="103">
        <f t="shared" si="611"/>
        <v>937000</v>
      </c>
      <c r="AD839" s="424">
        <f t="shared" ref="AD839:AD844" si="655">AC839/(O839/100)</f>
        <v>30.491376505043931</v>
      </c>
      <c r="AF839" s="420">
        <f t="shared" si="605"/>
        <v>1819000</v>
      </c>
      <c r="AG839" s="420">
        <f t="shared" si="606"/>
        <v>59.192971038073544</v>
      </c>
      <c r="AI839" s="420">
        <f>SUM(AI840:AI841)</f>
        <v>276000</v>
      </c>
      <c r="AJ839" s="103">
        <f>SUM(AJ840:AJ841)</f>
        <v>276000</v>
      </c>
      <c r="AK839" s="103">
        <f>SUM(AK840:AK841)</f>
        <v>276000</v>
      </c>
      <c r="AL839" s="103">
        <f t="shared" si="612"/>
        <v>828000</v>
      </c>
      <c r="AM839" s="424">
        <f t="shared" ref="AM839:AM844" si="656">AL839/(O839/100)</f>
        <v>26.944354051415555</v>
      </c>
      <c r="AO839" s="420">
        <f>SUM(AO840:AO841)</f>
        <v>140000</v>
      </c>
      <c r="AP839" s="103">
        <f>SUM(AP840:AP841)</f>
        <v>149000</v>
      </c>
      <c r="AQ839" s="103">
        <f>SUM(AQ840:AQ841)</f>
        <v>137000</v>
      </c>
      <c r="AR839" s="103">
        <f t="shared" si="613"/>
        <v>426000</v>
      </c>
      <c r="AS839" s="424">
        <f t="shared" ref="AS839:AS844" si="657">AR839/(O839/100)</f>
        <v>13.862674910510901</v>
      </c>
      <c r="AU839" s="420">
        <f t="shared" si="594"/>
        <v>1254000</v>
      </c>
      <c r="AV839" s="420">
        <f t="shared" si="607"/>
        <v>40.807028961926456</v>
      </c>
      <c r="AX839" s="420">
        <f t="shared" si="608"/>
        <v>3073000</v>
      </c>
      <c r="AY839" s="420">
        <f t="shared" si="609"/>
        <v>100</v>
      </c>
      <c r="AZ839" s="50"/>
      <c r="BA839" s="102">
        <f t="shared" si="648"/>
        <v>0</v>
      </c>
      <c r="BB839" s="103">
        <f t="shared" si="614"/>
        <v>0</v>
      </c>
      <c r="BC839" s="103">
        <f t="shared" si="649"/>
        <v>3073000</v>
      </c>
      <c r="BD839" s="51"/>
    </row>
    <row r="840" spans="1:56" s="194" customFormat="1" ht="30" customHeight="1" x14ac:dyDescent="0.2">
      <c r="A840" s="82"/>
      <c r="B840" s="83"/>
      <c r="C840" s="83"/>
      <c r="D840" s="63"/>
      <c r="E840" s="60"/>
      <c r="F840" s="83"/>
      <c r="G840" s="104"/>
      <c r="H840" s="105"/>
      <c r="I840" s="59"/>
      <c r="J840" s="60"/>
      <c r="K840" s="133">
        <v>1</v>
      </c>
      <c r="L840" s="62"/>
      <c r="M840" s="63"/>
      <c r="N840" s="134" t="s">
        <v>65</v>
      </c>
      <c r="O840" s="129">
        <v>2776000</v>
      </c>
      <c r="P840" s="136">
        <v>3041000</v>
      </c>
      <c r="Q840" s="137">
        <v>3274000</v>
      </c>
      <c r="R840" s="129">
        <v>2776000</v>
      </c>
      <c r="S840" s="375"/>
      <c r="T840" s="129">
        <v>416000</v>
      </c>
      <c r="U840" s="129">
        <v>170000</v>
      </c>
      <c r="V840" s="129">
        <v>205000</v>
      </c>
      <c r="W840" s="129">
        <f>T840+U840+V840</f>
        <v>791000</v>
      </c>
      <c r="X840" s="135">
        <f>W840/(R840/100)</f>
        <v>28.494236311239192</v>
      </c>
      <c r="Y840" s="374"/>
      <c r="Z840" s="135">
        <v>300000</v>
      </c>
      <c r="AA840" s="129">
        <v>265000</v>
      </c>
      <c r="AB840" s="129">
        <v>285000</v>
      </c>
      <c r="AC840" s="129">
        <f>Z840+AA840+AB840</f>
        <v>850000</v>
      </c>
      <c r="AD840" s="424">
        <f t="shared" si="655"/>
        <v>30.619596541786745</v>
      </c>
      <c r="AE840" s="374"/>
      <c r="AF840" s="424">
        <f>W840+AC840</f>
        <v>1641000</v>
      </c>
      <c r="AG840" s="424">
        <f>AF840/(R840/100)</f>
        <v>59.11383285302594</v>
      </c>
      <c r="AH840" s="374"/>
      <c r="AI840" s="424">
        <v>250000</v>
      </c>
      <c r="AJ840" s="129">
        <v>250000</v>
      </c>
      <c r="AK840" s="129">
        <v>250000</v>
      </c>
      <c r="AL840" s="129">
        <f>AI840+AJ840+AK840</f>
        <v>750000</v>
      </c>
      <c r="AM840" s="424">
        <f t="shared" si="656"/>
        <v>27.017291066282421</v>
      </c>
      <c r="AN840" s="374"/>
      <c r="AO840" s="424">
        <v>125000</v>
      </c>
      <c r="AP840" s="129">
        <v>134000</v>
      </c>
      <c r="AQ840" s="129">
        <v>126000</v>
      </c>
      <c r="AR840" s="129">
        <f>AO840+AP840+AQ840</f>
        <v>385000</v>
      </c>
      <c r="AS840" s="424">
        <f t="shared" si="657"/>
        <v>13.868876080691642</v>
      </c>
      <c r="AT840" s="374"/>
      <c r="AU840" s="424">
        <f>AL840+AR840</f>
        <v>1135000</v>
      </c>
      <c r="AV840" s="424">
        <f>AU840/(R840/100)</f>
        <v>40.88616714697406</v>
      </c>
      <c r="AW840" s="374"/>
      <c r="AX840" s="424">
        <f>AF840+AU840</f>
        <v>2776000</v>
      </c>
      <c r="AY840" s="424">
        <f>AX840/(R840/100)</f>
        <v>100</v>
      </c>
      <c r="AZ840" s="50"/>
      <c r="BA840" s="135">
        <f t="shared" si="648"/>
        <v>0</v>
      </c>
      <c r="BB840" s="129">
        <f t="shared" si="614"/>
        <v>0</v>
      </c>
      <c r="BC840" s="129">
        <f t="shared" si="649"/>
        <v>2776000</v>
      </c>
      <c r="BD840" s="51"/>
    </row>
    <row r="841" spans="1:56" ht="30" customHeight="1" x14ac:dyDescent="0.2">
      <c r="A841" s="82"/>
      <c r="B841" s="83"/>
      <c r="C841" s="83"/>
      <c r="D841" s="63"/>
      <c r="E841" s="60"/>
      <c r="F841" s="83"/>
      <c r="G841" s="104"/>
      <c r="H841" s="105"/>
      <c r="I841" s="59"/>
      <c r="J841" s="60"/>
      <c r="K841" s="133">
        <v>4</v>
      </c>
      <c r="L841" s="62"/>
      <c r="M841" s="63"/>
      <c r="N841" s="134" t="s">
        <v>66</v>
      </c>
      <c r="O841" s="129">
        <v>297000</v>
      </c>
      <c r="P841" s="136">
        <v>323000</v>
      </c>
      <c r="Q841" s="137">
        <v>349000</v>
      </c>
      <c r="R841" s="129">
        <v>297000</v>
      </c>
      <c r="S841" s="375"/>
      <c r="T841" s="129">
        <v>45000</v>
      </c>
      <c r="U841" s="129">
        <v>23000</v>
      </c>
      <c r="V841" s="129">
        <v>23000</v>
      </c>
      <c r="W841" s="129">
        <f>T841+U841+V841</f>
        <v>91000</v>
      </c>
      <c r="X841" s="135">
        <f>W841/(R841/100)</f>
        <v>30.63973063973064</v>
      </c>
      <c r="Z841" s="135">
        <v>29000</v>
      </c>
      <c r="AA841" s="129">
        <v>29000</v>
      </c>
      <c r="AB841" s="129">
        <v>29000</v>
      </c>
      <c r="AC841" s="129">
        <f>Z841+AA841+AB841</f>
        <v>87000</v>
      </c>
      <c r="AD841" s="424">
        <f t="shared" si="655"/>
        <v>29.292929292929294</v>
      </c>
      <c r="AF841" s="424">
        <f>W841+AC841</f>
        <v>178000</v>
      </c>
      <c r="AG841" s="424">
        <f>AF841/(R841/100)</f>
        <v>59.932659932659931</v>
      </c>
      <c r="AI841" s="424">
        <v>26000</v>
      </c>
      <c r="AJ841" s="129">
        <v>26000</v>
      </c>
      <c r="AK841" s="129">
        <v>26000</v>
      </c>
      <c r="AL841" s="129">
        <f>AI841+AJ841+AK841</f>
        <v>78000</v>
      </c>
      <c r="AM841" s="424">
        <f t="shared" si="656"/>
        <v>26.262626262626263</v>
      </c>
      <c r="AO841" s="424">
        <v>15000</v>
      </c>
      <c r="AP841" s="129">
        <v>15000</v>
      </c>
      <c r="AQ841" s="129">
        <v>11000</v>
      </c>
      <c r="AR841" s="129">
        <f>AO841+AP841+AQ841</f>
        <v>41000</v>
      </c>
      <c r="AS841" s="424">
        <f t="shared" si="657"/>
        <v>13.804713804713804</v>
      </c>
      <c r="AU841" s="424">
        <f>AL841+AR841</f>
        <v>119000</v>
      </c>
      <c r="AV841" s="424">
        <f>AU841/(R841/100)</f>
        <v>40.067340067340069</v>
      </c>
      <c r="AX841" s="424">
        <f>AF841+AU841</f>
        <v>297000</v>
      </c>
      <c r="AY841" s="424">
        <f>AX841/(R841/100)</f>
        <v>100</v>
      </c>
      <c r="AZ841" s="50"/>
      <c r="BA841" s="135">
        <f t="shared" si="648"/>
        <v>0</v>
      </c>
      <c r="BB841" s="129">
        <f t="shared" si="614"/>
        <v>0</v>
      </c>
      <c r="BC841" s="129">
        <f t="shared" si="649"/>
        <v>297000</v>
      </c>
      <c r="BD841" s="51"/>
    </row>
    <row r="842" spans="1:56" ht="30" customHeight="1" x14ac:dyDescent="0.2">
      <c r="A842" s="82"/>
      <c r="B842" s="83"/>
      <c r="C842" s="83"/>
      <c r="D842" s="63"/>
      <c r="E842" s="60"/>
      <c r="F842" s="83"/>
      <c r="G842" s="104"/>
      <c r="H842" s="105"/>
      <c r="I842" s="59"/>
      <c r="J842" s="130" t="s">
        <v>67</v>
      </c>
      <c r="K842" s="61"/>
      <c r="L842" s="62"/>
      <c r="M842" s="63"/>
      <c r="N842" s="101" t="s">
        <v>68</v>
      </c>
      <c r="O842" s="103">
        <f>SUM(O843:O844)</f>
        <v>504000</v>
      </c>
      <c r="P842" s="131">
        <f>SUM(P843:P844)</f>
        <v>549000</v>
      </c>
      <c r="Q842" s="132">
        <f>SUM(Q843:Q844)</f>
        <v>574000</v>
      </c>
      <c r="R842" s="103">
        <f>SUM(R843:R844)</f>
        <v>504000</v>
      </c>
      <c r="S842" s="379"/>
      <c r="T842" s="103">
        <f>SUM(T843:T844)</f>
        <v>76000</v>
      </c>
      <c r="U842" s="103">
        <f>SUM(U843:U844)</f>
        <v>41000</v>
      </c>
      <c r="V842" s="103">
        <f>SUM(V843:V844)</f>
        <v>41000</v>
      </c>
      <c r="W842" s="103">
        <f t="shared" si="610"/>
        <v>158000</v>
      </c>
      <c r="X842" s="102">
        <f t="shared" si="604"/>
        <v>31.349206349206348</v>
      </c>
      <c r="Z842" s="102">
        <f>SUM(Z843:Z844)</f>
        <v>54000</v>
      </c>
      <c r="AA842" s="103">
        <f>SUM(AA843:AA844)</f>
        <v>54000</v>
      </c>
      <c r="AB842" s="103">
        <f>SUM(AB843:AB844)</f>
        <v>54000</v>
      </c>
      <c r="AC842" s="103">
        <f t="shared" si="611"/>
        <v>162000</v>
      </c>
      <c r="AD842" s="424">
        <f t="shared" si="655"/>
        <v>32.142857142857146</v>
      </c>
      <c r="AF842" s="420">
        <f t="shared" si="605"/>
        <v>320000</v>
      </c>
      <c r="AG842" s="420">
        <f t="shared" si="606"/>
        <v>63.492063492063494</v>
      </c>
      <c r="AI842" s="420">
        <f>SUM(AI843:AI844)</f>
        <v>42000</v>
      </c>
      <c r="AJ842" s="103">
        <f>SUM(AJ843:AJ844)</f>
        <v>44000</v>
      </c>
      <c r="AK842" s="103">
        <f>SUM(AK843:AK844)</f>
        <v>39000</v>
      </c>
      <c r="AL842" s="103">
        <f t="shared" si="612"/>
        <v>125000</v>
      </c>
      <c r="AM842" s="424">
        <f t="shared" si="656"/>
        <v>24.801587301587301</v>
      </c>
      <c r="AO842" s="420">
        <f>SUM(AO843:AO844)</f>
        <v>22000</v>
      </c>
      <c r="AP842" s="103">
        <f>SUM(AP843:AP844)</f>
        <v>22000</v>
      </c>
      <c r="AQ842" s="103">
        <f>SUM(AQ843:AQ844)</f>
        <v>15000</v>
      </c>
      <c r="AR842" s="103">
        <f t="shared" si="613"/>
        <v>59000</v>
      </c>
      <c r="AS842" s="424">
        <f t="shared" si="657"/>
        <v>11.706349206349206</v>
      </c>
      <c r="AU842" s="420">
        <f t="shared" si="594"/>
        <v>184000</v>
      </c>
      <c r="AV842" s="420">
        <f t="shared" si="607"/>
        <v>36.507936507936506</v>
      </c>
      <c r="AX842" s="420">
        <f t="shared" si="608"/>
        <v>504000</v>
      </c>
      <c r="AY842" s="420">
        <f t="shared" si="609"/>
        <v>100</v>
      </c>
      <c r="AZ842" s="50"/>
      <c r="BA842" s="102">
        <f t="shared" si="648"/>
        <v>0</v>
      </c>
      <c r="BB842" s="103">
        <f t="shared" si="614"/>
        <v>0</v>
      </c>
      <c r="BC842" s="103">
        <f t="shared" si="649"/>
        <v>504000</v>
      </c>
      <c r="BD842" s="51"/>
    </row>
    <row r="843" spans="1:56" ht="30" customHeight="1" x14ac:dyDescent="0.2">
      <c r="A843" s="82"/>
      <c r="B843" s="83"/>
      <c r="C843" s="83"/>
      <c r="D843" s="63"/>
      <c r="E843" s="60"/>
      <c r="F843" s="83"/>
      <c r="G843" s="104"/>
      <c r="H843" s="105"/>
      <c r="I843" s="59"/>
      <c r="J843" s="60"/>
      <c r="K843" s="133">
        <v>1</v>
      </c>
      <c r="L843" s="62"/>
      <c r="M843" s="63"/>
      <c r="N843" s="134" t="s">
        <v>65</v>
      </c>
      <c r="O843" s="129">
        <v>464000</v>
      </c>
      <c r="P843" s="136">
        <v>508000</v>
      </c>
      <c r="Q843" s="137">
        <v>532000</v>
      </c>
      <c r="R843" s="129">
        <v>464000</v>
      </c>
      <c r="S843" s="375"/>
      <c r="T843" s="129">
        <v>70000</v>
      </c>
      <c r="U843" s="129">
        <v>38000</v>
      </c>
      <c r="V843" s="129">
        <v>38000</v>
      </c>
      <c r="W843" s="129">
        <f t="shared" si="610"/>
        <v>146000</v>
      </c>
      <c r="X843" s="135">
        <f t="shared" si="604"/>
        <v>31.46551724137931</v>
      </c>
      <c r="Z843" s="135">
        <v>50000</v>
      </c>
      <c r="AA843" s="129">
        <v>50000</v>
      </c>
      <c r="AB843" s="129">
        <v>50000</v>
      </c>
      <c r="AC843" s="129">
        <f t="shared" si="611"/>
        <v>150000</v>
      </c>
      <c r="AD843" s="424">
        <f t="shared" si="655"/>
        <v>32.327586206896555</v>
      </c>
      <c r="AF843" s="424">
        <f t="shared" si="605"/>
        <v>296000</v>
      </c>
      <c r="AG843" s="424">
        <f t="shared" si="606"/>
        <v>63.793103448275865</v>
      </c>
      <c r="AI843" s="424">
        <v>38000</v>
      </c>
      <c r="AJ843" s="129">
        <v>40000</v>
      </c>
      <c r="AK843" s="129">
        <v>35000</v>
      </c>
      <c r="AL843" s="129">
        <f t="shared" si="612"/>
        <v>113000</v>
      </c>
      <c r="AM843" s="424">
        <f t="shared" si="656"/>
        <v>24.353448275862068</v>
      </c>
      <c r="AO843" s="424">
        <v>20000</v>
      </c>
      <c r="AP843" s="129">
        <v>20000</v>
      </c>
      <c r="AQ843" s="129">
        <v>15000</v>
      </c>
      <c r="AR843" s="129">
        <f t="shared" si="613"/>
        <v>55000</v>
      </c>
      <c r="AS843" s="424">
        <f t="shared" si="657"/>
        <v>11.853448275862069</v>
      </c>
      <c r="AU843" s="424">
        <f t="shared" si="594"/>
        <v>168000</v>
      </c>
      <c r="AV843" s="424">
        <f t="shared" si="607"/>
        <v>36.206896551724135</v>
      </c>
      <c r="AX843" s="424">
        <f t="shared" si="608"/>
        <v>464000</v>
      </c>
      <c r="AY843" s="424">
        <f t="shared" si="609"/>
        <v>100</v>
      </c>
      <c r="AZ843" s="50"/>
      <c r="BA843" s="135">
        <f t="shared" si="648"/>
        <v>0</v>
      </c>
      <c r="BB843" s="129">
        <f t="shared" si="614"/>
        <v>0</v>
      </c>
      <c r="BC843" s="129">
        <f t="shared" si="649"/>
        <v>464000</v>
      </c>
      <c r="BD843" s="51"/>
    </row>
    <row r="844" spans="1:56" ht="30" customHeight="1" x14ac:dyDescent="0.2">
      <c r="A844" s="82"/>
      <c r="B844" s="83"/>
      <c r="C844" s="83"/>
      <c r="D844" s="63"/>
      <c r="E844" s="60"/>
      <c r="F844" s="83"/>
      <c r="G844" s="104"/>
      <c r="H844" s="105"/>
      <c r="I844" s="59"/>
      <c r="J844" s="60"/>
      <c r="K844" s="133">
        <v>4</v>
      </c>
      <c r="L844" s="62"/>
      <c r="M844" s="63"/>
      <c r="N844" s="134" t="s">
        <v>66</v>
      </c>
      <c r="O844" s="129">
        <v>40000</v>
      </c>
      <c r="P844" s="136">
        <v>41000</v>
      </c>
      <c r="Q844" s="137">
        <v>42000</v>
      </c>
      <c r="R844" s="129">
        <v>40000</v>
      </c>
      <c r="S844" s="375"/>
      <c r="T844" s="129">
        <v>6000</v>
      </c>
      <c r="U844" s="129">
        <v>3000</v>
      </c>
      <c r="V844" s="129">
        <v>3000</v>
      </c>
      <c r="W844" s="129">
        <f t="shared" si="610"/>
        <v>12000</v>
      </c>
      <c r="X844" s="135">
        <f t="shared" si="604"/>
        <v>30</v>
      </c>
      <c r="Z844" s="135">
        <v>4000</v>
      </c>
      <c r="AA844" s="129">
        <v>4000</v>
      </c>
      <c r="AB844" s="129">
        <v>4000</v>
      </c>
      <c r="AC844" s="129">
        <f t="shared" si="611"/>
        <v>12000</v>
      </c>
      <c r="AD844" s="424">
        <f t="shared" si="655"/>
        <v>30</v>
      </c>
      <c r="AF844" s="424">
        <f t="shared" si="605"/>
        <v>24000</v>
      </c>
      <c r="AG844" s="424">
        <f t="shared" si="606"/>
        <v>60</v>
      </c>
      <c r="AI844" s="424">
        <v>4000</v>
      </c>
      <c r="AJ844" s="129">
        <v>4000</v>
      </c>
      <c r="AK844" s="129">
        <v>4000</v>
      </c>
      <c r="AL844" s="129">
        <f t="shared" si="612"/>
        <v>12000</v>
      </c>
      <c r="AM844" s="424">
        <f t="shared" si="656"/>
        <v>30</v>
      </c>
      <c r="AO844" s="424">
        <v>2000</v>
      </c>
      <c r="AP844" s="129">
        <v>2000</v>
      </c>
      <c r="AQ844" s="129"/>
      <c r="AR844" s="129">
        <f t="shared" si="613"/>
        <v>4000</v>
      </c>
      <c r="AS844" s="424">
        <f t="shared" si="657"/>
        <v>10</v>
      </c>
      <c r="AU844" s="424">
        <f t="shared" ref="AU844:AU907" si="658">AL844+AR844</f>
        <v>16000</v>
      </c>
      <c r="AV844" s="424">
        <f t="shared" si="607"/>
        <v>40</v>
      </c>
      <c r="AX844" s="424">
        <f t="shared" si="608"/>
        <v>40000</v>
      </c>
      <c r="AY844" s="424">
        <f t="shared" si="609"/>
        <v>100</v>
      </c>
      <c r="AZ844" s="50"/>
      <c r="BA844" s="135">
        <f t="shared" si="648"/>
        <v>0</v>
      </c>
      <c r="BB844" s="129">
        <f t="shared" si="614"/>
        <v>0</v>
      </c>
      <c r="BC844" s="129">
        <f t="shared" si="649"/>
        <v>40000</v>
      </c>
      <c r="BD844" s="51"/>
    </row>
    <row r="845" spans="1:56" s="194" customFormat="1" ht="30" customHeight="1" x14ac:dyDescent="0.2">
      <c r="A845" s="82"/>
      <c r="B845" s="83"/>
      <c r="C845" s="83"/>
      <c r="D845" s="63"/>
      <c r="E845" s="60"/>
      <c r="F845" s="83"/>
      <c r="G845" s="104"/>
      <c r="H845" s="105"/>
      <c r="I845" s="59"/>
      <c r="J845" s="130" t="s">
        <v>55</v>
      </c>
      <c r="K845" s="61"/>
      <c r="L845" s="62"/>
      <c r="M845" s="63"/>
      <c r="N845" s="101" t="s">
        <v>56</v>
      </c>
      <c r="O845" s="103">
        <f>O846+O847+O848+O849</f>
        <v>7000</v>
      </c>
      <c r="P845" s="131">
        <f>P846+P847+P848+P849</f>
        <v>8000</v>
      </c>
      <c r="Q845" s="132">
        <f>Q846+Q847+Q848+Q849</f>
        <v>10000</v>
      </c>
      <c r="R845" s="103">
        <f>R846+R847+R848+R849</f>
        <v>7000</v>
      </c>
      <c r="S845" s="379"/>
      <c r="T845" s="103">
        <f>T846+T847+T848+T849</f>
        <v>1500</v>
      </c>
      <c r="U845" s="103">
        <f>U846+U847+U848+U849</f>
        <v>1500</v>
      </c>
      <c r="V845" s="103">
        <f>V846+V847+V848+V849</f>
        <v>1300</v>
      </c>
      <c r="W845" s="103">
        <f t="shared" si="610"/>
        <v>4300</v>
      </c>
      <c r="X845" s="102">
        <f t="shared" si="604"/>
        <v>61.428571428571431</v>
      </c>
      <c r="Y845" s="374"/>
      <c r="Z845" s="102">
        <f>Z846+Z847+Z848+Z849</f>
        <v>1400</v>
      </c>
      <c r="AA845" s="103">
        <f>AA846+AA847+AA848+AA849</f>
        <v>700</v>
      </c>
      <c r="AB845" s="103">
        <f>AB846+AB847+AB848+AB849</f>
        <v>200</v>
      </c>
      <c r="AC845" s="103">
        <f t="shared" si="611"/>
        <v>2300</v>
      </c>
      <c r="AD845" s="420">
        <f>AC845/(R845/100)</f>
        <v>32.857142857142854</v>
      </c>
      <c r="AE845" s="374"/>
      <c r="AF845" s="420">
        <f t="shared" si="605"/>
        <v>6600</v>
      </c>
      <c r="AG845" s="420">
        <f t="shared" si="606"/>
        <v>94.285714285714292</v>
      </c>
      <c r="AH845" s="374"/>
      <c r="AI845" s="420">
        <f>AI846+AI847+AI848+AI849</f>
        <v>100</v>
      </c>
      <c r="AJ845" s="103">
        <f>AJ846+AJ847+AJ848+AJ849</f>
        <v>100</v>
      </c>
      <c r="AK845" s="103">
        <f>AK846+AK847+AK848+AK849</f>
        <v>200</v>
      </c>
      <c r="AL845" s="103">
        <f t="shared" si="612"/>
        <v>400</v>
      </c>
      <c r="AM845" s="420">
        <f>AL845/(R845/100)</f>
        <v>5.7142857142857144</v>
      </c>
      <c r="AN845" s="374"/>
      <c r="AO845" s="420">
        <f>AO846+AO847+AO848+AO849</f>
        <v>0</v>
      </c>
      <c r="AP845" s="103">
        <f>AP846+AP847+AP848+AP849</f>
        <v>0</v>
      </c>
      <c r="AQ845" s="103">
        <f>AQ846+AQ847+AQ848+AQ849</f>
        <v>0</v>
      </c>
      <c r="AR845" s="103">
        <f t="shared" si="613"/>
        <v>0</v>
      </c>
      <c r="AS845" s="420">
        <f>AR845/(R845/100)</f>
        <v>0</v>
      </c>
      <c r="AT845" s="374"/>
      <c r="AU845" s="420">
        <f t="shared" si="658"/>
        <v>400</v>
      </c>
      <c r="AV845" s="420">
        <f t="shared" si="607"/>
        <v>5.7142857142857144</v>
      </c>
      <c r="AW845" s="374"/>
      <c r="AX845" s="420">
        <f t="shared" si="608"/>
        <v>7000</v>
      </c>
      <c r="AY845" s="420">
        <f t="shared" si="609"/>
        <v>100</v>
      </c>
      <c r="AZ845" s="50"/>
      <c r="BA845" s="102">
        <f t="shared" si="648"/>
        <v>0</v>
      </c>
      <c r="BB845" s="103">
        <f t="shared" si="614"/>
        <v>0</v>
      </c>
      <c r="BC845" s="103">
        <f t="shared" si="649"/>
        <v>7000</v>
      </c>
      <c r="BD845" s="51"/>
    </row>
    <row r="846" spans="1:56" ht="30" customHeight="1" x14ac:dyDescent="0.2">
      <c r="A846" s="82"/>
      <c r="B846" s="83"/>
      <c r="C846" s="83"/>
      <c r="D846" s="63"/>
      <c r="E846" s="60"/>
      <c r="F846" s="83"/>
      <c r="G846" s="104"/>
      <c r="H846" s="105"/>
      <c r="I846" s="59"/>
      <c r="J846" s="60"/>
      <c r="K846" s="133">
        <v>2</v>
      </c>
      <c r="L846" s="62"/>
      <c r="M846" s="63"/>
      <c r="N846" s="134" t="s">
        <v>57</v>
      </c>
      <c r="O846" s="129">
        <v>2000</v>
      </c>
      <c r="P846" s="136">
        <v>2000</v>
      </c>
      <c r="Q846" s="137">
        <v>2000</v>
      </c>
      <c r="R846" s="129">
        <v>2000</v>
      </c>
      <c r="S846" s="375"/>
      <c r="T846" s="129">
        <v>300</v>
      </c>
      <c r="U846" s="129">
        <v>400</v>
      </c>
      <c r="V846" s="129">
        <v>400</v>
      </c>
      <c r="W846" s="129">
        <f t="shared" si="610"/>
        <v>1100</v>
      </c>
      <c r="X846" s="135">
        <f t="shared" si="604"/>
        <v>55</v>
      </c>
      <c r="Z846" s="135">
        <v>100</v>
      </c>
      <c r="AA846" s="129">
        <v>200</v>
      </c>
      <c r="AB846" s="129">
        <v>200</v>
      </c>
      <c r="AC846" s="129">
        <f t="shared" si="611"/>
        <v>500</v>
      </c>
      <c r="AD846" s="424">
        <f>AC846/(R846/100)</f>
        <v>25</v>
      </c>
      <c r="AF846" s="424">
        <f t="shared" si="605"/>
        <v>1600</v>
      </c>
      <c r="AG846" s="424">
        <f t="shared" si="606"/>
        <v>80</v>
      </c>
      <c r="AI846" s="424">
        <v>100</v>
      </c>
      <c r="AJ846" s="129">
        <v>100</v>
      </c>
      <c r="AK846" s="129">
        <v>200</v>
      </c>
      <c r="AL846" s="129">
        <f t="shared" si="612"/>
        <v>400</v>
      </c>
      <c r="AM846" s="424">
        <f>AL846/(R846/100)</f>
        <v>20</v>
      </c>
      <c r="AO846" s="424"/>
      <c r="AP846" s="129"/>
      <c r="AQ846" s="129"/>
      <c r="AR846" s="129">
        <f t="shared" si="613"/>
        <v>0</v>
      </c>
      <c r="AS846" s="424">
        <f>AR846/(R846/100)</f>
        <v>0</v>
      </c>
      <c r="AU846" s="424">
        <f t="shared" si="658"/>
        <v>400</v>
      </c>
      <c r="AV846" s="424">
        <f t="shared" si="607"/>
        <v>20</v>
      </c>
      <c r="AX846" s="424">
        <f t="shared" si="608"/>
        <v>2000</v>
      </c>
      <c r="AY846" s="424">
        <f t="shared" si="609"/>
        <v>100</v>
      </c>
      <c r="AZ846" s="50"/>
      <c r="BA846" s="135">
        <f t="shared" si="648"/>
        <v>0</v>
      </c>
      <c r="BB846" s="129">
        <f t="shared" si="614"/>
        <v>0</v>
      </c>
      <c r="BC846" s="129">
        <f t="shared" si="649"/>
        <v>2000</v>
      </c>
      <c r="BD846" s="51"/>
    </row>
    <row r="847" spans="1:56" ht="30" customHeight="1" x14ac:dyDescent="0.2">
      <c r="A847" s="82"/>
      <c r="B847" s="83"/>
      <c r="C847" s="83"/>
      <c r="D847" s="63"/>
      <c r="E847" s="60"/>
      <c r="F847" s="83"/>
      <c r="G847" s="104"/>
      <c r="H847" s="105"/>
      <c r="I847" s="59"/>
      <c r="J847" s="60"/>
      <c r="K847" s="133">
        <v>3</v>
      </c>
      <c r="L847" s="62"/>
      <c r="M847" s="63"/>
      <c r="N847" s="134" t="s">
        <v>69</v>
      </c>
      <c r="O847" s="129">
        <v>2500</v>
      </c>
      <c r="P847" s="136">
        <v>3000</v>
      </c>
      <c r="Q847" s="137">
        <v>4000</v>
      </c>
      <c r="R847" s="129">
        <v>2500</v>
      </c>
      <c r="S847" s="375"/>
      <c r="T847" s="129">
        <v>500</v>
      </c>
      <c r="U847" s="129">
        <v>400</v>
      </c>
      <c r="V847" s="129">
        <v>400</v>
      </c>
      <c r="W847" s="129">
        <f t="shared" si="610"/>
        <v>1300</v>
      </c>
      <c r="X847" s="135">
        <f t="shared" si="604"/>
        <v>52</v>
      </c>
      <c r="Z847" s="135">
        <v>700</v>
      </c>
      <c r="AA847" s="129">
        <v>500</v>
      </c>
      <c r="AB847" s="129"/>
      <c r="AC847" s="129">
        <f t="shared" si="611"/>
        <v>1200</v>
      </c>
      <c r="AD847" s="424">
        <f>AC847/(R847/100)</f>
        <v>48</v>
      </c>
      <c r="AF847" s="424">
        <f t="shared" si="605"/>
        <v>2500</v>
      </c>
      <c r="AG847" s="424">
        <f t="shared" si="606"/>
        <v>100</v>
      </c>
      <c r="AI847" s="424"/>
      <c r="AJ847" s="129"/>
      <c r="AK847" s="129"/>
      <c r="AL847" s="129">
        <f t="shared" si="612"/>
        <v>0</v>
      </c>
      <c r="AM847" s="424">
        <f>AL847/(R847/100)</f>
        <v>0</v>
      </c>
      <c r="AO847" s="424"/>
      <c r="AP847" s="129"/>
      <c r="AQ847" s="129"/>
      <c r="AR847" s="129">
        <f t="shared" si="613"/>
        <v>0</v>
      </c>
      <c r="AS847" s="424">
        <f>AR847/(R847/100)</f>
        <v>0</v>
      </c>
      <c r="AU847" s="424">
        <f t="shared" si="658"/>
        <v>0</v>
      </c>
      <c r="AV847" s="424">
        <f t="shared" si="607"/>
        <v>0</v>
      </c>
      <c r="AX847" s="424">
        <f t="shared" si="608"/>
        <v>2500</v>
      </c>
      <c r="AY847" s="424">
        <f t="shared" si="609"/>
        <v>100</v>
      </c>
      <c r="AZ847" s="50"/>
      <c r="BA847" s="135">
        <f t="shared" si="648"/>
        <v>0</v>
      </c>
      <c r="BB847" s="129">
        <f t="shared" si="614"/>
        <v>0</v>
      </c>
      <c r="BC847" s="129">
        <f t="shared" si="649"/>
        <v>2500</v>
      </c>
      <c r="BD847" s="51"/>
    </row>
    <row r="848" spans="1:56" ht="30" customHeight="1" x14ac:dyDescent="0.2">
      <c r="A848" s="82"/>
      <c r="B848" s="83"/>
      <c r="C848" s="83"/>
      <c r="D848" s="63"/>
      <c r="E848" s="60"/>
      <c r="F848" s="83"/>
      <c r="G848" s="104"/>
      <c r="H848" s="105"/>
      <c r="I848" s="59"/>
      <c r="J848" s="60"/>
      <c r="K848" s="133">
        <v>5</v>
      </c>
      <c r="L848" s="62"/>
      <c r="M848" s="63"/>
      <c r="N848" s="134" t="s">
        <v>58</v>
      </c>
      <c r="O848" s="129">
        <v>1500</v>
      </c>
      <c r="P848" s="136">
        <v>2000</v>
      </c>
      <c r="Q848" s="137">
        <v>2000</v>
      </c>
      <c r="R848" s="129">
        <v>1500</v>
      </c>
      <c r="S848" s="375"/>
      <c r="T848" s="129">
        <v>300</v>
      </c>
      <c r="U848" s="129">
        <v>300</v>
      </c>
      <c r="V848" s="129">
        <v>300</v>
      </c>
      <c r="W848" s="129">
        <f t="shared" si="610"/>
        <v>900</v>
      </c>
      <c r="X848" s="135">
        <f t="shared" si="604"/>
        <v>60</v>
      </c>
      <c r="Z848" s="135">
        <v>600</v>
      </c>
      <c r="AA848" s="129"/>
      <c r="AB848" s="129"/>
      <c r="AC848" s="129">
        <f t="shared" si="611"/>
        <v>600</v>
      </c>
      <c r="AD848" s="424">
        <f>AC848/(R848/100)</f>
        <v>40</v>
      </c>
      <c r="AF848" s="424">
        <f t="shared" si="605"/>
        <v>1500</v>
      </c>
      <c r="AG848" s="424">
        <f t="shared" si="606"/>
        <v>100</v>
      </c>
      <c r="AI848" s="424"/>
      <c r="AJ848" s="129"/>
      <c r="AK848" s="129"/>
      <c r="AL848" s="129">
        <f t="shared" si="612"/>
        <v>0</v>
      </c>
      <c r="AM848" s="424">
        <f>AL848/(R848/100)</f>
        <v>0</v>
      </c>
      <c r="AO848" s="424"/>
      <c r="AP848" s="129"/>
      <c r="AQ848" s="129"/>
      <c r="AR848" s="129">
        <f t="shared" si="613"/>
        <v>0</v>
      </c>
      <c r="AS848" s="424">
        <f>AR848/(R848/100)</f>
        <v>0</v>
      </c>
      <c r="AU848" s="424">
        <f t="shared" si="658"/>
        <v>0</v>
      </c>
      <c r="AV848" s="424">
        <f t="shared" si="607"/>
        <v>0</v>
      </c>
      <c r="AX848" s="424">
        <f t="shared" si="608"/>
        <v>1500</v>
      </c>
      <c r="AY848" s="424">
        <f t="shared" si="609"/>
        <v>100</v>
      </c>
      <c r="AZ848" s="50"/>
      <c r="BA848" s="135">
        <f t="shared" si="648"/>
        <v>0</v>
      </c>
      <c r="BB848" s="129">
        <f t="shared" si="614"/>
        <v>0</v>
      </c>
      <c r="BC848" s="129">
        <f t="shared" si="649"/>
        <v>1500</v>
      </c>
      <c r="BD848" s="51"/>
    </row>
    <row r="849" spans="1:56" ht="30" customHeight="1" x14ac:dyDescent="0.2">
      <c r="A849" s="82"/>
      <c r="B849" s="83"/>
      <c r="C849" s="83"/>
      <c r="D849" s="63"/>
      <c r="E849" s="60"/>
      <c r="F849" s="83"/>
      <c r="G849" s="104"/>
      <c r="H849" s="105"/>
      <c r="I849" s="59"/>
      <c r="J849" s="60"/>
      <c r="K849" s="133">
        <v>7</v>
      </c>
      <c r="L849" s="62"/>
      <c r="M849" s="63"/>
      <c r="N849" s="134" t="s">
        <v>59</v>
      </c>
      <c r="O849" s="129">
        <v>1000</v>
      </c>
      <c r="P849" s="136">
        <v>1000</v>
      </c>
      <c r="Q849" s="137">
        <v>2000</v>
      </c>
      <c r="R849" s="129">
        <v>1000</v>
      </c>
      <c r="S849" s="375"/>
      <c r="T849" s="129">
        <v>400</v>
      </c>
      <c r="U849" s="129">
        <v>400</v>
      </c>
      <c r="V849" s="129">
        <v>200</v>
      </c>
      <c r="W849" s="129">
        <f t="shared" si="610"/>
        <v>1000</v>
      </c>
      <c r="X849" s="135">
        <f t="shared" si="604"/>
        <v>100</v>
      </c>
      <c r="Z849" s="135"/>
      <c r="AA849" s="129"/>
      <c r="AB849" s="129"/>
      <c r="AC849" s="129">
        <f t="shared" si="611"/>
        <v>0</v>
      </c>
      <c r="AD849" s="424">
        <f>AC849/(R849/100)</f>
        <v>0</v>
      </c>
      <c r="AF849" s="424">
        <f t="shared" si="605"/>
        <v>1000</v>
      </c>
      <c r="AG849" s="424">
        <f t="shared" si="606"/>
        <v>100</v>
      </c>
      <c r="AI849" s="424"/>
      <c r="AJ849" s="129"/>
      <c r="AK849" s="129"/>
      <c r="AL849" s="129">
        <f t="shared" si="612"/>
        <v>0</v>
      </c>
      <c r="AM849" s="424">
        <f>AL849/(R849/100)</f>
        <v>0</v>
      </c>
      <c r="AO849" s="424"/>
      <c r="AP849" s="129"/>
      <c r="AQ849" s="129"/>
      <c r="AR849" s="129">
        <f t="shared" si="613"/>
        <v>0</v>
      </c>
      <c r="AS849" s="424">
        <f>AR849/(R849/100)</f>
        <v>0</v>
      </c>
      <c r="AU849" s="424">
        <f t="shared" si="658"/>
        <v>0</v>
      </c>
      <c r="AV849" s="424">
        <f t="shared" si="607"/>
        <v>0</v>
      </c>
      <c r="AX849" s="424">
        <f t="shared" si="608"/>
        <v>1000</v>
      </c>
      <c r="AY849" s="424">
        <f t="shared" si="609"/>
        <v>100</v>
      </c>
      <c r="AZ849" s="50"/>
      <c r="BA849" s="135">
        <f t="shared" si="648"/>
        <v>0</v>
      </c>
      <c r="BB849" s="129">
        <f t="shared" si="614"/>
        <v>0</v>
      </c>
      <c r="BC849" s="129">
        <f t="shared" si="649"/>
        <v>1000</v>
      </c>
      <c r="BD849" s="51"/>
    </row>
    <row r="850" spans="1:56" ht="30" customHeight="1" x14ac:dyDescent="0.2">
      <c r="A850" s="82"/>
      <c r="B850" s="83"/>
      <c r="C850" s="83"/>
      <c r="D850" s="63"/>
      <c r="E850" s="60"/>
      <c r="F850" s="83"/>
      <c r="G850" s="109"/>
      <c r="H850" s="342" t="s">
        <v>55</v>
      </c>
      <c r="I850" s="343"/>
      <c r="J850" s="344"/>
      <c r="K850" s="345"/>
      <c r="L850" s="346"/>
      <c r="M850" s="347"/>
      <c r="N850" s="348" t="s">
        <v>153</v>
      </c>
      <c r="O850" s="350">
        <f t="shared" ref="O850:R852" si="659">O851</f>
        <v>3872000</v>
      </c>
      <c r="P850" s="351">
        <f t="shared" si="659"/>
        <v>4078000</v>
      </c>
      <c r="Q850" s="352">
        <f t="shared" si="659"/>
        <v>4282000</v>
      </c>
      <c r="R850" s="350">
        <f t="shared" si="659"/>
        <v>3872000</v>
      </c>
      <c r="S850" s="379"/>
      <c r="T850" s="350">
        <f t="shared" ref="T850:U852" si="660">T851</f>
        <v>310000</v>
      </c>
      <c r="U850" s="350">
        <f t="shared" si="660"/>
        <v>310000</v>
      </c>
      <c r="V850" s="350">
        <f>V1482+V851+V1172+V1228+V1426</f>
        <v>310000</v>
      </c>
      <c r="W850" s="350">
        <f t="shared" si="610"/>
        <v>930000</v>
      </c>
      <c r="X850" s="349">
        <f t="shared" si="604"/>
        <v>24.018595041322314</v>
      </c>
      <c r="Z850" s="349">
        <f t="shared" ref="Z850:AA852" si="661">Z851</f>
        <v>388000</v>
      </c>
      <c r="AA850" s="350">
        <f t="shared" si="661"/>
        <v>388000</v>
      </c>
      <c r="AB850" s="350">
        <f>AB1482+AB851+AB1172+AB1228+AB1426</f>
        <v>388000</v>
      </c>
      <c r="AC850" s="350">
        <f t="shared" si="611"/>
        <v>1164000</v>
      </c>
      <c r="AD850" s="433">
        <f t="shared" ref="AD850:AD912" si="662">AC850/(R850/100)</f>
        <v>30.061983471074381</v>
      </c>
      <c r="AF850" s="433">
        <f t="shared" si="605"/>
        <v>2094000</v>
      </c>
      <c r="AG850" s="433">
        <f t="shared" si="606"/>
        <v>54.080578512396691</v>
      </c>
      <c r="AI850" s="433">
        <f t="shared" ref="AI850:AJ852" si="663">AI851</f>
        <v>362000</v>
      </c>
      <c r="AJ850" s="350">
        <f t="shared" si="663"/>
        <v>362000</v>
      </c>
      <c r="AK850" s="350">
        <f>AK1482+AK851+AK1172+AK1228+AK1426</f>
        <v>362000</v>
      </c>
      <c r="AL850" s="350">
        <f t="shared" si="612"/>
        <v>1086000</v>
      </c>
      <c r="AM850" s="433">
        <f t="shared" ref="AM850:AM912" si="664">AL850/(R850/100)</f>
        <v>28.047520661157026</v>
      </c>
      <c r="AO850" s="433">
        <f t="shared" ref="AO850:AP852" si="665">AO851</f>
        <v>233000</v>
      </c>
      <c r="AP850" s="350">
        <f t="shared" si="665"/>
        <v>233000</v>
      </c>
      <c r="AQ850" s="350">
        <f>AQ1482+AQ851+AQ1172+AQ1228+AQ1426</f>
        <v>226000</v>
      </c>
      <c r="AR850" s="350">
        <f t="shared" si="613"/>
        <v>692000</v>
      </c>
      <c r="AS850" s="433">
        <f t="shared" ref="AS850:AS912" si="666">AR850/(R850/100)</f>
        <v>17.871900826446282</v>
      </c>
      <c r="AU850" s="433">
        <f t="shared" si="658"/>
        <v>1778000</v>
      </c>
      <c r="AV850" s="433">
        <f t="shared" si="607"/>
        <v>45.919421487603309</v>
      </c>
      <c r="AX850" s="433">
        <f t="shared" si="608"/>
        <v>3872000</v>
      </c>
      <c r="AY850" s="433">
        <f t="shared" si="609"/>
        <v>100</v>
      </c>
      <c r="AZ850" s="353"/>
      <c r="BA850" s="349">
        <f t="shared" si="648"/>
        <v>0</v>
      </c>
      <c r="BB850" s="350">
        <f t="shared" si="614"/>
        <v>0</v>
      </c>
      <c r="BC850" s="350">
        <f t="shared" si="649"/>
        <v>3872000</v>
      </c>
      <c r="BD850" s="51"/>
    </row>
    <row r="851" spans="1:56" ht="30" customHeight="1" x14ac:dyDescent="0.2">
      <c r="A851" s="82"/>
      <c r="B851" s="83"/>
      <c r="C851" s="83"/>
      <c r="D851" s="63"/>
      <c r="E851" s="60"/>
      <c r="F851" s="83"/>
      <c r="G851" s="104"/>
      <c r="H851" s="105"/>
      <c r="I851" s="123">
        <v>2</v>
      </c>
      <c r="J851" s="60"/>
      <c r="K851" s="61"/>
      <c r="L851" s="62"/>
      <c r="M851" s="63"/>
      <c r="N851" s="124" t="s">
        <v>54</v>
      </c>
      <c r="O851" s="125">
        <f t="shared" si="659"/>
        <v>3872000</v>
      </c>
      <c r="P851" s="125">
        <f t="shared" si="659"/>
        <v>4078000</v>
      </c>
      <c r="Q851" s="125">
        <f t="shared" si="659"/>
        <v>4282000</v>
      </c>
      <c r="R851" s="125">
        <f t="shared" si="659"/>
        <v>3872000</v>
      </c>
      <c r="S851" s="386"/>
      <c r="T851" s="125">
        <f t="shared" si="660"/>
        <v>310000</v>
      </c>
      <c r="U851" s="125">
        <f t="shared" si="660"/>
        <v>310000</v>
      </c>
      <c r="V851" s="125">
        <f>V1483+V852+V1173+V1229+V1427</f>
        <v>310000</v>
      </c>
      <c r="W851" s="125">
        <f t="shared" si="610"/>
        <v>930000</v>
      </c>
      <c r="X851" s="125">
        <f t="shared" si="604"/>
        <v>24.018595041322314</v>
      </c>
      <c r="Z851" s="125">
        <f t="shared" si="661"/>
        <v>388000</v>
      </c>
      <c r="AA851" s="125">
        <f t="shared" si="661"/>
        <v>388000</v>
      </c>
      <c r="AB851" s="125">
        <f>AB1483+AB852+AB1173+AB1229+AB1427</f>
        <v>388000</v>
      </c>
      <c r="AC851" s="125">
        <f t="shared" si="611"/>
        <v>1164000</v>
      </c>
      <c r="AD851" s="423">
        <f t="shared" si="662"/>
        <v>30.061983471074381</v>
      </c>
      <c r="AF851" s="423">
        <f t="shared" si="605"/>
        <v>2094000</v>
      </c>
      <c r="AG851" s="423">
        <f t="shared" si="606"/>
        <v>54.080578512396691</v>
      </c>
      <c r="AI851" s="423">
        <f t="shared" si="663"/>
        <v>362000</v>
      </c>
      <c r="AJ851" s="125">
        <f t="shared" si="663"/>
        <v>362000</v>
      </c>
      <c r="AK851" s="125">
        <f>AK1483+AK852+AK1173+AK1229+AK1427</f>
        <v>362000</v>
      </c>
      <c r="AL851" s="125">
        <f t="shared" si="612"/>
        <v>1086000</v>
      </c>
      <c r="AM851" s="423">
        <f t="shared" si="664"/>
        <v>28.047520661157026</v>
      </c>
      <c r="AO851" s="423">
        <f t="shared" si="665"/>
        <v>233000</v>
      </c>
      <c r="AP851" s="125">
        <f t="shared" si="665"/>
        <v>233000</v>
      </c>
      <c r="AQ851" s="125">
        <f>AQ1483+AQ852+AQ1173+AQ1229+AQ1427</f>
        <v>226000</v>
      </c>
      <c r="AR851" s="125">
        <f t="shared" si="613"/>
        <v>692000</v>
      </c>
      <c r="AS851" s="423">
        <f t="shared" si="666"/>
        <v>17.871900826446282</v>
      </c>
      <c r="AU851" s="423">
        <f t="shared" si="658"/>
        <v>1778000</v>
      </c>
      <c r="AV851" s="423">
        <f t="shared" si="607"/>
        <v>45.919421487603309</v>
      </c>
      <c r="AX851" s="423">
        <f t="shared" si="608"/>
        <v>3872000</v>
      </c>
      <c r="AY851" s="423">
        <f t="shared" si="609"/>
        <v>100</v>
      </c>
      <c r="AZ851" s="50"/>
      <c r="BA851" s="125">
        <f t="shared" si="648"/>
        <v>0</v>
      </c>
      <c r="BB851" s="125">
        <f t="shared" si="614"/>
        <v>0</v>
      </c>
      <c r="BC851" s="125">
        <f t="shared" si="649"/>
        <v>3872000</v>
      </c>
      <c r="BD851" s="51"/>
    </row>
    <row r="852" spans="1:56" ht="30" customHeight="1" x14ac:dyDescent="0.2">
      <c r="A852" s="82"/>
      <c r="B852" s="83"/>
      <c r="C852" s="83"/>
      <c r="D852" s="63"/>
      <c r="E852" s="60"/>
      <c r="F852" s="83"/>
      <c r="G852" s="104"/>
      <c r="H852" s="105"/>
      <c r="I852" s="59"/>
      <c r="J852" s="130" t="s">
        <v>55</v>
      </c>
      <c r="K852" s="61"/>
      <c r="L852" s="62"/>
      <c r="M852" s="63"/>
      <c r="N852" s="101" t="s">
        <v>56</v>
      </c>
      <c r="O852" s="103">
        <f t="shared" si="659"/>
        <v>3872000</v>
      </c>
      <c r="P852" s="103">
        <f t="shared" si="659"/>
        <v>4078000</v>
      </c>
      <c r="Q852" s="103">
        <f t="shared" si="659"/>
        <v>4282000</v>
      </c>
      <c r="R852" s="103">
        <f t="shared" si="659"/>
        <v>3872000</v>
      </c>
      <c r="S852" s="379"/>
      <c r="T852" s="103">
        <f t="shared" si="660"/>
        <v>310000</v>
      </c>
      <c r="U852" s="103">
        <f t="shared" si="660"/>
        <v>310000</v>
      </c>
      <c r="V852" s="103">
        <f>V1392+V853+V1082+V1138+V1336</f>
        <v>310000</v>
      </c>
      <c r="W852" s="103">
        <f t="shared" si="610"/>
        <v>930000</v>
      </c>
      <c r="X852" s="102">
        <f t="shared" si="604"/>
        <v>24.018595041322314</v>
      </c>
      <c r="Z852" s="102">
        <f t="shared" si="661"/>
        <v>388000</v>
      </c>
      <c r="AA852" s="103">
        <f t="shared" si="661"/>
        <v>388000</v>
      </c>
      <c r="AB852" s="103">
        <f>AB1392+AB853+AB1082+AB1138+AB1336</f>
        <v>388000</v>
      </c>
      <c r="AC852" s="103">
        <f t="shared" si="611"/>
        <v>1164000</v>
      </c>
      <c r="AD852" s="420">
        <f t="shared" si="662"/>
        <v>30.061983471074381</v>
      </c>
      <c r="AF852" s="420">
        <f t="shared" si="605"/>
        <v>2094000</v>
      </c>
      <c r="AG852" s="420">
        <f t="shared" si="606"/>
        <v>54.080578512396691</v>
      </c>
      <c r="AI852" s="420">
        <f t="shared" si="663"/>
        <v>362000</v>
      </c>
      <c r="AJ852" s="103">
        <f t="shared" si="663"/>
        <v>362000</v>
      </c>
      <c r="AK852" s="103">
        <f>AK1392+AK853+AK1082+AK1138+AK1336</f>
        <v>362000</v>
      </c>
      <c r="AL852" s="103">
        <f t="shared" si="612"/>
        <v>1086000</v>
      </c>
      <c r="AM852" s="420">
        <f t="shared" si="664"/>
        <v>28.047520661157026</v>
      </c>
      <c r="AO852" s="420">
        <f t="shared" si="665"/>
        <v>233000</v>
      </c>
      <c r="AP852" s="103">
        <f t="shared" si="665"/>
        <v>233000</v>
      </c>
      <c r="AQ852" s="103">
        <f>AQ1392+AQ853+AQ1082+AQ1138+AQ1336</f>
        <v>226000</v>
      </c>
      <c r="AR852" s="103">
        <f t="shared" si="613"/>
        <v>692000</v>
      </c>
      <c r="AS852" s="420">
        <f t="shared" si="666"/>
        <v>17.871900826446282</v>
      </c>
      <c r="AU852" s="420">
        <f t="shared" si="658"/>
        <v>1778000</v>
      </c>
      <c r="AV852" s="420">
        <f t="shared" si="607"/>
        <v>45.919421487603309</v>
      </c>
      <c r="AX852" s="420">
        <f t="shared" si="608"/>
        <v>3872000</v>
      </c>
      <c r="AY852" s="420">
        <f t="shared" si="609"/>
        <v>100</v>
      </c>
      <c r="AZ852" s="50"/>
      <c r="BA852" s="102">
        <f t="shared" si="648"/>
        <v>0</v>
      </c>
      <c r="BB852" s="103">
        <f t="shared" si="614"/>
        <v>0</v>
      </c>
      <c r="BC852" s="103">
        <f t="shared" si="649"/>
        <v>3872000</v>
      </c>
      <c r="BD852" s="51"/>
    </row>
    <row r="853" spans="1:56" ht="30" customHeight="1" x14ac:dyDescent="0.2">
      <c r="A853" s="82"/>
      <c r="B853" s="83"/>
      <c r="C853" s="83"/>
      <c r="D853" s="63"/>
      <c r="E853" s="60"/>
      <c r="F853" s="83"/>
      <c r="G853" s="104"/>
      <c r="H853" s="105"/>
      <c r="I853" s="59"/>
      <c r="J853" s="60"/>
      <c r="K853" s="133">
        <v>2</v>
      </c>
      <c r="L853" s="62"/>
      <c r="M853" s="63"/>
      <c r="N853" s="134" t="s">
        <v>57</v>
      </c>
      <c r="O853" s="129">
        <v>3872000</v>
      </c>
      <c r="P853" s="136">
        <v>4078000</v>
      </c>
      <c r="Q853" s="137">
        <v>4282000</v>
      </c>
      <c r="R853" s="129">
        <v>3872000</v>
      </c>
      <c r="S853" s="375"/>
      <c r="T853" s="129">
        <v>310000</v>
      </c>
      <c r="U853" s="129">
        <v>310000</v>
      </c>
      <c r="V853" s="129">
        <v>310000</v>
      </c>
      <c r="W853" s="129">
        <f t="shared" si="610"/>
        <v>930000</v>
      </c>
      <c r="X853" s="135">
        <f t="shared" si="604"/>
        <v>24.018595041322314</v>
      </c>
      <c r="Z853" s="135">
        <v>388000</v>
      </c>
      <c r="AA853" s="129">
        <v>388000</v>
      </c>
      <c r="AB853" s="129">
        <v>388000</v>
      </c>
      <c r="AC853" s="129">
        <f t="shared" si="611"/>
        <v>1164000</v>
      </c>
      <c r="AD853" s="424">
        <f t="shared" si="662"/>
        <v>30.061983471074381</v>
      </c>
      <c r="AF853" s="424">
        <f t="shared" si="605"/>
        <v>2094000</v>
      </c>
      <c r="AG853" s="424">
        <f t="shared" si="606"/>
        <v>54.080578512396691</v>
      </c>
      <c r="AI853" s="424">
        <v>362000</v>
      </c>
      <c r="AJ853" s="129">
        <v>362000</v>
      </c>
      <c r="AK853" s="129">
        <v>362000</v>
      </c>
      <c r="AL853" s="129">
        <f t="shared" si="612"/>
        <v>1086000</v>
      </c>
      <c r="AM853" s="424">
        <f t="shared" si="664"/>
        <v>28.047520661157026</v>
      </c>
      <c r="AO853" s="424">
        <v>233000</v>
      </c>
      <c r="AP853" s="129">
        <v>233000</v>
      </c>
      <c r="AQ853" s="129">
        <v>226000</v>
      </c>
      <c r="AR853" s="129">
        <f t="shared" si="613"/>
        <v>692000</v>
      </c>
      <c r="AS853" s="424">
        <f t="shared" si="666"/>
        <v>17.871900826446282</v>
      </c>
      <c r="AU853" s="424">
        <f t="shared" si="658"/>
        <v>1778000</v>
      </c>
      <c r="AV853" s="424">
        <f t="shared" si="607"/>
        <v>45.919421487603309</v>
      </c>
      <c r="AX853" s="424">
        <f t="shared" si="608"/>
        <v>3872000</v>
      </c>
      <c r="AY853" s="424">
        <f t="shared" si="609"/>
        <v>100</v>
      </c>
      <c r="AZ853" s="50"/>
      <c r="BA853" s="135">
        <f t="shared" si="648"/>
        <v>0</v>
      </c>
      <c r="BB853" s="129">
        <f t="shared" si="614"/>
        <v>0</v>
      </c>
      <c r="BC853" s="129">
        <f t="shared" si="649"/>
        <v>3872000</v>
      </c>
      <c r="BD853" s="51"/>
    </row>
    <row r="854" spans="1:56" ht="30" customHeight="1" x14ac:dyDescent="0.2">
      <c r="A854" s="82"/>
      <c r="B854" s="83"/>
      <c r="C854" s="83"/>
      <c r="D854" s="63"/>
      <c r="E854" s="60"/>
      <c r="F854" s="83"/>
      <c r="G854" s="109"/>
      <c r="H854" s="342" t="s">
        <v>44</v>
      </c>
      <c r="I854" s="343"/>
      <c r="J854" s="344"/>
      <c r="K854" s="345"/>
      <c r="L854" s="346"/>
      <c r="M854" s="347"/>
      <c r="N854" s="348" t="s">
        <v>154</v>
      </c>
      <c r="O854" s="350">
        <f t="shared" ref="O854:R855" si="667">O855</f>
        <v>2109000</v>
      </c>
      <c r="P854" s="350">
        <f t="shared" si="667"/>
        <v>2225000</v>
      </c>
      <c r="Q854" s="350">
        <f t="shared" si="667"/>
        <v>2341000</v>
      </c>
      <c r="R854" s="350">
        <f t="shared" si="667"/>
        <v>2109000</v>
      </c>
      <c r="S854" s="379"/>
      <c r="T854" s="350">
        <f>T855</f>
        <v>170000</v>
      </c>
      <c r="U854" s="350">
        <f>U855</f>
        <v>170000</v>
      </c>
      <c r="V854" s="350">
        <f>V1486+V855+V1176+V1232+V1430</f>
        <v>169000</v>
      </c>
      <c r="W854" s="350">
        <f t="shared" si="610"/>
        <v>509000</v>
      </c>
      <c r="X854" s="349">
        <f t="shared" si="604"/>
        <v>24.134660976766241</v>
      </c>
      <c r="Z854" s="349">
        <f>Z855</f>
        <v>213000</v>
      </c>
      <c r="AA854" s="350">
        <f>AA855</f>
        <v>213000</v>
      </c>
      <c r="AB854" s="350">
        <f>AB1486+AB855+AB1176+AB1232+AB1430</f>
        <v>213000</v>
      </c>
      <c r="AC854" s="350">
        <f t="shared" si="611"/>
        <v>639000</v>
      </c>
      <c r="AD854" s="433">
        <f t="shared" si="662"/>
        <v>30.298719772403985</v>
      </c>
      <c r="AF854" s="433">
        <f t="shared" si="605"/>
        <v>1148000</v>
      </c>
      <c r="AG854" s="433">
        <f t="shared" si="606"/>
        <v>54.433380749170226</v>
      </c>
      <c r="AI854" s="433">
        <f>AI855</f>
        <v>199000</v>
      </c>
      <c r="AJ854" s="350">
        <f>AJ855</f>
        <v>199000</v>
      </c>
      <c r="AK854" s="350">
        <f>AK1486+AK855+AK1176+AK1232+AK1430</f>
        <v>197000</v>
      </c>
      <c r="AL854" s="350">
        <f t="shared" si="612"/>
        <v>595000</v>
      </c>
      <c r="AM854" s="433">
        <f t="shared" si="664"/>
        <v>28.212422949265054</v>
      </c>
      <c r="AO854" s="433">
        <f>AO855</f>
        <v>126000</v>
      </c>
      <c r="AP854" s="350">
        <f>AP855</f>
        <v>126000</v>
      </c>
      <c r="AQ854" s="350">
        <f>AQ1486+AQ855+AQ1176+AQ1232+AQ1430</f>
        <v>114000</v>
      </c>
      <c r="AR854" s="350">
        <f t="shared" si="613"/>
        <v>366000</v>
      </c>
      <c r="AS854" s="433">
        <f t="shared" si="666"/>
        <v>17.354196301564723</v>
      </c>
      <c r="AU854" s="433">
        <f t="shared" si="658"/>
        <v>961000</v>
      </c>
      <c r="AV854" s="433">
        <f t="shared" si="607"/>
        <v>45.566619250829774</v>
      </c>
      <c r="AX854" s="433">
        <f t="shared" si="608"/>
        <v>2109000</v>
      </c>
      <c r="AY854" s="433">
        <f t="shared" si="609"/>
        <v>100</v>
      </c>
      <c r="AZ854" s="353"/>
      <c r="BA854" s="349">
        <f t="shared" si="648"/>
        <v>0</v>
      </c>
      <c r="BB854" s="350">
        <f t="shared" si="614"/>
        <v>0</v>
      </c>
      <c r="BC854" s="350">
        <f t="shared" si="649"/>
        <v>2109000</v>
      </c>
      <c r="BD854" s="51"/>
    </row>
    <row r="855" spans="1:56" ht="30" customHeight="1" x14ac:dyDescent="0.2">
      <c r="A855" s="82"/>
      <c r="B855" s="83"/>
      <c r="C855" s="83"/>
      <c r="D855" s="63"/>
      <c r="E855" s="60"/>
      <c r="F855" s="83"/>
      <c r="G855" s="104"/>
      <c r="H855" s="105"/>
      <c r="I855" s="123">
        <v>2</v>
      </c>
      <c r="J855" s="60"/>
      <c r="K855" s="61"/>
      <c r="L855" s="62"/>
      <c r="M855" s="63"/>
      <c r="N855" s="124" t="s">
        <v>54</v>
      </c>
      <c r="O855" s="126">
        <f t="shared" si="667"/>
        <v>2109000</v>
      </c>
      <c r="P855" s="126">
        <f t="shared" si="667"/>
        <v>2225000</v>
      </c>
      <c r="Q855" s="126">
        <f t="shared" si="667"/>
        <v>2341000</v>
      </c>
      <c r="R855" s="126">
        <f t="shared" si="667"/>
        <v>2109000</v>
      </c>
      <c r="S855" s="388"/>
      <c r="T855" s="126">
        <f>T856</f>
        <v>170000</v>
      </c>
      <c r="U855" s="126">
        <f>U856</f>
        <v>170000</v>
      </c>
      <c r="V855" s="126">
        <f>V1487+V856+V1177+V1233+V1431</f>
        <v>169000</v>
      </c>
      <c r="W855" s="126">
        <f t="shared" si="610"/>
        <v>509000</v>
      </c>
      <c r="X855" s="125">
        <f t="shared" si="604"/>
        <v>24.134660976766241</v>
      </c>
      <c r="Z855" s="125">
        <f>Z856</f>
        <v>213000</v>
      </c>
      <c r="AA855" s="126">
        <f>AA856</f>
        <v>213000</v>
      </c>
      <c r="AB855" s="126">
        <f>AB1487+AB856+AB1177+AB1233+AB1431</f>
        <v>213000</v>
      </c>
      <c r="AC855" s="126">
        <f t="shared" si="611"/>
        <v>639000</v>
      </c>
      <c r="AD855" s="423">
        <f t="shared" si="662"/>
        <v>30.298719772403985</v>
      </c>
      <c r="AF855" s="423">
        <f t="shared" si="605"/>
        <v>1148000</v>
      </c>
      <c r="AG855" s="423">
        <f t="shared" si="606"/>
        <v>54.433380749170226</v>
      </c>
      <c r="AI855" s="423">
        <f>AI856</f>
        <v>199000</v>
      </c>
      <c r="AJ855" s="126">
        <f>AJ856</f>
        <v>199000</v>
      </c>
      <c r="AK855" s="126">
        <f>AK1487+AK856+AK1177+AK1233+AK1431</f>
        <v>197000</v>
      </c>
      <c r="AL855" s="126">
        <f t="shared" si="612"/>
        <v>595000</v>
      </c>
      <c r="AM855" s="423">
        <f t="shared" si="664"/>
        <v>28.212422949265054</v>
      </c>
      <c r="AO855" s="423">
        <f>AO856</f>
        <v>126000</v>
      </c>
      <c r="AP855" s="126">
        <f>AP856</f>
        <v>126000</v>
      </c>
      <c r="AQ855" s="126">
        <f>AQ1487+AQ856+AQ1177+AQ1233+AQ1431</f>
        <v>114000</v>
      </c>
      <c r="AR855" s="126">
        <f t="shared" si="613"/>
        <v>366000</v>
      </c>
      <c r="AS855" s="423">
        <f t="shared" si="666"/>
        <v>17.354196301564723</v>
      </c>
      <c r="AU855" s="423">
        <f t="shared" si="658"/>
        <v>961000</v>
      </c>
      <c r="AV855" s="423">
        <f t="shared" si="607"/>
        <v>45.566619250829774</v>
      </c>
      <c r="AX855" s="423">
        <f t="shared" si="608"/>
        <v>2109000</v>
      </c>
      <c r="AY855" s="423">
        <f t="shared" si="609"/>
        <v>100</v>
      </c>
      <c r="AZ855" s="50"/>
      <c r="BA855" s="125">
        <f t="shared" si="648"/>
        <v>0</v>
      </c>
      <c r="BB855" s="126">
        <f t="shared" si="614"/>
        <v>0</v>
      </c>
      <c r="BC855" s="126">
        <f t="shared" si="649"/>
        <v>2109000</v>
      </c>
      <c r="BD855" s="51"/>
    </row>
    <row r="856" spans="1:56" ht="30" customHeight="1" x14ac:dyDescent="0.2">
      <c r="A856" s="82"/>
      <c r="B856" s="83"/>
      <c r="C856" s="83"/>
      <c r="D856" s="63"/>
      <c r="E856" s="60"/>
      <c r="F856" s="83"/>
      <c r="G856" s="104"/>
      <c r="H856" s="105"/>
      <c r="I856" s="59"/>
      <c r="J856" s="130" t="s">
        <v>55</v>
      </c>
      <c r="K856" s="61"/>
      <c r="L856" s="62"/>
      <c r="M856" s="63"/>
      <c r="N856" s="101" t="s">
        <v>56</v>
      </c>
      <c r="O856" s="103">
        <f>O857+O858+O859</f>
        <v>2109000</v>
      </c>
      <c r="P856" s="103">
        <f>P857+P858+P859</f>
        <v>2225000</v>
      </c>
      <c r="Q856" s="103">
        <f>Q857+Q858+Q859</f>
        <v>2341000</v>
      </c>
      <c r="R856" s="103">
        <f>R857+R858+R859</f>
        <v>2109000</v>
      </c>
      <c r="S856" s="379"/>
      <c r="T856" s="103">
        <f>T857+T858+T859</f>
        <v>170000</v>
      </c>
      <c r="U856" s="103">
        <f>U857+U858+U859</f>
        <v>170000</v>
      </c>
      <c r="V856" s="103">
        <f>V857+V858+V859</f>
        <v>169000</v>
      </c>
      <c r="W856" s="103">
        <f t="shared" si="610"/>
        <v>509000</v>
      </c>
      <c r="X856" s="102">
        <f t="shared" ref="X856:X919" si="668">W856/(R856/100)</f>
        <v>24.134660976766241</v>
      </c>
      <c r="Z856" s="102">
        <f>Z857+Z858+Z859</f>
        <v>213000</v>
      </c>
      <c r="AA856" s="103">
        <f>AA857+AA858+AA859</f>
        <v>213000</v>
      </c>
      <c r="AB856" s="103">
        <f>AB857+AB858+AB859</f>
        <v>213000</v>
      </c>
      <c r="AC856" s="103">
        <f t="shared" si="611"/>
        <v>639000</v>
      </c>
      <c r="AD856" s="420">
        <f t="shared" si="662"/>
        <v>30.298719772403985</v>
      </c>
      <c r="AF856" s="420">
        <f t="shared" ref="AF856:AF919" si="669">W856+AC856</f>
        <v>1148000</v>
      </c>
      <c r="AG856" s="420">
        <f t="shared" ref="AG856:AG919" si="670">AF856/(R856/100)</f>
        <v>54.433380749170226</v>
      </c>
      <c r="AI856" s="420">
        <f>AI857+AI858+AI859</f>
        <v>199000</v>
      </c>
      <c r="AJ856" s="103">
        <f>AJ857+AJ858+AJ859</f>
        <v>199000</v>
      </c>
      <c r="AK856" s="103">
        <f>AK857+AK858+AK859</f>
        <v>197000</v>
      </c>
      <c r="AL856" s="103">
        <f t="shared" si="612"/>
        <v>595000</v>
      </c>
      <c r="AM856" s="420">
        <f t="shared" si="664"/>
        <v>28.212422949265054</v>
      </c>
      <c r="AO856" s="420">
        <f>AO857+AO858+AO859</f>
        <v>126000</v>
      </c>
      <c r="AP856" s="103">
        <f>AP857+AP858+AP859</f>
        <v>126000</v>
      </c>
      <c r="AQ856" s="103">
        <f>AQ857+AQ858+AQ859</f>
        <v>114000</v>
      </c>
      <c r="AR856" s="103">
        <f t="shared" si="613"/>
        <v>366000</v>
      </c>
      <c r="AS856" s="420">
        <f t="shared" si="666"/>
        <v>17.354196301564723</v>
      </c>
      <c r="AU856" s="420">
        <f t="shared" si="658"/>
        <v>961000</v>
      </c>
      <c r="AV856" s="420">
        <f t="shared" ref="AV856:AV919" si="671">AU856/(R856/100)</f>
        <v>45.566619250829774</v>
      </c>
      <c r="AX856" s="420">
        <f t="shared" ref="AX856:AX919" si="672">AF856+AU856</f>
        <v>2109000</v>
      </c>
      <c r="AY856" s="420">
        <f t="shared" ref="AY856:AY919" si="673">AX856/(R856/100)</f>
        <v>100</v>
      </c>
      <c r="AZ856" s="50"/>
      <c r="BA856" s="102">
        <f t="shared" si="648"/>
        <v>0</v>
      </c>
      <c r="BB856" s="103">
        <f t="shared" si="614"/>
        <v>0</v>
      </c>
      <c r="BC856" s="103">
        <f t="shared" si="649"/>
        <v>2109000</v>
      </c>
      <c r="BD856" s="51"/>
    </row>
    <row r="857" spans="1:56" ht="30" customHeight="1" x14ac:dyDescent="0.2">
      <c r="A857" s="82"/>
      <c r="B857" s="83"/>
      <c r="C857" s="83"/>
      <c r="D857" s="63"/>
      <c r="E857" s="60"/>
      <c r="F857" s="83"/>
      <c r="G857" s="104"/>
      <c r="H857" s="105"/>
      <c r="I857" s="59"/>
      <c r="J857" s="60"/>
      <c r="K857" s="133">
        <v>2</v>
      </c>
      <c r="L857" s="62"/>
      <c r="M857" s="63"/>
      <c r="N857" s="134" t="s">
        <v>57</v>
      </c>
      <c r="O857" s="129">
        <v>333000</v>
      </c>
      <c r="P857" s="136">
        <v>352000</v>
      </c>
      <c r="Q857" s="137">
        <v>371000</v>
      </c>
      <c r="R857" s="129">
        <v>333000</v>
      </c>
      <c r="S857" s="375"/>
      <c r="T857" s="129">
        <v>27000</v>
      </c>
      <c r="U857" s="129">
        <v>27000</v>
      </c>
      <c r="V857" s="129">
        <v>27000</v>
      </c>
      <c r="W857" s="129">
        <f t="shared" si="610"/>
        <v>81000</v>
      </c>
      <c r="X857" s="135">
        <f t="shared" si="668"/>
        <v>24.324324324324323</v>
      </c>
      <c r="Z857" s="135">
        <v>34000</v>
      </c>
      <c r="AA857" s="129">
        <v>34000</v>
      </c>
      <c r="AB857" s="129">
        <v>34000</v>
      </c>
      <c r="AC857" s="129">
        <f t="shared" si="611"/>
        <v>102000</v>
      </c>
      <c r="AD857" s="424">
        <f t="shared" si="662"/>
        <v>30.63063063063063</v>
      </c>
      <c r="AF857" s="424">
        <f t="shared" si="669"/>
        <v>183000</v>
      </c>
      <c r="AG857" s="424">
        <f t="shared" si="670"/>
        <v>54.954954954954957</v>
      </c>
      <c r="AI857" s="424">
        <v>32000</v>
      </c>
      <c r="AJ857" s="129">
        <v>32000</v>
      </c>
      <c r="AK857" s="129">
        <v>32000</v>
      </c>
      <c r="AL857" s="129">
        <f t="shared" si="612"/>
        <v>96000</v>
      </c>
      <c r="AM857" s="424">
        <f t="shared" si="664"/>
        <v>28.828828828828829</v>
      </c>
      <c r="AO857" s="424">
        <v>20000</v>
      </c>
      <c r="AP857" s="129">
        <v>20000</v>
      </c>
      <c r="AQ857" s="129">
        <v>14000</v>
      </c>
      <c r="AR857" s="129">
        <f t="shared" si="613"/>
        <v>54000</v>
      </c>
      <c r="AS857" s="424">
        <f t="shared" si="666"/>
        <v>16.216216216216218</v>
      </c>
      <c r="AU857" s="424">
        <f t="shared" si="658"/>
        <v>150000</v>
      </c>
      <c r="AV857" s="424">
        <f t="shared" si="671"/>
        <v>45.045045045045043</v>
      </c>
      <c r="AX857" s="424">
        <f t="shared" si="672"/>
        <v>333000</v>
      </c>
      <c r="AY857" s="424">
        <f t="shared" si="673"/>
        <v>100</v>
      </c>
      <c r="AZ857" s="50"/>
      <c r="BA857" s="135">
        <f t="shared" si="648"/>
        <v>0</v>
      </c>
      <c r="BB857" s="129">
        <f t="shared" si="614"/>
        <v>0</v>
      </c>
      <c r="BC857" s="129">
        <f t="shared" si="649"/>
        <v>333000</v>
      </c>
      <c r="BD857" s="51"/>
    </row>
    <row r="858" spans="1:56" ht="30" customHeight="1" x14ac:dyDescent="0.2">
      <c r="A858" s="82"/>
      <c r="B858" s="83"/>
      <c r="C858" s="83"/>
      <c r="D858" s="63"/>
      <c r="E858" s="60"/>
      <c r="F858" s="83"/>
      <c r="G858" s="104"/>
      <c r="H858" s="105"/>
      <c r="I858" s="59"/>
      <c r="J858" s="60"/>
      <c r="K858" s="133">
        <v>5</v>
      </c>
      <c r="L858" s="62"/>
      <c r="M858" s="63"/>
      <c r="N858" s="134" t="s">
        <v>58</v>
      </c>
      <c r="O858" s="129">
        <v>1761000</v>
      </c>
      <c r="P858" s="136">
        <v>1855000</v>
      </c>
      <c r="Q858" s="137">
        <v>1949000</v>
      </c>
      <c r="R858" s="129">
        <v>1761000</v>
      </c>
      <c r="S858" s="375"/>
      <c r="T858" s="129">
        <v>141000</v>
      </c>
      <c r="U858" s="129">
        <v>141000</v>
      </c>
      <c r="V858" s="129">
        <v>141000</v>
      </c>
      <c r="W858" s="129">
        <f t="shared" ref="W858:W921" si="674">T858+U858+V858</f>
        <v>423000</v>
      </c>
      <c r="X858" s="135">
        <f t="shared" si="668"/>
        <v>24.020442930153322</v>
      </c>
      <c r="Z858" s="135">
        <v>177000</v>
      </c>
      <c r="AA858" s="129">
        <v>177000</v>
      </c>
      <c r="AB858" s="129">
        <v>177000</v>
      </c>
      <c r="AC858" s="129">
        <f t="shared" ref="AC858:AC921" si="675">Z858+AA858+AB858</f>
        <v>531000</v>
      </c>
      <c r="AD858" s="424">
        <f t="shared" si="662"/>
        <v>30.153321976149915</v>
      </c>
      <c r="AF858" s="424">
        <f t="shared" si="669"/>
        <v>954000</v>
      </c>
      <c r="AG858" s="424">
        <f t="shared" si="670"/>
        <v>54.173764906303234</v>
      </c>
      <c r="AI858" s="424">
        <v>165000</v>
      </c>
      <c r="AJ858" s="129">
        <v>165000</v>
      </c>
      <c r="AK858" s="129">
        <v>165000</v>
      </c>
      <c r="AL858" s="129">
        <f t="shared" ref="AL858:AL921" si="676">AI858+AJ858+AK858</f>
        <v>495000</v>
      </c>
      <c r="AM858" s="424">
        <f t="shared" si="664"/>
        <v>28.109028960817717</v>
      </c>
      <c r="AO858" s="424">
        <v>106000</v>
      </c>
      <c r="AP858" s="129">
        <v>106000</v>
      </c>
      <c r="AQ858" s="129">
        <v>100000</v>
      </c>
      <c r="AR858" s="129">
        <f t="shared" ref="AR858:AR921" si="677">AO858+AP858+AQ858</f>
        <v>312000</v>
      </c>
      <c r="AS858" s="424">
        <f t="shared" si="666"/>
        <v>17.717206132879046</v>
      </c>
      <c r="AU858" s="424">
        <f t="shared" si="658"/>
        <v>807000</v>
      </c>
      <c r="AV858" s="424">
        <f t="shared" si="671"/>
        <v>45.826235093696766</v>
      </c>
      <c r="AX858" s="424">
        <f t="shared" si="672"/>
        <v>1761000</v>
      </c>
      <c r="AY858" s="424">
        <f t="shared" si="673"/>
        <v>100</v>
      </c>
      <c r="AZ858" s="50"/>
      <c r="BA858" s="135">
        <f t="shared" si="648"/>
        <v>0</v>
      </c>
      <c r="BB858" s="129">
        <f t="shared" ref="BB858:BB921" si="678">BA858/(R858/100)</f>
        <v>0</v>
      </c>
      <c r="BC858" s="129">
        <f t="shared" si="649"/>
        <v>1761000</v>
      </c>
      <c r="BD858" s="51"/>
    </row>
    <row r="859" spans="1:56" ht="30" customHeight="1" x14ac:dyDescent="0.2">
      <c r="A859" s="82"/>
      <c r="B859" s="83"/>
      <c r="C859" s="83"/>
      <c r="D859" s="63"/>
      <c r="E859" s="60"/>
      <c r="F859" s="83"/>
      <c r="G859" s="104"/>
      <c r="H859" s="105"/>
      <c r="I859" s="59"/>
      <c r="J859" s="60"/>
      <c r="K859" s="133">
        <v>7</v>
      </c>
      <c r="L859" s="62"/>
      <c r="M859" s="63"/>
      <c r="N859" s="134" t="s">
        <v>59</v>
      </c>
      <c r="O859" s="129">
        <v>15000</v>
      </c>
      <c r="P859" s="136">
        <v>18000</v>
      </c>
      <c r="Q859" s="137">
        <v>21000</v>
      </c>
      <c r="R859" s="129">
        <v>15000</v>
      </c>
      <c r="S859" s="375"/>
      <c r="T859" s="129">
        <v>2000</v>
      </c>
      <c r="U859" s="129">
        <v>2000</v>
      </c>
      <c r="V859" s="129">
        <v>1000</v>
      </c>
      <c r="W859" s="129">
        <f t="shared" si="674"/>
        <v>5000</v>
      </c>
      <c r="X859" s="135">
        <f t="shared" si="668"/>
        <v>33.333333333333336</v>
      </c>
      <c r="Z859" s="135">
        <v>2000</v>
      </c>
      <c r="AA859" s="129">
        <v>2000</v>
      </c>
      <c r="AB859" s="129">
        <v>2000</v>
      </c>
      <c r="AC859" s="129">
        <f t="shared" si="675"/>
        <v>6000</v>
      </c>
      <c r="AD859" s="424">
        <f t="shared" si="662"/>
        <v>40</v>
      </c>
      <c r="AF859" s="424">
        <f t="shared" si="669"/>
        <v>11000</v>
      </c>
      <c r="AG859" s="424">
        <f t="shared" si="670"/>
        <v>73.333333333333329</v>
      </c>
      <c r="AI859" s="424">
        <v>2000</v>
      </c>
      <c r="AJ859" s="129">
        <v>2000</v>
      </c>
      <c r="AK859" s="129"/>
      <c r="AL859" s="129">
        <f t="shared" si="676"/>
        <v>4000</v>
      </c>
      <c r="AM859" s="424">
        <f t="shared" si="664"/>
        <v>26.666666666666668</v>
      </c>
      <c r="AO859" s="424"/>
      <c r="AP859" s="129"/>
      <c r="AQ859" s="129"/>
      <c r="AR859" s="129">
        <f t="shared" si="677"/>
        <v>0</v>
      </c>
      <c r="AS859" s="424">
        <f t="shared" si="666"/>
        <v>0</v>
      </c>
      <c r="AU859" s="424">
        <f t="shared" si="658"/>
        <v>4000</v>
      </c>
      <c r="AV859" s="424">
        <f t="shared" si="671"/>
        <v>26.666666666666668</v>
      </c>
      <c r="AX859" s="424">
        <f t="shared" si="672"/>
        <v>15000</v>
      </c>
      <c r="AY859" s="424">
        <f t="shared" si="673"/>
        <v>100</v>
      </c>
      <c r="AZ859" s="50"/>
      <c r="BA859" s="135">
        <f t="shared" si="648"/>
        <v>0</v>
      </c>
      <c r="BB859" s="129">
        <f t="shared" si="678"/>
        <v>0</v>
      </c>
      <c r="BC859" s="129">
        <f t="shared" si="649"/>
        <v>15000</v>
      </c>
      <c r="BD859" s="51"/>
    </row>
    <row r="860" spans="1:56" ht="30" customHeight="1" x14ac:dyDescent="0.2">
      <c r="A860" s="82"/>
      <c r="B860" s="83"/>
      <c r="C860" s="83"/>
      <c r="D860" s="63"/>
      <c r="E860" s="60"/>
      <c r="F860" s="83"/>
      <c r="G860" s="109"/>
      <c r="H860" s="342" t="s">
        <v>87</v>
      </c>
      <c r="I860" s="343"/>
      <c r="J860" s="344"/>
      <c r="K860" s="345"/>
      <c r="L860" s="346"/>
      <c r="M860" s="347"/>
      <c r="N860" s="348" t="s">
        <v>155</v>
      </c>
      <c r="O860" s="350">
        <f t="shared" ref="O860:R861" si="679">O861</f>
        <v>152000</v>
      </c>
      <c r="P860" s="351">
        <f t="shared" si="679"/>
        <v>165000</v>
      </c>
      <c r="Q860" s="352">
        <f t="shared" si="679"/>
        <v>178000</v>
      </c>
      <c r="R860" s="350">
        <f t="shared" si="679"/>
        <v>152000</v>
      </c>
      <c r="S860" s="379"/>
      <c r="T860" s="350">
        <f>T861</f>
        <v>15000</v>
      </c>
      <c r="U860" s="350">
        <f>U861</f>
        <v>15000</v>
      </c>
      <c r="V860" s="350">
        <f>V1492+V861+V1182+V1238+V1436</f>
        <v>13000</v>
      </c>
      <c r="W860" s="350">
        <f t="shared" si="674"/>
        <v>43000</v>
      </c>
      <c r="X860" s="349">
        <f t="shared" si="668"/>
        <v>28.289473684210527</v>
      </c>
      <c r="Z860" s="349">
        <f>Z861</f>
        <v>17000</v>
      </c>
      <c r="AA860" s="350">
        <f>AA861</f>
        <v>17000</v>
      </c>
      <c r="AB860" s="350">
        <f>AB1492+AB861+AB1182+AB1238+AB1436</f>
        <v>17000</v>
      </c>
      <c r="AC860" s="350">
        <f t="shared" si="675"/>
        <v>51000</v>
      </c>
      <c r="AD860" s="433">
        <f t="shared" si="662"/>
        <v>33.55263157894737</v>
      </c>
      <c r="AF860" s="433">
        <f t="shared" si="669"/>
        <v>94000</v>
      </c>
      <c r="AG860" s="433">
        <f t="shared" si="670"/>
        <v>61.842105263157897</v>
      </c>
      <c r="AI860" s="433">
        <f>AI861</f>
        <v>15000</v>
      </c>
      <c r="AJ860" s="350">
        <f>AJ861</f>
        <v>13000</v>
      </c>
      <c r="AK860" s="350">
        <f>AK1492+AK861+AK1182+AK1238+AK1436</f>
        <v>13000</v>
      </c>
      <c r="AL860" s="350">
        <f t="shared" si="676"/>
        <v>41000</v>
      </c>
      <c r="AM860" s="433">
        <f t="shared" si="664"/>
        <v>26.973684210526315</v>
      </c>
      <c r="AO860" s="433">
        <f>AO861</f>
        <v>9000</v>
      </c>
      <c r="AP860" s="350">
        <f>AP861</f>
        <v>7000</v>
      </c>
      <c r="AQ860" s="350">
        <f>AQ1492+AQ861+AQ1182+AQ1238+AQ1436</f>
        <v>1000</v>
      </c>
      <c r="AR860" s="350">
        <f t="shared" si="677"/>
        <v>17000</v>
      </c>
      <c r="AS860" s="433">
        <f t="shared" si="666"/>
        <v>11.184210526315789</v>
      </c>
      <c r="AU860" s="433">
        <f t="shared" si="658"/>
        <v>58000</v>
      </c>
      <c r="AV860" s="433">
        <f t="shared" si="671"/>
        <v>38.157894736842103</v>
      </c>
      <c r="AX860" s="433">
        <f t="shared" si="672"/>
        <v>152000</v>
      </c>
      <c r="AY860" s="433">
        <f t="shared" si="673"/>
        <v>100</v>
      </c>
      <c r="AZ860" s="353"/>
      <c r="BA860" s="349">
        <f t="shared" si="648"/>
        <v>0</v>
      </c>
      <c r="BB860" s="350">
        <f t="shared" si="678"/>
        <v>0</v>
      </c>
      <c r="BC860" s="350">
        <f t="shared" si="649"/>
        <v>152000</v>
      </c>
      <c r="BD860" s="51"/>
    </row>
    <row r="861" spans="1:56" ht="30" customHeight="1" x14ac:dyDescent="0.2">
      <c r="A861" s="82"/>
      <c r="B861" s="83"/>
      <c r="C861" s="83"/>
      <c r="D861" s="63"/>
      <c r="E861" s="60"/>
      <c r="F861" s="83"/>
      <c r="G861" s="104"/>
      <c r="H861" s="105"/>
      <c r="I861" s="123">
        <v>2</v>
      </c>
      <c r="J861" s="60"/>
      <c r="K861" s="61"/>
      <c r="L861" s="62"/>
      <c r="M861" s="63"/>
      <c r="N861" s="124" t="s">
        <v>54</v>
      </c>
      <c r="O861" s="126">
        <f t="shared" si="679"/>
        <v>152000</v>
      </c>
      <c r="P861" s="127">
        <f t="shared" si="679"/>
        <v>165000</v>
      </c>
      <c r="Q861" s="128">
        <f t="shared" si="679"/>
        <v>178000</v>
      </c>
      <c r="R861" s="126">
        <f t="shared" si="679"/>
        <v>152000</v>
      </c>
      <c r="S861" s="388"/>
      <c r="T861" s="126">
        <f>T862</f>
        <v>15000</v>
      </c>
      <c r="U861" s="126">
        <f>U862</f>
        <v>15000</v>
      </c>
      <c r="V861" s="126">
        <f>V1493+V862+V1183+V1239+V1437</f>
        <v>13000</v>
      </c>
      <c r="W861" s="126">
        <f t="shared" si="674"/>
        <v>43000</v>
      </c>
      <c r="X861" s="125">
        <f t="shared" si="668"/>
        <v>28.289473684210527</v>
      </c>
      <c r="Z861" s="125">
        <f>Z862</f>
        <v>17000</v>
      </c>
      <c r="AA861" s="126">
        <f>AA862</f>
        <v>17000</v>
      </c>
      <c r="AB861" s="126">
        <f>AB1493+AB862+AB1183+AB1239+AB1437</f>
        <v>17000</v>
      </c>
      <c r="AC861" s="126">
        <f t="shared" si="675"/>
        <v>51000</v>
      </c>
      <c r="AD861" s="423">
        <f t="shared" si="662"/>
        <v>33.55263157894737</v>
      </c>
      <c r="AF861" s="423">
        <f t="shared" si="669"/>
        <v>94000</v>
      </c>
      <c r="AG861" s="423">
        <f t="shared" si="670"/>
        <v>61.842105263157897</v>
      </c>
      <c r="AI861" s="423">
        <f>AI862</f>
        <v>15000</v>
      </c>
      <c r="AJ861" s="126">
        <f>AJ862</f>
        <v>13000</v>
      </c>
      <c r="AK861" s="126">
        <f>AK1493+AK862+AK1183+AK1239+AK1437</f>
        <v>13000</v>
      </c>
      <c r="AL861" s="126">
        <f t="shared" si="676"/>
        <v>41000</v>
      </c>
      <c r="AM861" s="423">
        <f t="shared" si="664"/>
        <v>26.973684210526315</v>
      </c>
      <c r="AO861" s="423">
        <f>AO862</f>
        <v>9000</v>
      </c>
      <c r="AP861" s="126">
        <f>AP862</f>
        <v>7000</v>
      </c>
      <c r="AQ861" s="126">
        <f>AQ1493+AQ862+AQ1183+AQ1239+AQ1437</f>
        <v>1000</v>
      </c>
      <c r="AR861" s="126">
        <f t="shared" si="677"/>
        <v>17000</v>
      </c>
      <c r="AS861" s="423">
        <f t="shared" si="666"/>
        <v>11.184210526315789</v>
      </c>
      <c r="AU861" s="423">
        <f t="shared" si="658"/>
        <v>58000</v>
      </c>
      <c r="AV861" s="423">
        <f t="shared" si="671"/>
        <v>38.157894736842103</v>
      </c>
      <c r="AX861" s="423">
        <f t="shared" si="672"/>
        <v>152000</v>
      </c>
      <c r="AY861" s="423">
        <f t="shared" si="673"/>
        <v>100</v>
      </c>
      <c r="AZ861" s="50"/>
      <c r="BA861" s="125">
        <f t="shared" si="648"/>
        <v>0</v>
      </c>
      <c r="BB861" s="126">
        <f t="shared" si="678"/>
        <v>0</v>
      </c>
      <c r="BC861" s="126">
        <f t="shared" si="649"/>
        <v>152000</v>
      </c>
      <c r="BD861" s="51"/>
    </row>
    <row r="862" spans="1:56" ht="30" customHeight="1" x14ac:dyDescent="0.2">
      <c r="A862" s="82"/>
      <c r="B862" s="83"/>
      <c r="C862" s="83"/>
      <c r="D862" s="63"/>
      <c r="E862" s="60"/>
      <c r="F862" s="83"/>
      <c r="G862" s="104"/>
      <c r="H862" s="105"/>
      <c r="I862" s="59"/>
      <c r="J862" s="130" t="s">
        <v>55</v>
      </c>
      <c r="K862" s="61"/>
      <c r="L862" s="62"/>
      <c r="M862" s="63"/>
      <c r="N862" s="101" t="s">
        <v>56</v>
      </c>
      <c r="O862" s="102">
        <f>O863+O864+O865+O866</f>
        <v>152000</v>
      </c>
      <c r="P862" s="102">
        <f>P863+P864+P865+P866</f>
        <v>165000</v>
      </c>
      <c r="Q862" s="102">
        <f>Q863+Q864+Q865+Q866</f>
        <v>178000</v>
      </c>
      <c r="R862" s="102">
        <f>R863+R864+R865+R866</f>
        <v>152000</v>
      </c>
      <c r="S862" s="378"/>
      <c r="T862" s="102">
        <f>T863+T864+T865+T866</f>
        <v>15000</v>
      </c>
      <c r="U862" s="102">
        <f>U863+U864+U865+U866</f>
        <v>15000</v>
      </c>
      <c r="V862" s="102">
        <f>V863+V864+V865+V866</f>
        <v>13000</v>
      </c>
      <c r="W862" s="102">
        <f t="shared" si="674"/>
        <v>43000</v>
      </c>
      <c r="X862" s="102">
        <f t="shared" si="668"/>
        <v>28.289473684210527</v>
      </c>
      <c r="Z862" s="102">
        <f>Z863+Z864+Z865+Z866</f>
        <v>17000</v>
      </c>
      <c r="AA862" s="102">
        <f>AA863+AA864+AA865+AA866</f>
        <v>17000</v>
      </c>
      <c r="AB862" s="102">
        <f>AB863+AB864+AB865+AB866</f>
        <v>17000</v>
      </c>
      <c r="AC862" s="102">
        <f t="shared" si="675"/>
        <v>51000</v>
      </c>
      <c r="AD862" s="420">
        <f t="shared" si="662"/>
        <v>33.55263157894737</v>
      </c>
      <c r="AF862" s="420">
        <f t="shared" si="669"/>
        <v>94000</v>
      </c>
      <c r="AG862" s="420">
        <f t="shared" si="670"/>
        <v>61.842105263157897</v>
      </c>
      <c r="AI862" s="420">
        <f>AI863+AI864+AI865+AI866</f>
        <v>15000</v>
      </c>
      <c r="AJ862" s="102">
        <f>AJ863+AJ864+AJ865+AJ866</f>
        <v>13000</v>
      </c>
      <c r="AK862" s="102">
        <f>AK863+AK864+AK865+AK866</f>
        <v>13000</v>
      </c>
      <c r="AL862" s="102">
        <f t="shared" si="676"/>
        <v>41000</v>
      </c>
      <c r="AM862" s="420">
        <f t="shared" si="664"/>
        <v>26.973684210526315</v>
      </c>
      <c r="AO862" s="420">
        <f>AO863+AO864+AO865+AO866</f>
        <v>9000</v>
      </c>
      <c r="AP862" s="102">
        <f>AP863+AP864+AP865+AP866</f>
        <v>7000</v>
      </c>
      <c r="AQ862" s="102">
        <f>AQ863+AQ864+AQ865+AQ866</f>
        <v>1000</v>
      </c>
      <c r="AR862" s="102">
        <f t="shared" si="677"/>
        <v>17000</v>
      </c>
      <c r="AS862" s="420">
        <f t="shared" si="666"/>
        <v>11.184210526315789</v>
      </c>
      <c r="AU862" s="420">
        <f t="shared" si="658"/>
        <v>58000</v>
      </c>
      <c r="AV862" s="420">
        <f t="shared" si="671"/>
        <v>38.157894736842103</v>
      </c>
      <c r="AX862" s="420">
        <f t="shared" si="672"/>
        <v>152000</v>
      </c>
      <c r="AY862" s="420">
        <f t="shared" si="673"/>
        <v>100</v>
      </c>
      <c r="AZ862" s="50"/>
      <c r="BA862" s="102">
        <f t="shared" si="648"/>
        <v>0</v>
      </c>
      <c r="BB862" s="102">
        <f t="shared" si="678"/>
        <v>0</v>
      </c>
      <c r="BC862" s="102">
        <f t="shared" si="649"/>
        <v>152000</v>
      </c>
      <c r="BD862" s="51"/>
    </row>
    <row r="863" spans="1:56" ht="30" customHeight="1" x14ac:dyDescent="0.2">
      <c r="A863" s="82"/>
      <c r="B863" s="83"/>
      <c r="C863" s="83"/>
      <c r="D863" s="63"/>
      <c r="E863" s="60"/>
      <c r="F863" s="83"/>
      <c r="G863" s="104"/>
      <c r="H863" s="105"/>
      <c r="I863" s="59"/>
      <c r="J863" s="60"/>
      <c r="K863" s="133">
        <v>2</v>
      </c>
      <c r="L863" s="62"/>
      <c r="M863" s="63"/>
      <c r="N863" s="134" t="s">
        <v>57</v>
      </c>
      <c r="O863" s="129">
        <v>113000</v>
      </c>
      <c r="P863" s="136">
        <v>120000</v>
      </c>
      <c r="Q863" s="137">
        <v>127000</v>
      </c>
      <c r="R863" s="129">
        <v>113000</v>
      </c>
      <c r="S863" s="375"/>
      <c r="T863" s="129">
        <v>10000</v>
      </c>
      <c r="U863" s="129">
        <v>10000</v>
      </c>
      <c r="V863" s="129">
        <v>9000</v>
      </c>
      <c r="W863" s="129">
        <f t="shared" si="674"/>
        <v>29000</v>
      </c>
      <c r="X863" s="135">
        <f t="shared" si="668"/>
        <v>25.663716814159294</v>
      </c>
      <c r="Z863" s="135">
        <v>12000</v>
      </c>
      <c r="AA863" s="129">
        <v>12000</v>
      </c>
      <c r="AB863" s="129">
        <v>12000</v>
      </c>
      <c r="AC863" s="129">
        <f t="shared" si="675"/>
        <v>36000</v>
      </c>
      <c r="AD863" s="424">
        <f t="shared" si="662"/>
        <v>31.858407079646017</v>
      </c>
      <c r="AF863" s="424">
        <f t="shared" si="669"/>
        <v>65000</v>
      </c>
      <c r="AG863" s="424">
        <f t="shared" si="670"/>
        <v>57.522123893805308</v>
      </c>
      <c r="AI863" s="424">
        <v>11000</v>
      </c>
      <c r="AJ863" s="129">
        <v>11000</v>
      </c>
      <c r="AK863" s="129">
        <v>11000</v>
      </c>
      <c r="AL863" s="129">
        <f t="shared" si="676"/>
        <v>33000</v>
      </c>
      <c r="AM863" s="424">
        <f t="shared" si="664"/>
        <v>29.20353982300885</v>
      </c>
      <c r="AO863" s="424">
        <v>7000</v>
      </c>
      <c r="AP863" s="129">
        <v>7000</v>
      </c>
      <c r="AQ863" s="129">
        <v>1000</v>
      </c>
      <c r="AR863" s="129">
        <f t="shared" si="677"/>
        <v>15000</v>
      </c>
      <c r="AS863" s="424">
        <f t="shared" si="666"/>
        <v>13.274336283185841</v>
      </c>
      <c r="AU863" s="424">
        <f t="shared" si="658"/>
        <v>48000</v>
      </c>
      <c r="AV863" s="424">
        <f t="shared" si="671"/>
        <v>42.477876106194692</v>
      </c>
      <c r="AX863" s="424">
        <f t="shared" si="672"/>
        <v>113000</v>
      </c>
      <c r="AY863" s="424">
        <f t="shared" si="673"/>
        <v>100</v>
      </c>
      <c r="AZ863" s="50"/>
      <c r="BA863" s="135">
        <f t="shared" si="648"/>
        <v>0</v>
      </c>
      <c r="BB863" s="129">
        <f t="shared" si="678"/>
        <v>0</v>
      </c>
      <c r="BC863" s="129">
        <f t="shared" si="649"/>
        <v>113000</v>
      </c>
      <c r="BD863" s="51"/>
    </row>
    <row r="864" spans="1:56" ht="30" customHeight="1" x14ac:dyDescent="0.2">
      <c r="A864" s="82"/>
      <c r="B864" s="83"/>
      <c r="C864" s="83"/>
      <c r="D864" s="63"/>
      <c r="E864" s="60"/>
      <c r="F864" s="83"/>
      <c r="G864" s="104"/>
      <c r="H864" s="105"/>
      <c r="I864" s="59"/>
      <c r="J864" s="60"/>
      <c r="K864" s="133">
        <v>5</v>
      </c>
      <c r="L864" s="62"/>
      <c r="M864" s="63"/>
      <c r="N864" s="134" t="s">
        <v>58</v>
      </c>
      <c r="O864" s="129">
        <v>20000</v>
      </c>
      <c r="P864" s="136">
        <v>22000</v>
      </c>
      <c r="Q864" s="137">
        <v>24000</v>
      </c>
      <c r="R864" s="129">
        <v>20000</v>
      </c>
      <c r="S864" s="375"/>
      <c r="T864" s="129">
        <v>2000</v>
      </c>
      <c r="U864" s="129">
        <v>2000</v>
      </c>
      <c r="V864" s="129">
        <v>2000</v>
      </c>
      <c r="W864" s="129">
        <f t="shared" si="674"/>
        <v>6000</v>
      </c>
      <c r="X864" s="135">
        <f t="shared" si="668"/>
        <v>30</v>
      </c>
      <c r="Z864" s="135">
        <v>2000</v>
      </c>
      <c r="AA864" s="129">
        <v>2000</v>
      </c>
      <c r="AB864" s="129">
        <v>2000</v>
      </c>
      <c r="AC864" s="129">
        <f t="shared" si="675"/>
        <v>6000</v>
      </c>
      <c r="AD864" s="424">
        <f t="shared" si="662"/>
        <v>30</v>
      </c>
      <c r="AF864" s="424">
        <f t="shared" si="669"/>
        <v>12000</v>
      </c>
      <c r="AG864" s="424">
        <f t="shared" si="670"/>
        <v>60</v>
      </c>
      <c r="AI864" s="424">
        <v>2000</v>
      </c>
      <c r="AJ864" s="129">
        <v>2000</v>
      </c>
      <c r="AK864" s="129">
        <v>2000</v>
      </c>
      <c r="AL864" s="129">
        <f t="shared" si="676"/>
        <v>6000</v>
      </c>
      <c r="AM864" s="424">
        <f t="shared" si="664"/>
        <v>30</v>
      </c>
      <c r="AO864" s="424">
        <v>2000</v>
      </c>
      <c r="AP864" s="129"/>
      <c r="AQ864" s="129"/>
      <c r="AR864" s="129">
        <f t="shared" si="677"/>
        <v>2000</v>
      </c>
      <c r="AS864" s="424">
        <f t="shared" si="666"/>
        <v>10</v>
      </c>
      <c r="AU864" s="424">
        <f t="shared" si="658"/>
        <v>8000</v>
      </c>
      <c r="AV864" s="424">
        <f t="shared" si="671"/>
        <v>40</v>
      </c>
      <c r="AX864" s="424">
        <f t="shared" si="672"/>
        <v>20000</v>
      </c>
      <c r="AY864" s="424">
        <f t="shared" si="673"/>
        <v>100</v>
      </c>
      <c r="AZ864" s="50"/>
      <c r="BA864" s="135">
        <f t="shared" si="648"/>
        <v>0</v>
      </c>
      <c r="BB864" s="129">
        <f t="shared" si="678"/>
        <v>0</v>
      </c>
      <c r="BC864" s="129">
        <f t="shared" si="649"/>
        <v>20000</v>
      </c>
      <c r="BD864" s="51"/>
    </row>
    <row r="865" spans="1:56" ht="30" customHeight="1" x14ac:dyDescent="0.2">
      <c r="A865" s="82"/>
      <c r="B865" s="83"/>
      <c r="C865" s="83"/>
      <c r="D865" s="63"/>
      <c r="E865" s="60"/>
      <c r="F865" s="83"/>
      <c r="G865" s="104"/>
      <c r="H865" s="105"/>
      <c r="I865" s="59"/>
      <c r="J865" s="60"/>
      <c r="K865" s="133">
        <v>7</v>
      </c>
      <c r="L865" s="62"/>
      <c r="M865" s="63"/>
      <c r="N865" s="134" t="s">
        <v>59</v>
      </c>
      <c r="O865" s="129">
        <v>6000</v>
      </c>
      <c r="P865" s="136">
        <v>7000</v>
      </c>
      <c r="Q865" s="137">
        <v>8000</v>
      </c>
      <c r="R865" s="129">
        <v>6000</v>
      </c>
      <c r="S865" s="375"/>
      <c r="T865" s="129">
        <v>1000</v>
      </c>
      <c r="U865" s="129">
        <v>1000</v>
      </c>
      <c r="V865" s="129">
        <v>1000</v>
      </c>
      <c r="W865" s="129">
        <f t="shared" si="674"/>
        <v>3000</v>
      </c>
      <c r="X865" s="135">
        <f t="shared" si="668"/>
        <v>50</v>
      </c>
      <c r="Z865" s="135">
        <v>1000</v>
      </c>
      <c r="AA865" s="129">
        <v>1000</v>
      </c>
      <c r="AB865" s="129">
        <v>1000</v>
      </c>
      <c r="AC865" s="129">
        <f t="shared" si="675"/>
        <v>3000</v>
      </c>
      <c r="AD865" s="424">
        <f t="shared" si="662"/>
        <v>50</v>
      </c>
      <c r="AF865" s="424">
        <f t="shared" si="669"/>
        <v>6000</v>
      </c>
      <c r="AG865" s="424">
        <f t="shared" si="670"/>
        <v>100</v>
      </c>
      <c r="AI865" s="424"/>
      <c r="AJ865" s="129"/>
      <c r="AK865" s="129"/>
      <c r="AL865" s="129">
        <f t="shared" si="676"/>
        <v>0</v>
      </c>
      <c r="AM865" s="424">
        <f t="shared" si="664"/>
        <v>0</v>
      </c>
      <c r="AO865" s="424"/>
      <c r="AP865" s="129"/>
      <c r="AQ865" s="129">
        <f>AQ1405+AQ866+AQ1095+AQ1151+AQ1349</f>
        <v>0</v>
      </c>
      <c r="AR865" s="129">
        <f t="shared" si="677"/>
        <v>0</v>
      </c>
      <c r="AS865" s="424">
        <f t="shared" si="666"/>
        <v>0</v>
      </c>
      <c r="AU865" s="424">
        <f t="shared" si="658"/>
        <v>0</v>
      </c>
      <c r="AV865" s="424">
        <f t="shared" si="671"/>
        <v>0</v>
      </c>
      <c r="AX865" s="424">
        <f t="shared" si="672"/>
        <v>6000</v>
      </c>
      <c r="AY865" s="424">
        <f t="shared" si="673"/>
        <v>100</v>
      </c>
      <c r="AZ865" s="50"/>
      <c r="BA865" s="135">
        <f t="shared" si="648"/>
        <v>0</v>
      </c>
      <c r="BB865" s="129">
        <f t="shared" si="678"/>
        <v>0</v>
      </c>
      <c r="BC865" s="129">
        <f t="shared" si="649"/>
        <v>6000</v>
      </c>
      <c r="BD865" s="51"/>
    </row>
    <row r="866" spans="1:56" ht="30" customHeight="1" x14ac:dyDescent="0.2">
      <c r="A866" s="82"/>
      <c r="B866" s="83"/>
      <c r="C866" s="83"/>
      <c r="D866" s="63"/>
      <c r="E866" s="60"/>
      <c r="F866" s="83"/>
      <c r="G866" s="104"/>
      <c r="H866" s="105"/>
      <c r="I866" s="59"/>
      <c r="J866" s="60"/>
      <c r="K866" s="133">
        <v>8</v>
      </c>
      <c r="L866" s="62"/>
      <c r="M866" s="63"/>
      <c r="N866" s="134" t="s">
        <v>135</v>
      </c>
      <c r="O866" s="135">
        <v>13000</v>
      </c>
      <c r="P866" s="136">
        <v>16000</v>
      </c>
      <c r="Q866" s="137">
        <v>19000</v>
      </c>
      <c r="R866" s="135">
        <v>13000</v>
      </c>
      <c r="S866" s="377"/>
      <c r="T866" s="135">
        <v>2000</v>
      </c>
      <c r="U866" s="135">
        <v>2000</v>
      </c>
      <c r="V866" s="135">
        <v>1000</v>
      </c>
      <c r="W866" s="135">
        <f t="shared" si="674"/>
        <v>5000</v>
      </c>
      <c r="X866" s="135">
        <f t="shared" si="668"/>
        <v>38.46153846153846</v>
      </c>
      <c r="Z866" s="135">
        <v>2000</v>
      </c>
      <c r="AA866" s="135">
        <v>2000</v>
      </c>
      <c r="AB866" s="135">
        <v>2000</v>
      </c>
      <c r="AC866" s="135">
        <f t="shared" si="675"/>
        <v>6000</v>
      </c>
      <c r="AD866" s="424">
        <f t="shared" si="662"/>
        <v>46.153846153846153</v>
      </c>
      <c r="AF866" s="424">
        <f t="shared" si="669"/>
        <v>11000</v>
      </c>
      <c r="AG866" s="424">
        <f t="shared" si="670"/>
        <v>84.615384615384613</v>
      </c>
      <c r="AI866" s="424">
        <v>2000</v>
      </c>
      <c r="AJ866" s="135"/>
      <c r="AK866" s="135"/>
      <c r="AL866" s="135">
        <f t="shared" si="676"/>
        <v>2000</v>
      </c>
      <c r="AM866" s="424">
        <f t="shared" si="664"/>
        <v>15.384615384615385</v>
      </c>
      <c r="AO866" s="424"/>
      <c r="AP866" s="135"/>
      <c r="AQ866" s="135"/>
      <c r="AR866" s="135">
        <f t="shared" si="677"/>
        <v>0</v>
      </c>
      <c r="AS866" s="424">
        <f t="shared" si="666"/>
        <v>0</v>
      </c>
      <c r="AU866" s="424">
        <f t="shared" si="658"/>
        <v>2000</v>
      </c>
      <c r="AV866" s="424">
        <f t="shared" si="671"/>
        <v>15.384615384615385</v>
      </c>
      <c r="AX866" s="424">
        <f t="shared" si="672"/>
        <v>13000</v>
      </c>
      <c r="AY866" s="424">
        <f t="shared" si="673"/>
        <v>100</v>
      </c>
      <c r="AZ866" s="50"/>
      <c r="BA866" s="135">
        <f t="shared" si="648"/>
        <v>0</v>
      </c>
      <c r="BB866" s="135">
        <f t="shared" si="678"/>
        <v>0</v>
      </c>
      <c r="BC866" s="135">
        <f t="shared" si="649"/>
        <v>13000</v>
      </c>
      <c r="BD866" s="51"/>
    </row>
    <row r="867" spans="1:56" ht="30" customHeight="1" x14ac:dyDescent="0.2">
      <c r="A867" s="82"/>
      <c r="B867" s="83"/>
      <c r="C867" s="83"/>
      <c r="D867" s="63"/>
      <c r="E867" s="60"/>
      <c r="F867" s="83"/>
      <c r="G867" s="109"/>
      <c r="H867" s="342" t="s">
        <v>92</v>
      </c>
      <c r="I867" s="343"/>
      <c r="J867" s="344"/>
      <c r="K867" s="345"/>
      <c r="L867" s="346"/>
      <c r="M867" s="347"/>
      <c r="N867" s="348" t="s">
        <v>156</v>
      </c>
      <c r="O867" s="350">
        <f t="shared" ref="O867:R868" si="680">O868</f>
        <v>190000</v>
      </c>
      <c r="P867" s="351">
        <f t="shared" si="680"/>
        <v>211000</v>
      </c>
      <c r="Q867" s="352">
        <f t="shared" si="680"/>
        <v>232000</v>
      </c>
      <c r="R867" s="350">
        <f t="shared" si="680"/>
        <v>190000</v>
      </c>
      <c r="S867" s="379"/>
      <c r="T867" s="350">
        <f>T868</f>
        <v>18000</v>
      </c>
      <c r="U867" s="350">
        <f>U868</f>
        <v>18000</v>
      </c>
      <c r="V867" s="350">
        <f>V1499+V868+V1189+V1245+V1443</f>
        <v>16000</v>
      </c>
      <c r="W867" s="350">
        <f t="shared" si="674"/>
        <v>52000</v>
      </c>
      <c r="X867" s="349">
        <f t="shared" si="668"/>
        <v>27.368421052631579</v>
      </c>
      <c r="Z867" s="349">
        <f>Z868</f>
        <v>20000</v>
      </c>
      <c r="AA867" s="350">
        <f>AA868</f>
        <v>19000</v>
      </c>
      <c r="AB867" s="350">
        <f>AB1499+AB868+AB1189+AB1245+AB1443</f>
        <v>19000</v>
      </c>
      <c r="AC867" s="350">
        <f t="shared" si="675"/>
        <v>58000</v>
      </c>
      <c r="AD867" s="433">
        <f t="shared" si="662"/>
        <v>30.526315789473685</v>
      </c>
      <c r="AF867" s="433">
        <f t="shared" si="669"/>
        <v>110000</v>
      </c>
      <c r="AG867" s="433">
        <f t="shared" si="670"/>
        <v>57.89473684210526</v>
      </c>
      <c r="AI867" s="433">
        <f>AI868</f>
        <v>19000</v>
      </c>
      <c r="AJ867" s="350">
        <f>AJ868</f>
        <v>19000</v>
      </c>
      <c r="AK867" s="350">
        <f>AK1499+AK868+AK1189+AK1245+AK1443</f>
        <v>19000</v>
      </c>
      <c r="AL867" s="350">
        <f t="shared" si="676"/>
        <v>57000</v>
      </c>
      <c r="AM867" s="433">
        <f t="shared" si="664"/>
        <v>30</v>
      </c>
      <c r="AO867" s="433">
        <f>AO868</f>
        <v>13000</v>
      </c>
      <c r="AP867" s="350">
        <f>AP868</f>
        <v>9000</v>
      </c>
      <c r="AQ867" s="350">
        <f>AQ1499+AQ868+AQ1189+AQ1245+AQ1443</f>
        <v>1000</v>
      </c>
      <c r="AR867" s="350">
        <f t="shared" si="677"/>
        <v>23000</v>
      </c>
      <c r="AS867" s="433">
        <f t="shared" si="666"/>
        <v>12.105263157894736</v>
      </c>
      <c r="AU867" s="433">
        <f t="shared" si="658"/>
        <v>80000</v>
      </c>
      <c r="AV867" s="433">
        <f t="shared" si="671"/>
        <v>42.10526315789474</v>
      </c>
      <c r="AX867" s="433">
        <f t="shared" si="672"/>
        <v>190000</v>
      </c>
      <c r="AY867" s="433">
        <f t="shared" si="673"/>
        <v>100</v>
      </c>
      <c r="AZ867" s="353"/>
      <c r="BA867" s="349">
        <f t="shared" si="648"/>
        <v>0</v>
      </c>
      <c r="BB867" s="350">
        <f t="shared" si="678"/>
        <v>0</v>
      </c>
      <c r="BC867" s="350">
        <f t="shared" si="649"/>
        <v>190000</v>
      </c>
      <c r="BD867" s="51"/>
    </row>
    <row r="868" spans="1:56" ht="30" customHeight="1" x14ac:dyDescent="0.2">
      <c r="A868" s="82"/>
      <c r="B868" s="83"/>
      <c r="C868" s="83"/>
      <c r="D868" s="63"/>
      <c r="E868" s="60"/>
      <c r="F868" s="83"/>
      <c r="G868" s="104"/>
      <c r="H868" s="105"/>
      <c r="I868" s="123">
        <v>2</v>
      </c>
      <c r="J868" s="60"/>
      <c r="K868" s="61"/>
      <c r="L868" s="62"/>
      <c r="M868" s="63"/>
      <c r="N868" s="124" t="s">
        <v>54</v>
      </c>
      <c r="O868" s="126">
        <f t="shared" si="680"/>
        <v>190000</v>
      </c>
      <c r="P868" s="126">
        <f t="shared" si="680"/>
        <v>211000</v>
      </c>
      <c r="Q868" s="126">
        <f t="shared" si="680"/>
        <v>232000</v>
      </c>
      <c r="R868" s="126">
        <f t="shared" si="680"/>
        <v>190000</v>
      </c>
      <c r="S868" s="388"/>
      <c r="T868" s="126">
        <f>T869</f>
        <v>18000</v>
      </c>
      <c r="U868" s="126">
        <f>U869</f>
        <v>18000</v>
      </c>
      <c r="V868" s="126">
        <f>V1500+V869+V1190+V1246+V1444</f>
        <v>16000</v>
      </c>
      <c r="W868" s="126">
        <f t="shared" si="674"/>
        <v>52000</v>
      </c>
      <c r="X868" s="125">
        <f t="shared" si="668"/>
        <v>27.368421052631579</v>
      </c>
      <c r="Z868" s="125">
        <f>Z869</f>
        <v>20000</v>
      </c>
      <c r="AA868" s="126">
        <f>AA869</f>
        <v>19000</v>
      </c>
      <c r="AB868" s="126">
        <f>AB1500+AB869+AB1190+AB1246+AB1444</f>
        <v>19000</v>
      </c>
      <c r="AC868" s="126">
        <f t="shared" si="675"/>
        <v>58000</v>
      </c>
      <c r="AD868" s="423">
        <f t="shared" si="662"/>
        <v>30.526315789473685</v>
      </c>
      <c r="AF868" s="423">
        <f t="shared" si="669"/>
        <v>110000</v>
      </c>
      <c r="AG868" s="423">
        <f t="shared" si="670"/>
        <v>57.89473684210526</v>
      </c>
      <c r="AI868" s="423">
        <f>AI869</f>
        <v>19000</v>
      </c>
      <c r="AJ868" s="126">
        <f>AJ869</f>
        <v>19000</v>
      </c>
      <c r="AK868" s="126">
        <f>AK1500+AK869+AK1190+AK1246+AK1444</f>
        <v>19000</v>
      </c>
      <c r="AL868" s="126">
        <f t="shared" si="676"/>
        <v>57000</v>
      </c>
      <c r="AM868" s="423">
        <f t="shared" si="664"/>
        <v>30</v>
      </c>
      <c r="AO868" s="423">
        <f>AO869</f>
        <v>13000</v>
      </c>
      <c r="AP868" s="126">
        <f>AP869</f>
        <v>9000</v>
      </c>
      <c r="AQ868" s="126">
        <f>AQ1500+AQ869+AQ1190+AQ1246+AQ1444</f>
        <v>1000</v>
      </c>
      <c r="AR868" s="126">
        <f t="shared" si="677"/>
        <v>23000</v>
      </c>
      <c r="AS868" s="423">
        <f t="shared" si="666"/>
        <v>12.105263157894736</v>
      </c>
      <c r="AU868" s="423">
        <f t="shared" si="658"/>
        <v>80000</v>
      </c>
      <c r="AV868" s="423">
        <f t="shared" si="671"/>
        <v>42.10526315789474</v>
      </c>
      <c r="AX868" s="423">
        <f t="shared" si="672"/>
        <v>190000</v>
      </c>
      <c r="AY868" s="423">
        <f t="shared" si="673"/>
        <v>100</v>
      </c>
      <c r="AZ868" s="50"/>
      <c r="BA868" s="125">
        <f t="shared" si="648"/>
        <v>0</v>
      </c>
      <c r="BB868" s="126">
        <f t="shared" si="678"/>
        <v>0</v>
      </c>
      <c r="BC868" s="126">
        <f t="shared" si="649"/>
        <v>190000</v>
      </c>
      <c r="BD868" s="51"/>
    </row>
    <row r="869" spans="1:56" ht="30" customHeight="1" x14ac:dyDescent="0.2">
      <c r="A869" s="82"/>
      <c r="B869" s="83"/>
      <c r="C869" s="83"/>
      <c r="D869" s="63"/>
      <c r="E869" s="60"/>
      <c r="F869" s="83"/>
      <c r="G869" s="104"/>
      <c r="H869" s="105"/>
      <c r="I869" s="59"/>
      <c r="J869" s="130" t="s">
        <v>55</v>
      </c>
      <c r="K869" s="61"/>
      <c r="L869" s="62"/>
      <c r="M869" s="63"/>
      <c r="N869" s="101" t="s">
        <v>56</v>
      </c>
      <c r="O869" s="102">
        <f>O870+O871+O872+O873</f>
        <v>190000</v>
      </c>
      <c r="P869" s="102">
        <f>P870+P871+P872+P873</f>
        <v>211000</v>
      </c>
      <c r="Q869" s="102">
        <f>Q870+Q871+Q872+Q873</f>
        <v>232000</v>
      </c>
      <c r="R869" s="102">
        <f>R870+R871+R872+R873</f>
        <v>190000</v>
      </c>
      <c r="S869" s="378"/>
      <c r="T869" s="102">
        <f>T870+T871+T872+T873</f>
        <v>18000</v>
      </c>
      <c r="U869" s="102">
        <f>U870+U871+U872+U873</f>
        <v>18000</v>
      </c>
      <c r="V869" s="102">
        <f>V870+V871+V872+V873</f>
        <v>16000</v>
      </c>
      <c r="W869" s="102">
        <f t="shared" si="674"/>
        <v>52000</v>
      </c>
      <c r="X869" s="102">
        <f t="shared" si="668"/>
        <v>27.368421052631579</v>
      </c>
      <c r="Z869" s="102">
        <f>Z870+Z871+Z872+Z873</f>
        <v>20000</v>
      </c>
      <c r="AA869" s="102">
        <f>AA870+AA871+AA872+AA873</f>
        <v>19000</v>
      </c>
      <c r="AB869" s="102">
        <f>AB870+AB871+AB872+AB873</f>
        <v>19000</v>
      </c>
      <c r="AC869" s="102">
        <f t="shared" si="675"/>
        <v>58000</v>
      </c>
      <c r="AD869" s="420">
        <f t="shared" si="662"/>
        <v>30.526315789473685</v>
      </c>
      <c r="AF869" s="420">
        <f t="shared" si="669"/>
        <v>110000</v>
      </c>
      <c r="AG869" s="420">
        <f t="shared" si="670"/>
        <v>57.89473684210526</v>
      </c>
      <c r="AI869" s="420">
        <f>AI870+AI871+AI872+AI873</f>
        <v>19000</v>
      </c>
      <c r="AJ869" s="102">
        <f>AJ870+AJ871+AJ872+AJ873</f>
        <v>19000</v>
      </c>
      <c r="AK869" s="102">
        <f>AK870+AK871+AK872+AK873</f>
        <v>19000</v>
      </c>
      <c r="AL869" s="102">
        <f t="shared" si="676"/>
        <v>57000</v>
      </c>
      <c r="AM869" s="420">
        <f t="shared" si="664"/>
        <v>30</v>
      </c>
      <c r="AO869" s="420">
        <f>AO870+AO871+AO872+AO873</f>
        <v>13000</v>
      </c>
      <c r="AP869" s="102">
        <f>AP870+AP871+AP872+AP873</f>
        <v>9000</v>
      </c>
      <c r="AQ869" s="102">
        <f>AQ870+AQ871+AQ872+AQ873</f>
        <v>1000</v>
      </c>
      <c r="AR869" s="102">
        <f t="shared" si="677"/>
        <v>23000</v>
      </c>
      <c r="AS869" s="420">
        <f t="shared" si="666"/>
        <v>12.105263157894736</v>
      </c>
      <c r="AU869" s="420">
        <f t="shared" si="658"/>
        <v>80000</v>
      </c>
      <c r="AV869" s="420">
        <f t="shared" si="671"/>
        <v>42.10526315789474</v>
      </c>
      <c r="AX869" s="420">
        <f t="shared" si="672"/>
        <v>190000</v>
      </c>
      <c r="AY869" s="420">
        <f t="shared" si="673"/>
        <v>100</v>
      </c>
      <c r="AZ869" s="50"/>
      <c r="BA869" s="102">
        <f t="shared" si="648"/>
        <v>0</v>
      </c>
      <c r="BB869" s="102">
        <f t="shared" si="678"/>
        <v>0</v>
      </c>
      <c r="BC869" s="102">
        <f t="shared" si="649"/>
        <v>190000</v>
      </c>
      <c r="BD869" s="51"/>
    </row>
    <row r="870" spans="1:56" ht="30" customHeight="1" x14ac:dyDescent="0.2">
      <c r="A870" s="82"/>
      <c r="B870" s="83"/>
      <c r="C870" s="83"/>
      <c r="D870" s="63"/>
      <c r="E870" s="60"/>
      <c r="F870" s="83"/>
      <c r="G870" s="104"/>
      <c r="H870" s="105"/>
      <c r="I870" s="59"/>
      <c r="J870" s="60"/>
      <c r="K870" s="133">
        <v>2</v>
      </c>
      <c r="L870" s="62"/>
      <c r="M870" s="63"/>
      <c r="N870" s="134" t="s">
        <v>57</v>
      </c>
      <c r="O870" s="129">
        <v>79000</v>
      </c>
      <c r="P870" s="136">
        <v>88000</v>
      </c>
      <c r="Q870" s="137">
        <v>97000</v>
      </c>
      <c r="R870" s="129">
        <v>79000</v>
      </c>
      <c r="S870" s="375"/>
      <c r="T870" s="129">
        <v>7000</v>
      </c>
      <c r="U870" s="129">
        <v>7000</v>
      </c>
      <c r="V870" s="129">
        <v>6000</v>
      </c>
      <c r="W870" s="129">
        <f t="shared" si="674"/>
        <v>20000</v>
      </c>
      <c r="X870" s="135">
        <f t="shared" si="668"/>
        <v>25.316455696202532</v>
      </c>
      <c r="Z870" s="135">
        <v>8000</v>
      </c>
      <c r="AA870" s="129">
        <v>8000</v>
      </c>
      <c r="AB870" s="129">
        <v>8000</v>
      </c>
      <c r="AC870" s="129">
        <f t="shared" si="675"/>
        <v>24000</v>
      </c>
      <c r="AD870" s="424">
        <f t="shared" si="662"/>
        <v>30.379746835443036</v>
      </c>
      <c r="AF870" s="424">
        <f t="shared" si="669"/>
        <v>44000</v>
      </c>
      <c r="AG870" s="424">
        <f t="shared" si="670"/>
        <v>55.696202531645568</v>
      </c>
      <c r="AI870" s="424">
        <v>8000</v>
      </c>
      <c r="AJ870" s="129">
        <v>8000</v>
      </c>
      <c r="AK870" s="129">
        <v>8000</v>
      </c>
      <c r="AL870" s="129">
        <f t="shared" si="676"/>
        <v>24000</v>
      </c>
      <c r="AM870" s="424">
        <f t="shared" si="664"/>
        <v>30.379746835443036</v>
      </c>
      <c r="AO870" s="424">
        <v>5000</v>
      </c>
      <c r="AP870" s="129">
        <v>5000</v>
      </c>
      <c r="AQ870" s="129">
        <v>1000</v>
      </c>
      <c r="AR870" s="129">
        <f t="shared" si="677"/>
        <v>11000</v>
      </c>
      <c r="AS870" s="424">
        <f t="shared" si="666"/>
        <v>13.924050632911392</v>
      </c>
      <c r="AU870" s="424">
        <f t="shared" si="658"/>
        <v>35000</v>
      </c>
      <c r="AV870" s="424">
        <f t="shared" si="671"/>
        <v>44.303797468354432</v>
      </c>
      <c r="AX870" s="424">
        <f t="shared" si="672"/>
        <v>79000</v>
      </c>
      <c r="AY870" s="424">
        <f t="shared" si="673"/>
        <v>100</v>
      </c>
      <c r="AZ870" s="50"/>
      <c r="BA870" s="135">
        <f t="shared" si="648"/>
        <v>0</v>
      </c>
      <c r="BB870" s="129">
        <f t="shared" si="678"/>
        <v>0</v>
      </c>
      <c r="BC870" s="129">
        <f t="shared" si="649"/>
        <v>79000</v>
      </c>
      <c r="BD870" s="51"/>
    </row>
    <row r="871" spans="1:56" ht="30" customHeight="1" x14ac:dyDescent="0.2">
      <c r="A871" s="82"/>
      <c r="B871" s="83"/>
      <c r="C871" s="83"/>
      <c r="D871" s="63"/>
      <c r="E871" s="60"/>
      <c r="F871" s="83"/>
      <c r="G871" s="104"/>
      <c r="H871" s="105"/>
      <c r="I871" s="59"/>
      <c r="J871" s="60"/>
      <c r="K871" s="133">
        <v>3</v>
      </c>
      <c r="L871" s="62"/>
      <c r="M871" s="63"/>
      <c r="N871" s="134" t="s">
        <v>69</v>
      </c>
      <c r="O871" s="129">
        <v>68000</v>
      </c>
      <c r="P871" s="136">
        <v>72000</v>
      </c>
      <c r="Q871" s="137">
        <v>76000</v>
      </c>
      <c r="R871" s="129">
        <v>68000</v>
      </c>
      <c r="S871" s="375"/>
      <c r="T871" s="129">
        <v>6000</v>
      </c>
      <c r="U871" s="129">
        <v>6000</v>
      </c>
      <c r="V871" s="129">
        <v>6000</v>
      </c>
      <c r="W871" s="129">
        <f t="shared" si="674"/>
        <v>18000</v>
      </c>
      <c r="X871" s="135">
        <f t="shared" si="668"/>
        <v>26.470588235294116</v>
      </c>
      <c r="Z871" s="135">
        <v>7000</v>
      </c>
      <c r="AA871" s="129">
        <v>7000</v>
      </c>
      <c r="AB871" s="129">
        <v>7000</v>
      </c>
      <c r="AC871" s="129">
        <f t="shared" si="675"/>
        <v>21000</v>
      </c>
      <c r="AD871" s="424">
        <f t="shared" si="662"/>
        <v>30.882352941176471</v>
      </c>
      <c r="AF871" s="424">
        <f t="shared" si="669"/>
        <v>39000</v>
      </c>
      <c r="AG871" s="424">
        <f t="shared" si="670"/>
        <v>57.352941176470587</v>
      </c>
      <c r="AI871" s="424">
        <v>7000</v>
      </c>
      <c r="AJ871" s="129">
        <v>7000</v>
      </c>
      <c r="AK871" s="129">
        <v>7000</v>
      </c>
      <c r="AL871" s="129">
        <f t="shared" si="676"/>
        <v>21000</v>
      </c>
      <c r="AM871" s="424">
        <f t="shared" si="664"/>
        <v>30.882352941176471</v>
      </c>
      <c r="AO871" s="424">
        <v>5000</v>
      </c>
      <c r="AP871" s="129">
        <v>3000</v>
      </c>
      <c r="AQ871" s="129"/>
      <c r="AR871" s="129">
        <f t="shared" si="677"/>
        <v>8000</v>
      </c>
      <c r="AS871" s="424">
        <f t="shared" si="666"/>
        <v>11.764705882352942</v>
      </c>
      <c r="AU871" s="424">
        <f t="shared" si="658"/>
        <v>29000</v>
      </c>
      <c r="AV871" s="424">
        <f t="shared" si="671"/>
        <v>42.647058823529413</v>
      </c>
      <c r="AX871" s="424">
        <f t="shared" si="672"/>
        <v>68000</v>
      </c>
      <c r="AY871" s="424">
        <f t="shared" si="673"/>
        <v>100</v>
      </c>
      <c r="AZ871" s="50"/>
      <c r="BA871" s="135">
        <f t="shared" si="648"/>
        <v>0</v>
      </c>
      <c r="BB871" s="129">
        <f t="shared" si="678"/>
        <v>0</v>
      </c>
      <c r="BC871" s="129">
        <f t="shared" si="649"/>
        <v>68000</v>
      </c>
      <c r="BD871" s="51"/>
    </row>
    <row r="872" spans="1:56" ht="30" customHeight="1" x14ac:dyDescent="0.2">
      <c r="A872" s="82"/>
      <c r="B872" s="83"/>
      <c r="C872" s="83"/>
      <c r="D872" s="63"/>
      <c r="E872" s="60"/>
      <c r="F872" s="83"/>
      <c r="G872" s="104"/>
      <c r="H872" s="105"/>
      <c r="I872" s="59"/>
      <c r="J872" s="60"/>
      <c r="K872" s="133">
        <v>5</v>
      </c>
      <c r="L872" s="62"/>
      <c r="M872" s="63"/>
      <c r="N872" s="134" t="s">
        <v>58</v>
      </c>
      <c r="O872" s="129">
        <v>39000</v>
      </c>
      <c r="P872" s="136">
        <v>43000</v>
      </c>
      <c r="Q872" s="137">
        <v>47000</v>
      </c>
      <c r="R872" s="129">
        <v>39000</v>
      </c>
      <c r="S872" s="375"/>
      <c r="T872" s="129">
        <v>4000</v>
      </c>
      <c r="U872" s="129">
        <v>4000</v>
      </c>
      <c r="V872" s="129">
        <v>3000</v>
      </c>
      <c r="W872" s="129">
        <f t="shared" si="674"/>
        <v>11000</v>
      </c>
      <c r="X872" s="135">
        <f t="shared" si="668"/>
        <v>28.205128205128204</v>
      </c>
      <c r="Z872" s="135">
        <v>4000</v>
      </c>
      <c r="AA872" s="129">
        <v>4000</v>
      </c>
      <c r="AB872" s="129">
        <v>4000</v>
      </c>
      <c r="AC872" s="129">
        <f t="shared" si="675"/>
        <v>12000</v>
      </c>
      <c r="AD872" s="424">
        <f t="shared" si="662"/>
        <v>30.76923076923077</v>
      </c>
      <c r="AF872" s="424">
        <f t="shared" si="669"/>
        <v>23000</v>
      </c>
      <c r="AG872" s="424">
        <f t="shared" si="670"/>
        <v>58.974358974358971</v>
      </c>
      <c r="AI872" s="424">
        <v>4000</v>
      </c>
      <c r="AJ872" s="129">
        <v>4000</v>
      </c>
      <c r="AK872" s="129">
        <v>4000</v>
      </c>
      <c r="AL872" s="129">
        <f t="shared" si="676"/>
        <v>12000</v>
      </c>
      <c r="AM872" s="424">
        <f t="shared" si="664"/>
        <v>30.76923076923077</v>
      </c>
      <c r="AO872" s="424">
        <v>3000</v>
      </c>
      <c r="AP872" s="129">
        <v>1000</v>
      </c>
      <c r="AQ872" s="129"/>
      <c r="AR872" s="129">
        <f t="shared" si="677"/>
        <v>4000</v>
      </c>
      <c r="AS872" s="424">
        <f t="shared" si="666"/>
        <v>10.256410256410257</v>
      </c>
      <c r="AU872" s="424">
        <f t="shared" si="658"/>
        <v>16000</v>
      </c>
      <c r="AV872" s="424">
        <f t="shared" si="671"/>
        <v>41.025641025641029</v>
      </c>
      <c r="AX872" s="424">
        <f t="shared" si="672"/>
        <v>39000</v>
      </c>
      <c r="AY872" s="424">
        <f t="shared" si="673"/>
        <v>100</v>
      </c>
      <c r="AZ872" s="50"/>
      <c r="BA872" s="135">
        <f t="shared" si="648"/>
        <v>0</v>
      </c>
      <c r="BB872" s="129">
        <f t="shared" si="678"/>
        <v>0</v>
      </c>
      <c r="BC872" s="129">
        <f t="shared" si="649"/>
        <v>39000</v>
      </c>
      <c r="BD872" s="51"/>
    </row>
    <row r="873" spans="1:56" ht="30" customHeight="1" x14ac:dyDescent="0.2">
      <c r="A873" s="82"/>
      <c r="B873" s="83"/>
      <c r="C873" s="83"/>
      <c r="D873" s="63"/>
      <c r="E873" s="60"/>
      <c r="F873" s="83"/>
      <c r="G873" s="104"/>
      <c r="H873" s="105"/>
      <c r="I873" s="59"/>
      <c r="J873" s="60"/>
      <c r="K873" s="133">
        <v>7</v>
      </c>
      <c r="L873" s="62"/>
      <c r="M873" s="63"/>
      <c r="N873" s="134" t="s">
        <v>59</v>
      </c>
      <c r="O873" s="129">
        <v>4000</v>
      </c>
      <c r="P873" s="136">
        <v>8000</v>
      </c>
      <c r="Q873" s="137">
        <v>12000</v>
      </c>
      <c r="R873" s="129">
        <v>4000</v>
      </c>
      <c r="S873" s="375"/>
      <c r="T873" s="129">
        <v>1000</v>
      </c>
      <c r="U873" s="129">
        <v>1000</v>
      </c>
      <c r="V873" s="129">
        <v>1000</v>
      </c>
      <c r="W873" s="129">
        <f t="shared" si="674"/>
        <v>3000</v>
      </c>
      <c r="X873" s="135">
        <f t="shared" si="668"/>
        <v>75</v>
      </c>
      <c r="Z873" s="135">
        <v>1000</v>
      </c>
      <c r="AA873" s="129"/>
      <c r="AB873" s="129"/>
      <c r="AC873" s="129">
        <f t="shared" si="675"/>
        <v>1000</v>
      </c>
      <c r="AD873" s="424">
        <f t="shared" si="662"/>
        <v>25</v>
      </c>
      <c r="AF873" s="424">
        <f t="shared" si="669"/>
        <v>4000</v>
      </c>
      <c r="AG873" s="424">
        <f t="shared" si="670"/>
        <v>100</v>
      </c>
      <c r="AI873" s="424"/>
      <c r="AJ873" s="129"/>
      <c r="AK873" s="129"/>
      <c r="AL873" s="129">
        <f t="shared" si="676"/>
        <v>0</v>
      </c>
      <c r="AM873" s="424"/>
      <c r="AO873" s="424"/>
      <c r="AP873" s="129"/>
      <c r="AQ873" s="129"/>
      <c r="AR873" s="129">
        <f t="shared" si="677"/>
        <v>0</v>
      </c>
      <c r="AS873" s="424">
        <f t="shared" si="666"/>
        <v>0</v>
      </c>
      <c r="AU873" s="424">
        <f t="shared" si="658"/>
        <v>0</v>
      </c>
      <c r="AV873" s="424">
        <f t="shared" si="671"/>
        <v>0</v>
      </c>
      <c r="AX873" s="424">
        <f t="shared" si="672"/>
        <v>4000</v>
      </c>
      <c r="AY873" s="424">
        <f t="shared" si="673"/>
        <v>100</v>
      </c>
      <c r="AZ873" s="50"/>
      <c r="BA873" s="135">
        <f t="shared" si="648"/>
        <v>0</v>
      </c>
      <c r="BB873" s="129">
        <f t="shared" si="678"/>
        <v>0</v>
      </c>
      <c r="BC873" s="129">
        <f t="shared" si="649"/>
        <v>4000</v>
      </c>
      <c r="BD873" s="51"/>
    </row>
    <row r="874" spans="1:56" ht="30" customHeight="1" x14ac:dyDescent="0.2">
      <c r="A874" s="82"/>
      <c r="B874" s="83"/>
      <c r="C874" s="83"/>
      <c r="D874" s="63"/>
      <c r="E874" s="60"/>
      <c r="F874" s="83"/>
      <c r="G874" s="109"/>
      <c r="H874" s="342" t="s">
        <v>52</v>
      </c>
      <c r="I874" s="343"/>
      <c r="J874" s="344"/>
      <c r="K874" s="345"/>
      <c r="L874" s="346"/>
      <c r="M874" s="347"/>
      <c r="N874" s="348" t="s">
        <v>157</v>
      </c>
      <c r="O874" s="350">
        <f>O875</f>
        <v>5427000</v>
      </c>
      <c r="P874" s="351">
        <f>P875</f>
        <v>5820000</v>
      </c>
      <c r="Q874" s="352">
        <f>Q875</f>
        <v>6222000</v>
      </c>
      <c r="R874" s="350">
        <f>R875</f>
        <v>5427000</v>
      </c>
      <c r="S874" s="379"/>
      <c r="T874" s="350">
        <f>T875</f>
        <v>485000</v>
      </c>
      <c r="U874" s="350">
        <f>U875</f>
        <v>382000</v>
      </c>
      <c r="V874" s="350">
        <f>V1506+V875+V1196+V1252+V1450</f>
        <v>980000</v>
      </c>
      <c r="W874" s="350">
        <f t="shared" si="674"/>
        <v>1847000</v>
      </c>
      <c r="X874" s="349">
        <f t="shared" si="668"/>
        <v>34.033536023585775</v>
      </c>
      <c r="Z874" s="349">
        <f>Z875</f>
        <v>686000</v>
      </c>
      <c r="AA874" s="350">
        <f>AA875</f>
        <v>686000</v>
      </c>
      <c r="AB874" s="350">
        <f>AB1506+AB875+AB1196+AB1252+AB1450</f>
        <v>681000</v>
      </c>
      <c r="AC874" s="350">
        <f t="shared" si="675"/>
        <v>2053000</v>
      </c>
      <c r="AD874" s="433">
        <f t="shared" si="662"/>
        <v>37.829371660217433</v>
      </c>
      <c r="AF874" s="433">
        <f t="shared" si="669"/>
        <v>3900000</v>
      </c>
      <c r="AG874" s="433">
        <f t="shared" si="670"/>
        <v>71.862907683803201</v>
      </c>
      <c r="AI874" s="433">
        <f>AI875</f>
        <v>355000</v>
      </c>
      <c r="AJ874" s="350">
        <f>AJ875</f>
        <v>355000</v>
      </c>
      <c r="AK874" s="350">
        <f>AK1506+AK875+AK1196+AK1252+AK1450</f>
        <v>354000</v>
      </c>
      <c r="AL874" s="350">
        <f t="shared" si="676"/>
        <v>1064000</v>
      </c>
      <c r="AM874" s="433">
        <f t="shared" si="664"/>
        <v>19.605675327068361</v>
      </c>
      <c r="AO874" s="433">
        <f>AO875</f>
        <v>166000</v>
      </c>
      <c r="AP874" s="350">
        <f>AP875</f>
        <v>163000</v>
      </c>
      <c r="AQ874" s="350">
        <f>AQ1506+AQ875+AQ1196+AQ1252+AQ1450</f>
        <v>134000</v>
      </c>
      <c r="AR874" s="350">
        <f t="shared" si="677"/>
        <v>463000</v>
      </c>
      <c r="AS874" s="433">
        <f t="shared" si="666"/>
        <v>8.5314169891284326</v>
      </c>
      <c r="AU874" s="433">
        <f t="shared" si="658"/>
        <v>1527000</v>
      </c>
      <c r="AV874" s="433">
        <f t="shared" si="671"/>
        <v>28.137092316196792</v>
      </c>
      <c r="AX874" s="433">
        <f t="shared" si="672"/>
        <v>5427000</v>
      </c>
      <c r="AY874" s="433">
        <f t="shared" si="673"/>
        <v>100</v>
      </c>
      <c r="AZ874" s="353"/>
      <c r="BA874" s="349">
        <f t="shared" si="648"/>
        <v>0</v>
      </c>
      <c r="BB874" s="350">
        <f t="shared" si="678"/>
        <v>0</v>
      </c>
      <c r="BC874" s="350">
        <f t="shared" si="649"/>
        <v>5427000</v>
      </c>
      <c r="BD874" s="51"/>
    </row>
    <row r="875" spans="1:56" ht="30" customHeight="1" x14ac:dyDescent="0.2">
      <c r="A875" s="82"/>
      <c r="B875" s="83"/>
      <c r="C875" s="83"/>
      <c r="D875" s="63"/>
      <c r="E875" s="60"/>
      <c r="F875" s="83"/>
      <c r="G875" s="104"/>
      <c r="H875" s="105"/>
      <c r="I875" s="123">
        <v>2</v>
      </c>
      <c r="J875" s="60"/>
      <c r="K875" s="61"/>
      <c r="L875" s="62"/>
      <c r="M875" s="63"/>
      <c r="N875" s="124" t="s">
        <v>54</v>
      </c>
      <c r="O875" s="126">
        <f>O876+O880+O884+O890</f>
        <v>5427000</v>
      </c>
      <c r="P875" s="127">
        <f>P876+P880+P884+P890</f>
        <v>5820000</v>
      </c>
      <c r="Q875" s="128">
        <f>Q876+Q880+Q884+Q890</f>
        <v>6222000</v>
      </c>
      <c r="R875" s="126">
        <f>R876+R880+R884+R890</f>
        <v>5427000</v>
      </c>
      <c r="S875" s="388"/>
      <c r="T875" s="126">
        <f>T876+T880+T884+T890</f>
        <v>485000</v>
      </c>
      <c r="U875" s="126">
        <f>U876+U880+U884+U890</f>
        <v>382000</v>
      </c>
      <c r="V875" s="126">
        <f>V876+V880+V884+V890</f>
        <v>980000</v>
      </c>
      <c r="W875" s="126">
        <f t="shared" si="674"/>
        <v>1847000</v>
      </c>
      <c r="X875" s="125">
        <f t="shared" si="668"/>
        <v>34.033536023585775</v>
      </c>
      <c r="Z875" s="125">
        <f>Z876+Z880+Z884+Z890</f>
        <v>686000</v>
      </c>
      <c r="AA875" s="126">
        <f>AA876+AA880+AA884+AA890</f>
        <v>686000</v>
      </c>
      <c r="AB875" s="126">
        <f>AB876+AB880+AB884+AB890</f>
        <v>681000</v>
      </c>
      <c r="AC875" s="126">
        <f t="shared" si="675"/>
        <v>2053000</v>
      </c>
      <c r="AD875" s="423">
        <f t="shared" si="662"/>
        <v>37.829371660217433</v>
      </c>
      <c r="AF875" s="423">
        <f t="shared" si="669"/>
        <v>3900000</v>
      </c>
      <c r="AG875" s="423">
        <f t="shared" si="670"/>
        <v>71.862907683803201</v>
      </c>
      <c r="AI875" s="423">
        <f>AI876+AI880+AI884+AI890</f>
        <v>355000</v>
      </c>
      <c r="AJ875" s="126">
        <f>AJ876+AJ880+AJ884+AJ890</f>
        <v>355000</v>
      </c>
      <c r="AK875" s="126">
        <f>AK876+AK880+AK884+AK890</f>
        <v>354000</v>
      </c>
      <c r="AL875" s="126">
        <f t="shared" si="676"/>
        <v>1064000</v>
      </c>
      <c r="AM875" s="423">
        <f t="shared" si="664"/>
        <v>19.605675327068361</v>
      </c>
      <c r="AO875" s="423">
        <f>AO876+AO880+AO884+AO890</f>
        <v>166000</v>
      </c>
      <c r="AP875" s="126">
        <f>AP876+AP880+AP884+AP890</f>
        <v>163000</v>
      </c>
      <c r="AQ875" s="126">
        <f>AQ876+AQ880+AQ884+AQ890</f>
        <v>134000</v>
      </c>
      <c r="AR875" s="126">
        <f t="shared" si="677"/>
        <v>463000</v>
      </c>
      <c r="AS875" s="423">
        <f t="shared" si="666"/>
        <v>8.5314169891284326</v>
      </c>
      <c r="AU875" s="423">
        <f t="shared" si="658"/>
        <v>1527000</v>
      </c>
      <c r="AV875" s="423">
        <f t="shared" si="671"/>
        <v>28.137092316196792</v>
      </c>
      <c r="AX875" s="423">
        <f t="shared" si="672"/>
        <v>5427000</v>
      </c>
      <c r="AY875" s="423">
        <f t="shared" si="673"/>
        <v>100</v>
      </c>
      <c r="AZ875" s="50"/>
      <c r="BA875" s="125">
        <f t="shared" si="648"/>
        <v>0</v>
      </c>
      <c r="BB875" s="126">
        <f t="shared" si="678"/>
        <v>0</v>
      </c>
      <c r="BC875" s="126">
        <f t="shared" si="649"/>
        <v>5427000</v>
      </c>
      <c r="BD875" s="51"/>
    </row>
    <row r="876" spans="1:56" ht="30" customHeight="1" x14ac:dyDescent="0.2">
      <c r="A876" s="82"/>
      <c r="B876" s="83"/>
      <c r="C876" s="83"/>
      <c r="D876" s="63"/>
      <c r="E876" s="60"/>
      <c r="F876" s="83"/>
      <c r="G876" s="104"/>
      <c r="H876" s="105"/>
      <c r="I876" s="59"/>
      <c r="J876" s="130" t="s">
        <v>63</v>
      </c>
      <c r="K876" s="61"/>
      <c r="L876" s="62"/>
      <c r="M876" s="63"/>
      <c r="N876" s="101" t="s">
        <v>64</v>
      </c>
      <c r="O876" s="102">
        <f>O877+O878+O879</f>
        <v>2544000</v>
      </c>
      <c r="P876" s="102">
        <f>P877+P878+P879</f>
        <v>2758000</v>
      </c>
      <c r="Q876" s="102">
        <f>Q877+Q878+Q879</f>
        <v>2978000</v>
      </c>
      <c r="R876" s="102">
        <f>R877+R878+R879</f>
        <v>2544000</v>
      </c>
      <c r="S876" s="378"/>
      <c r="T876" s="102">
        <f>T877+T878+T879</f>
        <v>383000</v>
      </c>
      <c r="U876" s="102">
        <f>U877+U878+U879</f>
        <v>192000</v>
      </c>
      <c r="V876" s="102">
        <f>V877+V878+V879</f>
        <v>191000</v>
      </c>
      <c r="W876" s="102">
        <f t="shared" si="674"/>
        <v>766000</v>
      </c>
      <c r="X876" s="102">
        <f t="shared" si="668"/>
        <v>30.110062893081761</v>
      </c>
      <c r="Z876" s="102">
        <f>Z877+Z878+Z879</f>
        <v>248000</v>
      </c>
      <c r="AA876" s="102">
        <f>AA877+AA878+AA879</f>
        <v>248000</v>
      </c>
      <c r="AB876" s="102">
        <f>AB877+AB878+AB879</f>
        <v>248000</v>
      </c>
      <c r="AC876" s="102">
        <f t="shared" si="675"/>
        <v>744000</v>
      </c>
      <c r="AD876" s="420">
        <f t="shared" si="662"/>
        <v>29.245283018867923</v>
      </c>
      <c r="AF876" s="420">
        <f t="shared" si="669"/>
        <v>1510000</v>
      </c>
      <c r="AG876" s="420">
        <f t="shared" si="670"/>
        <v>59.355345911949684</v>
      </c>
      <c r="AI876" s="420">
        <f>AI877+AI878+AI879</f>
        <v>223000</v>
      </c>
      <c r="AJ876" s="102">
        <f>AJ877+AJ878+AJ879</f>
        <v>223000</v>
      </c>
      <c r="AK876" s="102">
        <f>AK877+AK878+AK879</f>
        <v>223000</v>
      </c>
      <c r="AL876" s="102">
        <f t="shared" si="676"/>
        <v>669000</v>
      </c>
      <c r="AM876" s="420">
        <f t="shared" si="664"/>
        <v>26.297169811320753</v>
      </c>
      <c r="AO876" s="420">
        <f>AO877+AO878+AO879</f>
        <v>128000</v>
      </c>
      <c r="AP876" s="102">
        <f>AP877+AP878+AP879</f>
        <v>126000</v>
      </c>
      <c r="AQ876" s="102">
        <f>AQ877+AQ878+AQ879</f>
        <v>111000</v>
      </c>
      <c r="AR876" s="102">
        <f t="shared" si="677"/>
        <v>365000</v>
      </c>
      <c r="AS876" s="420">
        <f t="shared" si="666"/>
        <v>14.34748427672956</v>
      </c>
      <c r="AU876" s="420">
        <f t="shared" si="658"/>
        <v>1034000</v>
      </c>
      <c r="AV876" s="420">
        <f t="shared" si="671"/>
        <v>40.644654088050316</v>
      </c>
      <c r="AX876" s="420">
        <f t="shared" si="672"/>
        <v>2544000</v>
      </c>
      <c r="AY876" s="420">
        <f t="shared" si="673"/>
        <v>100</v>
      </c>
      <c r="AZ876" s="50"/>
      <c r="BA876" s="102">
        <f t="shared" si="648"/>
        <v>0</v>
      </c>
      <c r="BB876" s="102">
        <f t="shared" si="678"/>
        <v>0</v>
      </c>
      <c r="BC876" s="102">
        <f t="shared" si="649"/>
        <v>2544000</v>
      </c>
      <c r="BD876" s="51"/>
    </row>
    <row r="877" spans="1:56" ht="30" customHeight="1" x14ac:dyDescent="0.2">
      <c r="A877" s="82"/>
      <c r="B877" s="83"/>
      <c r="C877" s="83"/>
      <c r="D877" s="63"/>
      <c r="E877" s="60"/>
      <c r="F877" s="83"/>
      <c r="G877" s="104"/>
      <c r="H877" s="105"/>
      <c r="I877" s="59"/>
      <c r="J877" s="60"/>
      <c r="K877" s="133">
        <v>1</v>
      </c>
      <c r="L877" s="62"/>
      <c r="M877" s="63"/>
      <c r="N877" s="134" t="s">
        <v>65</v>
      </c>
      <c r="O877" s="135">
        <v>1490000</v>
      </c>
      <c r="P877" s="136">
        <v>1614000</v>
      </c>
      <c r="Q877" s="137">
        <v>1742000</v>
      </c>
      <c r="R877" s="135">
        <v>1490000</v>
      </c>
      <c r="S877" s="377"/>
      <c r="T877" s="135">
        <v>224000</v>
      </c>
      <c r="U877" s="135">
        <v>112000</v>
      </c>
      <c r="V877" s="135">
        <v>112000</v>
      </c>
      <c r="W877" s="135">
        <f t="shared" si="674"/>
        <v>448000</v>
      </c>
      <c r="X877" s="135">
        <f t="shared" si="668"/>
        <v>30.067114093959731</v>
      </c>
      <c r="Z877" s="135">
        <v>145000</v>
      </c>
      <c r="AA877" s="135">
        <v>145000</v>
      </c>
      <c r="AB877" s="135">
        <v>145000</v>
      </c>
      <c r="AC877" s="135">
        <f t="shared" si="675"/>
        <v>435000</v>
      </c>
      <c r="AD877" s="424">
        <f t="shared" si="662"/>
        <v>29.19463087248322</v>
      </c>
      <c r="AF877" s="424">
        <f t="shared" si="669"/>
        <v>883000</v>
      </c>
      <c r="AG877" s="424">
        <f t="shared" si="670"/>
        <v>59.261744966442954</v>
      </c>
      <c r="AI877" s="424">
        <v>130000</v>
      </c>
      <c r="AJ877" s="135">
        <v>130000</v>
      </c>
      <c r="AK877" s="135">
        <v>130000</v>
      </c>
      <c r="AL877" s="135">
        <f t="shared" si="676"/>
        <v>390000</v>
      </c>
      <c r="AM877" s="424">
        <f t="shared" si="664"/>
        <v>26.174496644295303</v>
      </c>
      <c r="AO877" s="424">
        <v>75000</v>
      </c>
      <c r="AP877" s="135">
        <v>75000</v>
      </c>
      <c r="AQ877" s="135">
        <v>67000</v>
      </c>
      <c r="AR877" s="135">
        <f t="shared" si="677"/>
        <v>217000</v>
      </c>
      <c r="AS877" s="424">
        <f t="shared" si="666"/>
        <v>14.563758389261745</v>
      </c>
      <c r="AU877" s="424">
        <f t="shared" si="658"/>
        <v>607000</v>
      </c>
      <c r="AV877" s="424">
        <f t="shared" si="671"/>
        <v>40.738255033557046</v>
      </c>
      <c r="AX877" s="424">
        <f t="shared" si="672"/>
        <v>1490000</v>
      </c>
      <c r="AY877" s="424">
        <f t="shared" si="673"/>
        <v>100</v>
      </c>
      <c r="AZ877" s="50"/>
      <c r="BA877" s="135">
        <f t="shared" si="648"/>
        <v>0</v>
      </c>
      <c r="BB877" s="135">
        <f t="shared" si="678"/>
        <v>0</v>
      </c>
      <c r="BC877" s="135">
        <f t="shared" si="649"/>
        <v>1490000</v>
      </c>
      <c r="BD877" s="51"/>
    </row>
    <row r="878" spans="1:56" ht="30" customHeight="1" x14ac:dyDescent="0.2">
      <c r="A878" s="82"/>
      <c r="B878" s="83"/>
      <c r="C878" s="83"/>
      <c r="D878" s="63"/>
      <c r="E878" s="60"/>
      <c r="F878" s="83"/>
      <c r="G878" s="104"/>
      <c r="H878" s="105"/>
      <c r="I878" s="59"/>
      <c r="J878" s="60"/>
      <c r="K878" s="133">
        <v>3</v>
      </c>
      <c r="L878" s="62"/>
      <c r="M878" s="63"/>
      <c r="N878" s="134" t="s">
        <v>131</v>
      </c>
      <c r="O878" s="129">
        <v>95000</v>
      </c>
      <c r="P878" s="136">
        <v>103000</v>
      </c>
      <c r="Q878" s="137">
        <v>112000</v>
      </c>
      <c r="R878" s="129">
        <v>95000</v>
      </c>
      <c r="S878" s="375"/>
      <c r="T878" s="129">
        <v>15000</v>
      </c>
      <c r="U878" s="129">
        <v>8000</v>
      </c>
      <c r="V878" s="129">
        <v>7000</v>
      </c>
      <c r="W878" s="129">
        <f t="shared" si="674"/>
        <v>30000</v>
      </c>
      <c r="X878" s="135">
        <f t="shared" si="668"/>
        <v>31.578947368421051</v>
      </c>
      <c r="Z878" s="135">
        <v>10000</v>
      </c>
      <c r="AA878" s="129">
        <v>10000</v>
      </c>
      <c r="AB878" s="129">
        <v>10000</v>
      </c>
      <c r="AC878" s="129">
        <f t="shared" si="675"/>
        <v>30000</v>
      </c>
      <c r="AD878" s="424">
        <f t="shared" si="662"/>
        <v>31.578947368421051</v>
      </c>
      <c r="AF878" s="424">
        <f t="shared" si="669"/>
        <v>60000</v>
      </c>
      <c r="AG878" s="424">
        <f t="shared" si="670"/>
        <v>63.157894736842103</v>
      </c>
      <c r="AI878" s="424">
        <v>9000</v>
      </c>
      <c r="AJ878" s="129">
        <v>9000</v>
      </c>
      <c r="AK878" s="129">
        <v>9000</v>
      </c>
      <c r="AL878" s="129">
        <f t="shared" si="676"/>
        <v>27000</v>
      </c>
      <c r="AM878" s="424">
        <f t="shared" si="664"/>
        <v>28.421052631578949</v>
      </c>
      <c r="AO878" s="424">
        <v>5000</v>
      </c>
      <c r="AP878" s="129">
        <v>3000</v>
      </c>
      <c r="AQ878" s="129"/>
      <c r="AR878" s="129">
        <f t="shared" si="677"/>
        <v>8000</v>
      </c>
      <c r="AS878" s="424">
        <f t="shared" si="666"/>
        <v>8.4210526315789469</v>
      </c>
      <c r="AU878" s="424">
        <f t="shared" si="658"/>
        <v>35000</v>
      </c>
      <c r="AV878" s="424">
        <f t="shared" si="671"/>
        <v>36.842105263157897</v>
      </c>
      <c r="AX878" s="424">
        <f t="shared" si="672"/>
        <v>95000</v>
      </c>
      <c r="AY878" s="424">
        <f t="shared" si="673"/>
        <v>100</v>
      </c>
      <c r="AZ878" s="50"/>
      <c r="BA878" s="135">
        <f t="shared" si="648"/>
        <v>0</v>
      </c>
      <c r="BB878" s="129">
        <f t="shared" si="678"/>
        <v>0</v>
      </c>
      <c r="BC878" s="129">
        <f t="shared" si="649"/>
        <v>95000</v>
      </c>
      <c r="BD878" s="51"/>
    </row>
    <row r="879" spans="1:56" ht="30" customHeight="1" x14ac:dyDescent="0.2">
      <c r="A879" s="82"/>
      <c r="B879" s="83"/>
      <c r="C879" s="83"/>
      <c r="D879" s="63"/>
      <c r="E879" s="60"/>
      <c r="F879" s="83"/>
      <c r="G879" s="104"/>
      <c r="H879" s="105"/>
      <c r="I879" s="59"/>
      <c r="J879" s="60"/>
      <c r="K879" s="133">
        <v>4</v>
      </c>
      <c r="L879" s="62"/>
      <c r="M879" s="63"/>
      <c r="N879" s="134" t="s">
        <v>66</v>
      </c>
      <c r="O879" s="129">
        <v>959000</v>
      </c>
      <c r="P879" s="136">
        <v>1041000</v>
      </c>
      <c r="Q879" s="137">
        <v>1124000</v>
      </c>
      <c r="R879" s="129">
        <v>959000</v>
      </c>
      <c r="S879" s="375"/>
      <c r="T879" s="129">
        <v>144000</v>
      </c>
      <c r="U879" s="129">
        <v>72000</v>
      </c>
      <c r="V879" s="129">
        <v>72000</v>
      </c>
      <c r="W879" s="129">
        <f t="shared" si="674"/>
        <v>288000</v>
      </c>
      <c r="X879" s="135">
        <f t="shared" si="668"/>
        <v>30.03128258602711</v>
      </c>
      <c r="Z879" s="135">
        <v>93000</v>
      </c>
      <c r="AA879" s="129">
        <v>93000</v>
      </c>
      <c r="AB879" s="129">
        <v>93000</v>
      </c>
      <c r="AC879" s="129">
        <f t="shared" si="675"/>
        <v>279000</v>
      </c>
      <c r="AD879" s="424">
        <f t="shared" si="662"/>
        <v>29.092805005213766</v>
      </c>
      <c r="AF879" s="424">
        <f t="shared" si="669"/>
        <v>567000</v>
      </c>
      <c r="AG879" s="424">
        <f t="shared" si="670"/>
        <v>59.124087591240873</v>
      </c>
      <c r="AI879" s="424">
        <v>84000</v>
      </c>
      <c r="AJ879" s="129">
        <v>84000</v>
      </c>
      <c r="AK879" s="129">
        <v>84000</v>
      </c>
      <c r="AL879" s="129">
        <f t="shared" si="676"/>
        <v>252000</v>
      </c>
      <c r="AM879" s="424">
        <f t="shared" si="664"/>
        <v>26.277372262773724</v>
      </c>
      <c r="AO879" s="424">
        <v>48000</v>
      </c>
      <c r="AP879" s="129">
        <v>48000</v>
      </c>
      <c r="AQ879" s="129">
        <v>44000</v>
      </c>
      <c r="AR879" s="129">
        <f t="shared" si="677"/>
        <v>140000</v>
      </c>
      <c r="AS879" s="424">
        <f t="shared" si="666"/>
        <v>14.598540145985401</v>
      </c>
      <c r="AU879" s="424">
        <f t="shared" si="658"/>
        <v>392000</v>
      </c>
      <c r="AV879" s="424">
        <f t="shared" si="671"/>
        <v>40.875912408759127</v>
      </c>
      <c r="AX879" s="424">
        <f t="shared" si="672"/>
        <v>959000</v>
      </c>
      <c r="AY879" s="424">
        <f t="shared" si="673"/>
        <v>100</v>
      </c>
      <c r="AZ879" s="50"/>
      <c r="BA879" s="135">
        <f t="shared" si="648"/>
        <v>0</v>
      </c>
      <c r="BB879" s="129">
        <f t="shared" si="678"/>
        <v>0</v>
      </c>
      <c r="BC879" s="129">
        <f t="shared" si="649"/>
        <v>959000</v>
      </c>
      <c r="BD879" s="51"/>
    </row>
    <row r="880" spans="1:56" ht="30" customHeight="1" x14ac:dyDescent="0.2">
      <c r="A880" s="82"/>
      <c r="B880" s="83"/>
      <c r="C880" s="83"/>
      <c r="D880" s="63"/>
      <c r="E880" s="60"/>
      <c r="F880" s="83"/>
      <c r="G880" s="104"/>
      <c r="H880" s="105"/>
      <c r="I880" s="59"/>
      <c r="J880" s="130" t="s">
        <v>67</v>
      </c>
      <c r="K880" s="61"/>
      <c r="L880" s="62"/>
      <c r="M880" s="63"/>
      <c r="N880" s="101" t="s">
        <v>68</v>
      </c>
      <c r="O880" s="102">
        <f>O881+O882+O883</f>
        <v>545000</v>
      </c>
      <c r="P880" s="102">
        <f>P881+P882+P883</f>
        <v>591000</v>
      </c>
      <c r="Q880" s="102">
        <f>Q881+Q882+Q883</f>
        <v>640000</v>
      </c>
      <c r="R880" s="102">
        <f>R881+R882+R883</f>
        <v>545000</v>
      </c>
      <c r="S880" s="378"/>
      <c r="T880" s="102">
        <f>T881+T882+T883</f>
        <v>83000</v>
      </c>
      <c r="U880" s="102">
        <f>U881+U882+U883</f>
        <v>43000</v>
      </c>
      <c r="V880" s="102">
        <f>V881+V882+V883</f>
        <v>42000</v>
      </c>
      <c r="W880" s="102">
        <f t="shared" si="674"/>
        <v>168000</v>
      </c>
      <c r="X880" s="102">
        <f t="shared" si="668"/>
        <v>30.825688073394495</v>
      </c>
      <c r="Z880" s="102">
        <f>Z881+Z882+Z883</f>
        <v>54000</v>
      </c>
      <c r="AA880" s="102">
        <f>AA881+AA882+AA883</f>
        <v>54000</v>
      </c>
      <c r="AB880" s="102">
        <f>AB881+AB882+AB883</f>
        <v>54000</v>
      </c>
      <c r="AC880" s="102">
        <f t="shared" si="675"/>
        <v>162000</v>
      </c>
      <c r="AD880" s="420">
        <f t="shared" si="662"/>
        <v>29.724770642201836</v>
      </c>
      <c r="AF880" s="420">
        <f t="shared" si="669"/>
        <v>330000</v>
      </c>
      <c r="AG880" s="420">
        <f t="shared" si="670"/>
        <v>60.550458715596328</v>
      </c>
      <c r="AI880" s="420">
        <f>AI881+AI882+AI883</f>
        <v>49000</v>
      </c>
      <c r="AJ880" s="102">
        <f>AJ881+AJ882+AJ883</f>
        <v>49000</v>
      </c>
      <c r="AK880" s="102">
        <f>AK881+AK882+AK883</f>
        <v>48000</v>
      </c>
      <c r="AL880" s="102">
        <f t="shared" si="676"/>
        <v>146000</v>
      </c>
      <c r="AM880" s="420">
        <f t="shared" si="664"/>
        <v>26.788990825688074</v>
      </c>
      <c r="AO880" s="420">
        <f>AO881+AO882+AO883</f>
        <v>27000</v>
      </c>
      <c r="AP880" s="102">
        <f>AP881+AP882+AP883</f>
        <v>27000</v>
      </c>
      <c r="AQ880" s="102">
        <f>AQ881+AQ882+AQ883</f>
        <v>15000</v>
      </c>
      <c r="AR880" s="102">
        <f t="shared" si="677"/>
        <v>69000</v>
      </c>
      <c r="AS880" s="420">
        <f t="shared" si="666"/>
        <v>12.660550458715596</v>
      </c>
      <c r="AU880" s="420">
        <f t="shared" si="658"/>
        <v>215000</v>
      </c>
      <c r="AV880" s="420">
        <f t="shared" si="671"/>
        <v>39.449541284403672</v>
      </c>
      <c r="AX880" s="420">
        <f t="shared" si="672"/>
        <v>545000</v>
      </c>
      <c r="AY880" s="420">
        <f t="shared" si="673"/>
        <v>100</v>
      </c>
      <c r="AZ880" s="50"/>
      <c r="BA880" s="102">
        <f t="shared" si="648"/>
        <v>0</v>
      </c>
      <c r="BB880" s="102">
        <f t="shared" si="678"/>
        <v>0</v>
      </c>
      <c r="BC880" s="102">
        <f t="shared" si="649"/>
        <v>545000</v>
      </c>
      <c r="BD880" s="51"/>
    </row>
    <row r="881" spans="1:56" ht="30" customHeight="1" x14ac:dyDescent="0.2">
      <c r="A881" s="82"/>
      <c r="B881" s="83"/>
      <c r="C881" s="83"/>
      <c r="D881" s="63"/>
      <c r="E881" s="60"/>
      <c r="F881" s="83"/>
      <c r="G881" s="104"/>
      <c r="H881" s="105"/>
      <c r="I881" s="59"/>
      <c r="J881" s="60"/>
      <c r="K881" s="133">
        <v>1</v>
      </c>
      <c r="L881" s="62"/>
      <c r="M881" s="63"/>
      <c r="N881" s="134" t="s">
        <v>65</v>
      </c>
      <c r="O881" s="135">
        <v>337000</v>
      </c>
      <c r="P881" s="136">
        <v>366000</v>
      </c>
      <c r="Q881" s="137">
        <v>395000</v>
      </c>
      <c r="R881" s="135">
        <v>337000</v>
      </c>
      <c r="S881" s="377"/>
      <c r="T881" s="135">
        <v>51000</v>
      </c>
      <c r="U881" s="135">
        <v>26000</v>
      </c>
      <c r="V881" s="135">
        <v>26000</v>
      </c>
      <c r="W881" s="135">
        <f t="shared" si="674"/>
        <v>103000</v>
      </c>
      <c r="X881" s="135">
        <f t="shared" si="668"/>
        <v>30.563798219584569</v>
      </c>
      <c r="Z881" s="135">
        <v>33000</v>
      </c>
      <c r="AA881" s="135">
        <v>33000</v>
      </c>
      <c r="AB881" s="135">
        <v>33000</v>
      </c>
      <c r="AC881" s="135">
        <f t="shared" si="675"/>
        <v>99000</v>
      </c>
      <c r="AD881" s="424">
        <f t="shared" si="662"/>
        <v>29.376854599406528</v>
      </c>
      <c r="AF881" s="424">
        <f t="shared" si="669"/>
        <v>202000</v>
      </c>
      <c r="AG881" s="424">
        <f t="shared" si="670"/>
        <v>59.940652818991097</v>
      </c>
      <c r="AI881" s="424">
        <v>30000</v>
      </c>
      <c r="AJ881" s="135">
        <v>30000</v>
      </c>
      <c r="AK881" s="135">
        <v>30000</v>
      </c>
      <c r="AL881" s="135">
        <f t="shared" si="676"/>
        <v>90000</v>
      </c>
      <c r="AM881" s="424">
        <f t="shared" si="664"/>
        <v>26.706231454005934</v>
      </c>
      <c r="AO881" s="424">
        <v>17000</v>
      </c>
      <c r="AP881" s="135">
        <v>17000</v>
      </c>
      <c r="AQ881" s="135">
        <v>11000</v>
      </c>
      <c r="AR881" s="135">
        <f t="shared" si="677"/>
        <v>45000</v>
      </c>
      <c r="AS881" s="424">
        <f t="shared" si="666"/>
        <v>13.353115727002967</v>
      </c>
      <c r="AU881" s="424">
        <f t="shared" si="658"/>
        <v>135000</v>
      </c>
      <c r="AV881" s="424">
        <f t="shared" si="671"/>
        <v>40.059347181008903</v>
      </c>
      <c r="AX881" s="424">
        <f t="shared" si="672"/>
        <v>337000</v>
      </c>
      <c r="AY881" s="424">
        <f t="shared" si="673"/>
        <v>100</v>
      </c>
      <c r="AZ881" s="50"/>
      <c r="BA881" s="135">
        <f t="shared" si="648"/>
        <v>0</v>
      </c>
      <c r="BB881" s="135">
        <f t="shared" si="678"/>
        <v>0</v>
      </c>
      <c r="BC881" s="135">
        <f t="shared" si="649"/>
        <v>337000</v>
      </c>
      <c r="BD881" s="51"/>
    </row>
    <row r="882" spans="1:56" ht="30" customHeight="1" x14ac:dyDescent="0.2">
      <c r="A882" s="82"/>
      <c r="B882" s="83"/>
      <c r="C882" s="83"/>
      <c r="D882" s="63"/>
      <c r="E882" s="60"/>
      <c r="F882" s="83"/>
      <c r="G882" s="104"/>
      <c r="H882" s="105"/>
      <c r="I882" s="59"/>
      <c r="J882" s="60"/>
      <c r="K882" s="133">
        <v>3</v>
      </c>
      <c r="L882" s="62"/>
      <c r="M882" s="63"/>
      <c r="N882" s="134" t="s">
        <v>131</v>
      </c>
      <c r="O882" s="129">
        <v>18000</v>
      </c>
      <c r="P882" s="136">
        <v>19000</v>
      </c>
      <c r="Q882" s="137">
        <v>22000</v>
      </c>
      <c r="R882" s="129">
        <v>18000</v>
      </c>
      <c r="S882" s="375"/>
      <c r="T882" s="129">
        <v>3000</v>
      </c>
      <c r="U882" s="129">
        <v>2000</v>
      </c>
      <c r="V882" s="129">
        <v>2000</v>
      </c>
      <c r="W882" s="129">
        <f t="shared" si="674"/>
        <v>7000</v>
      </c>
      <c r="X882" s="135">
        <f t="shared" si="668"/>
        <v>38.888888888888886</v>
      </c>
      <c r="Z882" s="135">
        <v>2000</v>
      </c>
      <c r="AA882" s="129">
        <v>2000</v>
      </c>
      <c r="AB882" s="129">
        <v>2000</v>
      </c>
      <c r="AC882" s="129">
        <f t="shared" si="675"/>
        <v>6000</v>
      </c>
      <c r="AD882" s="424">
        <f t="shared" si="662"/>
        <v>33.333333333333336</v>
      </c>
      <c r="AF882" s="424">
        <f t="shared" si="669"/>
        <v>13000</v>
      </c>
      <c r="AG882" s="424">
        <f t="shared" si="670"/>
        <v>72.222222222222229</v>
      </c>
      <c r="AI882" s="424">
        <v>2000</v>
      </c>
      <c r="AJ882" s="129">
        <v>2000</v>
      </c>
      <c r="AK882" s="129">
        <v>1000</v>
      </c>
      <c r="AL882" s="129">
        <f t="shared" si="676"/>
        <v>5000</v>
      </c>
      <c r="AM882" s="424">
        <f t="shared" si="664"/>
        <v>27.777777777777779</v>
      </c>
      <c r="AO882" s="424"/>
      <c r="AP882" s="129"/>
      <c r="AQ882" s="129"/>
      <c r="AR882" s="129">
        <f t="shared" si="677"/>
        <v>0</v>
      </c>
      <c r="AS882" s="424">
        <f t="shared" si="666"/>
        <v>0</v>
      </c>
      <c r="AU882" s="424">
        <f t="shared" si="658"/>
        <v>5000</v>
      </c>
      <c r="AV882" s="424">
        <f t="shared" si="671"/>
        <v>27.777777777777779</v>
      </c>
      <c r="AX882" s="424">
        <f t="shared" si="672"/>
        <v>18000</v>
      </c>
      <c r="AY882" s="424">
        <f t="shared" si="673"/>
        <v>100</v>
      </c>
      <c r="AZ882" s="50"/>
      <c r="BA882" s="135">
        <f t="shared" si="648"/>
        <v>0</v>
      </c>
      <c r="BB882" s="129">
        <f t="shared" si="678"/>
        <v>0</v>
      </c>
      <c r="BC882" s="129">
        <f t="shared" si="649"/>
        <v>18000</v>
      </c>
      <c r="BD882" s="51"/>
    </row>
    <row r="883" spans="1:56" ht="30" customHeight="1" x14ac:dyDescent="0.2">
      <c r="A883" s="82"/>
      <c r="B883" s="83"/>
      <c r="C883" s="83"/>
      <c r="D883" s="63"/>
      <c r="E883" s="60"/>
      <c r="F883" s="83"/>
      <c r="G883" s="104"/>
      <c r="H883" s="105"/>
      <c r="I883" s="59"/>
      <c r="J883" s="60"/>
      <c r="K883" s="133">
        <v>4</v>
      </c>
      <c r="L883" s="62"/>
      <c r="M883" s="63"/>
      <c r="N883" s="134" t="s">
        <v>66</v>
      </c>
      <c r="O883" s="129">
        <v>190000</v>
      </c>
      <c r="P883" s="136">
        <v>206000</v>
      </c>
      <c r="Q883" s="137">
        <v>223000</v>
      </c>
      <c r="R883" s="129">
        <v>190000</v>
      </c>
      <c r="S883" s="375"/>
      <c r="T883" s="129">
        <v>29000</v>
      </c>
      <c r="U883" s="129">
        <v>15000</v>
      </c>
      <c r="V883" s="129">
        <v>14000</v>
      </c>
      <c r="W883" s="129">
        <f t="shared" si="674"/>
        <v>58000</v>
      </c>
      <c r="X883" s="135">
        <f t="shared" si="668"/>
        <v>30.526315789473685</v>
      </c>
      <c r="Z883" s="135">
        <v>19000</v>
      </c>
      <c r="AA883" s="129">
        <v>19000</v>
      </c>
      <c r="AB883" s="129">
        <v>19000</v>
      </c>
      <c r="AC883" s="129">
        <f t="shared" si="675"/>
        <v>57000</v>
      </c>
      <c r="AD883" s="424">
        <f t="shared" si="662"/>
        <v>30</v>
      </c>
      <c r="AF883" s="424">
        <f t="shared" si="669"/>
        <v>115000</v>
      </c>
      <c r="AG883" s="424">
        <f t="shared" si="670"/>
        <v>60.526315789473685</v>
      </c>
      <c r="AI883" s="424">
        <v>17000</v>
      </c>
      <c r="AJ883" s="129">
        <v>17000</v>
      </c>
      <c r="AK883" s="129">
        <v>17000</v>
      </c>
      <c r="AL883" s="129">
        <f t="shared" si="676"/>
        <v>51000</v>
      </c>
      <c r="AM883" s="424">
        <f t="shared" si="664"/>
        <v>26.842105263157894</v>
      </c>
      <c r="AO883" s="424">
        <v>10000</v>
      </c>
      <c r="AP883" s="129">
        <v>10000</v>
      </c>
      <c r="AQ883" s="129">
        <v>4000</v>
      </c>
      <c r="AR883" s="129">
        <f t="shared" si="677"/>
        <v>24000</v>
      </c>
      <c r="AS883" s="424">
        <f t="shared" si="666"/>
        <v>12.631578947368421</v>
      </c>
      <c r="AU883" s="424">
        <f t="shared" si="658"/>
        <v>75000</v>
      </c>
      <c r="AV883" s="424">
        <f t="shared" si="671"/>
        <v>39.473684210526315</v>
      </c>
      <c r="AX883" s="424">
        <f t="shared" si="672"/>
        <v>190000</v>
      </c>
      <c r="AY883" s="424">
        <f t="shared" si="673"/>
        <v>100</v>
      </c>
      <c r="AZ883" s="50"/>
      <c r="BA883" s="135">
        <f t="shared" si="648"/>
        <v>0</v>
      </c>
      <c r="BB883" s="129">
        <f t="shared" si="678"/>
        <v>0</v>
      </c>
      <c r="BC883" s="129">
        <f t="shared" si="649"/>
        <v>190000</v>
      </c>
      <c r="BD883" s="51"/>
    </row>
    <row r="884" spans="1:56" ht="30" customHeight="1" x14ac:dyDescent="0.2">
      <c r="A884" s="82"/>
      <c r="B884" s="83"/>
      <c r="C884" s="83"/>
      <c r="D884" s="63"/>
      <c r="E884" s="60"/>
      <c r="F884" s="83"/>
      <c r="G884" s="104"/>
      <c r="H884" s="105"/>
      <c r="I884" s="59"/>
      <c r="J884" s="130" t="s">
        <v>55</v>
      </c>
      <c r="K884" s="61"/>
      <c r="L884" s="62"/>
      <c r="M884" s="63"/>
      <c r="N884" s="101" t="s">
        <v>56</v>
      </c>
      <c r="O884" s="103">
        <f>O885+O886+O887+O888+O889</f>
        <v>218000</v>
      </c>
      <c r="P884" s="103">
        <f>P885+P886+P887+P888+P889</f>
        <v>239000</v>
      </c>
      <c r="Q884" s="103">
        <f>Q885+Q886+Q887+Q888+Q889</f>
        <v>260000</v>
      </c>
      <c r="R884" s="103">
        <f>R885+R886+R887+R888+R889</f>
        <v>218000</v>
      </c>
      <c r="S884" s="379"/>
      <c r="T884" s="103">
        <f>T885+T886+T887+T888+T889</f>
        <v>19000</v>
      </c>
      <c r="U884" s="103">
        <f>U885+U886+U887+U888+U889</f>
        <v>19000</v>
      </c>
      <c r="V884" s="103">
        <f>V885+V886+V887+V888+V889</f>
        <v>19000</v>
      </c>
      <c r="W884" s="103">
        <f t="shared" si="674"/>
        <v>57000</v>
      </c>
      <c r="X884" s="102">
        <f t="shared" si="668"/>
        <v>26.146788990825687</v>
      </c>
      <c r="Z884" s="102">
        <f>Z885+Z886+Z887+Z888+Z889</f>
        <v>23000</v>
      </c>
      <c r="AA884" s="103">
        <f>AA885+AA886+AA887+AA888+AA889</f>
        <v>23000</v>
      </c>
      <c r="AB884" s="103">
        <f>AB885+AB886+AB887+AB888+AB889</f>
        <v>23000</v>
      </c>
      <c r="AC884" s="103">
        <f t="shared" si="675"/>
        <v>69000</v>
      </c>
      <c r="AD884" s="420">
        <f t="shared" si="662"/>
        <v>31.651376146788991</v>
      </c>
      <c r="AF884" s="420">
        <f t="shared" si="669"/>
        <v>126000</v>
      </c>
      <c r="AG884" s="420">
        <f t="shared" si="670"/>
        <v>57.798165137614681</v>
      </c>
      <c r="AI884" s="420">
        <f>AI885+AI886+AI887+AI888+AI889</f>
        <v>21000</v>
      </c>
      <c r="AJ884" s="103">
        <f>AJ885+AJ886+AJ887+AJ888+AJ889</f>
        <v>21000</v>
      </c>
      <c r="AK884" s="103">
        <f>AK885+AK886+AK887+AK888+AK889</f>
        <v>21000</v>
      </c>
      <c r="AL884" s="103">
        <f t="shared" si="676"/>
        <v>63000</v>
      </c>
      <c r="AM884" s="420">
        <f t="shared" si="664"/>
        <v>28.899082568807341</v>
      </c>
      <c r="AO884" s="420">
        <f>AO885+AO886+AO887+AO888+AO889</f>
        <v>11000</v>
      </c>
      <c r="AP884" s="103">
        <f>AP885+AP886+AP887+AP888+AP889</f>
        <v>10000</v>
      </c>
      <c r="AQ884" s="103">
        <f>AQ885+AQ886+AQ887+AQ888+AQ889</f>
        <v>8000</v>
      </c>
      <c r="AR884" s="103">
        <f t="shared" si="677"/>
        <v>29000</v>
      </c>
      <c r="AS884" s="420">
        <f t="shared" si="666"/>
        <v>13.302752293577981</v>
      </c>
      <c r="AU884" s="420">
        <f t="shared" si="658"/>
        <v>92000</v>
      </c>
      <c r="AV884" s="420">
        <f t="shared" si="671"/>
        <v>42.201834862385319</v>
      </c>
      <c r="AX884" s="420">
        <f t="shared" si="672"/>
        <v>218000</v>
      </c>
      <c r="AY884" s="420">
        <f t="shared" si="673"/>
        <v>100</v>
      </c>
      <c r="AZ884" s="50"/>
      <c r="BA884" s="102">
        <f t="shared" si="648"/>
        <v>0</v>
      </c>
      <c r="BB884" s="103">
        <f t="shared" si="678"/>
        <v>0</v>
      </c>
      <c r="BC884" s="103">
        <f t="shared" si="649"/>
        <v>218000</v>
      </c>
      <c r="BD884" s="51"/>
    </row>
    <row r="885" spans="1:56" ht="30" customHeight="1" x14ac:dyDescent="0.2">
      <c r="A885" s="82"/>
      <c r="B885" s="83"/>
      <c r="C885" s="83"/>
      <c r="D885" s="63"/>
      <c r="E885" s="60"/>
      <c r="F885" s="83"/>
      <c r="G885" s="104"/>
      <c r="H885" s="105"/>
      <c r="I885" s="59"/>
      <c r="J885" s="60"/>
      <c r="K885" s="133">
        <v>1</v>
      </c>
      <c r="L885" s="312"/>
      <c r="M885" s="84"/>
      <c r="N885" s="134" t="s">
        <v>134</v>
      </c>
      <c r="O885" s="129">
        <v>9000</v>
      </c>
      <c r="P885" s="136">
        <v>12000</v>
      </c>
      <c r="Q885" s="137">
        <v>15000</v>
      </c>
      <c r="R885" s="129">
        <v>9000</v>
      </c>
      <c r="S885" s="375"/>
      <c r="T885" s="129">
        <v>1000</v>
      </c>
      <c r="U885" s="129">
        <v>1000</v>
      </c>
      <c r="V885" s="129">
        <v>1000</v>
      </c>
      <c r="W885" s="129">
        <f t="shared" si="674"/>
        <v>3000</v>
      </c>
      <c r="X885" s="135">
        <f t="shared" si="668"/>
        <v>33.333333333333336</v>
      </c>
      <c r="Z885" s="135">
        <v>1000</v>
      </c>
      <c r="AA885" s="129">
        <v>1000</v>
      </c>
      <c r="AB885" s="129">
        <v>1000</v>
      </c>
      <c r="AC885" s="129">
        <f t="shared" si="675"/>
        <v>3000</v>
      </c>
      <c r="AD885" s="424">
        <f t="shared" si="662"/>
        <v>33.333333333333336</v>
      </c>
      <c r="AF885" s="424">
        <f t="shared" si="669"/>
        <v>6000</v>
      </c>
      <c r="AG885" s="424">
        <f t="shared" si="670"/>
        <v>66.666666666666671</v>
      </c>
      <c r="AI885" s="424">
        <v>1000</v>
      </c>
      <c r="AJ885" s="129">
        <v>1000</v>
      </c>
      <c r="AK885" s="129">
        <v>1000</v>
      </c>
      <c r="AL885" s="129">
        <f t="shared" si="676"/>
        <v>3000</v>
      </c>
      <c r="AM885" s="424">
        <f t="shared" si="664"/>
        <v>33.333333333333336</v>
      </c>
      <c r="AO885" s="424"/>
      <c r="AP885" s="129"/>
      <c r="AQ885" s="129"/>
      <c r="AR885" s="129">
        <f t="shared" si="677"/>
        <v>0</v>
      </c>
      <c r="AS885" s="424">
        <f t="shared" si="666"/>
        <v>0</v>
      </c>
      <c r="AU885" s="424">
        <f t="shared" si="658"/>
        <v>3000</v>
      </c>
      <c r="AV885" s="424">
        <f t="shared" si="671"/>
        <v>33.333333333333336</v>
      </c>
      <c r="AX885" s="424">
        <f t="shared" si="672"/>
        <v>9000</v>
      </c>
      <c r="AY885" s="424">
        <f t="shared" si="673"/>
        <v>100</v>
      </c>
      <c r="AZ885" s="50"/>
      <c r="BA885" s="135">
        <f t="shared" si="648"/>
        <v>0</v>
      </c>
      <c r="BB885" s="129">
        <f t="shared" si="678"/>
        <v>0</v>
      </c>
      <c r="BC885" s="129">
        <f t="shared" si="649"/>
        <v>9000</v>
      </c>
      <c r="BD885" s="51"/>
    </row>
    <row r="886" spans="1:56" ht="30" customHeight="1" x14ac:dyDescent="0.2">
      <c r="A886" s="82"/>
      <c r="B886" s="83"/>
      <c r="C886" s="83"/>
      <c r="D886" s="63"/>
      <c r="E886" s="60"/>
      <c r="F886" s="83"/>
      <c r="G886" s="104"/>
      <c r="H886" s="105"/>
      <c r="I886" s="59"/>
      <c r="J886" s="60"/>
      <c r="K886" s="133">
        <v>2</v>
      </c>
      <c r="L886" s="62"/>
      <c r="M886" s="63"/>
      <c r="N886" s="134" t="s">
        <v>57</v>
      </c>
      <c r="O886" s="129">
        <v>160000</v>
      </c>
      <c r="P886" s="136">
        <v>172000</v>
      </c>
      <c r="Q886" s="137">
        <v>184000</v>
      </c>
      <c r="R886" s="129">
        <v>160000</v>
      </c>
      <c r="S886" s="375"/>
      <c r="T886" s="129">
        <v>13000</v>
      </c>
      <c r="U886" s="129">
        <v>13000</v>
      </c>
      <c r="V886" s="129">
        <v>13000</v>
      </c>
      <c r="W886" s="129">
        <f t="shared" si="674"/>
        <v>39000</v>
      </c>
      <c r="X886" s="135">
        <f t="shared" si="668"/>
        <v>24.375</v>
      </c>
      <c r="Z886" s="135">
        <v>16000</v>
      </c>
      <c r="AA886" s="129">
        <v>16000</v>
      </c>
      <c r="AB886" s="129">
        <v>16000</v>
      </c>
      <c r="AC886" s="129">
        <f t="shared" si="675"/>
        <v>48000</v>
      </c>
      <c r="AD886" s="424">
        <f t="shared" si="662"/>
        <v>30</v>
      </c>
      <c r="AF886" s="424">
        <f t="shared" si="669"/>
        <v>87000</v>
      </c>
      <c r="AG886" s="424">
        <f t="shared" si="670"/>
        <v>54.375</v>
      </c>
      <c r="AI886" s="424">
        <v>15000</v>
      </c>
      <c r="AJ886" s="129">
        <v>15000</v>
      </c>
      <c r="AK886" s="129">
        <v>15000</v>
      </c>
      <c r="AL886" s="129">
        <f t="shared" si="676"/>
        <v>45000</v>
      </c>
      <c r="AM886" s="424">
        <f t="shared" si="664"/>
        <v>28.125</v>
      </c>
      <c r="AO886" s="424">
        <v>10000</v>
      </c>
      <c r="AP886" s="129">
        <v>10000</v>
      </c>
      <c r="AQ886" s="129">
        <v>8000</v>
      </c>
      <c r="AR886" s="129">
        <f t="shared" si="677"/>
        <v>28000</v>
      </c>
      <c r="AS886" s="424">
        <f t="shared" si="666"/>
        <v>17.5</v>
      </c>
      <c r="AU886" s="424">
        <f t="shared" si="658"/>
        <v>73000</v>
      </c>
      <c r="AV886" s="424">
        <f t="shared" si="671"/>
        <v>45.625</v>
      </c>
      <c r="AX886" s="424">
        <f t="shared" si="672"/>
        <v>160000</v>
      </c>
      <c r="AY886" s="424">
        <f t="shared" si="673"/>
        <v>100</v>
      </c>
      <c r="AZ886" s="50"/>
      <c r="BA886" s="135">
        <f t="shared" si="648"/>
        <v>0</v>
      </c>
      <c r="BB886" s="129">
        <f t="shared" si="678"/>
        <v>0</v>
      </c>
      <c r="BC886" s="129">
        <f t="shared" si="649"/>
        <v>160000</v>
      </c>
      <c r="BD886" s="51"/>
    </row>
    <row r="887" spans="1:56" ht="30" customHeight="1" x14ac:dyDescent="0.2">
      <c r="A887" s="82"/>
      <c r="B887" s="83"/>
      <c r="C887" s="83"/>
      <c r="D887" s="63"/>
      <c r="E887" s="60"/>
      <c r="F887" s="83"/>
      <c r="G887" s="104"/>
      <c r="H887" s="105"/>
      <c r="I887" s="59"/>
      <c r="J887" s="60"/>
      <c r="K887" s="133">
        <v>5</v>
      </c>
      <c r="L887" s="62"/>
      <c r="M887" s="63"/>
      <c r="N887" s="134" t="s">
        <v>58</v>
      </c>
      <c r="O887" s="129">
        <v>6000</v>
      </c>
      <c r="P887" s="136">
        <v>7000</v>
      </c>
      <c r="Q887" s="137">
        <v>8000</v>
      </c>
      <c r="R887" s="129">
        <v>6000</v>
      </c>
      <c r="S887" s="375"/>
      <c r="T887" s="129">
        <v>1000</v>
      </c>
      <c r="U887" s="129">
        <v>1000</v>
      </c>
      <c r="V887" s="129">
        <v>1000</v>
      </c>
      <c r="W887" s="129">
        <f t="shared" si="674"/>
        <v>3000</v>
      </c>
      <c r="X887" s="135">
        <f t="shared" si="668"/>
        <v>50</v>
      </c>
      <c r="Z887" s="135">
        <v>1000</v>
      </c>
      <c r="AA887" s="129">
        <v>1000</v>
      </c>
      <c r="AB887" s="129">
        <v>1000</v>
      </c>
      <c r="AC887" s="129">
        <f t="shared" si="675"/>
        <v>3000</v>
      </c>
      <c r="AD887" s="424">
        <f t="shared" si="662"/>
        <v>50</v>
      </c>
      <c r="AF887" s="424">
        <f t="shared" si="669"/>
        <v>6000</v>
      </c>
      <c r="AG887" s="424">
        <f t="shared" si="670"/>
        <v>100</v>
      </c>
      <c r="AI887" s="424"/>
      <c r="AJ887" s="129"/>
      <c r="AK887" s="129"/>
      <c r="AL887" s="129">
        <f t="shared" si="676"/>
        <v>0</v>
      </c>
      <c r="AM887" s="424">
        <f t="shared" si="664"/>
        <v>0</v>
      </c>
      <c r="AO887" s="424"/>
      <c r="AP887" s="129"/>
      <c r="AQ887" s="129"/>
      <c r="AR887" s="129">
        <f t="shared" si="677"/>
        <v>0</v>
      </c>
      <c r="AS887" s="424">
        <f t="shared" si="666"/>
        <v>0</v>
      </c>
      <c r="AU887" s="424">
        <f t="shared" si="658"/>
        <v>0</v>
      </c>
      <c r="AV887" s="424">
        <f t="shared" si="671"/>
        <v>0</v>
      </c>
      <c r="AX887" s="424">
        <f t="shared" si="672"/>
        <v>6000</v>
      </c>
      <c r="AY887" s="424">
        <f t="shared" si="673"/>
        <v>100</v>
      </c>
      <c r="AZ887" s="50"/>
      <c r="BA887" s="135">
        <f t="shared" si="648"/>
        <v>0</v>
      </c>
      <c r="BB887" s="129">
        <f t="shared" si="678"/>
        <v>0</v>
      </c>
      <c r="BC887" s="129">
        <f t="shared" si="649"/>
        <v>6000</v>
      </c>
      <c r="BD887" s="51"/>
    </row>
    <row r="888" spans="1:56" ht="30" customHeight="1" x14ac:dyDescent="0.2">
      <c r="A888" s="82"/>
      <c r="B888" s="83"/>
      <c r="C888" s="83"/>
      <c r="D888" s="63"/>
      <c r="E888" s="60"/>
      <c r="F888" s="83"/>
      <c r="G888" s="104"/>
      <c r="H888" s="105"/>
      <c r="I888" s="59"/>
      <c r="J888" s="60"/>
      <c r="K888" s="133">
        <v>7</v>
      </c>
      <c r="L888" s="62"/>
      <c r="M888" s="63"/>
      <c r="N888" s="134" t="s">
        <v>59</v>
      </c>
      <c r="O888" s="129">
        <v>18000</v>
      </c>
      <c r="P888" s="136">
        <v>21000</v>
      </c>
      <c r="Q888" s="137">
        <v>24000</v>
      </c>
      <c r="R888" s="129">
        <v>18000</v>
      </c>
      <c r="S888" s="375"/>
      <c r="T888" s="129">
        <v>2000</v>
      </c>
      <c r="U888" s="129">
        <v>2000</v>
      </c>
      <c r="V888" s="129">
        <v>2000</v>
      </c>
      <c r="W888" s="129">
        <f t="shared" si="674"/>
        <v>6000</v>
      </c>
      <c r="X888" s="135">
        <f t="shared" si="668"/>
        <v>33.333333333333336</v>
      </c>
      <c r="Z888" s="135">
        <v>2000</v>
      </c>
      <c r="AA888" s="129">
        <v>2000</v>
      </c>
      <c r="AB888" s="129">
        <v>2000</v>
      </c>
      <c r="AC888" s="129">
        <f t="shared" si="675"/>
        <v>6000</v>
      </c>
      <c r="AD888" s="424">
        <f t="shared" si="662"/>
        <v>33.333333333333336</v>
      </c>
      <c r="AF888" s="424">
        <f t="shared" si="669"/>
        <v>12000</v>
      </c>
      <c r="AG888" s="424">
        <f t="shared" si="670"/>
        <v>66.666666666666671</v>
      </c>
      <c r="AI888" s="424">
        <v>2000</v>
      </c>
      <c r="AJ888" s="129">
        <v>2000</v>
      </c>
      <c r="AK888" s="129">
        <v>2000</v>
      </c>
      <c r="AL888" s="129">
        <f t="shared" si="676"/>
        <v>6000</v>
      </c>
      <c r="AM888" s="424">
        <f t="shared" si="664"/>
        <v>33.333333333333336</v>
      </c>
      <c r="AO888" s="424"/>
      <c r="AP888" s="129"/>
      <c r="AQ888" s="129"/>
      <c r="AR888" s="129">
        <f t="shared" si="677"/>
        <v>0</v>
      </c>
      <c r="AS888" s="424">
        <f t="shared" si="666"/>
        <v>0</v>
      </c>
      <c r="AU888" s="424">
        <f t="shared" si="658"/>
        <v>6000</v>
      </c>
      <c r="AV888" s="424">
        <f t="shared" si="671"/>
        <v>33.333333333333336</v>
      </c>
      <c r="AX888" s="424">
        <f t="shared" si="672"/>
        <v>18000</v>
      </c>
      <c r="AY888" s="424">
        <f t="shared" si="673"/>
        <v>100</v>
      </c>
      <c r="AZ888" s="50"/>
      <c r="BA888" s="135">
        <f t="shared" si="648"/>
        <v>0</v>
      </c>
      <c r="BB888" s="129">
        <f t="shared" si="678"/>
        <v>0</v>
      </c>
      <c r="BC888" s="129">
        <f t="shared" si="649"/>
        <v>18000</v>
      </c>
      <c r="BD888" s="51"/>
    </row>
    <row r="889" spans="1:56" ht="30" customHeight="1" x14ac:dyDescent="0.2">
      <c r="A889" s="82"/>
      <c r="B889" s="83"/>
      <c r="C889" s="83"/>
      <c r="D889" s="63"/>
      <c r="E889" s="60"/>
      <c r="F889" s="83"/>
      <c r="G889" s="104"/>
      <c r="H889" s="105"/>
      <c r="I889" s="59"/>
      <c r="J889" s="60"/>
      <c r="K889" s="133">
        <v>8</v>
      </c>
      <c r="L889" s="62"/>
      <c r="M889" s="63"/>
      <c r="N889" s="134" t="s">
        <v>135</v>
      </c>
      <c r="O889" s="129">
        <v>25000</v>
      </c>
      <c r="P889" s="136">
        <v>27000</v>
      </c>
      <c r="Q889" s="137">
        <v>29000</v>
      </c>
      <c r="R889" s="129">
        <v>25000</v>
      </c>
      <c r="S889" s="375"/>
      <c r="T889" s="129">
        <v>2000</v>
      </c>
      <c r="U889" s="129">
        <v>2000</v>
      </c>
      <c r="V889" s="129">
        <v>2000</v>
      </c>
      <c r="W889" s="129">
        <f t="shared" si="674"/>
        <v>6000</v>
      </c>
      <c r="X889" s="135">
        <f t="shared" si="668"/>
        <v>24</v>
      </c>
      <c r="Z889" s="135">
        <v>3000</v>
      </c>
      <c r="AA889" s="129">
        <v>3000</v>
      </c>
      <c r="AB889" s="129">
        <v>3000</v>
      </c>
      <c r="AC889" s="129">
        <f t="shared" si="675"/>
        <v>9000</v>
      </c>
      <c r="AD889" s="424">
        <f t="shared" si="662"/>
        <v>36</v>
      </c>
      <c r="AF889" s="424">
        <f t="shared" si="669"/>
        <v>15000</v>
      </c>
      <c r="AG889" s="424">
        <f t="shared" si="670"/>
        <v>60</v>
      </c>
      <c r="AI889" s="424">
        <v>3000</v>
      </c>
      <c r="AJ889" s="129">
        <v>3000</v>
      </c>
      <c r="AK889" s="129">
        <v>3000</v>
      </c>
      <c r="AL889" s="129">
        <f t="shared" si="676"/>
        <v>9000</v>
      </c>
      <c r="AM889" s="424">
        <f t="shared" si="664"/>
        <v>36</v>
      </c>
      <c r="AO889" s="424">
        <v>1000</v>
      </c>
      <c r="AP889" s="129"/>
      <c r="AQ889" s="129"/>
      <c r="AR889" s="129">
        <f t="shared" si="677"/>
        <v>1000</v>
      </c>
      <c r="AS889" s="424">
        <f t="shared" si="666"/>
        <v>4</v>
      </c>
      <c r="AU889" s="424">
        <f t="shared" si="658"/>
        <v>10000</v>
      </c>
      <c r="AV889" s="424">
        <f t="shared" si="671"/>
        <v>40</v>
      </c>
      <c r="AX889" s="424">
        <f t="shared" si="672"/>
        <v>25000</v>
      </c>
      <c r="AY889" s="424">
        <f t="shared" si="673"/>
        <v>100</v>
      </c>
      <c r="AZ889" s="50"/>
      <c r="BA889" s="135">
        <f t="shared" si="648"/>
        <v>0</v>
      </c>
      <c r="BB889" s="129">
        <f t="shared" si="678"/>
        <v>0</v>
      </c>
      <c r="BC889" s="129">
        <f t="shared" si="649"/>
        <v>25000</v>
      </c>
      <c r="BD889" s="51"/>
    </row>
    <row r="890" spans="1:56" ht="30" customHeight="1" x14ac:dyDescent="0.2">
      <c r="A890" s="82"/>
      <c r="B890" s="83"/>
      <c r="C890" s="83"/>
      <c r="D890" s="63"/>
      <c r="E890" s="60"/>
      <c r="F890" s="83"/>
      <c r="G890" s="104"/>
      <c r="H890" s="105"/>
      <c r="I890" s="59"/>
      <c r="J890" s="130" t="s">
        <v>92</v>
      </c>
      <c r="K890" s="61"/>
      <c r="L890" s="62"/>
      <c r="M890" s="63"/>
      <c r="N890" s="101" t="s">
        <v>114</v>
      </c>
      <c r="O890" s="103">
        <f>O891</f>
        <v>2120000</v>
      </c>
      <c r="P890" s="103">
        <f>P891</f>
        <v>2232000</v>
      </c>
      <c r="Q890" s="103">
        <f>Q891</f>
        <v>2344000</v>
      </c>
      <c r="R890" s="103">
        <f>R891</f>
        <v>2120000</v>
      </c>
      <c r="S890" s="379"/>
      <c r="T890" s="103">
        <f>T891</f>
        <v>0</v>
      </c>
      <c r="U890" s="103">
        <f>U891</f>
        <v>128000</v>
      </c>
      <c r="V890" s="103">
        <f>V891</f>
        <v>728000</v>
      </c>
      <c r="W890" s="103">
        <f>T890+U890+V890</f>
        <v>856000</v>
      </c>
      <c r="X890" s="102">
        <f>W890/(R890/100)</f>
        <v>40.377358490566039</v>
      </c>
      <c r="Z890" s="102">
        <f>Z891</f>
        <v>361000</v>
      </c>
      <c r="AA890" s="103">
        <f>AA891</f>
        <v>361000</v>
      </c>
      <c r="AB890" s="103">
        <f>AB891</f>
        <v>356000</v>
      </c>
      <c r="AC890" s="103">
        <f>Z890+AA890+AB890</f>
        <v>1078000</v>
      </c>
      <c r="AD890" s="420">
        <f>AC890/(R890/100)</f>
        <v>50.849056603773583</v>
      </c>
      <c r="AF890" s="420">
        <f>W890+AC890</f>
        <v>1934000</v>
      </c>
      <c r="AG890" s="420">
        <f>AF890/(R890/100)</f>
        <v>91.226415094339629</v>
      </c>
      <c r="AI890" s="420">
        <f>AI891</f>
        <v>62000</v>
      </c>
      <c r="AJ890" s="103">
        <f>AJ891</f>
        <v>62000</v>
      </c>
      <c r="AK890" s="103">
        <f>AK891</f>
        <v>62000</v>
      </c>
      <c r="AL890" s="103">
        <f>AI890+AJ890+AK890</f>
        <v>186000</v>
      </c>
      <c r="AM890" s="420">
        <f>AL890/(R890/100)</f>
        <v>8.7735849056603765</v>
      </c>
      <c r="AO890" s="420">
        <f>AO891</f>
        <v>0</v>
      </c>
      <c r="AP890" s="103">
        <f>AP891</f>
        <v>0</v>
      </c>
      <c r="AQ890" s="103">
        <f>AQ891</f>
        <v>0</v>
      </c>
      <c r="AR890" s="103">
        <f>AO890+AP890+AQ890</f>
        <v>0</v>
      </c>
      <c r="AS890" s="420">
        <f>AR890/(R890/100)</f>
        <v>0</v>
      </c>
      <c r="AU890" s="420">
        <f>AL890+AR890</f>
        <v>186000</v>
      </c>
      <c r="AV890" s="420">
        <f>AU890/(R890/100)</f>
        <v>8.7735849056603765</v>
      </c>
      <c r="AX890" s="420">
        <f>AF890+AU890</f>
        <v>2120000</v>
      </c>
      <c r="AY890" s="420">
        <f>AX890/(R890/100)</f>
        <v>100</v>
      </c>
      <c r="AZ890" s="50"/>
      <c r="BA890" s="102">
        <f>R890-AX890</f>
        <v>0</v>
      </c>
      <c r="BB890" s="103">
        <f t="shared" si="678"/>
        <v>0</v>
      </c>
      <c r="BC890" s="103">
        <f t="shared" si="649"/>
        <v>2120000</v>
      </c>
      <c r="BD890" s="51"/>
    </row>
    <row r="891" spans="1:56" ht="30" customHeight="1" x14ac:dyDescent="0.2">
      <c r="A891" s="82"/>
      <c r="B891" s="83"/>
      <c r="C891" s="83"/>
      <c r="D891" s="63"/>
      <c r="E891" s="60"/>
      <c r="F891" s="83"/>
      <c r="G891" s="104"/>
      <c r="H891" s="105"/>
      <c r="I891" s="59"/>
      <c r="J891" s="60"/>
      <c r="K891" s="133">
        <v>1</v>
      </c>
      <c r="L891" s="62"/>
      <c r="M891" s="63"/>
      <c r="N891" s="134" t="s">
        <v>158</v>
      </c>
      <c r="O891" s="129">
        <v>2120000</v>
      </c>
      <c r="P891" s="136">
        <v>2232000</v>
      </c>
      <c r="Q891" s="137">
        <v>2344000</v>
      </c>
      <c r="R891" s="129">
        <v>2120000</v>
      </c>
      <c r="S891" s="375"/>
      <c r="T891" s="129"/>
      <c r="U891" s="129">
        <v>128000</v>
      </c>
      <c r="V891" s="129">
        <v>728000</v>
      </c>
      <c r="W891" s="129">
        <f>T891+U891+V891</f>
        <v>856000</v>
      </c>
      <c r="X891" s="135">
        <f>W891/(R891/100)</f>
        <v>40.377358490566039</v>
      </c>
      <c r="Z891" s="135">
        <v>361000</v>
      </c>
      <c r="AA891" s="129">
        <v>361000</v>
      </c>
      <c r="AB891" s="129">
        <v>356000</v>
      </c>
      <c r="AC891" s="129">
        <f>Z891+AA891+AB891</f>
        <v>1078000</v>
      </c>
      <c r="AD891" s="424">
        <f>AC891/(R891/100)</f>
        <v>50.849056603773583</v>
      </c>
      <c r="AF891" s="424">
        <f>W891+AC891</f>
        <v>1934000</v>
      </c>
      <c r="AG891" s="424">
        <f>AF891/(R891/100)</f>
        <v>91.226415094339629</v>
      </c>
      <c r="AI891" s="424">
        <v>62000</v>
      </c>
      <c r="AJ891" s="129">
        <v>62000</v>
      </c>
      <c r="AK891" s="129">
        <v>62000</v>
      </c>
      <c r="AL891" s="129">
        <f>AI891+AJ891+AK891</f>
        <v>186000</v>
      </c>
      <c r="AM891" s="424">
        <f>AL891/(R891/100)</f>
        <v>8.7735849056603765</v>
      </c>
      <c r="AO891" s="424"/>
      <c r="AP891" s="129"/>
      <c r="AQ891" s="129"/>
      <c r="AR891" s="129">
        <f>AO891+AP891+AQ891</f>
        <v>0</v>
      </c>
      <c r="AS891" s="424">
        <f>AR891/(R891/100)</f>
        <v>0</v>
      </c>
      <c r="AU891" s="424">
        <f>AL891+AR891</f>
        <v>186000</v>
      </c>
      <c r="AV891" s="424">
        <f>AU891/(R891/100)</f>
        <v>8.7735849056603765</v>
      </c>
      <c r="AX891" s="424">
        <f>AF891+AU891</f>
        <v>2120000</v>
      </c>
      <c r="AY891" s="424">
        <f>AX891/(R891/100)</f>
        <v>100</v>
      </c>
      <c r="AZ891" s="50"/>
      <c r="BA891" s="135">
        <f>R891-AX891</f>
        <v>0</v>
      </c>
      <c r="BB891" s="129">
        <f t="shared" si="678"/>
        <v>0</v>
      </c>
      <c r="BC891" s="129">
        <f t="shared" si="649"/>
        <v>2120000</v>
      </c>
      <c r="BD891" s="51"/>
    </row>
    <row r="892" spans="1:56" ht="30" customHeight="1" x14ac:dyDescent="0.2">
      <c r="A892" s="82"/>
      <c r="B892" s="83"/>
      <c r="C892" s="83"/>
      <c r="D892" s="168" t="s">
        <v>60</v>
      </c>
      <c r="E892" s="85"/>
      <c r="F892" s="86"/>
      <c r="G892" s="87"/>
      <c r="H892" s="88"/>
      <c r="I892" s="89"/>
      <c r="J892" s="85"/>
      <c r="K892" s="90"/>
      <c r="L892" s="91"/>
      <c r="M892" s="92"/>
      <c r="N892" s="93" t="s">
        <v>159</v>
      </c>
      <c r="O892" s="95">
        <f t="shared" ref="O892:R896" si="681">O893</f>
        <v>1129000</v>
      </c>
      <c r="P892" s="169">
        <f t="shared" si="681"/>
        <v>1193000</v>
      </c>
      <c r="Q892" s="170">
        <f t="shared" si="681"/>
        <v>1294000</v>
      </c>
      <c r="R892" s="95">
        <f t="shared" si="681"/>
        <v>1129000</v>
      </c>
      <c r="S892" s="375"/>
      <c r="T892" s="95">
        <f t="shared" ref="T892:U896" si="682">T893</f>
        <v>167700</v>
      </c>
      <c r="U892" s="95">
        <f t="shared" si="682"/>
        <v>124900</v>
      </c>
      <c r="V892" s="95">
        <f>V1524+V893+V1214+V1270+V1468</f>
        <v>125000</v>
      </c>
      <c r="W892" s="95">
        <f t="shared" si="674"/>
        <v>417600</v>
      </c>
      <c r="X892" s="94">
        <f t="shared" si="668"/>
        <v>36.98848538529672</v>
      </c>
      <c r="Z892" s="94">
        <f t="shared" ref="Z892:AA896" si="683">Z893</f>
        <v>118400</v>
      </c>
      <c r="AA892" s="95">
        <f t="shared" si="683"/>
        <v>110000</v>
      </c>
      <c r="AB892" s="95">
        <f>AB1524+AB893+AB1214+AB1270+AB1468</f>
        <v>61700</v>
      </c>
      <c r="AC892" s="95">
        <f t="shared" si="675"/>
        <v>290100</v>
      </c>
      <c r="AD892" s="195">
        <f t="shared" si="662"/>
        <v>25.695305580159435</v>
      </c>
      <c r="AF892" s="195">
        <f t="shared" si="669"/>
        <v>707700</v>
      </c>
      <c r="AG892" s="195">
        <f t="shared" si="670"/>
        <v>62.683790965456154</v>
      </c>
      <c r="AI892" s="195">
        <f t="shared" ref="AI892:AJ896" si="684">AI893</f>
        <v>71400</v>
      </c>
      <c r="AJ892" s="95">
        <f t="shared" si="684"/>
        <v>100700</v>
      </c>
      <c r="AK892" s="95">
        <f>AK1524+AK893+AK1214+AK1270+AK1468</f>
        <v>104700</v>
      </c>
      <c r="AL892" s="95">
        <f t="shared" si="676"/>
        <v>276800</v>
      </c>
      <c r="AM892" s="195">
        <f t="shared" si="664"/>
        <v>24.517271922054917</v>
      </c>
      <c r="AO892" s="195">
        <f t="shared" ref="AO892:AP896" si="685">AO893</f>
        <v>47200</v>
      </c>
      <c r="AP892" s="95">
        <f t="shared" si="685"/>
        <v>57300</v>
      </c>
      <c r="AQ892" s="95">
        <f>AQ1524+AQ893+AQ1214+AQ1270+AQ1468</f>
        <v>40000</v>
      </c>
      <c r="AR892" s="95">
        <f t="shared" si="677"/>
        <v>144500</v>
      </c>
      <c r="AS892" s="195">
        <f t="shared" si="666"/>
        <v>12.798937112488929</v>
      </c>
      <c r="AU892" s="195">
        <f t="shared" si="658"/>
        <v>421300</v>
      </c>
      <c r="AV892" s="195">
        <f t="shared" si="671"/>
        <v>37.316209034543846</v>
      </c>
      <c r="AX892" s="195">
        <f t="shared" si="672"/>
        <v>1129000</v>
      </c>
      <c r="AY892" s="195">
        <f t="shared" si="673"/>
        <v>100</v>
      </c>
      <c r="AZ892" s="96"/>
      <c r="BA892" s="94">
        <f t="shared" ref="BA892:BA955" si="686">R892-AX892</f>
        <v>0</v>
      </c>
      <c r="BB892" s="95">
        <f t="shared" si="678"/>
        <v>0</v>
      </c>
      <c r="BC892" s="95">
        <f t="shared" si="649"/>
        <v>1129000</v>
      </c>
      <c r="BD892" s="51"/>
    </row>
    <row r="893" spans="1:56" ht="30" customHeight="1" x14ac:dyDescent="0.2">
      <c r="A893" s="82"/>
      <c r="B893" s="83"/>
      <c r="C893" s="83"/>
      <c r="D893" s="63"/>
      <c r="E893" s="193" t="s">
        <v>63</v>
      </c>
      <c r="F893" s="83"/>
      <c r="G893" s="104"/>
      <c r="H893" s="105"/>
      <c r="I893" s="59"/>
      <c r="J893" s="60"/>
      <c r="K893" s="61"/>
      <c r="L893" s="62"/>
      <c r="M893" s="63"/>
      <c r="N893" s="64" t="s">
        <v>127</v>
      </c>
      <c r="O893" s="99">
        <f t="shared" si="681"/>
        <v>1129000</v>
      </c>
      <c r="P893" s="66">
        <f t="shared" si="681"/>
        <v>1193000</v>
      </c>
      <c r="Q893" s="67">
        <f t="shared" si="681"/>
        <v>1294000</v>
      </c>
      <c r="R893" s="99">
        <f t="shared" si="681"/>
        <v>1129000</v>
      </c>
      <c r="S893" s="383"/>
      <c r="T893" s="99">
        <f t="shared" si="682"/>
        <v>167700</v>
      </c>
      <c r="U893" s="99">
        <f t="shared" si="682"/>
        <v>124900</v>
      </c>
      <c r="V893" s="99">
        <f>V1525+V894+V1215+V1271+V1469</f>
        <v>125000</v>
      </c>
      <c r="W893" s="99">
        <f t="shared" si="674"/>
        <v>417600</v>
      </c>
      <c r="X893" s="98">
        <f t="shared" si="668"/>
        <v>36.98848538529672</v>
      </c>
      <c r="Z893" s="98">
        <f t="shared" si="683"/>
        <v>118400</v>
      </c>
      <c r="AA893" s="99">
        <f t="shared" si="683"/>
        <v>110000</v>
      </c>
      <c r="AB893" s="99">
        <f>AB1525+AB894+AB1215+AB1271+AB1469</f>
        <v>61700</v>
      </c>
      <c r="AC893" s="99">
        <f t="shared" si="675"/>
        <v>290100</v>
      </c>
      <c r="AD893" s="65">
        <f t="shared" si="662"/>
        <v>25.695305580159435</v>
      </c>
      <c r="AF893" s="65">
        <f t="shared" si="669"/>
        <v>707700</v>
      </c>
      <c r="AG893" s="65">
        <f t="shared" si="670"/>
        <v>62.683790965456154</v>
      </c>
      <c r="AI893" s="65">
        <f t="shared" si="684"/>
        <v>71400</v>
      </c>
      <c r="AJ893" s="99">
        <f t="shared" si="684"/>
        <v>100700</v>
      </c>
      <c r="AK893" s="99">
        <f>AK1525+AK894+AK1215+AK1271+AK1469</f>
        <v>104700</v>
      </c>
      <c r="AL893" s="99">
        <f t="shared" si="676"/>
        <v>276800</v>
      </c>
      <c r="AM893" s="65">
        <f t="shared" si="664"/>
        <v>24.517271922054917</v>
      </c>
      <c r="AO893" s="65">
        <f t="shared" si="685"/>
        <v>47200</v>
      </c>
      <c r="AP893" s="99">
        <f t="shared" si="685"/>
        <v>57300</v>
      </c>
      <c r="AQ893" s="99">
        <f>AQ1525+AQ894+AQ1215+AQ1271+AQ1469</f>
        <v>40000</v>
      </c>
      <c r="AR893" s="99">
        <f t="shared" si="677"/>
        <v>144500</v>
      </c>
      <c r="AS893" s="65">
        <f t="shared" si="666"/>
        <v>12.798937112488929</v>
      </c>
      <c r="AU893" s="65">
        <f t="shared" si="658"/>
        <v>421300</v>
      </c>
      <c r="AV893" s="65">
        <f t="shared" si="671"/>
        <v>37.316209034543846</v>
      </c>
      <c r="AX893" s="65">
        <f t="shared" si="672"/>
        <v>1129000</v>
      </c>
      <c r="AY893" s="65">
        <f t="shared" si="673"/>
        <v>100</v>
      </c>
      <c r="AZ893" s="50"/>
      <c r="BA893" s="98">
        <f t="shared" si="686"/>
        <v>0</v>
      </c>
      <c r="BB893" s="99">
        <f t="shared" si="678"/>
        <v>0</v>
      </c>
      <c r="BC893" s="99">
        <f t="shared" si="649"/>
        <v>1129000</v>
      </c>
      <c r="BD893" s="51"/>
    </row>
    <row r="894" spans="1:56" ht="30" customHeight="1" x14ac:dyDescent="0.2">
      <c r="A894" s="82"/>
      <c r="B894" s="83"/>
      <c r="C894" s="83"/>
      <c r="D894" s="63"/>
      <c r="E894" s="60"/>
      <c r="F894" s="171">
        <v>3</v>
      </c>
      <c r="G894" s="104"/>
      <c r="H894" s="105"/>
      <c r="I894" s="59"/>
      <c r="J894" s="60"/>
      <c r="K894" s="61"/>
      <c r="L894" s="62"/>
      <c r="M894" s="63"/>
      <c r="N894" s="101" t="s">
        <v>128</v>
      </c>
      <c r="O894" s="103">
        <f t="shared" si="681"/>
        <v>1129000</v>
      </c>
      <c r="P894" s="131">
        <f t="shared" si="681"/>
        <v>1193000</v>
      </c>
      <c r="Q894" s="132">
        <f t="shared" si="681"/>
        <v>1294000</v>
      </c>
      <c r="R894" s="103">
        <f t="shared" si="681"/>
        <v>1129000</v>
      </c>
      <c r="S894" s="379"/>
      <c r="T894" s="103">
        <f t="shared" si="682"/>
        <v>167700</v>
      </c>
      <c r="U894" s="103">
        <f t="shared" si="682"/>
        <v>124900</v>
      </c>
      <c r="V894" s="103">
        <f>V1526+V895+V1216+V1272+V1470</f>
        <v>125000</v>
      </c>
      <c r="W894" s="103">
        <f t="shared" si="674"/>
        <v>417600</v>
      </c>
      <c r="X894" s="102">
        <f t="shared" si="668"/>
        <v>36.98848538529672</v>
      </c>
      <c r="Z894" s="102">
        <f t="shared" si="683"/>
        <v>118400</v>
      </c>
      <c r="AA894" s="103">
        <f t="shared" si="683"/>
        <v>110000</v>
      </c>
      <c r="AB894" s="103">
        <f>AB1526+AB895+AB1216+AB1272+AB1470</f>
        <v>61700</v>
      </c>
      <c r="AC894" s="103">
        <f t="shared" si="675"/>
        <v>290100</v>
      </c>
      <c r="AD894" s="420">
        <f t="shared" si="662"/>
        <v>25.695305580159435</v>
      </c>
      <c r="AF894" s="420">
        <f t="shared" si="669"/>
        <v>707700</v>
      </c>
      <c r="AG894" s="420">
        <f t="shared" si="670"/>
        <v>62.683790965456154</v>
      </c>
      <c r="AI894" s="420">
        <f t="shared" si="684"/>
        <v>71400</v>
      </c>
      <c r="AJ894" s="103">
        <f t="shared" si="684"/>
        <v>100700</v>
      </c>
      <c r="AK894" s="103">
        <f>AK1526+AK895+AK1216+AK1272+AK1470</f>
        <v>104700</v>
      </c>
      <c r="AL894" s="103">
        <f t="shared" si="676"/>
        <v>276800</v>
      </c>
      <c r="AM894" s="420">
        <f t="shared" si="664"/>
        <v>24.517271922054917</v>
      </c>
      <c r="AO894" s="420">
        <f t="shared" si="685"/>
        <v>47200</v>
      </c>
      <c r="AP894" s="103">
        <f t="shared" si="685"/>
        <v>57300</v>
      </c>
      <c r="AQ894" s="103">
        <f>AQ1526+AQ895+AQ1216+AQ1272+AQ1470</f>
        <v>40000</v>
      </c>
      <c r="AR894" s="103">
        <f t="shared" si="677"/>
        <v>144500</v>
      </c>
      <c r="AS894" s="420">
        <f t="shared" si="666"/>
        <v>12.798937112488929</v>
      </c>
      <c r="AU894" s="420">
        <f t="shared" si="658"/>
        <v>421300</v>
      </c>
      <c r="AV894" s="420">
        <f t="shared" si="671"/>
        <v>37.316209034543846</v>
      </c>
      <c r="AX894" s="420">
        <f t="shared" si="672"/>
        <v>1129000</v>
      </c>
      <c r="AY894" s="420">
        <f t="shared" si="673"/>
        <v>100</v>
      </c>
      <c r="AZ894" s="50"/>
      <c r="BA894" s="102">
        <f t="shared" si="686"/>
        <v>0</v>
      </c>
      <c r="BB894" s="103">
        <f t="shared" si="678"/>
        <v>0</v>
      </c>
      <c r="BC894" s="103">
        <f t="shared" si="649"/>
        <v>1129000</v>
      </c>
      <c r="BD894" s="51"/>
    </row>
    <row r="895" spans="1:56" ht="30" customHeight="1" x14ac:dyDescent="0.2">
      <c r="A895" s="82"/>
      <c r="B895" s="83"/>
      <c r="C895" s="83"/>
      <c r="D895" s="63"/>
      <c r="E895" s="60"/>
      <c r="F895" s="83"/>
      <c r="G895" s="109">
        <v>9</v>
      </c>
      <c r="H895" s="172"/>
      <c r="I895" s="59"/>
      <c r="J895" s="60"/>
      <c r="K895" s="61"/>
      <c r="L895" s="62"/>
      <c r="M895" s="63"/>
      <c r="N895" s="101" t="s">
        <v>129</v>
      </c>
      <c r="O895" s="103">
        <f t="shared" si="681"/>
        <v>1129000</v>
      </c>
      <c r="P895" s="131">
        <f t="shared" si="681"/>
        <v>1193000</v>
      </c>
      <c r="Q895" s="132">
        <f t="shared" si="681"/>
        <v>1294000</v>
      </c>
      <c r="R895" s="103">
        <f t="shared" si="681"/>
        <v>1129000</v>
      </c>
      <c r="S895" s="379"/>
      <c r="T895" s="103">
        <f t="shared" si="682"/>
        <v>167700</v>
      </c>
      <c r="U895" s="103">
        <f t="shared" si="682"/>
        <v>124900</v>
      </c>
      <c r="V895" s="103">
        <f>V1527+V896+V1217+V1273+V1471</f>
        <v>125000</v>
      </c>
      <c r="W895" s="103">
        <f t="shared" si="674"/>
        <v>417600</v>
      </c>
      <c r="X895" s="102">
        <f t="shared" si="668"/>
        <v>36.98848538529672</v>
      </c>
      <c r="Z895" s="102">
        <f t="shared" si="683"/>
        <v>118400</v>
      </c>
      <c r="AA895" s="103">
        <f t="shared" si="683"/>
        <v>110000</v>
      </c>
      <c r="AB895" s="103">
        <f>AB1527+AB896+AB1217+AB1273+AB1471</f>
        <v>61700</v>
      </c>
      <c r="AC895" s="103">
        <f t="shared" si="675"/>
        <v>290100</v>
      </c>
      <c r="AD895" s="420">
        <f t="shared" si="662"/>
        <v>25.695305580159435</v>
      </c>
      <c r="AF895" s="420">
        <f t="shared" si="669"/>
        <v>707700</v>
      </c>
      <c r="AG895" s="420">
        <f t="shared" si="670"/>
        <v>62.683790965456154</v>
      </c>
      <c r="AI895" s="420">
        <f t="shared" si="684"/>
        <v>71400</v>
      </c>
      <c r="AJ895" s="103">
        <f t="shared" si="684"/>
        <v>100700</v>
      </c>
      <c r="AK895" s="103">
        <f>AK1527+AK896+AK1217+AK1273+AK1471</f>
        <v>104700</v>
      </c>
      <c r="AL895" s="103">
        <f t="shared" si="676"/>
        <v>276800</v>
      </c>
      <c r="AM895" s="420">
        <f t="shared" si="664"/>
        <v>24.517271922054917</v>
      </c>
      <c r="AO895" s="420">
        <f t="shared" si="685"/>
        <v>47200</v>
      </c>
      <c r="AP895" s="103">
        <f t="shared" si="685"/>
        <v>57300</v>
      </c>
      <c r="AQ895" s="103">
        <f>AQ1527+AQ896+AQ1217+AQ1273+AQ1471</f>
        <v>40000</v>
      </c>
      <c r="AR895" s="103">
        <f t="shared" si="677"/>
        <v>144500</v>
      </c>
      <c r="AS895" s="420">
        <f t="shared" si="666"/>
        <v>12.798937112488929</v>
      </c>
      <c r="AU895" s="420">
        <f t="shared" si="658"/>
        <v>421300</v>
      </c>
      <c r="AV895" s="420">
        <f t="shared" si="671"/>
        <v>37.316209034543846</v>
      </c>
      <c r="AX895" s="420">
        <f t="shared" si="672"/>
        <v>1129000</v>
      </c>
      <c r="AY895" s="420">
        <f t="shared" si="673"/>
        <v>100</v>
      </c>
      <c r="AZ895" s="50"/>
      <c r="BA895" s="102">
        <f t="shared" si="686"/>
        <v>0</v>
      </c>
      <c r="BB895" s="103">
        <f t="shared" si="678"/>
        <v>0</v>
      </c>
      <c r="BC895" s="103">
        <f t="shared" ref="BC895:BC958" si="687">R895-BA895</f>
        <v>1129000</v>
      </c>
      <c r="BD895" s="51"/>
    </row>
    <row r="896" spans="1:56" ht="30" customHeight="1" x14ac:dyDescent="0.2">
      <c r="A896" s="82"/>
      <c r="B896" s="83"/>
      <c r="C896" s="83"/>
      <c r="D896" s="63"/>
      <c r="E896" s="60"/>
      <c r="F896" s="83"/>
      <c r="G896" s="109"/>
      <c r="H896" s="173" t="s">
        <v>46</v>
      </c>
      <c r="I896" s="59"/>
      <c r="J896" s="60"/>
      <c r="K896" s="61"/>
      <c r="L896" s="62"/>
      <c r="M896" s="63"/>
      <c r="N896" s="101" t="s">
        <v>129</v>
      </c>
      <c r="O896" s="103">
        <f t="shared" si="681"/>
        <v>1129000</v>
      </c>
      <c r="P896" s="131">
        <f t="shared" si="681"/>
        <v>1193000</v>
      </c>
      <c r="Q896" s="132">
        <f t="shared" si="681"/>
        <v>1294000</v>
      </c>
      <c r="R896" s="103">
        <f t="shared" si="681"/>
        <v>1129000</v>
      </c>
      <c r="S896" s="379"/>
      <c r="T896" s="103">
        <f t="shared" si="682"/>
        <v>167700</v>
      </c>
      <c r="U896" s="103">
        <f t="shared" si="682"/>
        <v>124900</v>
      </c>
      <c r="V896" s="103">
        <f>V1528+V897+V1218+V1274+V1472</f>
        <v>125000</v>
      </c>
      <c r="W896" s="103">
        <f t="shared" si="674"/>
        <v>417600</v>
      </c>
      <c r="X896" s="102">
        <f t="shared" si="668"/>
        <v>36.98848538529672</v>
      </c>
      <c r="Z896" s="102">
        <f t="shared" si="683"/>
        <v>118400</v>
      </c>
      <c r="AA896" s="103">
        <f t="shared" si="683"/>
        <v>110000</v>
      </c>
      <c r="AB896" s="103">
        <f>AB1528+AB897+AB1218+AB1274+AB1472</f>
        <v>61700</v>
      </c>
      <c r="AC896" s="103">
        <f t="shared" si="675"/>
        <v>290100</v>
      </c>
      <c r="AD896" s="420">
        <f t="shared" si="662"/>
        <v>25.695305580159435</v>
      </c>
      <c r="AF896" s="420">
        <f t="shared" si="669"/>
        <v>707700</v>
      </c>
      <c r="AG896" s="420">
        <f t="shared" si="670"/>
        <v>62.683790965456154</v>
      </c>
      <c r="AI896" s="420">
        <f t="shared" si="684"/>
        <v>71400</v>
      </c>
      <c r="AJ896" s="103">
        <f t="shared" si="684"/>
        <v>100700</v>
      </c>
      <c r="AK896" s="103">
        <f>AK1528+AK897+AK1218+AK1274+AK1472</f>
        <v>104700</v>
      </c>
      <c r="AL896" s="103">
        <f t="shared" si="676"/>
        <v>276800</v>
      </c>
      <c r="AM896" s="420">
        <f t="shared" si="664"/>
        <v>24.517271922054917</v>
      </c>
      <c r="AO896" s="420">
        <f t="shared" si="685"/>
        <v>47200</v>
      </c>
      <c r="AP896" s="103">
        <f t="shared" si="685"/>
        <v>57300</v>
      </c>
      <c r="AQ896" s="103">
        <f>AQ1528+AQ897+AQ1218+AQ1274+AQ1472</f>
        <v>40000</v>
      </c>
      <c r="AR896" s="103">
        <f t="shared" si="677"/>
        <v>144500</v>
      </c>
      <c r="AS896" s="420">
        <f t="shared" si="666"/>
        <v>12.798937112488929</v>
      </c>
      <c r="AU896" s="420">
        <f t="shared" si="658"/>
        <v>421300</v>
      </c>
      <c r="AV896" s="420">
        <f t="shared" si="671"/>
        <v>37.316209034543846</v>
      </c>
      <c r="AX896" s="420">
        <f t="shared" si="672"/>
        <v>1129000</v>
      </c>
      <c r="AY896" s="420">
        <f t="shared" si="673"/>
        <v>100</v>
      </c>
      <c r="AZ896" s="50"/>
      <c r="BA896" s="102">
        <f t="shared" si="686"/>
        <v>0</v>
      </c>
      <c r="BB896" s="103">
        <f t="shared" si="678"/>
        <v>0</v>
      </c>
      <c r="BC896" s="103">
        <f t="shared" si="687"/>
        <v>1129000</v>
      </c>
      <c r="BD896" s="51"/>
    </row>
    <row r="897" spans="1:56" ht="30" customHeight="1" x14ac:dyDescent="0.2">
      <c r="A897" s="82"/>
      <c r="B897" s="83"/>
      <c r="C897" s="83"/>
      <c r="D897" s="63"/>
      <c r="E897" s="60"/>
      <c r="F897" s="83"/>
      <c r="G897" s="104"/>
      <c r="H897" s="105"/>
      <c r="I897" s="123">
        <v>2</v>
      </c>
      <c r="J897" s="60"/>
      <c r="K897" s="61"/>
      <c r="L897" s="62"/>
      <c r="M897" s="63"/>
      <c r="N897" s="124" t="s">
        <v>54</v>
      </c>
      <c r="O897" s="126">
        <f>O898+O900+O902</f>
        <v>1129000</v>
      </c>
      <c r="P897" s="127">
        <f>P898+P900+P902</f>
        <v>1193000</v>
      </c>
      <c r="Q897" s="128">
        <f>Q898+Q900+Q902</f>
        <v>1294000</v>
      </c>
      <c r="R897" s="126">
        <f>R898+R900+R902</f>
        <v>1129000</v>
      </c>
      <c r="S897" s="388"/>
      <c r="T897" s="126">
        <f>T898+T900+T902</f>
        <v>167700</v>
      </c>
      <c r="U897" s="126">
        <f>U898+U900+U902</f>
        <v>124900</v>
      </c>
      <c r="V897" s="126">
        <f>V898+V900+V902</f>
        <v>125000</v>
      </c>
      <c r="W897" s="126">
        <f t="shared" si="674"/>
        <v>417600</v>
      </c>
      <c r="X897" s="125">
        <f t="shared" si="668"/>
        <v>36.98848538529672</v>
      </c>
      <c r="Z897" s="125">
        <f>Z898+Z900+Z902</f>
        <v>118400</v>
      </c>
      <c r="AA897" s="126">
        <f>AA898+AA900+AA902</f>
        <v>110000</v>
      </c>
      <c r="AB897" s="126">
        <f>AB898+AB900+AB902</f>
        <v>61700</v>
      </c>
      <c r="AC897" s="126">
        <f t="shared" si="675"/>
        <v>290100</v>
      </c>
      <c r="AD897" s="423">
        <f t="shared" si="662"/>
        <v>25.695305580159435</v>
      </c>
      <c r="AF897" s="423">
        <f t="shared" si="669"/>
        <v>707700</v>
      </c>
      <c r="AG897" s="423">
        <f t="shared" si="670"/>
        <v>62.683790965456154</v>
      </c>
      <c r="AI897" s="423">
        <f>AI898+AI900+AI902</f>
        <v>71400</v>
      </c>
      <c r="AJ897" s="126">
        <f>AJ898+AJ900+AJ902</f>
        <v>100700</v>
      </c>
      <c r="AK897" s="126">
        <f>AK898+AK900+AK902</f>
        <v>104700</v>
      </c>
      <c r="AL897" s="126">
        <f t="shared" si="676"/>
        <v>276800</v>
      </c>
      <c r="AM897" s="423">
        <f t="shared" si="664"/>
        <v>24.517271922054917</v>
      </c>
      <c r="AO897" s="423">
        <f>AO898+AO900+AO902</f>
        <v>47200</v>
      </c>
      <c r="AP897" s="126">
        <f>AP898+AP900+AP902</f>
        <v>57300</v>
      </c>
      <c r="AQ897" s="126">
        <f>AQ898+AQ900+AQ902</f>
        <v>40000</v>
      </c>
      <c r="AR897" s="126">
        <f t="shared" si="677"/>
        <v>144500</v>
      </c>
      <c r="AS897" s="423">
        <f t="shared" si="666"/>
        <v>12.798937112488929</v>
      </c>
      <c r="AU897" s="423">
        <f t="shared" si="658"/>
        <v>421300</v>
      </c>
      <c r="AV897" s="423">
        <f t="shared" si="671"/>
        <v>37.316209034543846</v>
      </c>
      <c r="AX897" s="423">
        <f t="shared" si="672"/>
        <v>1129000</v>
      </c>
      <c r="AY897" s="423">
        <f t="shared" si="673"/>
        <v>100</v>
      </c>
      <c r="AZ897" s="50"/>
      <c r="BA897" s="125">
        <f t="shared" si="686"/>
        <v>0</v>
      </c>
      <c r="BB897" s="126">
        <f t="shared" si="678"/>
        <v>0</v>
      </c>
      <c r="BC897" s="126">
        <f t="shared" si="687"/>
        <v>1129000</v>
      </c>
      <c r="BD897" s="51"/>
    </row>
    <row r="898" spans="1:56" ht="30" customHeight="1" x14ac:dyDescent="0.2">
      <c r="A898" s="82"/>
      <c r="B898" s="83"/>
      <c r="C898" s="83"/>
      <c r="D898" s="63"/>
      <c r="E898" s="60"/>
      <c r="F898" s="83"/>
      <c r="G898" s="104"/>
      <c r="H898" s="105"/>
      <c r="I898" s="59"/>
      <c r="J898" s="130" t="s">
        <v>63</v>
      </c>
      <c r="K898" s="61"/>
      <c r="L898" s="62"/>
      <c r="M898" s="63"/>
      <c r="N898" s="101" t="s">
        <v>64</v>
      </c>
      <c r="O898" s="103">
        <f>O899</f>
        <v>894000</v>
      </c>
      <c r="P898" s="131">
        <f>P899</f>
        <v>948000</v>
      </c>
      <c r="Q898" s="132">
        <f>Q899</f>
        <v>1025000</v>
      </c>
      <c r="R898" s="103">
        <f>R899</f>
        <v>894000</v>
      </c>
      <c r="S898" s="379"/>
      <c r="T898" s="103">
        <f>T899</f>
        <v>134000</v>
      </c>
      <c r="U898" s="103">
        <f>U899</f>
        <v>110000</v>
      </c>
      <c r="V898" s="103">
        <f>V899</f>
        <v>110000</v>
      </c>
      <c r="W898" s="103">
        <f t="shared" si="674"/>
        <v>354000</v>
      </c>
      <c r="X898" s="102">
        <f t="shared" si="668"/>
        <v>39.597315436241608</v>
      </c>
      <c r="Z898" s="102">
        <f>Z899</f>
        <v>90000</v>
      </c>
      <c r="AA898" s="103">
        <f>AA899</f>
        <v>90000</v>
      </c>
      <c r="AB898" s="103">
        <f>AB899</f>
        <v>50000</v>
      </c>
      <c r="AC898" s="103">
        <f t="shared" si="675"/>
        <v>230000</v>
      </c>
      <c r="AD898" s="424">
        <f>AC898/(O898/100)</f>
        <v>25.727069351230426</v>
      </c>
      <c r="AF898" s="420">
        <f t="shared" si="669"/>
        <v>584000</v>
      </c>
      <c r="AG898" s="420">
        <f t="shared" si="670"/>
        <v>65.324384787472042</v>
      </c>
      <c r="AI898" s="420">
        <f>AI899</f>
        <v>50000</v>
      </c>
      <c r="AJ898" s="103">
        <f>AJ899</f>
        <v>80000</v>
      </c>
      <c r="AK898" s="103">
        <f>AK899</f>
        <v>80000</v>
      </c>
      <c r="AL898" s="103">
        <f t="shared" si="676"/>
        <v>210000</v>
      </c>
      <c r="AM898" s="424">
        <f>AL898/(O898/100)</f>
        <v>23.48993288590604</v>
      </c>
      <c r="AO898" s="420">
        <f>AO899</f>
        <v>30000</v>
      </c>
      <c r="AP898" s="103">
        <f>AP899</f>
        <v>40000</v>
      </c>
      <c r="AQ898" s="103">
        <f>AQ899</f>
        <v>30000</v>
      </c>
      <c r="AR898" s="103">
        <f t="shared" si="677"/>
        <v>100000</v>
      </c>
      <c r="AS898" s="424">
        <f>AR898/(O898/100)</f>
        <v>11.185682326621924</v>
      </c>
      <c r="AU898" s="420">
        <f t="shared" si="658"/>
        <v>310000</v>
      </c>
      <c r="AV898" s="420">
        <f t="shared" si="671"/>
        <v>34.675615212527966</v>
      </c>
      <c r="AX898" s="420">
        <f t="shared" si="672"/>
        <v>894000</v>
      </c>
      <c r="AY898" s="420">
        <f t="shared" si="673"/>
        <v>100</v>
      </c>
      <c r="AZ898" s="50"/>
      <c r="BA898" s="102">
        <f t="shared" si="686"/>
        <v>0</v>
      </c>
      <c r="BB898" s="103">
        <f t="shared" si="678"/>
        <v>0</v>
      </c>
      <c r="BC898" s="103">
        <f t="shared" si="687"/>
        <v>894000</v>
      </c>
      <c r="BD898" s="51"/>
    </row>
    <row r="899" spans="1:56" ht="30" customHeight="1" x14ac:dyDescent="0.2">
      <c r="A899" s="82"/>
      <c r="B899" s="83"/>
      <c r="C899" s="83"/>
      <c r="D899" s="63"/>
      <c r="E899" s="60"/>
      <c r="F899" s="83"/>
      <c r="G899" s="104"/>
      <c r="H899" s="105"/>
      <c r="I899" s="59"/>
      <c r="J899" s="60"/>
      <c r="K899" s="133">
        <v>1</v>
      </c>
      <c r="L899" s="62"/>
      <c r="M899" s="63"/>
      <c r="N899" s="134" t="s">
        <v>65</v>
      </c>
      <c r="O899" s="129">
        <v>894000</v>
      </c>
      <c r="P899" s="136">
        <v>948000</v>
      </c>
      <c r="Q899" s="137">
        <v>1025000</v>
      </c>
      <c r="R899" s="129">
        <v>894000</v>
      </c>
      <c r="S899" s="375"/>
      <c r="T899" s="129">
        <v>134000</v>
      </c>
      <c r="U899" s="129">
        <v>110000</v>
      </c>
      <c r="V899" s="129">
        <v>110000</v>
      </c>
      <c r="W899" s="129">
        <f>T899+U899+V899</f>
        <v>354000</v>
      </c>
      <c r="X899" s="135">
        <f>W899/(R899/100)</f>
        <v>39.597315436241608</v>
      </c>
      <c r="Z899" s="135">
        <v>90000</v>
      </c>
      <c r="AA899" s="129">
        <v>90000</v>
      </c>
      <c r="AB899" s="129">
        <v>50000</v>
      </c>
      <c r="AC899" s="129">
        <f t="shared" si="675"/>
        <v>230000</v>
      </c>
      <c r="AD899" s="424">
        <f>AC899/(O899/100)</f>
        <v>25.727069351230426</v>
      </c>
      <c r="AF899" s="424">
        <f>W899+AC899</f>
        <v>584000</v>
      </c>
      <c r="AG899" s="424">
        <f>AF899/(R899/100)</f>
        <v>65.324384787472042</v>
      </c>
      <c r="AI899" s="424">
        <v>50000</v>
      </c>
      <c r="AJ899" s="129">
        <v>80000</v>
      </c>
      <c r="AK899" s="129">
        <v>80000</v>
      </c>
      <c r="AL899" s="129">
        <f t="shared" si="676"/>
        <v>210000</v>
      </c>
      <c r="AM899" s="424">
        <f>AL899/(O899/100)</f>
        <v>23.48993288590604</v>
      </c>
      <c r="AO899" s="424">
        <v>30000</v>
      </c>
      <c r="AP899" s="129">
        <v>40000</v>
      </c>
      <c r="AQ899" s="129">
        <v>30000</v>
      </c>
      <c r="AR899" s="129">
        <f t="shared" si="677"/>
        <v>100000</v>
      </c>
      <c r="AS899" s="424">
        <f>AR899/(O899/100)</f>
        <v>11.185682326621924</v>
      </c>
      <c r="AU899" s="424">
        <f>AL899+AR899</f>
        <v>310000</v>
      </c>
      <c r="AV899" s="424">
        <f>AU899/(R899/100)</f>
        <v>34.675615212527966</v>
      </c>
      <c r="AX899" s="424">
        <f>AF899+AU899</f>
        <v>894000</v>
      </c>
      <c r="AY899" s="424">
        <f>AX899/(R899/100)</f>
        <v>100</v>
      </c>
      <c r="AZ899" s="50"/>
      <c r="BA899" s="135">
        <f t="shared" si="686"/>
        <v>0</v>
      </c>
      <c r="BB899" s="129">
        <f t="shared" si="678"/>
        <v>0</v>
      </c>
      <c r="BC899" s="129">
        <f t="shared" si="687"/>
        <v>894000</v>
      </c>
      <c r="BD899" s="51"/>
    </row>
    <row r="900" spans="1:56" ht="30" customHeight="1" x14ac:dyDescent="0.2">
      <c r="A900" s="82"/>
      <c r="B900" s="83"/>
      <c r="C900" s="83"/>
      <c r="D900" s="63"/>
      <c r="E900" s="60"/>
      <c r="F900" s="83"/>
      <c r="G900" s="104"/>
      <c r="H900" s="105"/>
      <c r="I900" s="59"/>
      <c r="J900" s="130" t="s">
        <v>67</v>
      </c>
      <c r="K900" s="61"/>
      <c r="L900" s="62"/>
      <c r="M900" s="63"/>
      <c r="N900" s="101" t="s">
        <v>68</v>
      </c>
      <c r="O900" s="103">
        <f>O901</f>
        <v>224000</v>
      </c>
      <c r="P900" s="131">
        <f>P901</f>
        <v>233000</v>
      </c>
      <c r="Q900" s="132">
        <f>Q901</f>
        <v>253000</v>
      </c>
      <c r="R900" s="103">
        <f>R901</f>
        <v>224000</v>
      </c>
      <c r="S900" s="379"/>
      <c r="T900" s="103">
        <f>T901</f>
        <v>33000</v>
      </c>
      <c r="U900" s="103">
        <f>U901</f>
        <v>14000</v>
      </c>
      <c r="V900" s="103">
        <f>V901</f>
        <v>14000</v>
      </c>
      <c r="W900" s="103">
        <f t="shared" si="674"/>
        <v>61000</v>
      </c>
      <c r="X900" s="102">
        <f t="shared" si="668"/>
        <v>27.232142857142858</v>
      </c>
      <c r="Z900" s="102">
        <f>Z901</f>
        <v>27000</v>
      </c>
      <c r="AA900" s="103">
        <f>AA901</f>
        <v>18000</v>
      </c>
      <c r="AB900" s="103">
        <f>AB901</f>
        <v>10000</v>
      </c>
      <c r="AC900" s="103">
        <f t="shared" si="675"/>
        <v>55000</v>
      </c>
      <c r="AD900" s="424">
        <f>AC900/(O900/100)</f>
        <v>24.553571428571427</v>
      </c>
      <c r="AF900" s="420">
        <f t="shared" si="669"/>
        <v>116000</v>
      </c>
      <c r="AG900" s="420">
        <f t="shared" si="670"/>
        <v>51.785714285714285</v>
      </c>
      <c r="AI900" s="420">
        <f>AI901</f>
        <v>20000</v>
      </c>
      <c r="AJ900" s="103">
        <f>AJ901</f>
        <v>20000</v>
      </c>
      <c r="AK900" s="103">
        <f>AK901</f>
        <v>24000</v>
      </c>
      <c r="AL900" s="103">
        <f t="shared" si="676"/>
        <v>64000</v>
      </c>
      <c r="AM900" s="424">
        <f>AL900/(O900/100)</f>
        <v>28.571428571428573</v>
      </c>
      <c r="AO900" s="420">
        <f>AO901</f>
        <v>17000</v>
      </c>
      <c r="AP900" s="103">
        <f>AP901</f>
        <v>17000</v>
      </c>
      <c r="AQ900" s="103">
        <f>AQ901</f>
        <v>10000</v>
      </c>
      <c r="AR900" s="103">
        <f t="shared" si="677"/>
        <v>44000</v>
      </c>
      <c r="AS900" s="424">
        <f>AR900/(O900/100)</f>
        <v>19.642857142857142</v>
      </c>
      <c r="AU900" s="420">
        <f t="shared" si="658"/>
        <v>108000</v>
      </c>
      <c r="AV900" s="420">
        <f t="shared" si="671"/>
        <v>48.214285714285715</v>
      </c>
      <c r="AX900" s="420">
        <f t="shared" si="672"/>
        <v>224000</v>
      </c>
      <c r="AY900" s="420">
        <f t="shared" si="673"/>
        <v>100</v>
      </c>
      <c r="AZ900" s="50"/>
      <c r="BA900" s="102">
        <f t="shared" si="686"/>
        <v>0</v>
      </c>
      <c r="BB900" s="103">
        <f t="shared" si="678"/>
        <v>0</v>
      </c>
      <c r="BC900" s="103">
        <f t="shared" si="687"/>
        <v>224000</v>
      </c>
      <c r="BD900" s="51"/>
    </row>
    <row r="901" spans="1:56" ht="30" customHeight="1" x14ac:dyDescent="0.2">
      <c r="A901" s="82"/>
      <c r="B901" s="83"/>
      <c r="C901" s="83"/>
      <c r="D901" s="63"/>
      <c r="E901" s="60"/>
      <c r="F901" s="83"/>
      <c r="G901" s="104"/>
      <c r="H901" s="105"/>
      <c r="I901" s="59"/>
      <c r="J901" s="60"/>
      <c r="K901" s="133">
        <v>1</v>
      </c>
      <c r="L901" s="62"/>
      <c r="M901" s="63"/>
      <c r="N901" s="134" t="s">
        <v>65</v>
      </c>
      <c r="O901" s="129">
        <v>224000</v>
      </c>
      <c r="P901" s="136">
        <v>233000</v>
      </c>
      <c r="Q901" s="137">
        <v>253000</v>
      </c>
      <c r="R901" s="129">
        <v>224000</v>
      </c>
      <c r="S901" s="375"/>
      <c r="T901" s="129">
        <v>33000</v>
      </c>
      <c r="U901" s="129">
        <v>14000</v>
      </c>
      <c r="V901" s="129">
        <v>14000</v>
      </c>
      <c r="W901" s="129">
        <f t="shared" si="674"/>
        <v>61000</v>
      </c>
      <c r="X901" s="135">
        <f t="shared" si="668"/>
        <v>27.232142857142858</v>
      </c>
      <c r="Z901" s="135">
        <v>27000</v>
      </c>
      <c r="AA901" s="129">
        <v>18000</v>
      </c>
      <c r="AB901" s="129">
        <v>10000</v>
      </c>
      <c r="AC901" s="129">
        <f t="shared" si="675"/>
        <v>55000</v>
      </c>
      <c r="AD901" s="424">
        <f>AC901/(O901/100)</f>
        <v>24.553571428571427</v>
      </c>
      <c r="AF901" s="424">
        <f t="shared" si="669"/>
        <v>116000</v>
      </c>
      <c r="AG901" s="424">
        <f t="shared" si="670"/>
        <v>51.785714285714285</v>
      </c>
      <c r="AI901" s="424">
        <v>20000</v>
      </c>
      <c r="AJ901" s="129">
        <v>20000</v>
      </c>
      <c r="AK901" s="129">
        <v>24000</v>
      </c>
      <c r="AL901" s="129">
        <f t="shared" si="676"/>
        <v>64000</v>
      </c>
      <c r="AM901" s="424">
        <f>AL901/(O901/100)</f>
        <v>28.571428571428573</v>
      </c>
      <c r="AO901" s="424">
        <v>17000</v>
      </c>
      <c r="AP901" s="129">
        <v>17000</v>
      </c>
      <c r="AQ901" s="129">
        <v>10000</v>
      </c>
      <c r="AR901" s="129">
        <f t="shared" si="677"/>
        <v>44000</v>
      </c>
      <c r="AS901" s="424">
        <f>AR901/(O901/100)</f>
        <v>19.642857142857142</v>
      </c>
      <c r="AU901" s="424">
        <f t="shared" si="658"/>
        <v>108000</v>
      </c>
      <c r="AV901" s="424">
        <f t="shared" si="671"/>
        <v>48.214285714285715</v>
      </c>
      <c r="AX901" s="424">
        <f t="shared" si="672"/>
        <v>224000</v>
      </c>
      <c r="AY901" s="424">
        <f t="shared" si="673"/>
        <v>100</v>
      </c>
      <c r="AZ901" s="50"/>
      <c r="BA901" s="135">
        <f t="shared" si="686"/>
        <v>0</v>
      </c>
      <c r="BB901" s="129">
        <f t="shared" si="678"/>
        <v>0</v>
      </c>
      <c r="BC901" s="129">
        <f t="shared" si="687"/>
        <v>224000</v>
      </c>
      <c r="BD901" s="51"/>
    </row>
    <row r="902" spans="1:56" ht="30" customHeight="1" x14ac:dyDescent="0.2">
      <c r="A902" s="82"/>
      <c r="B902" s="83"/>
      <c r="C902" s="83"/>
      <c r="D902" s="63"/>
      <c r="E902" s="60"/>
      <c r="F902" s="83"/>
      <c r="G902" s="104"/>
      <c r="H902" s="105"/>
      <c r="I902" s="59"/>
      <c r="J902" s="130" t="s">
        <v>55</v>
      </c>
      <c r="K902" s="61"/>
      <c r="L902" s="62"/>
      <c r="M902" s="63"/>
      <c r="N902" s="101" t="s">
        <v>56</v>
      </c>
      <c r="O902" s="103">
        <f>O903+O904+O905+O906</f>
        <v>11000</v>
      </c>
      <c r="P902" s="131">
        <f>P903+P904+P905+P906</f>
        <v>12000</v>
      </c>
      <c r="Q902" s="132">
        <f>Q903+Q904+Q905+Q906</f>
        <v>16000</v>
      </c>
      <c r="R902" s="103">
        <f>R903+R904+R905+R906</f>
        <v>11000</v>
      </c>
      <c r="S902" s="379"/>
      <c r="T902" s="103">
        <f>T903+T904+T905+T906</f>
        <v>700</v>
      </c>
      <c r="U902" s="103">
        <f>U903+U904+U905+U906</f>
        <v>900</v>
      </c>
      <c r="V902" s="103">
        <f>V903+V904+V905+V906</f>
        <v>1000</v>
      </c>
      <c r="W902" s="103">
        <f t="shared" si="674"/>
        <v>2600</v>
      </c>
      <c r="X902" s="102">
        <f t="shared" si="668"/>
        <v>23.636363636363637</v>
      </c>
      <c r="Z902" s="102">
        <f>Z903+Z904+Z905+Z906</f>
        <v>1400</v>
      </c>
      <c r="AA902" s="103">
        <f>AA903+AA904+AA905+AA906</f>
        <v>2000</v>
      </c>
      <c r="AB902" s="103">
        <f>AB903+AB904+AB905+AB906</f>
        <v>1700</v>
      </c>
      <c r="AC902" s="103">
        <f t="shared" si="675"/>
        <v>5100</v>
      </c>
      <c r="AD902" s="420">
        <f>AC902/(R902/100)</f>
        <v>46.363636363636367</v>
      </c>
      <c r="AF902" s="420">
        <f t="shared" si="669"/>
        <v>7700</v>
      </c>
      <c r="AG902" s="420">
        <f t="shared" si="670"/>
        <v>70</v>
      </c>
      <c r="AI902" s="420">
        <f>AI903+AI904+AI905+AI906</f>
        <v>1400</v>
      </c>
      <c r="AJ902" s="103">
        <f>AJ903+AJ904+AJ905+AJ906</f>
        <v>700</v>
      </c>
      <c r="AK902" s="103">
        <f>AK903+AK904+AK905+AK906</f>
        <v>700</v>
      </c>
      <c r="AL902" s="103">
        <f t="shared" si="676"/>
        <v>2800</v>
      </c>
      <c r="AM902" s="420">
        <f>AL902/(R902/100)</f>
        <v>25.454545454545453</v>
      </c>
      <c r="AO902" s="420">
        <f>AO903+AO904+AO905+AO906</f>
        <v>200</v>
      </c>
      <c r="AP902" s="103">
        <f>AP903+AP904+AP905+AP906</f>
        <v>300</v>
      </c>
      <c r="AQ902" s="103">
        <f>AQ903+AQ904+AQ905+AQ906</f>
        <v>0</v>
      </c>
      <c r="AR902" s="103">
        <f t="shared" si="677"/>
        <v>500</v>
      </c>
      <c r="AS902" s="420">
        <f>AR902/(R902/100)</f>
        <v>4.5454545454545459</v>
      </c>
      <c r="AU902" s="420">
        <f t="shared" si="658"/>
        <v>3300</v>
      </c>
      <c r="AV902" s="420">
        <f t="shared" si="671"/>
        <v>30</v>
      </c>
      <c r="AX902" s="420">
        <f t="shared" si="672"/>
        <v>11000</v>
      </c>
      <c r="AY902" s="420">
        <f t="shared" si="673"/>
        <v>100</v>
      </c>
      <c r="AZ902" s="50"/>
      <c r="BA902" s="102">
        <f t="shared" si="686"/>
        <v>0</v>
      </c>
      <c r="BB902" s="103">
        <f t="shared" si="678"/>
        <v>0</v>
      </c>
      <c r="BC902" s="103">
        <f t="shared" si="687"/>
        <v>11000</v>
      </c>
      <c r="BD902" s="51"/>
    </row>
    <row r="903" spans="1:56" ht="30" customHeight="1" x14ac:dyDescent="0.2">
      <c r="A903" s="82"/>
      <c r="B903" s="83"/>
      <c r="C903" s="83"/>
      <c r="D903" s="63"/>
      <c r="E903" s="60"/>
      <c r="F903" s="83"/>
      <c r="G903" s="104"/>
      <c r="H903" s="105"/>
      <c r="I903" s="59"/>
      <c r="J903" s="60"/>
      <c r="K903" s="133">
        <v>2</v>
      </c>
      <c r="L903" s="62"/>
      <c r="M903" s="63"/>
      <c r="N903" s="134" t="s">
        <v>57</v>
      </c>
      <c r="O903" s="129">
        <v>2000</v>
      </c>
      <c r="P903" s="136">
        <v>2000</v>
      </c>
      <c r="Q903" s="137">
        <v>3000</v>
      </c>
      <c r="R903" s="129">
        <v>2000</v>
      </c>
      <c r="S903" s="375"/>
      <c r="T903" s="129">
        <v>100</v>
      </c>
      <c r="U903" s="129">
        <v>300</v>
      </c>
      <c r="V903" s="129">
        <v>300</v>
      </c>
      <c r="W903" s="129">
        <f t="shared" si="674"/>
        <v>700</v>
      </c>
      <c r="X903" s="135">
        <f t="shared" si="668"/>
        <v>35</v>
      </c>
      <c r="Z903" s="135">
        <v>100</v>
      </c>
      <c r="AA903" s="129">
        <v>200</v>
      </c>
      <c r="AB903" s="129">
        <v>200</v>
      </c>
      <c r="AC903" s="129">
        <f t="shared" si="675"/>
        <v>500</v>
      </c>
      <c r="AD903" s="424">
        <f>AC903/(R903/100)</f>
        <v>25</v>
      </c>
      <c r="AF903" s="424">
        <f t="shared" si="669"/>
        <v>1200</v>
      </c>
      <c r="AG903" s="424">
        <f t="shared" si="670"/>
        <v>60</v>
      </c>
      <c r="AI903" s="424">
        <v>100</v>
      </c>
      <c r="AJ903" s="129">
        <v>200</v>
      </c>
      <c r="AK903" s="129">
        <v>200</v>
      </c>
      <c r="AL903" s="129">
        <f t="shared" si="676"/>
        <v>500</v>
      </c>
      <c r="AM903" s="424">
        <f>AL903/(R903/100)</f>
        <v>25</v>
      </c>
      <c r="AO903" s="424">
        <v>100</v>
      </c>
      <c r="AP903" s="129">
        <v>200</v>
      </c>
      <c r="AQ903" s="129">
        <v>0</v>
      </c>
      <c r="AR903" s="129">
        <f t="shared" si="677"/>
        <v>300</v>
      </c>
      <c r="AS903" s="424">
        <f>AR903/(R903/100)</f>
        <v>15</v>
      </c>
      <c r="AU903" s="424">
        <f t="shared" si="658"/>
        <v>800</v>
      </c>
      <c r="AV903" s="424">
        <f t="shared" si="671"/>
        <v>40</v>
      </c>
      <c r="AX903" s="424">
        <f t="shared" si="672"/>
        <v>2000</v>
      </c>
      <c r="AY903" s="424">
        <f t="shared" si="673"/>
        <v>100</v>
      </c>
      <c r="AZ903" s="50"/>
      <c r="BA903" s="135">
        <f t="shared" si="686"/>
        <v>0</v>
      </c>
      <c r="BB903" s="129">
        <f t="shared" si="678"/>
        <v>0</v>
      </c>
      <c r="BC903" s="129">
        <f t="shared" si="687"/>
        <v>2000</v>
      </c>
      <c r="BD903" s="51"/>
    </row>
    <row r="904" spans="1:56" ht="30" customHeight="1" x14ac:dyDescent="0.2">
      <c r="A904" s="82"/>
      <c r="B904" s="83"/>
      <c r="C904" s="83"/>
      <c r="D904" s="63"/>
      <c r="E904" s="60"/>
      <c r="F904" s="83"/>
      <c r="G904" s="104"/>
      <c r="H904" s="105"/>
      <c r="I904" s="59"/>
      <c r="J904" s="60"/>
      <c r="K904" s="133">
        <v>3</v>
      </c>
      <c r="L904" s="62"/>
      <c r="M904" s="63"/>
      <c r="N904" s="134" t="s">
        <v>69</v>
      </c>
      <c r="O904" s="129">
        <v>3000</v>
      </c>
      <c r="P904" s="136">
        <v>3000</v>
      </c>
      <c r="Q904" s="137">
        <v>4000</v>
      </c>
      <c r="R904" s="129">
        <v>3000</v>
      </c>
      <c r="S904" s="375"/>
      <c r="T904" s="129">
        <v>200</v>
      </c>
      <c r="U904" s="129">
        <v>200</v>
      </c>
      <c r="V904" s="129">
        <v>200</v>
      </c>
      <c r="W904" s="129">
        <f t="shared" si="674"/>
        <v>600</v>
      </c>
      <c r="X904" s="135">
        <f t="shared" si="668"/>
        <v>20</v>
      </c>
      <c r="Z904" s="135">
        <v>400</v>
      </c>
      <c r="AA904" s="129">
        <v>600</v>
      </c>
      <c r="AB904" s="129">
        <v>500</v>
      </c>
      <c r="AC904" s="129">
        <f t="shared" si="675"/>
        <v>1500</v>
      </c>
      <c r="AD904" s="424">
        <f>AC904/(R904/100)</f>
        <v>50</v>
      </c>
      <c r="AF904" s="424">
        <f t="shared" si="669"/>
        <v>2100</v>
      </c>
      <c r="AG904" s="424">
        <f t="shared" si="670"/>
        <v>70</v>
      </c>
      <c r="AI904" s="424">
        <v>300</v>
      </c>
      <c r="AJ904" s="129">
        <v>300</v>
      </c>
      <c r="AK904" s="129">
        <v>300</v>
      </c>
      <c r="AL904" s="129">
        <f t="shared" si="676"/>
        <v>900</v>
      </c>
      <c r="AM904" s="424">
        <f>AL904/(R904/100)</f>
        <v>30</v>
      </c>
      <c r="AO904" s="424">
        <v>0</v>
      </c>
      <c r="AP904" s="129">
        <v>0</v>
      </c>
      <c r="AQ904" s="129">
        <v>0</v>
      </c>
      <c r="AR904" s="129">
        <f t="shared" si="677"/>
        <v>0</v>
      </c>
      <c r="AS904" s="424">
        <f>AR904/(R904/100)</f>
        <v>0</v>
      </c>
      <c r="AU904" s="424">
        <f t="shared" si="658"/>
        <v>900</v>
      </c>
      <c r="AV904" s="424">
        <f t="shared" si="671"/>
        <v>30</v>
      </c>
      <c r="AX904" s="424">
        <f t="shared" si="672"/>
        <v>3000</v>
      </c>
      <c r="AY904" s="424">
        <f t="shared" si="673"/>
        <v>100</v>
      </c>
      <c r="AZ904" s="50"/>
      <c r="BA904" s="135">
        <f t="shared" si="686"/>
        <v>0</v>
      </c>
      <c r="BB904" s="129">
        <f t="shared" si="678"/>
        <v>0</v>
      </c>
      <c r="BC904" s="129">
        <f t="shared" si="687"/>
        <v>3000</v>
      </c>
      <c r="BD904" s="51"/>
    </row>
    <row r="905" spans="1:56" ht="30" customHeight="1" x14ac:dyDescent="0.2">
      <c r="A905" s="82"/>
      <c r="B905" s="83"/>
      <c r="C905" s="83"/>
      <c r="D905" s="63"/>
      <c r="E905" s="60"/>
      <c r="F905" s="83"/>
      <c r="G905" s="104"/>
      <c r="H905" s="105"/>
      <c r="I905" s="59"/>
      <c r="J905" s="60"/>
      <c r="K905" s="133">
        <v>5</v>
      </c>
      <c r="L905" s="62"/>
      <c r="M905" s="63"/>
      <c r="N905" s="134" t="s">
        <v>58</v>
      </c>
      <c r="O905" s="129">
        <v>2000</v>
      </c>
      <c r="P905" s="136">
        <v>3000</v>
      </c>
      <c r="Q905" s="137">
        <v>4000</v>
      </c>
      <c r="R905" s="129">
        <v>2000</v>
      </c>
      <c r="S905" s="375"/>
      <c r="T905" s="129">
        <v>100</v>
      </c>
      <c r="U905" s="129">
        <v>200</v>
      </c>
      <c r="V905" s="129">
        <v>200</v>
      </c>
      <c r="W905" s="129">
        <f t="shared" si="674"/>
        <v>500</v>
      </c>
      <c r="X905" s="135">
        <f t="shared" si="668"/>
        <v>25</v>
      </c>
      <c r="Z905" s="135">
        <v>100</v>
      </c>
      <c r="AA905" s="129">
        <v>400</v>
      </c>
      <c r="AB905" s="129">
        <v>200</v>
      </c>
      <c r="AC905" s="129">
        <f t="shared" si="675"/>
        <v>700</v>
      </c>
      <c r="AD905" s="424">
        <f>AC905/(R905/100)</f>
        <v>35</v>
      </c>
      <c r="AF905" s="424">
        <f t="shared" si="669"/>
        <v>1200</v>
      </c>
      <c r="AG905" s="424">
        <f t="shared" si="670"/>
        <v>60</v>
      </c>
      <c r="AI905" s="424">
        <v>200</v>
      </c>
      <c r="AJ905" s="129">
        <v>200</v>
      </c>
      <c r="AK905" s="129">
        <v>200</v>
      </c>
      <c r="AL905" s="129">
        <f t="shared" si="676"/>
        <v>600</v>
      </c>
      <c r="AM905" s="424">
        <f>AL905/(R905/100)</f>
        <v>30</v>
      </c>
      <c r="AO905" s="424">
        <v>100</v>
      </c>
      <c r="AP905" s="129">
        <v>100</v>
      </c>
      <c r="AQ905" s="129">
        <v>0</v>
      </c>
      <c r="AR905" s="129">
        <f t="shared" si="677"/>
        <v>200</v>
      </c>
      <c r="AS905" s="424">
        <f>AR905/(R905/100)</f>
        <v>10</v>
      </c>
      <c r="AU905" s="424">
        <f t="shared" si="658"/>
        <v>800</v>
      </c>
      <c r="AV905" s="424">
        <f t="shared" si="671"/>
        <v>40</v>
      </c>
      <c r="AX905" s="424">
        <f t="shared" si="672"/>
        <v>2000</v>
      </c>
      <c r="AY905" s="424">
        <f t="shared" si="673"/>
        <v>100</v>
      </c>
      <c r="AZ905" s="50"/>
      <c r="BA905" s="135">
        <f t="shared" si="686"/>
        <v>0</v>
      </c>
      <c r="BB905" s="129">
        <f t="shared" si="678"/>
        <v>0</v>
      </c>
      <c r="BC905" s="129">
        <f t="shared" si="687"/>
        <v>2000</v>
      </c>
      <c r="BD905" s="51"/>
    </row>
    <row r="906" spans="1:56" ht="30" customHeight="1" x14ac:dyDescent="0.2">
      <c r="A906" s="82"/>
      <c r="B906" s="83"/>
      <c r="C906" s="83"/>
      <c r="D906" s="63"/>
      <c r="E906" s="60"/>
      <c r="F906" s="83"/>
      <c r="G906" s="104"/>
      <c r="H906" s="105"/>
      <c r="I906" s="59"/>
      <c r="J906" s="60"/>
      <c r="K906" s="133">
        <v>7</v>
      </c>
      <c r="L906" s="62"/>
      <c r="M906" s="63"/>
      <c r="N906" s="134" t="s">
        <v>59</v>
      </c>
      <c r="O906" s="129">
        <v>4000</v>
      </c>
      <c r="P906" s="136">
        <v>4000</v>
      </c>
      <c r="Q906" s="137">
        <v>5000</v>
      </c>
      <c r="R906" s="129">
        <v>4000</v>
      </c>
      <c r="S906" s="375"/>
      <c r="T906" s="129">
        <v>300</v>
      </c>
      <c r="U906" s="129">
        <v>200</v>
      </c>
      <c r="V906" s="129">
        <v>300</v>
      </c>
      <c r="W906" s="129">
        <f t="shared" si="674"/>
        <v>800</v>
      </c>
      <c r="X906" s="135">
        <f t="shared" si="668"/>
        <v>20</v>
      </c>
      <c r="Z906" s="135">
        <v>800</v>
      </c>
      <c r="AA906" s="129">
        <v>800</v>
      </c>
      <c r="AB906" s="129">
        <v>800</v>
      </c>
      <c r="AC906" s="129">
        <f t="shared" si="675"/>
        <v>2400</v>
      </c>
      <c r="AD906" s="424">
        <f>AC906/(R906/100)</f>
        <v>60</v>
      </c>
      <c r="AF906" s="424">
        <f t="shared" si="669"/>
        <v>3200</v>
      </c>
      <c r="AG906" s="424">
        <f t="shared" si="670"/>
        <v>80</v>
      </c>
      <c r="AI906" s="424">
        <v>800</v>
      </c>
      <c r="AJ906" s="129">
        <v>0</v>
      </c>
      <c r="AK906" s="129">
        <v>0</v>
      </c>
      <c r="AL906" s="129">
        <f t="shared" si="676"/>
        <v>800</v>
      </c>
      <c r="AM906" s="424">
        <f>AL906/(R906/100)</f>
        <v>20</v>
      </c>
      <c r="AO906" s="424">
        <v>0</v>
      </c>
      <c r="AP906" s="129">
        <v>0</v>
      </c>
      <c r="AQ906" s="129">
        <v>0</v>
      </c>
      <c r="AR906" s="129">
        <f t="shared" si="677"/>
        <v>0</v>
      </c>
      <c r="AS906" s="424">
        <f>AR906/(R906/100)</f>
        <v>0</v>
      </c>
      <c r="AU906" s="424">
        <f t="shared" si="658"/>
        <v>800</v>
      </c>
      <c r="AV906" s="424">
        <f t="shared" si="671"/>
        <v>20</v>
      </c>
      <c r="AX906" s="424">
        <f t="shared" si="672"/>
        <v>4000</v>
      </c>
      <c r="AY906" s="424">
        <f t="shared" si="673"/>
        <v>100</v>
      </c>
      <c r="AZ906" s="50"/>
      <c r="BA906" s="135">
        <f t="shared" si="686"/>
        <v>0</v>
      </c>
      <c r="BB906" s="129">
        <f t="shared" si="678"/>
        <v>0</v>
      </c>
      <c r="BC906" s="129">
        <f t="shared" si="687"/>
        <v>4000</v>
      </c>
      <c r="BD906" s="51"/>
    </row>
    <row r="907" spans="1:56" ht="30" customHeight="1" x14ac:dyDescent="0.2">
      <c r="A907" s="82"/>
      <c r="B907" s="83"/>
      <c r="C907" s="83"/>
      <c r="D907" s="168" t="s">
        <v>48</v>
      </c>
      <c r="E907" s="85"/>
      <c r="F907" s="86"/>
      <c r="G907" s="87"/>
      <c r="H907" s="88"/>
      <c r="I907" s="89"/>
      <c r="J907" s="85"/>
      <c r="K907" s="90"/>
      <c r="L907" s="91"/>
      <c r="M907" s="92"/>
      <c r="N907" s="93" t="s">
        <v>160</v>
      </c>
      <c r="O907" s="95">
        <f>O908+O922+O929</f>
        <v>20656000</v>
      </c>
      <c r="P907" s="169">
        <f>P908+P922+P929</f>
        <v>24374000</v>
      </c>
      <c r="Q907" s="170">
        <f>Q908+Q922+Q929</f>
        <v>28916000</v>
      </c>
      <c r="R907" s="95">
        <f>R908+R922+R929</f>
        <v>20656000</v>
      </c>
      <c r="S907" s="375"/>
      <c r="T907" s="95">
        <f>T908+T922+T929</f>
        <v>443400</v>
      </c>
      <c r="U907" s="95">
        <f>U908+U922+U929</f>
        <v>1240500</v>
      </c>
      <c r="V907" s="95">
        <f>V908+V922+V929</f>
        <v>664400</v>
      </c>
      <c r="W907" s="95">
        <f t="shared" si="674"/>
        <v>2348300</v>
      </c>
      <c r="X907" s="94">
        <f t="shared" si="668"/>
        <v>11.368609604957397</v>
      </c>
      <c r="Z907" s="94">
        <f>Z908+Z922+Z929</f>
        <v>1796000</v>
      </c>
      <c r="AA907" s="95">
        <f>AA908+AA922+AA929</f>
        <v>1767500</v>
      </c>
      <c r="AB907" s="95">
        <f>AB908+AB922+AB929</f>
        <v>1221500</v>
      </c>
      <c r="AC907" s="95">
        <f t="shared" si="675"/>
        <v>4785000</v>
      </c>
      <c r="AD907" s="195">
        <f t="shared" si="662"/>
        <v>23.165182029434547</v>
      </c>
      <c r="AF907" s="195">
        <f t="shared" si="669"/>
        <v>7133300</v>
      </c>
      <c r="AG907" s="195">
        <f t="shared" si="670"/>
        <v>34.533791634391946</v>
      </c>
      <c r="AI907" s="195">
        <f>AI908+AI922+AI929</f>
        <v>2971400</v>
      </c>
      <c r="AJ907" s="95">
        <f>AJ908+AJ922+AJ929</f>
        <v>2595400</v>
      </c>
      <c r="AK907" s="95">
        <f>AK908+AK922+AK929</f>
        <v>2575400</v>
      </c>
      <c r="AL907" s="95">
        <f t="shared" si="676"/>
        <v>8142200</v>
      </c>
      <c r="AM907" s="195">
        <f t="shared" si="664"/>
        <v>39.41808675445391</v>
      </c>
      <c r="AO907" s="195">
        <f>AO908+AO922+AO929</f>
        <v>1596700</v>
      </c>
      <c r="AP907" s="95">
        <f>AP908+AP922+AP929</f>
        <v>2196800</v>
      </c>
      <c r="AQ907" s="95">
        <f>AQ908+AQ922+AQ929</f>
        <v>1587000</v>
      </c>
      <c r="AR907" s="95">
        <f t="shared" si="677"/>
        <v>5380500</v>
      </c>
      <c r="AS907" s="195">
        <f t="shared" si="666"/>
        <v>26.048121611154144</v>
      </c>
      <c r="AU907" s="195">
        <f t="shared" si="658"/>
        <v>13522700</v>
      </c>
      <c r="AV907" s="195">
        <f t="shared" si="671"/>
        <v>65.466208365608054</v>
      </c>
      <c r="AX907" s="195">
        <f t="shared" si="672"/>
        <v>20656000</v>
      </c>
      <c r="AY907" s="195">
        <f t="shared" si="673"/>
        <v>100</v>
      </c>
      <c r="AZ907" s="96"/>
      <c r="BA907" s="94">
        <f t="shared" si="686"/>
        <v>0</v>
      </c>
      <c r="BB907" s="95">
        <f t="shared" si="678"/>
        <v>0</v>
      </c>
      <c r="BC907" s="95">
        <f t="shared" si="687"/>
        <v>20656000</v>
      </c>
      <c r="BD907" s="51"/>
    </row>
    <row r="908" spans="1:56" ht="30" customHeight="1" x14ac:dyDescent="0.2">
      <c r="A908" s="82"/>
      <c r="B908" s="83"/>
      <c r="C908" s="83"/>
      <c r="D908" s="63"/>
      <c r="E908" s="193" t="s">
        <v>63</v>
      </c>
      <c r="F908" s="83"/>
      <c r="G908" s="104"/>
      <c r="H908" s="105"/>
      <c r="I908" s="59"/>
      <c r="J908" s="60"/>
      <c r="K908" s="61"/>
      <c r="L908" s="62"/>
      <c r="M908" s="63"/>
      <c r="N908" s="64" t="s">
        <v>127</v>
      </c>
      <c r="O908" s="99">
        <f t="shared" ref="O908:R911" si="688">O909</f>
        <v>2956000</v>
      </c>
      <c r="P908" s="66">
        <f t="shared" si="688"/>
        <v>3068000</v>
      </c>
      <c r="Q908" s="67">
        <f t="shared" si="688"/>
        <v>3297000</v>
      </c>
      <c r="R908" s="99">
        <f t="shared" si="688"/>
        <v>2956000</v>
      </c>
      <c r="S908" s="383"/>
      <c r="T908" s="99">
        <f t="shared" ref="T908:U911" si="689">T909</f>
        <v>443400</v>
      </c>
      <c r="U908" s="99">
        <f t="shared" si="689"/>
        <v>178500</v>
      </c>
      <c r="V908" s="99">
        <f>V1540+V909+V1230+V1286+V1484</f>
        <v>202400</v>
      </c>
      <c r="W908" s="99">
        <f t="shared" si="674"/>
        <v>824300</v>
      </c>
      <c r="X908" s="98">
        <f t="shared" si="668"/>
        <v>27.885656292286875</v>
      </c>
      <c r="Z908" s="98">
        <f t="shared" ref="Z908:AA911" si="690">Z909</f>
        <v>261000</v>
      </c>
      <c r="AA908" s="99">
        <f t="shared" si="690"/>
        <v>232500</v>
      </c>
      <c r="AB908" s="99">
        <f>AB1540+AB909+AB1230+AB1286+AB1484</f>
        <v>212500</v>
      </c>
      <c r="AC908" s="99">
        <f t="shared" si="675"/>
        <v>706000</v>
      </c>
      <c r="AD908" s="65">
        <f t="shared" si="662"/>
        <v>23.883626522327468</v>
      </c>
      <c r="AF908" s="65">
        <f t="shared" si="669"/>
        <v>1530300</v>
      </c>
      <c r="AG908" s="65">
        <f t="shared" si="670"/>
        <v>51.769282814614343</v>
      </c>
      <c r="AI908" s="65">
        <f t="shared" ref="AI908:AJ911" si="691">AI909</f>
        <v>261400</v>
      </c>
      <c r="AJ908" s="99">
        <f t="shared" si="691"/>
        <v>411400</v>
      </c>
      <c r="AK908" s="99">
        <f>AK1540+AK909+AK1230+AK1286+AK1484</f>
        <v>391400</v>
      </c>
      <c r="AL908" s="99">
        <f t="shared" si="676"/>
        <v>1064200</v>
      </c>
      <c r="AM908" s="65">
        <f t="shared" si="664"/>
        <v>36.001353179972938</v>
      </c>
      <c r="AO908" s="65">
        <f t="shared" ref="AO908:AP911" si="692">AO909</f>
        <v>120700</v>
      </c>
      <c r="AP908" s="99">
        <f t="shared" si="692"/>
        <v>120800</v>
      </c>
      <c r="AQ908" s="99">
        <f>AQ1540+AQ909+AQ1230+AQ1286+AQ1484</f>
        <v>120000</v>
      </c>
      <c r="AR908" s="99">
        <f t="shared" si="677"/>
        <v>361500</v>
      </c>
      <c r="AS908" s="65">
        <f t="shared" si="666"/>
        <v>12.22936400541272</v>
      </c>
      <c r="AU908" s="65">
        <f t="shared" ref="AU908:AU971" si="693">AL908+AR908</f>
        <v>1425700</v>
      </c>
      <c r="AV908" s="65">
        <f t="shared" si="671"/>
        <v>48.230717185385657</v>
      </c>
      <c r="AX908" s="65">
        <f t="shared" si="672"/>
        <v>2956000</v>
      </c>
      <c r="AY908" s="65">
        <f t="shared" si="673"/>
        <v>100</v>
      </c>
      <c r="AZ908" s="50"/>
      <c r="BA908" s="98">
        <f t="shared" si="686"/>
        <v>0</v>
      </c>
      <c r="BB908" s="99">
        <f t="shared" si="678"/>
        <v>0</v>
      </c>
      <c r="BC908" s="99">
        <f t="shared" si="687"/>
        <v>2956000</v>
      </c>
      <c r="BD908" s="51"/>
    </row>
    <row r="909" spans="1:56" ht="30" customHeight="1" x14ac:dyDescent="0.2">
      <c r="A909" s="82"/>
      <c r="B909" s="83"/>
      <c r="C909" s="83"/>
      <c r="D909" s="63"/>
      <c r="E909" s="60"/>
      <c r="F909" s="171">
        <v>3</v>
      </c>
      <c r="G909" s="104"/>
      <c r="H909" s="105"/>
      <c r="I909" s="59"/>
      <c r="J909" s="60"/>
      <c r="K909" s="61"/>
      <c r="L909" s="62"/>
      <c r="M909" s="63"/>
      <c r="N909" s="101" t="s">
        <v>128</v>
      </c>
      <c r="O909" s="103">
        <f t="shared" si="688"/>
        <v>2956000</v>
      </c>
      <c r="P909" s="131">
        <f t="shared" si="688"/>
        <v>3068000</v>
      </c>
      <c r="Q909" s="132">
        <f t="shared" si="688"/>
        <v>3297000</v>
      </c>
      <c r="R909" s="103">
        <f t="shared" si="688"/>
        <v>2956000</v>
      </c>
      <c r="S909" s="379"/>
      <c r="T909" s="103">
        <f t="shared" si="689"/>
        <v>443400</v>
      </c>
      <c r="U909" s="103">
        <f t="shared" si="689"/>
        <v>178500</v>
      </c>
      <c r="V909" s="103">
        <f>V1541+V910+V1231+V1287+V1485</f>
        <v>202400</v>
      </c>
      <c r="W909" s="103">
        <f t="shared" si="674"/>
        <v>824300</v>
      </c>
      <c r="X909" s="102">
        <f t="shared" si="668"/>
        <v>27.885656292286875</v>
      </c>
      <c r="Z909" s="102">
        <f t="shared" si="690"/>
        <v>261000</v>
      </c>
      <c r="AA909" s="103">
        <f t="shared" si="690"/>
        <v>232500</v>
      </c>
      <c r="AB909" s="103">
        <f>AB1541+AB910+AB1231+AB1287+AB1485</f>
        <v>212500</v>
      </c>
      <c r="AC909" s="103">
        <f t="shared" si="675"/>
        <v>706000</v>
      </c>
      <c r="AD909" s="420">
        <f t="shared" si="662"/>
        <v>23.883626522327468</v>
      </c>
      <c r="AF909" s="420">
        <f t="shared" si="669"/>
        <v>1530300</v>
      </c>
      <c r="AG909" s="420">
        <f t="shared" si="670"/>
        <v>51.769282814614343</v>
      </c>
      <c r="AI909" s="420">
        <f t="shared" si="691"/>
        <v>261400</v>
      </c>
      <c r="AJ909" s="103">
        <f t="shared" si="691"/>
        <v>411400</v>
      </c>
      <c r="AK909" s="103">
        <f>AK1541+AK910+AK1231+AK1287+AK1485</f>
        <v>391400</v>
      </c>
      <c r="AL909" s="103">
        <f t="shared" si="676"/>
        <v>1064200</v>
      </c>
      <c r="AM909" s="420">
        <f t="shared" si="664"/>
        <v>36.001353179972938</v>
      </c>
      <c r="AO909" s="420">
        <f t="shared" si="692"/>
        <v>120700</v>
      </c>
      <c r="AP909" s="103">
        <f t="shared" si="692"/>
        <v>120800</v>
      </c>
      <c r="AQ909" s="103">
        <f>AQ1541+AQ910+AQ1231+AQ1287+AQ1485</f>
        <v>120000</v>
      </c>
      <c r="AR909" s="103">
        <f t="shared" si="677"/>
        <v>361500</v>
      </c>
      <c r="AS909" s="420">
        <f t="shared" si="666"/>
        <v>12.22936400541272</v>
      </c>
      <c r="AU909" s="420">
        <f t="shared" si="693"/>
        <v>1425700</v>
      </c>
      <c r="AV909" s="420">
        <f t="shared" si="671"/>
        <v>48.230717185385657</v>
      </c>
      <c r="AX909" s="420">
        <f t="shared" si="672"/>
        <v>2956000</v>
      </c>
      <c r="AY909" s="420">
        <f t="shared" si="673"/>
        <v>100</v>
      </c>
      <c r="AZ909" s="50"/>
      <c r="BA909" s="102">
        <f t="shared" si="686"/>
        <v>0</v>
      </c>
      <c r="BB909" s="103">
        <f t="shared" si="678"/>
        <v>0</v>
      </c>
      <c r="BC909" s="103">
        <f t="shared" si="687"/>
        <v>2956000</v>
      </c>
      <c r="BD909" s="51"/>
    </row>
    <row r="910" spans="1:56" ht="30" customHeight="1" x14ac:dyDescent="0.2">
      <c r="A910" s="82"/>
      <c r="B910" s="83"/>
      <c r="C910" s="83"/>
      <c r="D910" s="63"/>
      <c r="E910" s="60"/>
      <c r="F910" s="83"/>
      <c r="G910" s="109">
        <v>9</v>
      </c>
      <c r="H910" s="172"/>
      <c r="I910" s="59"/>
      <c r="J910" s="60"/>
      <c r="K910" s="61"/>
      <c r="L910" s="62"/>
      <c r="M910" s="63"/>
      <c r="N910" s="101" t="s">
        <v>129</v>
      </c>
      <c r="O910" s="103">
        <f t="shared" si="688"/>
        <v>2956000</v>
      </c>
      <c r="P910" s="131">
        <f t="shared" si="688"/>
        <v>3068000</v>
      </c>
      <c r="Q910" s="132">
        <f t="shared" si="688"/>
        <v>3297000</v>
      </c>
      <c r="R910" s="103">
        <f t="shared" si="688"/>
        <v>2956000</v>
      </c>
      <c r="S910" s="379"/>
      <c r="T910" s="103">
        <f t="shared" si="689"/>
        <v>443400</v>
      </c>
      <c r="U910" s="103">
        <f t="shared" si="689"/>
        <v>178500</v>
      </c>
      <c r="V910" s="103">
        <f>V1542+V911+V1232+V1288+V1486</f>
        <v>202400</v>
      </c>
      <c r="W910" s="103">
        <f t="shared" si="674"/>
        <v>824300</v>
      </c>
      <c r="X910" s="102">
        <f t="shared" si="668"/>
        <v>27.885656292286875</v>
      </c>
      <c r="Z910" s="102">
        <f t="shared" si="690"/>
        <v>261000</v>
      </c>
      <c r="AA910" s="103">
        <f t="shared" si="690"/>
        <v>232500</v>
      </c>
      <c r="AB910" s="103">
        <f>AB1542+AB911+AB1232+AB1288+AB1486</f>
        <v>212500</v>
      </c>
      <c r="AC910" s="103">
        <f t="shared" si="675"/>
        <v>706000</v>
      </c>
      <c r="AD910" s="420">
        <f t="shared" si="662"/>
        <v>23.883626522327468</v>
      </c>
      <c r="AF910" s="420">
        <f t="shared" si="669"/>
        <v>1530300</v>
      </c>
      <c r="AG910" s="420">
        <f t="shared" si="670"/>
        <v>51.769282814614343</v>
      </c>
      <c r="AI910" s="420">
        <f t="shared" si="691"/>
        <v>261400</v>
      </c>
      <c r="AJ910" s="103">
        <f t="shared" si="691"/>
        <v>411400</v>
      </c>
      <c r="AK910" s="103">
        <f>AK1542+AK911+AK1232+AK1288+AK1486</f>
        <v>391400</v>
      </c>
      <c r="AL910" s="103">
        <f t="shared" si="676"/>
        <v>1064200</v>
      </c>
      <c r="AM910" s="420">
        <f t="shared" si="664"/>
        <v>36.001353179972938</v>
      </c>
      <c r="AO910" s="420">
        <f t="shared" si="692"/>
        <v>120700</v>
      </c>
      <c r="AP910" s="103">
        <f t="shared" si="692"/>
        <v>120800</v>
      </c>
      <c r="AQ910" s="103">
        <f>AQ1542+AQ911+AQ1232+AQ1288+AQ1486</f>
        <v>120000</v>
      </c>
      <c r="AR910" s="103">
        <f t="shared" si="677"/>
        <v>361500</v>
      </c>
      <c r="AS910" s="420">
        <f t="shared" si="666"/>
        <v>12.22936400541272</v>
      </c>
      <c r="AU910" s="420">
        <f t="shared" si="693"/>
        <v>1425700</v>
      </c>
      <c r="AV910" s="420">
        <f t="shared" si="671"/>
        <v>48.230717185385657</v>
      </c>
      <c r="AX910" s="420">
        <f t="shared" si="672"/>
        <v>2956000</v>
      </c>
      <c r="AY910" s="420">
        <f t="shared" si="673"/>
        <v>100</v>
      </c>
      <c r="AZ910" s="50"/>
      <c r="BA910" s="102">
        <f t="shared" si="686"/>
        <v>0</v>
      </c>
      <c r="BB910" s="103">
        <f t="shared" si="678"/>
        <v>0</v>
      </c>
      <c r="BC910" s="103">
        <f t="shared" si="687"/>
        <v>2956000</v>
      </c>
      <c r="BD910" s="51"/>
    </row>
    <row r="911" spans="1:56" ht="30" customHeight="1" x14ac:dyDescent="0.2">
      <c r="A911" s="82"/>
      <c r="B911" s="83"/>
      <c r="C911" s="83"/>
      <c r="D911" s="63"/>
      <c r="E911" s="60"/>
      <c r="F911" s="83"/>
      <c r="G911" s="109"/>
      <c r="H911" s="173" t="s">
        <v>46</v>
      </c>
      <c r="I911" s="59"/>
      <c r="J911" s="60"/>
      <c r="K911" s="61"/>
      <c r="L911" s="62"/>
      <c r="M911" s="63"/>
      <c r="N911" s="101" t="s">
        <v>129</v>
      </c>
      <c r="O911" s="103">
        <f t="shared" si="688"/>
        <v>2956000</v>
      </c>
      <c r="P911" s="131">
        <f t="shared" si="688"/>
        <v>3068000</v>
      </c>
      <c r="Q911" s="132">
        <f t="shared" si="688"/>
        <v>3297000</v>
      </c>
      <c r="R911" s="103">
        <f t="shared" si="688"/>
        <v>2956000</v>
      </c>
      <c r="S911" s="379"/>
      <c r="T911" s="103">
        <f t="shared" si="689"/>
        <v>443400</v>
      </c>
      <c r="U911" s="103">
        <f t="shared" si="689"/>
        <v>178500</v>
      </c>
      <c r="V911" s="103">
        <f>V1543+V912+V1233+V1289+V1487</f>
        <v>202400</v>
      </c>
      <c r="W911" s="103">
        <f t="shared" si="674"/>
        <v>824300</v>
      </c>
      <c r="X911" s="102">
        <f t="shared" si="668"/>
        <v>27.885656292286875</v>
      </c>
      <c r="Z911" s="102">
        <f t="shared" si="690"/>
        <v>261000</v>
      </c>
      <c r="AA911" s="103">
        <f t="shared" si="690"/>
        <v>232500</v>
      </c>
      <c r="AB911" s="103">
        <f>AB1543+AB912+AB1233+AB1289+AB1487</f>
        <v>212500</v>
      </c>
      <c r="AC911" s="103">
        <f t="shared" si="675"/>
        <v>706000</v>
      </c>
      <c r="AD911" s="420">
        <f t="shared" si="662"/>
        <v>23.883626522327468</v>
      </c>
      <c r="AF911" s="420">
        <f t="shared" si="669"/>
        <v>1530300</v>
      </c>
      <c r="AG911" s="420">
        <f t="shared" si="670"/>
        <v>51.769282814614343</v>
      </c>
      <c r="AI911" s="420">
        <f t="shared" si="691"/>
        <v>261400</v>
      </c>
      <c r="AJ911" s="103">
        <f t="shared" si="691"/>
        <v>411400</v>
      </c>
      <c r="AK911" s="103">
        <f>AK1543+AK912+AK1233+AK1289+AK1487</f>
        <v>391400</v>
      </c>
      <c r="AL911" s="103">
        <f t="shared" si="676"/>
        <v>1064200</v>
      </c>
      <c r="AM911" s="420">
        <f t="shared" si="664"/>
        <v>36.001353179972938</v>
      </c>
      <c r="AO911" s="420">
        <f t="shared" si="692"/>
        <v>120700</v>
      </c>
      <c r="AP911" s="103">
        <f t="shared" si="692"/>
        <v>120800</v>
      </c>
      <c r="AQ911" s="103">
        <f>AQ1543+AQ912+AQ1233+AQ1289+AQ1487</f>
        <v>120000</v>
      </c>
      <c r="AR911" s="103">
        <f t="shared" si="677"/>
        <v>361500</v>
      </c>
      <c r="AS911" s="420">
        <f t="shared" si="666"/>
        <v>12.22936400541272</v>
      </c>
      <c r="AU911" s="420">
        <f t="shared" si="693"/>
        <v>1425700</v>
      </c>
      <c r="AV911" s="420">
        <f t="shared" si="671"/>
        <v>48.230717185385657</v>
      </c>
      <c r="AX911" s="420">
        <f t="shared" si="672"/>
        <v>2956000</v>
      </c>
      <c r="AY911" s="420">
        <f t="shared" si="673"/>
        <v>100</v>
      </c>
      <c r="AZ911" s="50"/>
      <c r="BA911" s="102">
        <f t="shared" si="686"/>
        <v>0</v>
      </c>
      <c r="BB911" s="103">
        <f t="shared" si="678"/>
        <v>0</v>
      </c>
      <c r="BC911" s="103">
        <f t="shared" si="687"/>
        <v>2956000</v>
      </c>
      <c r="BD911" s="51"/>
    </row>
    <row r="912" spans="1:56" ht="30" customHeight="1" x14ac:dyDescent="0.2">
      <c r="A912" s="82"/>
      <c r="B912" s="83"/>
      <c r="C912" s="83"/>
      <c r="D912" s="63"/>
      <c r="E912" s="60"/>
      <c r="F912" s="83"/>
      <c r="G912" s="104"/>
      <c r="H912" s="105"/>
      <c r="I912" s="123">
        <v>2</v>
      </c>
      <c r="J912" s="60"/>
      <c r="K912" s="61"/>
      <c r="L912" s="62"/>
      <c r="M912" s="63"/>
      <c r="N912" s="124" t="s">
        <v>54</v>
      </c>
      <c r="O912" s="126">
        <f>O913+O915+O917</f>
        <v>2956000</v>
      </c>
      <c r="P912" s="127">
        <f>P913+P915+P917</f>
        <v>3068000</v>
      </c>
      <c r="Q912" s="128">
        <f>Q913+Q915+Q917</f>
        <v>3297000</v>
      </c>
      <c r="R912" s="126">
        <f>R913+R915+R917</f>
        <v>2956000</v>
      </c>
      <c r="S912" s="388"/>
      <c r="T912" s="126">
        <f>T913+T915+T917</f>
        <v>443400</v>
      </c>
      <c r="U912" s="126">
        <f>U913+U915+U917</f>
        <v>178500</v>
      </c>
      <c r="V912" s="126">
        <f>V913+V915+V917</f>
        <v>202400</v>
      </c>
      <c r="W912" s="126">
        <f t="shared" si="674"/>
        <v>824300</v>
      </c>
      <c r="X912" s="125">
        <f t="shared" si="668"/>
        <v>27.885656292286875</v>
      </c>
      <c r="Z912" s="125">
        <f>Z913+Z915+Z917</f>
        <v>261000</v>
      </c>
      <c r="AA912" s="126">
        <f>AA913+AA915+AA917</f>
        <v>232500</v>
      </c>
      <c r="AB912" s="126">
        <f>AB913+AB915+AB917</f>
        <v>212500</v>
      </c>
      <c r="AC912" s="126">
        <f t="shared" si="675"/>
        <v>706000</v>
      </c>
      <c r="AD912" s="423">
        <f t="shared" si="662"/>
        <v>23.883626522327468</v>
      </c>
      <c r="AF912" s="423">
        <f t="shared" si="669"/>
        <v>1530300</v>
      </c>
      <c r="AG912" s="423">
        <f t="shared" si="670"/>
        <v>51.769282814614343</v>
      </c>
      <c r="AI912" s="423">
        <f>AI913+AI915+AI917</f>
        <v>261400</v>
      </c>
      <c r="AJ912" s="126">
        <f>AJ913+AJ915+AJ917</f>
        <v>411400</v>
      </c>
      <c r="AK912" s="126">
        <f>AK913+AK915+AK917</f>
        <v>391400</v>
      </c>
      <c r="AL912" s="126">
        <f t="shared" si="676"/>
        <v>1064200</v>
      </c>
      <c r="AM912" s="423">
        <f t="shared" si="664"/>
        <v>36.001353179972938</v>
      </c>
      <c r="AO912" s="423">
        <f>AO913+AO915+AO917</f>
        <v>120700</v>
      </c>
      <c r="AP912" s="126">
        <f>AP913+AP915+AP917</f>
        <v>120800</v>
      </c>
      <c r="AQ912" s="126">
        <f>AQ913+AQ915+AQ917</f>
        <v>120000</v>
      </c>
      <c r="AR912" s="126">
        <f t="shared" si="677"/>
        <v>361500</v>
      </c>
      <c r="AS912" s="423">
        <f t="shared" si="666"/>
        <v>12.22936400541272</v>
      </c>
      <c r="AU912" s="423">
        <f t="shared" si="693"/>
        <v>1425700</v>
      </c>
      <c r="AV912" s="423">
        <f t="shared" si="671"/>
        <v>48.230717185385657</v>
      </c>
      <c r="AX912" s="423">
        <f t="shared" si="672"/>
        <v>2956000</v>
      </c>
      <c r="AY912" s="423">
        <f t="shared" si="673"/>
        <v>100</v>
      </c>
      <c r="AZ912" s="50"/>
      <c r="BA912" s="125">
        <f t="shared" si="686"/>
        <v>0</v>
      </c>
      <c r="BB912" s="126">
        <f t="shared" si="678"/>
        <v>0</v>
      </c>
      <c r="BC912" s="126">
        <f t="shared" si="687"/>
        <v>2956000</v>
      </c>
      <c r="BD912" s="51"/>
    </row>
    <row r="913" spans="1:56" ht="30" customHeight="1" x14ac:dyDescent="0.2">
      <c r="A913" s="82"/>
      <c r="B913" s="83"/>
      <c r="C913" s="83"/>
      <c r="D913" s="63"/>
      <c r="E913" s="60"/>
      <c r="F913" s="83"/>
      <c r="G913" s="104"/>
      <c r="H913" s="105"/>
      <c r="I913" s="59"/>
      <c r="J913" s="130" t="s">
        <v>63</v>
      </c>
      <c r="K913" s="61"/>
      <c r="L913" s="62"/>
      <c r="M913" s="63"/>
      <c r="N913" s="101" t="s">
        <v>64</v>
      </c>
      <c r="O913" s="103">
        <f>O914</f>
        <v>2493000</v>
      </c>
      <c r="P913" s="131">
        <f>P914</f>
        <v>2589000</v>
      </c>
      <c r="Q913" s="132">
        <f>Q914</f>
        <v>2781000</v>
      </c>
      <c r="R913" s="103">
        <f>R914</f>
        <v>2493000</v>
      </c>
      <c r="S913" s="379"/>
      <c r="T913" s="103">
        <f>T914</f>
        <v>374000</v>
      </c>
      <c r="U913" s="103">
        <f>U914</f>
        <v>150000</v>
      </c>
      <c r="V913" s="103">
        <f>V914</f>
        <v>150000</v>
      </c>
      <c r="W913" s="103">
        <f t="shared" si="674"/>
        <v>674000</v>
      </c>
      <c r="X913" s="102">
        <f t="shared" si="668"/>
        <v>27.035699959887687</v>
      </c>
      <c r="Z913" s="102">
        <f>Z914</f>
        <v>199000</v>
      </c>
      <c r="AA913" s="103">
        <f>AA914</f>
        <v>200000</v>
      </c>
      <c r="AB913" s="103">
        <f>AB914</f>
        <v>180000</v>
      </c>
      <c r="AC913" s="103">
        <f t="shared" si="675"/>
        <v>579000</v>
      </c>
      <c r="AD913" s="424">
        <f>AC913/(O913/100)</f>
        <v>23.225030084235861</v>
      </c>
      <c r="AF913" s="420">
        <f t="shared" si="669"/>
        <v>1253000</v>
      </c>
      <c r="AG913" s="420">
        <f t="shared" si="670"/>
        <v>50.260730044123548</v>
      </c>
      <c r="AI913" s="420">
        <f>AI914</f>
        <v>220000</v>
      </c>
      <c r="AJ913" s="103">
        <f>AJ914</f>
        <v>370000</v>
      </c>
      <c r="AK913" s="103">
        <f>AK914</f>
        <v>350000</v>
      </c>
      <c r="AL913" s="103">
        <f t="shared" si="676"/>
        <v>940000</v>
      </c>
      <c r="AM913" s="424">
        <f>AL913/(O913/100)</f>
        <v>37.705575611712796</v>
      </c>
      <c r="AO913" s="420">
        <f>AO914</f>
        <v>100000</v>
      </c>
      <c r="AP913" s="103">
        <f>AP914</f>
        <v>100000</v>
      </c>
      <c r="AQ913" s="103">
        <f>AQ914</f>
        <v>100000</v>
      </c>
      <c r="AR913" s="103">
        <f t="shared" si="677"/>
        <v>300000</v>
      </c>
      <c r="AS913" s="424">
        <f>AR913/(O913/100)</f>
        <v>12.033694344163658</v>
      </c>
      <c r="AU913" s="420">
        <f t="shared" si="693"/>
        <v>1240000</v>
      </c>
      <c r="AV913" s="420">
        <f t="shared" si="671"/>
        <v>49.739269955876452</v>
      </c>
      <c r="AX913" s="420">
        <f t="shared" si="672"/>
        <v>2493000</v>
      </c>
      <c r="AY913" s="420">
        <f t="shared" si="673"/>
        <v>100</v>
      </c>
      <c r="AZ913" s="50"/>
      <c r="BA913" s="102">
        <f t="shared" si="686"/>
        <v>0</v>
      </c>
      <c r="BB913" s="103">
        <f t="shared" si="678"/>
        <v>0</v>
      </c>
      <c r="BC913" s="103">
        <f t="shared" si="687"/>
        <v>2493000</v>
      </c>
      <c r="BD913" s="51"/>
    </row>
    <row r="914" spans="1:56" ht="30" customHeight="1" x14ac:dyDescent="0.2">
      <c r="A914" s="82"/>
      <c r="B914" s="83"/>
      <c r="C914" s="83"/>
      <c r="D914" s="63"/>
      <c r="E914" s="60"/>
      <c r="F914" s="83"/>
      <c r="G914" s="104"/>
      <c r="H914" s="105"/>
      <c r="I914" s="59"/>
      <c r="J914" s="60"/>
      <c r="K914" s="133">
        <v>1</v>
      </c>
      <c r="L914" s="62"/>
      <c r="M914" s="63"/>
      <c r="N914" s="134" t="s">
        <v>65</v>
      </c>
      <c r="O914" s="129">
        <v>2493000</v>
      </c>
      <c r="P914" s="136">
        <v>2589000</v>
      </c>
      <c r="Q914" s="137">
        <v>2781000</v>
      </c>
      <c r="R914" s="129">
        <v>2493000</v>
      </c>
      <c r="S914" s="375"/>
      <c r="T914" s="129">
        <v>374000</v>
      </c>
      <c r="U914" s="129">
        <v>150000</v>
      </c>
      <c r="V914" s="129">
        <v>150000</v>
      </c>
      <c r="W914" s="129">
        <f t="shared" si="674"/>
        <v>674000</v>
      </c>
      <c r="X914" s="135">
        <f t="shared" si="668"/>
        <v>27.035699959887687</v>
      </c>
      <c r="Z914" s="135">
        <v>199000</v>
      </c>
      <c r="AA914" s="129">
        <v>200000</v>
      </c>
      <c r="AB914" s="129">
        <v>180000</v>
      </c>
      <c r="AC914" s="129">
        <f t="shared" si="675"/>
        <v>579000</v>
      </c>
      <c r="AD914" s="424">
        <f>AC914/(O914/100)</f>
        <v>23.225030084235861</v>
      </c>
      <c r="AF914" s="424">
        <f t="shared" si="669"/>
        <v>1253000</v>
      </c>
      <c r="AG914" s="424">
        <f t="shared" si="670"/>
        <v>50.260730044123548</v>
      </c>
      <c r="AI914" s="424">
        <v>220000</v>
      </c>
      <c r="AJ914" s="129">
        <v>370000</v>
      </c>
      <c r="AK914" s="129">
        <v>350000</v>
      </c>
      <c r="AL914" s="129">
        <f t="shared" si="676"/>
        <v>940000</v>
      </c>
      <c r="AM914" s="424">
        <f>AL914/(O914/100)</f>
        <v>37.705575611712796</v>
      </c>
      <c r="AO914" s="424">
        <v>100000</v>
      </c>
      <c r="AP914" s="129">
        <v>100000</v>
      </c>
      <c r="AQ914" s="129">
        <v>100000</v>
      </c>
      <c r="AR914" s="129">
        <f t="shared" si="677"/>
        <v>300000</v>
      </c>
      <c r="AS914" s="424">
        <f>AR914/(O914/100)</f>
        <v>12.033694344163658</v>
      </c>
      <c r="AU914" s="424">
        <f t="shared" si="693"/>
        <v>1240000</v>
      </c>
      <c r="AV914" s="424">
        <f t="shared" si="671"/>
        <v>49.739269955876452</v>
      </c>
      <c r="AX914" s="424">
        <f t="shared" si="672"/>
        <v>2493000</v>
      </c>
      <c r="AY914" s="424">
        <f t="shared" si="673"/>
        <v>100</v>
      </c>
      <c r="AZ914" s="50"/>
      <c r="BA914" s="135">
        <f t="shared" si="686"/>
        <v>0</v>
      </c>
      <c r="BB914" s="129">
        <f t="shared" si="678"/>
        <v>0</v>
      </c>
      <c r="BC914" s="129">
        <f t="shared" si="687"/>
        <v>2493000</v>
      </c>
      <c r="BD914" s="51"/>
    </row>
    <row r="915" spans="1:56" ht="30" customHeight="1" x14ac:dyDescent="0.2">
      <c r="A915" s="82"/>
      <c r="B915" s="83"/>
      <c r="C915" s="83"/>
      <c r="D915" s="63"/>
      <c r="E915" s="60"/>
      <c r="F915" s="83"/>
      <c r="G915" s="104"/>
      <c r="H915" s="105"/>
      <c r="I915" s="59"/>
      <c r="J915" s="130" t="s">
        <v>67</v>
      </c>
      <c r="K915" s="61"/>
      <c r="L915" s="62"/>
      <c r="M915" s="63"/>
      <c r="N915" s="101" t="s">
        <v>68</v>
      </c>
      <c r="O915" s="103">
        <f>O916</f>
        <v>446000</v>
      </c>
      <c r="P915" s="131">
        <f>P916</f>
        <v>460000</v>
      </c>
      <c r="Q915" s="132">
        <f>Q916</f>
        <v>496000</v>
      </c>
      <c r="R915" s="103">
        <f>R916</f>
        <v>446000</v>
      </c>
      <c r="S915" s="379"/>
      <c r="T915" s="103">
        <f>T916</f>
        <v>67000</v>
      </c>
      <c r="U915" s="103">
        <f>U916</f>
        <v>26000</v>
      </c>
      <c r="V915" s="103">
        <f>V916</f>
        <v>51000</v>
      </c>
      <c r="W915" s="103">
        <f t="shared" si="674"/>
        <v>144000</v>
      </c>
      <c r="X915" s="102">
        <f t="shared" si="668"/>
        <v>32.286995515695068</v>
      </c>
      <c r="Z915" s="102">
        <f>Z916</f>
        <v>60000</v>
      </c>
      <c r="AA915" s="103">
        <f>AA916</f>
        <v>31000</v>
      </c>
      <c r="AB915" s="103">
        <f>AB916</f>
        <v>31000</v>
      </c>
      <c r="AC915" s="103">
        <f t="shared" si="675"/>
        <v>122000</v>
      </c>
      <c r="AD915" s="424">
        <f>AC915/(O915/100)</f>
        <v>27.3542600896861</v>
      </c>
      <c r="AF915" s="420">
        <f t="shared" si="669"/>
        <v>266000</v>
      </c>
      <c r="AG915" s="420">
        <f t="shared" si="670"/>
        <v>59.641255605381168</v>
      </c>
      <c r="AI915" s="420">
        <f>AI916</f>
        <v>40000</v>
      </c>
      <c r="AJ915" s="103">
        <f>AJ916</f>
        <v>40000</v>
      </c>
      <c r="AK915" s="103">
        <f>AK916</f>
        <v>40000</v>
      </c>
      <c r="AL915" s="103">
        <f t="shared" si="676"/>
        <v>120000</v>
      </c>
      <c r="AM915" s="424">
        <f>AL915/(O915/100)</f>
        <v>26.905829596412556</v>
      </c>
      <c r="AO915" s="420">
        <f>AO916</f>
        <v>20000</v>
      </c>
      <c r="AP915" s="103">
        <f>AP916</f>
        <v>20000</v>
      </c>
      <c r="AQ915" s="103">
        <f>AQ916</f>
        <v>20000</v>
      </c>
      <c r="AR915" s="103">
        <f t="shared" si="677"/>
        <v>60000</v>
      </c>
      <c r="AS915" s="424">
        <f>AR915/(O915/100)</f>
        <v>13.452914798206278</v>
      </c>
      <c r="AU915" s="420">
        <f t="shared" si="693"/>
        <v>180000</v>
      </c>
      <c r="AV915" s="420">
        <f t="shared" si="671"/>
        <v>40.358744394618832</v>
      </c>
      <c r="AX915" s="420">
        <f t="shared" si="672"/>
        <v>446000</v>
      </c>
      <c r="AY915" s="420">
        <f t="shared" si="673"/>
        <v>100</v>
      </c>
      <c r="AZ915" s="50"/>
      <c r="BA915" s="102">
        <f t="shared" si="686"/>
        <v>0</v>
      </c>
      <c r="BB915" s="103">
        <f t="shared" si="678"/>
        <v>0</v>
      </c>
      <c r="BC915" s="103">
        <f t="shared" si="687"/>
        <v>446000</v>
      </c>
      <c r="BD915" s="51"/>
    </row>
    <row r="916" spans="1:56" ht="30" customHeight="1" x14ac:dyDescent="0.2">
      <c r="A916" s="82"/>
      <c r="B916" s="83"/>
      <c r="C916" s="83"/>
      <c r="D916" s="63"/>
      <c r="E916" s="60"/>
      <c r="F916" s="83"/>
      <c r="G916" s="104"/>
      <c r="H916" s="105"/>
      <c r="I916" s="59"/>
      <c r="J916" s="60"/>
      <c r="K916" s="133">
        <v>1</v>
      </c>
      <c r="L916" s="62"/>
      <c r="M916" s="63"/>
      <c r="N916" s="134" t="s">
        <v>65</v>
      </c>
      <c r="O916" s="129">
        <v>446000</v>
      </c>
      <c r="P916" s="136">
        <v>460000</v>
      </c>
      <c r="Q916" s="137">
        <v>496000</v>
      </c>
      <c r="R916" s="129">
        <v>446000</v>
      </c>
      <c r="S916" s="375"/>
      <c r="T916" s="129">
        <v>67000</v>
      </c>
      <c r="U916" s="129">
        <v>26000</v>
      </c>
      <c r="V916" s="129">
        <v>51000</v>
      </c>
      <c r="W916" s="129">
        <f t="shared" si="674"/>
        <v>144000</v>
      </c>
      <c r="X916" s="135">
        <f t="shared" si="668"/>
        <v>32.286995515695068</v>
      </c>
      <c r="Z916" s="135">
        <v>60000</v>
      </c>
      <c r="AA916" s="129">
        <v>31000</v>
      </c>
      <c r="AB916" s="129">
        <v>31000</v>
      </c>
      <c r="AC916" s="129">
        <f t="shared" si="675"/>
        <v>122000</v>
      </c>
      <c r="AD916" s="424">
        <f>AC916/(O916/100)</f>
        <v>27.3542600896861</v>
      </c>
      <c r="AF916" s="424">
        <f t="shared" si="669"/>
        <v>266000</v>
      </c>
      <c r="AG916" s="424">
        <f t="shared" si="670"/>
        <v>59.641255605381168</v>
      </c>
      <c r="AI916" s="424">
        <v>40000</v>
      </c>
      <c r="AJ916" s="129">
        <v>40000</v>
      </c>
      <c r="AK916" s="129">
        <v>40000</v>
      </c>
      <c r="AL916" s="129">
        <f t="shared" si="676"/>
        <v>120000</v>
      </c>
      <c r="AM916" s="424">
        <f>AL916/(O916/100)</f>
        <v>26.905829596412556</v>
      </c>
      <c r="AO916" s="424">
        <v>20000</v>
      </c>
      <c r="AP916" s="129">
        <v>20000</v>
      </c>
      <c r="AQ916" s="129">
        <v>20000</v>
      </c>
      <c r="AR916" s="129">
        <f t="shared" si="677"/>
        <v>60000</v>
      </c>
      <c r="AS916" s="424">
        <f>AR916/(O916/100)</f>
        <v>13.452914798206278</v>
      </c>
      <c r="AU916" s="424">
        <f t="shared" si="693"/>
        <v>180000</v>
      </c>
      <c r="AV916" s="424">
        <f t="shared" si="671"/>
        <v>40.358744394618832</v>
      </c>
      <c r="AX916" s="424">
        <f t="shared" si="672"/>
        <v>446000</v>
      </c>
      <c r="AY916" s="424">
        <f t="shared" si="673"/>
        <v>100</v>
      </c>
      <c r="AZ916" s="50"/>
      <c r="BA916" s="135">
        <f t="shared" si="686"/>
        <v>0</v>
      </c>
      <c r="BB916" s="129">
        <f t="shared" si="678"/>
        <v>0</v>
      </c>
      <c r="BC916" s="129">
        <f t="shared" si="687"/>
        <v>446000</v>
      </c>
      <c r="BD916" s="51"/>
    </row>
    <row r="917" spans="1:56" ht="30" customHeight="1" x14ac:dyDescent="0.2">
      <c r="A917" s="82"/>
      <c r="B917" s="83"/>
      <c r="C917" s="83"/>
      <c r="D917" s="63"/>
      <c r="E917" s="60"/>
      <c r="F917" s="83"/>
      <c r="G917" s="104"/>
      <c r="H917" s="105"/>
      <c r="I917" s="59"/>
      <c r="J917" s="130" t="s">
        <v>55</v>
      </c>
      <c r="K917" s="61"/>
      <c r="L917" s="62"/>
      <c r="M917" s="63"/>
      <c r="N917" s="101" t="s">
        <v>56</v>
      </c>
      <c r="O917" s="103">
        <f>O918+O919+O920+O921</f>
        <v>17000</v>
      </c>
      <c r="P917" s="131">
        <f>P918+P919+P920+P921</f>
        <v>19000</v>
      </c>
      <c r="Q917" s="132">
        <f>Q918+Q919+Q920+Q921</f>
        <v>20000</v>
      </c>
      <c r="R917" s="103">
        <f>R918+R919+R920+R921</f>
        <v>17000</v>
      </c>
      <c r="S917" s="379"/>
      <c r="T917" s="103">
        <f>T918+T919+T920+T921</f>
        <v>2400</v>
      </c>
      <c r="U917" s="103">
        <f>U918+U919+U920+U921</f>
        <v>2500</v>
      </c>
      <c r="V917" s="103">
        <f>V918+V919+V920+V921</f>
        <v>1400</v>
      </c>
      <c r="W917" s="103">
        <f t="shared" si="674"/>
        <v>6300</v>
      </c>
      <c r="X917" s="102">
        <f t="shared" si="668"/>
        <v>37.058823529411768</v>
      </c>
      <c r="Z917" s="102">
        <f>Z918+Z919+Z920+Z921</f>
        <v>2000</v>
      </c>
      <c r="AA917" s="103">
        <f>AA918+AA919+AA920+AA921</f>
        <v>1500</v>
      </c>
      <c r="AB917" s="103">
        <f>AB918+AB919+AB920+AB921</f>
        <v>1500</v>
      </c>
      <c r="AC917" s="103">
        <f t="shared" si="675"/>
        <v>5000</v>
      </c>
      <c r="AD917" s="420">
        <f>AC917/(R917/100)</f>
        <v>29.411764705882351</v>
      </c>
      <c r="AF917" s="420">
        <f t="shared" si="669"/>
        <v>11300</v>
      </c>
      <c r="AG917" s="420">
        <f t="shared" si="670"/>
        <v>66.470588235294116</v>
      </c>
      <c r="AI917" s="420">
        <f>AI918+AI919+AI920+AI921</f>
        <v>1400</v>
      </c>
      <c r="AJ917" s="103">
        <f>AJ918+AJ919+AJ920+AJ921</f>
        <v>1400</v>
      </c>
      <c r="AK917" s="103">
        <f>AK918+AK919+AK920+AK921</f>
        <v>1400</v>
      </c>
      <c r="AL917" s="103">
        <f t="shared" si="676"/>
        <v>4200</v>
      </c>
      <c r="AM917" s="420">
        <f>AL917/(R917/100)</f>
        <v>24.705882352941178</v>
      </c>
      <c r="AO917" s="420">
        <f>AO918+AO919+AO920+AO921</f>
        <v>700</v>
      </c>
      <c r="AP917" s="103">
        <f>AP918+AP919+AP920+AP921</f>
        <v>800</v>
      </c>
      <c r="AQ917" s="103">
        <f>AQ918+AQ919+AQ920+AQ921</f>
        <v>0</v>
      </c>
      <c r="AR917" s="103">
        <f t="shared" si="677"/>
        <v>1500</v>
      </c>
      <c r="AS917" s="420">
        <f>AR917/(R917/100)</f>
        <v>8.8235294117647065</v>
      </c>
      <c r="AU917" s="420">
        <f t="shared" si="693"/>
        <v>5700</v>
      </c>
      <c r="AV917" s="420">
        <f t="shared" si="671"/>
        <v>33.529411764705884</v>
      </c>
      <c r="AX917" s="420">
        <f t="shared" si="672"/>
        <v>17000</v>
      </c>
      <c r="AY917" s="420">
        <f t="shared" si="673"/>
        <v>100</v>
      </c>
      <c r="AZ917" s="50"/>
      <c r="BA917" s="102">
        <f t="shared" si="686"/>
        <v>0</v>
      </c>
      <c r="BB917" s="103">
        <f t="shared" si="678"/>
        <v>0</v>
      </c>
      <c r="BC917" s="103">
        <f t="shared" si="687"/>
        <v>17000</v>
      </c>
      <c r="BD917" s="51"/>
    </row>
    <row r="918" spans="1:56" ht="30" customHeight="1" x14ac:dyDescent="0.2">
      <c r="A918" s="82"/>
      <c r="B918" s="83"/>
      <c r="C918" s="83"/>
      <c r="D918" s="63"/>
      <c r="E918" s="60"/>
      <c r="F918" s="83"/>
      <c r="G918" s="104"/>
      <c r="H918" s="105"/>
      <c r="I918" s="59"/>
      <c r="J918" s="60"/>
      <c r="K918" s="133">
        <v>2</v>
      </c>
      <c r="L918" s="62"/>
      <c r="M918" s="63"/>
      <c r="N918" s="134" t="s">
        <v>57</v>
      </c>
      <c r="O918" s="129">
        <v>1000</v>
      </c>
      <c r="P918" s="136">
        <v>1000</v>
      </c>
      <c r="Q918" s="137">
        <v>1000</v>
      </c>
      <c r="R918" s="129">
        <v>1000</v>
      </c>
      <c r="S918" s="375"/>
      <c r="T918" s="129">
        <v>100</v>
      </c>
      <c r="U918" s="129">
        <v>100</v>
      </c>
      <c r="V918" s="129"/>
      <c r="W918" s="129">
        <f t="shared" si="674"/>
        <v>200</v>
      </c>
      <c r="X918" s="135">
        <f t="shared" si="668"/>
        <v>20</v>
      </c>
      <c r="Z918" s="135">
        <v>100</v>
      </c>
      <c r="AA918" s="129">
        <v>100</v>
      </c>
      <c r="AB918" s="129">
        <v>100</v>
      </c>
      <c r="AC918" s="129">
        <f t="shared" si="675"/>
        <v>300</v>
      </c>
      <c r="AD918" s="424">
        <f>AC918/(R918/100)</f>
        <v>30</v>
      </c>
      <c r="AF918" s="424">
        <f t="shared" si="669"/>
        <v>500</v>
      </c>
      <c r="AG918" s="424">
        <f t="shared" si="670"/>
        <v>50</v>
      </c>
      <c r="AI918" s="424">
        <v>100</v>
      </c>
      <c r="AJ918" s="129">
        <v>100</v>
      </c>
      <c r="AK918" s="129">
        <v>100</v>
      </c>
      <c r="AL918" s="129">
        <f t="shared" si="676"/>
        <v>300</v>
      </c>
      <c r="AM918" s="424">
        <f>AL918/(R918/100)</f>
        <v>30</v>
      </c>
      <c r="AO918" s="424">
        <v>100</v>
      </c>
      <c r="AP918" s="129">
        <v>100</v>
      </c>
      <c r="AQ918" s="129"/>
      <c r="AR918" s="129">
        <f t="shared" si="677"/>
        <v>200</v>
      </c>
      <c r="AS918" s="424">
        <f>AR918/(R918/100)</f>
        <v>20</v>
      </c>
      <c r="AU918" s="424">
        <f t="shared" si="693"/>
        <v>500</v>
      </c>
      <c r="AV918" s="424">
        <f t="shared" si="671"/>
        <v>50</v>
      </c>
      <c r="AX918" s="424">
        <f t="shared" si="672"/>
        <v>1000</v>
      </c>
      <c r="AY918" s="424">
        <f t="shared" si="673"/>
        <v>100</v>
      </c>
      <c r="AZ918" s="50"/>
      <c r="BA918" s="135">
        <f t="shared" si="686"/>
        <v>0</v>
      </c>
      <c r="BB918" s="129">
        <f t="shared" si="678"/>
        <v>0</v>
      </c>
      <c r="BC918" s="129">
        <f t="shared" si="687"/>
        <v>1000</v>
      </c>
      <c r="BD918" s="51"/>
    </row>
    <row r="919" spans="1:56" ht="30" customHeight="1" x14ac:dyDescent="0.2">
      <c r="A919" s="82"/>
      <c r="B919" s="83"/>
      <c r="C919" s="83"/>
      <c r="D919" s="63"/>
      <c r="E919" s="60"/>
      <c r="F919" s="83"/>
      <c r="G919" s="104"/>
      <c r="H919" s="105"/>
      <c r="I919" s="59"/>
      <c r="J919" s="60"/>
      <c r="K919" s="133">
        <v>3</v>
      </c>
      <c r="L919" s="62"/>
      <c r="M919" s="63"/>
      <c r="N919" s="134" t="s">
        <v>69</v>
      </c>
      <c r="O919" s="129">
        <v>3000</v>
      </c>
      <c r="P919" s="136">
        <v>3000</v>
      </c>
      <c r="Q919" s="137">
        <v>3000</v>
      </c>
      <c r="R919" s="129">
        <v>3000</v>
      </c>
      <c r="S919" s="375"/>
      <c r="T919" s="129">
        <v>200</v>
      </c>
      <c r="U919" s="129">
        <v>200</v>
      </c>
      <c r="V919" s="129">
        <v>200</v>
      </c>
      <c r="W919" s="129">
        <f t="shared" si="674"/>
        <v>600</v>
      </c>
      <c r="X919" s="135">
        <f t="shared" si="668"/>
        <v>20</v>
      </c>
      <c r="Z919" s="135">
        <v>400</v>
      </c>
      <c r="AA919" s="129">
        <v>600</v>
      </c>
      <c r="AB919" s="129">
        <v>500</v>
      </c>
      <c r="AC919" s="129">
        <f t="shared" si="675"/>
        <v>1500</v>
      </c>
      <c r="AD919" s="424">
        <f>AC919/(R919/100)</f>
        <v>50</v>
      </c>
      <c r="AF919" s="424">
        <f t="shared" si="669"/>
        <v>2100</v>
      </c>
      <c r="AG919" s="424">
        <f t="shared" si="670"/>
        <v>70</v>
      </c>
      <c r="AI919" s="424">
        <v>300</v>
      </c>
      <c r="AJ919" s="129">
        <v>300</v>
      </c>
      <c r="AK919" s="129">
        <v>300</v>
      </c>
      <c r="AL919" s="129">
        <f t="shared" si="676"/>
        <v>900</v>
      </c>
      <c r="AM919" s="424">
        <f>AL919/(R919/100)</f>
        <v>30</v>
      </c>
      <c r="AO919" s="424">
        <v>0</v>
      </c>
      <c r="AP919" s="129">
        <v>0</v>
      </c>
      <c r="AQ919" s="129">
        <v>0</v>
      </c>
      <c r="AR919" s="129">
        <f t="shared" si="677"/>
        <v>0</v>
      </c>
      <c r="AS919" s="424">
        <f>AR919/(R919/100)</f>
        <v>0</v>
      </c>
      <c r="AU919" s="424">
        <f t="shared" si="693"/>
        <v>900</v>
      </c>
      <c r="AV919" s="424">
        <f t="shared" si="671"/>
        <v>30</v>
      </c>
      <c r="AX919" s="424">
        <f t="shared" si="672"/>
        <v>3000</v>
      </c>
      <c r="AY919" s="424">
        <f t="shared" si="673"/>
        <v>100</v>
      </c>
      <c r="AZ919" s="50"/>
      <c r="BA919" s="135">
        <f t="shared" si="686"/>
        <v>0</v>
      </c>
      <c r="BB919" s="129">
        <f t="shared" si="678"/>
        <v>0</v>
      </c>
      <c r="BC919" s="129">
        <f t="shared" si="687"/>
        <v>3000</v>
      </c>
      <c r="BD919" s="51"/>
    </row>
    <row r="920" spans="1:56" ht="30" customHeight="1" x14ac:dyDescent="0.2">
      <c r="A920" s="82"/>
      <c r="B920" s="83"/>
      <c r="C920" s="83"/>
      <c r="D920" s="63"/>
      <c r="E920" s="60"/>
      <c r="F920" s="83"/>
      <c r="G920" s="104"/>
      <c r="H920" s="105"/>
      <c r="I920" s="59"/>
      <c r="J920" s="60"/>
      <c r="K920" s="133">
        <v>5</v>
      </c>
      <c r="L920" s="62"/>
      <c r="M920" s="63"/>
      <c r="N920" s="134" t="s">
        <v>58</v>
      </c>
      <c r="O920" s="129">
        <v>10000</v>
      </c>
      <c r="P920" s="136">
        <v>11000</v>
      </c>
      <c r="Q920" s="137">
        <v>12000</v>
      </c>
      <c r="R920" s="129">
        <v>10000</v>
      </c>
      <c r="S920" s="375"/>
      <c r="T920" s="129">
        <v>800</v>
      </c>
      <c r="U920" s="129">
        <v>800</v>
      </c>
      <c r="V920" s="129">
        <v>900</v>
      </c>
      <c r="W920" s="129">
        <f t="shared" si="674"/>
        <v>2500</v>
      </c>
      <c r="X920" s="135">
        <f t="shared" ref="X920:X981" si="694">W920/(R920/100)</f>
        <v>25</v>
      </c>
      <c r="Z920" s="135">
        <v>1500</v>
      </c>
      <c r="AA920" s="129">
        <v>800</v>
      </c>
      <c r="AB920" s="129">
        <v>900</v>
      </c>
      <c r="AC920" s="129">
        <f t="shared" si="675"/>
        <v>3200</v>
      </c>
      <c r="AD920" s="424">
        <f>AC920/(R920/100)</f>
        <v>32</v>
      </c>
      <c r="AF920" s="424">
        <f t="shared" ref="AF920:AF981" si="695">W920+AC920</f>
        <v>5700</v>
      </c>
      <c r="AG920" s="424">
        <f t="shared" ref="AG920:AG981" si="696">AF920/(R920/100)</f>
        <v>57</v>
      </c>
      <c r="AI920" s="424">
        <v>1000</v>
      </c>
      <c r="AJ920" s="129">
        <v>1000</v>
      </c>
      <c r="AK920" s="129">
        <v>1000</v>
      </c>
      <c r="AL920" s="129">
        <f t="shared" si="676"/>
        <v>3000</v>
      </c>
      <c r="AM920" s="424">
        <f>AL920/(R920/100)</f>
        <v>30</v>
      </c>
      <c r="AO920" s="424">
        <v>600</v>
      </c>
      <c r="AP920" s="129">
        <v>700</v>
      </c>
      <c r="AQ920" s="129">
        <v>0</v>
      </c>
      <c r="AR920" s="129">
        <f t="shared" si="677"/>
        <v>1300</v>
      </c>
      <c r="AS920" s="424">
        <f>AR920/(R920/100)</f>
        <v>13</v>
      </c>
      <c r="AU920" s="424">
        <f t="shared" si="693"/>
        <v>4300</v>
      </c>
      <c r="AV920" s="424">
        <f t="shared" ref="AV920:AV981" si="697">AU920/(R920/100)</f>
        <v>43</v>
      </c>
      <c r="AX920" s="424">
        <f t="shared" ref="AX920:AX981" si="698">AF920+AU920</f>
        <v>10000</v>
      </c>
      <c r="AY920" s="424">
        <f t="shared" ref="AY920:AY981" si="699">AX920/(R920/100)</f>
        <v>100</v>
      </c>
      <c r="AZ920" s="50"/>
      <c r="BA920" s="135">
        <f t="shared" si="686"/>
        <v>0</v>
      </c>
      <c r="BB920" s="129">
        <f t="shared" si="678"/>
        <v>0</v>
      </c>
      <c r="BC920" s="129">
        <f t="shared" si="687"/>
        <v>10000</v>
      </c>
      <c r="BD920" s="51"/>
    </row>
    <row r="921" spans="1:56" ht="30" customHeight="1" x14ac:dyDescent="0.2">
      <c r="A921" s="82"/>
      <c r="B921" s="83"/>
      <c r="C921" s="83"/>
      <c r="D921" s="63"/>
      <c r="E921" s="60"/>
      <c r="F921" s="83"/>
      <c r="G921" s="104"/>
      <c r="H921" s="105"/>
      <c r="I921" s="59"/>
      <c r="J921" s="60"/>
      <c r="K921" s="133">
        <v>7</v>
      </c>
      <c r="L921" s="62"/>
      <c r="M921" s="63"/>
      <c r="N921" s="134" t="s">
        <v>59</v>
      </c>
      <c r="O921" s="129">
        <v>3000</v>
      </c>
      <c r="P921" s="136">
        <v>4000</v>
      </c>
      <c r="Q921" s="137">
        <v>4000</v>
      </c>
      <c r="R921" s="129">
        <v>3000</v>
      </c>
      <c r="S921" s="375"/>
      <c r="T921" s="129">
        <v>1300</v>
      </c>
      <c r="U921" s="129">
        <v>1400</v>
      </c>
      <c r="V921" s="129">
        <v>300</v>
      </c>
      <c r="W921" s="129">
        <f t="shared" si="674"/>
        <v>3000</v>
      </c>
      <c r="X921" s="135">
        <f t="shared" si="694"/>
        <v>100</v>
      </c>
      <c r="Z921" s="135">
        <v>0</v>
      </c>
      <c r="AA921" s="129">
        <v>0</v>
      </c>
      <c r="AB921" s="129">
        <v>0</v>
      </c>
      <c r="AC921" s="129">
        <f t="shared" si="675"/>
        <v>0</v>
      </c>
      <c r="AD921" s="424">
        <f>AC921/(R921/100)</f>
        <v>0</v>
      </c>
      <c r="AF921" s="424">
        <f t="shared" si="695"/>
        <v>3000</v>
      </c>
      <c r="AG921" s="424">
        <f t="shared" si="696"/>
        <v>100</v>
      </c>
      <c r="AI921" s="424">
        <v>0</v>
      </c>
      <c r="AJ921" s="129">
        <v>0</v>
      </c>
      <c r="AK921" s="129">
        <v>0</v>
      </c>
      <c r="AL921" s="129">
        <f t="shared" si="676"/>
        <v>0</v>
      </c>
      <c r="AM921" s="424">
        <f>AL921/(R921/100)</f>
        <v>0</v>
      </c>
      <c r="AO921" s="424">
        <v>0</v>
      </c>
      <c r="AP921" s="129">
        <v>0</v>
      </c>
      <c r="AQ921" s="129">
        <v>0</v>
      </c>
      <c r="AR921" s="129">
        <f t="shared" si="677"/>
        <v>0</v>
      </c>
      <c r="AS921" s="424">
        <f>AR921/(R921/100)</f>
        <v>0</v>
      </c>
      <c r="AU921" s="424">
        <f t="shared" si="693"/>
        <v>0</v>
      </c>
      <c r="AV921" s="424">
        <f t="shared" si="697"/>
        <v>0</v>
      </c>
      <c r="AX921" s="424">
        <f t="shared" si="698"/>
        <v>3000</v>
      </c>
      <c r="AY921" s="424">
        <f t="shared" si="699"/>
        <v>100</v>
      </c>
      <c r="AZ921" s="50"/>
      <c r="BA921" s="135">
        <f t="shared" si="686"/>
        <v>0</v>
      </c>
      <c r="BB921" s="129">
        <f t="shared" si="678"/>
        <v>0</v>
      </c>
      <c r="BC921" s="129">
        <f t="shared" si="687"/>
        <v>3000</v>
      </c>
      <c r="BD921" s="51"/>
    </row>
    <row r="922" spans="1:56" ht="30" customHeight="1" x14ac:dyDescent="0.2">
      <c r="A922" s="82"/>
      <c r="B922" s="83"/>
      <c r="C922" s="83"/>
      <c r="D922" s="61"/>
      <c r="E922" s="193" t="s">
        <v>60</v>
      </c>
      <c r="F922" s="354"/>
      <c r="G922" s="109"/>
      <c r="H922" s="172"/>
      <c r="I922" s="355"/>
      <c r="J922" s="60"/>
      <c r="K922" s="61"/>
      <c r="L922" s="62"/>
      <c r="M922" s="63"/>
      <c r="N922" s="64" t="s">
        <v>141</v>
      </c>
      <c r="O922" s="99">
        <f t="shared" ref="O922:R927" si="700">O923</f>
        <v>1000000</v>
      </c>
      <c r="P922" s="66">
        <f t="shared" si="700"/>
        <v>1106000</v>
      </c>
      <c r="Q922" s="67">
        <f t="shared" si="700"/>
        <v>1219000</v>
      </c>
      <c r="R922" s="99">
        <f t="shared" si="700"/>
        <v>1000000</v>
      </c>
      <c r="S922" s="383"/>
      <c r="T922" s="99">
        <f t="shared" ref="T922:U926" si="701">T923</f>
        <v>0</v>
      </c>
      <c r="U922" s="99">
        <f t="shared" si="701"/>
        <v>60000</v>
      </c>
      <c r="V922" s="99">
        <f>V1554+V923+V1244+V1300+V1498</f>
        <v>60000</v>
      </c>
      <c r="W922" s="99">
        <f t="shared" ref="W922:W981" si="702">T922+U922+V922</f>
        <v>120000</v>
      </c>
      <c r="X922" s="98">
        <f t="shared" si="694"/>
        <v>12</v>
      </c>
      <c r="Z922" s="98">
        <f t="shared" ref="Z922:AB927" si="703">Z923</f>
        <v>87000</v>
      </c>
      <c r="AA922" s="99">
        <f t="shared" si="703"/>
        <v>87000</v>
      </c>
      <c r="AB922" s="99">
        <f>AB1554+AB923+AB1244+AB1300+AB1498</f>
        <v>87000</v>
      </c>
      <c r="AC922" s="99">
        <f t="shared" ref="AC922:AC977" si="704">Z922+AA922+AB922</f>
        <v>261000</v>
      </c>
      <c r="AD922" s="65">
        <f t="shared" ref="AD922:AD971" si="705">AC922/(R922/100)</f>
        <v>26.1</v>
      </c>
      <c r="AF922" s="65">
        <f t="shared" si="695"/>
        <v>381000</v>
      </c>
      <c r="AG922" s="65">
        <f t="shared" si="696"/>
        <v>38.1</v>
      </c>
      <c r="AI922" s="65">
        <f t="shared" ref="AI922:AK927" si="706">AI923</f>
        <v>124000</v>
      </c>
      <c r="AJ922" s="99">
        <f t="shared" si="706"/>
        <v>124000</v>
      </c>
      <c r="AK922" s="99">
        <f>AK1554+AK923+AK1244+AK1300+AK1498</f>
        <v>124000</v>
      </c>
      <c r="AL922" s="99">
        <f t="shared" ref="AL922:AL977" si="707">AI922+AJ922+AK922</f>
        <v>372000</v>
      </c>
      <c r="AM922" s="65">
        <f t="shared" ref="AM922:AM971" si="708">AL922/(R922/100)</f>
        <v>37.200000000000003</v>
      </c>
      <c r="AO922" s="65">
        <f t="shared" ref="AO922:AQ927" si="709">AO923</f>
        <v>84000</v>
      </c>
      <c r="AP922" s="99">
        <f t="shared" si="709"/>
        <v>84000</v>
      </c>
      <c r="AQ922" s="99">
        <f>AQ1554+AQ923+AQ1244+AQ1300+AQ1498</f>
        <v>79000</v>
      </c>
      <c r="AR922" s="99">
        <f t="shared" ref="AR922:AR977" si="710">AO922+AP922+AQ922</f>
        <v>247000</v>
      </c>
      <c r="AS922" s="65">
        <f t="shared" ref="AS922:AS971" si="711">AR922/(R922/100)</f>
        <v>24.7</v>
      </c>
      <c r="AU922" s="65">
        <f t="shared" si="693"/>
        <v>619000</v>
      </c>
      <c r="AV922" s="65">
        <f t="shared" si="697"/>
        <v>61.9</v>
      </c>
      <c r="AX922" s="65">
        <f t="shared" si="698"/>
        <v>1000000</v>
      </c>
      <c r="AY922" s="65">
        <f t="shared" si="699"/>
        <v>100</v>
      </c>
      <c r="AZ922" s="50"/>
      <c r="BA922" s="98">
        <f t="shared" si="686"/>
        <v>0</v>
      </c>
      <c r="BB922" s="99">
        <f t="shared" ref="BB922:BB981" si="712">BA922/(R922/100)</f>
        <v>0</v>
      </c>
      <c r="BC922" s="99">
        <f t="shared" si="687"/>
        <v>1000000</v>
      </c>
      <c r="BD922" s="51"/>
    </row>
    <row r="923" spans="1:56" ht="30" customHeight="1" x14ac:dyDescent="0.2">
      <c r="A923" s="82"/>
      <c r="B923" s="83"/>
      <c r="C923" s="83"/>
      <c r="D923" s="63"/>
      <c r="E923" s="60"/>
      <c r="F923" s="171">
        <v>1</v>
      </c>
      <c r="G923" s="104"/>
      <c r="H923" s="105"/>
      <c r="I923" s="59"/>
      <c r="J923" s="60"/>
      <c r="K923" s="61"/>
      <c r="L923" s="62"/>
      <c r="M923" s="63"/>
      <c r="N923" s="101" t="s">
        <v>161</v>
      </c>
      <c r="O923" s="103">
        <f t="shared" si="700"/>
        <v>1000000</v>
      </c>
      <c r="P923" s="131">
        <f t="shared" si="700"/>
        <v>1106000</v>
      </c>
      <c r="Q923" s="132">
        <f t="shared" si="700"/>
        <v>1219000</v>
      </c>
      <c r="R923" s="103">
        <f t="shared" si="700"/>
        <v>1000000</v>
      </c>
      <c r="S923" s="379"/>
      <c r="T923" s="103">
        <f t="shared" si="701"/>
        <v>0</v>
      </c>
      <c r="U923" s="103">
        <f t="shared" si="701"/>
        <v>60000</v>
      </c>
      <c r="V923" s="103">
        <f>V1555+V924+V1245+V1301+V1499</f>
        <v>60000</v>
      </c>
      <c r="W923" s="103">
        <f t="shared" si="702"/>
        <v>120000</v>
      </c>
      <c r="X923" s="102">
        <f t="shared" si="694"/>
        <v>12</v>
      </c>
      <c r="Z923" s="102">
        <f t="shared" si="703"/>
        <v>87000</v>
      </c>
      <c r="AA923" s="103">
        <f t="shared" si="703"/>
        <v>87000</v>
      </c>
      <c r="AB923" s="103">
        <f>AB1555+AB924+AB1245+AB1301+AB1499</f>
        <v>87000</v>
      </c>
      <c r="AC923" s="103">
        <f t="shared" si="704"/>
        <v>261000</v>
      </c>
      <c r="AD923" s="420">
        <f t="shared" si="705"/>
        <v>26.1</v>
      </c>
      <c r="AF923" s="420">
        <f t="shared" si="695"/>
        <v>381000</v>
      </c>
      <c r="AG923" s="420">
        <f t="shared" si="696"/>
        <v>38.1</v>
      </c>
      <c r="AI923" s="420">
        <f t="shared" si="706"/>
        <v>124000</v>
      </c>
      <c r="AJ923" s="103">
        <f t="shared" si="706"/>
        <v>124000</v>
      </c>
      <c r="AK923" s="103">
        <f>AK1555+AK924+AK1245+AK1301+AK1499</f>
        <v>124000</v>
      </c>
      <c r="AL923" s="103">
        <f t="shared" si="707"/>
        <v>372000</v>
      </c>
      <c r="AM923" s="420">
        <f t="shared" si="708"/>
        <v>37.200000000000003</v>
      </c>
      <c r="AO923" s="420">
        <f t="shared" si="709"/>
        <v>84000</v>
      </c>
      <c r="AP923" s="103">
        <f t="shared" si="709"/>
        <v>84000</v>
      </c>
      <c r="AQ923" s="103">
        <f>AQ1555+AQ924+AQ1245+AQ1301+AQ1499</f>
        <v>79000</v>
      </c>
      <c r="AR923" s="103">
        <f t="shared" si="710"/>
        <v>247000</v>
      </c>
      <c r="AS923" s="420">
        <f t="shared" si="711"/>
        <v>24.7</v>
      </c>
      <c r="AU923" s="420">
        <f t="shared" si="693"/>
        <v>619000</v>
      </c>
      <c r="AV923" s="420">
        <f t="shared" si="697"/>
        <v>61.9</v>
      </c>
      <c r="AX923" s="420">
        <f t="shared" si="698"/>
        <v>1000000</v>
      </c>
      <c r="AY923" s="420">
        <f t="shared" si="699"/>
        <v>100</v>
      </c>
      <c r="AZ923" s="50"/>
      <c r="BA923" s="102">
        <f t="shared" si="686"/>
        <v>0</v>
      </c>
      <c r="BB923" s="103">
        <f t="shared" si="712"/>
        <v>0</v>
      </c>
      <c r="BC923" s="103">
        <f t="shared" si="687"/>
        <v>1000000</v>
      </c>
      <c r="BD923" s="51"/>
    </row>
    <row r="924" spans="1:56" ht="30" customHeight="1" x14ac:dyDescent="0.2">
      <c r="A924" s="82"/>
      <c r="B924" s="83"/>
      <c r="C924" s="83"/>
      <c r="D924" s="63"/>
      <c r="E924" s="60"/>
      <c r="F924" s="83"/>
      <c r="G924" s="109">
        <v>0</v>
      </c>
      <c r="H924" s="172"/>
      <c r="I924" s="59"/>
      <c r="J924" s="60"/>
      <c r="K924" s="61"/>
      <c r="L924" s="62"/>
      <c r="M924" s="63"/>
      <c r="N924" s="101" t="s">
        <v>161</v>
      </c>
      <c r="O924" s="103">
        <f t="shared" si="700"/>
        <v>1000000</v>
      </c>
      <c r="P924" s="131">
        <f t="shared" si="700"/>
        <v>1106000</v>
      </c>
      <c r="Q924" s="132">
        <f t="shared" si="700"/>
        <v>1219000</v>
      </c>
      <c r="R924" s="103">
        <f t="shared" si="700"/>
        <v>1000000</v>
      </c>
      <c r="S924" s="379"/>
      <c r="T924" s="103">
        <f t="shared" si="701"/>
        <v>0</v>
      </c>
      <c r="U924" s="103">
        <f t="shared" si="701"/>
        <v>60000</v>
      </c>
      <c r="V924" s="103">
        <f>V1556+V925+V1246+V1302+V1500</f>
        <v>60000</v>
      </c>
      <c r="W924" s="103">
        <f t="shared" si="702"/>
        <v>120000</v>
      </c>
      <c r="X924" s="102">
        <f t="shared" si="694"/>
        <v>12</v>
      </c>
      <c r="Z924" s="102">
        <f t="shared" si="703"/>
        <v>87000</v>
      </c>
      <c r="AA924" s="103">
        <f t="shared" si="703"/>
        <v>87000</v>
      </c>
      <c r="AB924" s="103">
        <f>AB1556+AB925+AB1246+AB1302+AB1500</f>
        <v>87000</v>
      </c>
      <c r="AC924" s="103">
        <f t="shared" si="704"/>
        <v>261000</v>
      </c>
      <c r="AD924" s="420">
        <f t="shared" si="705"/>
        <v>26.1</v>
      </c>
      <c r="AF924" s="420">
        <f t="shared" si="695"/>
        <v>381000</v>
      </c>
      <c r="AG924" s="420">
        <f t="shared" si="696"/>
        <v>38.1</v>
      </c>
      <c r="AI924" s="420">
        <f t="shared" si="706"/>
        <v>124000</v>
      </c>
      <c r="AJ924" s="103">
        <f t="shared" si="706"/>
        <v>124000</v>
      </c>
      <c r="AK924" s="103">
        <f>AK1556+AK925+AK1246+AK1302+AK1500</f>
        <v>124000</v>
      </c>
      <c r="AL924" s="103">
        <f t="shared" si="707"/>
        <v>372000</v>
      </c>
      <c r="AM924" s="420">
        <f t="shared" si="708"/>
        <v>37.200000000000003</v>
      </c>
      <c r="AO924" s="420">
        <f t="shared" si="709"/>
        <v>84000</v>
      </c>
      <c r="AP924" s="103">
        <f t="shared" si="709"/>
        <v>84000</v>
      </c>
      <c r="AQ924" s="103">
        <f>AQ1556+AQ925+AQ1246+AQ1302+AQ1500</f>
        <v>79000</v>
      </c>
      <c r="AR924" s="103">
        <f t="shared" si="710"/>
        <v>247000</v>
      </c>
      <c r="AS924" s="420">
        <f t="shared" si="711"/>
        <v>24.7</v>
      </c>
      <c r="AU924" s="420">
        <f t="shared" si="693"/>
        <v>619000</v>
      </c>
      <c r="AV924" s="420">
        <f t="shared" si="697"/>
        <v>61.9</v>
      </c>
      <c r="AX924" s="420">
        <f t="shared" si="698"/>
        <v>1000000</v>
      </c>
      <c r="AY924" s="420">
        <f t="shared" si="699"/>
        <v>100</v>
      </c>
      <c r="AZ924" s="50"/>
      <c r="BA924" s="102">
        <f t="shared" si="686"/>
        <v>0</v>
      </c>
      <c r="BB924" s="103">
        <f t="shared" si="712"/>
        <v>0</v>
      </c>
      <c r="BC924" s="103">
        <f t="shared" si="687"/>
        <v>1000000</v>
      </c>
      <c r="BD924" s="51"/>
    </row>
    <row r="925" spans="1:56" ht="30" customHeight="1" x14ac:dyDescent="0.2">
      <c r="A925" s="82"/>
      <c r="B925" s="83"/>
      <c r="C925" s="83"/>
      <c r="D925" s="63"/>
      <c r="E925" s="60"/>
      <c r="F925" s="83"/>
      <c r="G925" s="109"/>
      <c r="H925" s="173" t="s">
        <v>46</v>
      </c>
      <c r="I925" s="59"/>
      <c r="J925" s="60"/>
      <c r="K925" s="61"/>
      <c r="L925" s="62"/>
      <c r="M925" s="63"/>
      <c r="N925" s="101" t="s">
        <v>161</v>
      </c>
      <c r="O925" s="103">
        <f t="shared" si="700"/>
        <v>1000000</v>
      </c>
      <c r="P925" s="131">
        <f t="shared" si="700"/>
        <v>1106000</v>
      </c>
      <c r="Q925" s="132">
        <f t="shared" si="700"/>
        <v>1219000</v>
      </c>
      <c r="R925" s="103">
        <f t="shared" si="700"/>
        <v>1000000</v>
      </c>
      <c r="S925" s="379"/>
      <c r="T925" s="103">
        <f t="shared" si="701"/>
        <v>0</v>
      </c>
      <c r="U925" s="103">
        <f t="shared" si="701"/>
        <v>60000</v>
      </c>
      <c r="V925" s="103">
        <f>V1557+V926+V1247+V1303+V1501</f>
        <v>60000</v>
      </c>
      <c r="W925" s="103">
        <f t="shared" si="702"/>
        <v>120000</v>
      </c>
      <c r="X925" s="102">
        <f t="shared" si="694"/>
        <v>12</v>
      </c>
      <c r="Z925" s="102">
        <f t="shared" si="703"/>
        <v>87000</v>
      </c>
      <c r="AA925" s="103">
        <f t="shared" si="703"/>
        <v>87000</v>
      </c>
      <c r="AB925" s="103">
        <f>AB1557+AB926+AB1247+AB1303+AB1501</f>
        <v>87000</v>
      </c>
      <c r="AC925" s="103">
        <f t="shared" si="704"/>
        <v>261000</v>
      </c>
      <c r="AD925" s="420">
        <f t="shared" si="705"/>
        <v>26.1</v>
      </c>
      <c r="AF925" s="420">
        <f t="shared" si="695"/>
        <v>381000</v>
      </c>
      <c r="AG925" s="420">
        <f t="shared" si="696"/>
        <v>38.1</v>
      </c>
      <c r="AI925" s="420">
        <f t="shared" si="706"/>
        <v>124000</v>
      </c>
      <c r="AJ925" s="103">
        <f t="shared" si="706"/>
        <v>124000</v>
      </c>
      <c r="AK925" s="103">
        <f>AK1557+AK926+AK1247+AK1303+AK1501</f>
        <v>124000</v>
      </c>
      <c r="AL925" s="103">
        <f t="shared" si="707"/>
        <v>372000</v>
      </c>
      <c r="AM925" s="420">
        <f t="shared" si="708"/>
        <v>37.200000000000003</v>
      </c>
      <c r="AO925" s="420">
        <f t="shared" si="709"/>
        <v>84000</v>
      </c>
      <c r="AP925" s="103">
        <f t="shared" si="709"/>
        <v>84000</v>
      </c>
      <c r="AQ925" s="103">
        <f>AQ1557+AQ926+AQ1247+AQ1303+AQ1501</f>
        <v>79000</v>
      </c>
      <c r="AR925" s="103">
        <f t="shared" si="710"/>
        <v>247000</v>
      </c>
      <c r="AS925" s="420">
        <f t="shared" si="711"/>
        <v>24.7</v>
      </c>
      <c r="AU925" s="420">
        <f t="shared" si="693"/>
        <v>619000</v>
      </c>
      <c r="AV925" s="420">
        <f t="shared" si="697"/>
        <v>61.9</v>
      </c>
      <c r="AX925" s="420">
        <f t="shared" si="698"/>
        <v>1000000</v>
      </c>
      <c r="AY925" s="420">
        <f t="shared" si="699"/>
        <v>100</v>
      </c>
      <c r="AZ925" s="50"/>
      <c r="BA925" s="102">
        <f t="shared" si="686"/>
        <v>0</v>
      </c>
      <c r="BB925" s="103">
        <f t="shared" si="712"/>
        <v>0</v>
      </c>
      <c r="BC925" s="103">
        <f t="shared" si="687"/>
        <v>1000000</v>
      </c>
      <c r="BD925" s="51"/>
    </row>
    <row r="926" spans="1:56" ht="30" customHeight="1" x14ac:dyDescent="0.2">
      <c r="A926" s="82"/>
      <c r="B926" s="83"/>
      <c r="C926" s="83"/>
      <c r="D926" s="63"/>
      <c r="E926" s="60"/>
      <c r="F926" s="83"/>
      <c r="G926" s="104"/>
      <c r="H926" s="105"/>
      <c r="I926" s="123">
        <v>2</v>
      </c>
      <c r="J926" s="60"/>
      <c r="K926" s="61"/>
      <c r="L926" s="62"/>
      <c r="M926" s="63"/>
      <c r="N926" s="124" t="s">
        <v>54</v>
      </c>
      <c r="O926" s="126">
        <f t="shared" si="700"/>
        <v>1000000</v>
      </c>
      <c r="P926" s="127">
        <f t="shared" si="700"/>
        <v>1106000</v>
      </c>
      <c r="Q926" s="128">
        <f t="shared" si="700"/>
        <v>1219000</v>
      </c>
      <c r="R926" s="126">
        <f t="shared" si="700"/>
        <v>1000000</v>
      </c>
      <c r="S926" s="388"/>
      <c r="T926" s="126">
        <f t="shared" si="701"/>
        <v>0</v>
      </c>
      <c r="U926" s="126">
        <f t="shared" si="701"/>
        <v>60000</v>
      </c>
      <c r="V926" s="126">
        <f>V1558+V927+V1248+V1304+V1502</f>
        <v>60000</v>
      </c>
      <c r="W926" s="126">
        <f t="shared" si="702"/>
        <v>120000</v>
      </c>
      <c r="X926" s="125">
        <f t="shared" si="694"/>
        <v>12</v>
      </c>
      <c r="Z926" s="125">
        <f t="shared" si="703"/>
        <v>87000</v>
      </c>
      <c r="AA926" s="126">
        <f t="shared" si="703"/>
        <v>87000</v>
      </c>
      <c r="AB926" s="126">
        <f>AB1558+AB927+AB1248+AB1304+AB1502</f>
        <v>87000</v>
      </c>
      <c r="AC926" s="126">
        <f t="shared" si="704"/>
        <v>261000</v>
      </c>
      <c r="AD926" s="423">
        <f t="shared" si="705"/>
        <v>26.1</v>
      </c>
      <c r="AF926" s="423">
        <f t="shared" si="695"/>
        <v>381000</v>
      </c>
      <c r="AG926" s="423">
        <f t="shared" si="696"/>
        <v>38.1</v>
      </c>
      <c r="AI926" s="423">
        <f t="shared" si="706"/>
        <v>124000</v>
      </c>
      <c r="AJ926" s="126">
        <f t="shared" si="706"/>
        <v>124000</v>
      </c>
      <c r="AK926" s="126">
        <f>AK1558+AK927+AK1248+AK1304+AK1502</f>
        <v>124000</v>
      </c>
      <c r="AL926" s="126">
        <f t="shared" si="707"/>
        <v>372000</v>
      </c>
      <c r="AM926" s="423">
        <f t="shared" si="708"/>
        <v>37.200000000000003</v>
      </c>
      <c r="AO926" s="423">
        <f t="shared" si="709"/>
        <v>84000</v>
      </c>
      <c r="AP926" s="126">
        <f t="shared" si="709"/>
        <v>84000</v>
      </c>
      <c r="AQ926" s="126">
        <f>AQ1558+AQ927+AQ1248+AQ1304+AQ1502</f>
        <v>79000</v>
      </c>
      <c r="AR926" s="126">
        <f t="shared" si="710"/>
        <v>247000</v>
      </c>
      <c r="AS926" s="423">
        <f t="shared" si="711"/>
        <v>24.7</v>
      </c>
      <c r="AU926" s="423">
        <f t="shared" si="693"/>
        <v>619000</v>
      </c>
      <c r="AV926" s="423">
        <f t="shared" si="697"/>
        <v>61.9</v>
      </c>
      <c r="AX926" s="423">
        <f t="shared" si="698"/>
        <v>1000000</v>
      </c>
      <c r="AY926" s="423">
        <f t="shared" si="699"/>
        <v>100</v>
      </c>
      <c r="AZ926" s="50"/>
      <c r="BA926" s="125">
        <f t="shared" si="686"/>
        <v>0</v>
      </c>
      <c r="BB926" s="126">
        <f t="shared" si="712"/>
        <v>0</v>
      </c>
      <c r="BC926" s="126">
        <f t="shared" si="687"/>
        <v>1000000</v>
      </c>
      <c r="BD926" s="51"/>
    </row>
    <row r="927" spans="1:56" ht="30" customHeight="1" x14ac:dyDescent="0.2">
      <c r="A927" s="82"/>
      <c r="B927" s="83"/>
      <c r="C927" s="83"/>
      <c r="D927" s="63"/>
      <c r="E927" s="60"/>
      <c r="F927" s="83"/>
      <c r="G927" s="104"/>
      <c r="H927" s="105"/>
      <c r="I927" s="59"/>
      <c r="J927" s="130" t="s">
        <v>92</v>
      </c>
      <c r="K927" s="61"/>
      <c r="L927" s="62"/>
      <c r="M927" s="63"/>
      <c r="N927" s="101" t="s">
        <v>114</v>
      </c>
      <c r="O927" s="103">
        <f t="shared" si="700"/>
        <v>1000000</v>
      </c>
      <c r="P927" s="131">
        <f t="shared" si="700"/>
        <v>1106000</v>
      </c>
      <c r="Q927" s="132">
        <f t="shared" si="700"/>
        <v>1219000</v>
      </c>
      <c r="R927" s="103">
        <f t="shared" si="700"/>
        <v>1000000</v>
      </c>
      <c r="S927" s="379"/>
      <c r="T927" s="103">
        <f>T928</f>
        <v>0</v>
      </c>
      <c r="U927" s="103">
        <f>U928</f>
        <v>60000</v>
      </c>
      <c r="V927" s="103">
        <f>V928</f>
        <v>60000</v>
      </c>
      <c r="W927" s="103">
        <f t="shared" si="702"/>
        <v>120000</v>
      </c>
      <c r="X927" s="102">
        <f t="shared" si="694"/>
        <v>12</v>
      </c>
      <c r="Z927" s="102">
        <f t="shared" si="703"/>
        <v>87000</v>
      </c>
      <c r="AA927" s="103">
        <f t="shared" si="703"/>
        <v>87000</v>
      </c>
      <c r="AB927" s="103">
        <f t="shared" si="703"/>
        <v>87000</v>
      </c>
      <c r="AC927" s="103">
        <f t="shared" si="704"/>
        <v>261000</v>
      </c>
      <c r="AD927" s="420">
        <f t="shared" si="705"/>
        <v>26.1</v>
      </c>
      <c r="AF927" s="420">
        <f t="shared" si="695"/>
        <v>381000</v>
      </c>
      <c r="AG927" s="420">
        <f t="shared" si="696"/>
        <v>38.1</v>
      </c>
      <c r="AI927" s="420">
        <f t="shared" si="706"/>
        <v>124000</v>
      </c>
      <c r="AJ927" s="103">
        <f t="shared" si="706"/>
        <v>124000</v>
      </c>
      <c r="AK927" s="103">
        <f t="shared" si="706"/>
        <v>124000</v>
      </c>
      <c r="AL927" s="103">
        <f t="shared" si="707"/>
        <v>372000</v>
      </c>
      <c r="AM927" s="420">
        <f t="shared" si="708"/>
        <v>37.200000000000003</v>
      </c>
      <c r="AO927" s="420">
        <f t="shared" si="709"/>
        <v>84000</v>
      </c>
      <c r="AP927" s="103">
        <f t="shared" si="709"/>
        <v>84000</v>
      </c>
      <c r="AQ927" s="103">
        <f t="shared" si="709"/>
        <v>79000</v>
      </c>
      <c r="AR927" s="103">
        <f t="shared" si="710"/>
        <v>247000</v>
      </c>
      <c r="AS927" s="420">
        <f t="shared" si="711"/>
        <v>24.7</v>
      </c>
      <c r="AU927" s="420">
        <f t="shared" si="693"/>
        <v>619000</v>
      </c>
      <c r="AV927" s="420">
        <f t="shared" si="697"/>
        <v>61.9</v>
      </c>
      <c r="AX927" s="420">
        <f t="shared" si="698"/>
        <v>1000000</v>
      </c>
      <c r="AY927" s="420">
        <f t="shared" si="699"/>
        <v>100</v>
      </c>
      <c r="AZ927" s="50"/>
      <c r="BA927" s="102">
        <f>R927-AX927</f>
        <v>0</v>
      </c>
      <c r="BB927" s="103">
        <f>BA927/(R927/100)</f>
        <v>0</v>
      </c>
      <c r="BC927" s="103">
        <f>R927-BA927</f>
        <v>1000000</v>
      </c>
      <c r="BD927" s="51"/>
    </row>
    <row r="928" spans="1:56" ht="30" customHeight="1" x14ac:dyDescent="0.2">
      <c r="A928" s="82"/>
      <c r="B928" s="83"/>
      <c r="C928" s="83"/>
      <c r="D928" s="63"/>
      <c r="E928" s="60"/>
      <c r="F928" s="83"/>
      <c r="G928" s="104"/>
      <c r="H928" s="105"/>
      <c r="I928" s="59"/>
      <c r="J928" s="60"/>
      <c r="K928" s="133">
        <v>5</v>
      </c>
      <c r="L928" s="62"/>
      <c r="M928" s="63"/>
      <c r="N928" s="134" t="s">
        <v>118</v>
      </c>
      <c r="O928" s="129">
        <v>1000000</v>
      </c>
      <c r="P928" s="136">
        <v>1106000</v>
      </c>
      <c r="Q928" s="137">
        <v>1219000</v>
      </c>
      <c r="R928" s="129">
        <v>1000000</v>
      </c>
      <c r="S928" s="375"/>
      <c r="T928" s="129"/>
      <c r="U928" s="129">
        <v>60000</v>
      </c>
      <c r="V928" s="129">
        <v>60000</v>
      </c>
      <c r="W928" s="129">
        <f t="shared" si="702"/>
        <v>120000</v>
      </c>
      <c r="X928" s="135">
        <f t="shared" si="694"/>
        <v>12</v>
      </c>
      <c r="Z928" s="135">
        <v>87000</v>
      </c>
      <c r="AA928" s="129">
        <v>87000</v>
      </c>
      <c r="AB928" s="129">
        <v>87000</v>
      </c>
      <c r="AC928" s="129">
        <f t="shared" si="704"/>
        <v>261000</v>
      </c>
      <c r="AD928" s="424">
        <f t="shared" si="705"/>
        <v>26.1</v>
      </c>
      <c r="AF928" s="424">
        <f t="shared" si="695"/>
        <v>381000</v>
      </c>
      <c r="AG928" s="424">
        <f t="shared" si="696"/>
        <v>38.1</v>
      </c>
      <c r="AI928" s="424">
        <v>124000</v>
      </c>
      <c r="AJ928" s="129">
        <v>124000</v>
      </c>
      <c r="AK928" s="129">
        <v>124000</v>
      </c>
      <c r="AL928" s="129">
        <f t="shared" si="707"/>
        <v>372000</v>
      </c>
      <c r="AM928" s="424">
        <f t="shared" si="708"/>
        <v>37.200000000000003</v>
      </c>
      <c r="AO928" s="424">
        <v>84000</v>
      </c>
      <c r="AP928" s="129">
        <v>84000</v>
      </c>
      <c r="AQ928" s="129">
        <v>79000</v>
      </c>
      <c r="AR928" s="129">
        <f t="shared" si="710"/>
        <v>247000</v>
      </c>
      <c r="AS928" s="424">
        <f t="shared" si="711"/>
        <v>24.7</v>
      </c>
      <c r="AU928" s="424">
        <f t="shared" si="693"/>
        <v>619000</v>
      </c>
      <c r="AV928" s="424">
        <f t="shared" si="697"/>
        <v>61.9</v>
      </c>
      <c r="AX928" s="424">
        <f t="shared" si="698"/>
        <v>1000000</v>
      </c>
      <c r="AY928" s="424">
        <f t="shared" si="699"/>
        <v>100</v>
      </c>
      <c r="AZ928" s="50"/>
      <c r="BA928" s="135">
        <f>R928-AX928</f>
        <v>0</v>
      </c>
      <c r="BB928" s="129">
        <f>BA928/(R928/100)</f>
        <v>0</v>
      </c>
      <c r="BC928" s="129">
        <f>R928-BA928</f>
        <v>1000000</v>
      </c>
      <c r="BD928" s="51"/>
    </row>
    <row r="929" spans="1:56" ht="30" customHeight="1" x14ac:dyDescent="0.2">
      <c r="A929" s="82"/>
      <c r="B929" s="83"/>
      <c r="C929" s="83"/>
      <c r="D929" s="63"/>
      <c r="E929" s="193" t="s">
        <v>48</v>
      </c>
      <c r="F929" s="83"/>
      <c r="G929" s="104"/>
      <c r="H929" s="105"/>
      <c r="I929" s="59"/>
      <c r="J929" s="60"/>
      <c r="K929" s="61"/>
      <c r="L929" s="62"/>
      <c r="M929" s="63"/>
      <c r="N929" s="64" t="s">
        <v>49</v>
      </c>
      <c r="O929" s="99">
        <f t="shared" ref="O929:R933" si="713">O930</f>
        <v>16700000</v>
      </c>
      <c r="P929" s="66">
        <f t="shared" si="713"/>
        <v>20200000</v>
      </c>
      <c r="Q929" s="67">
        <f t="shared" si="713"/>
        <v>24400000</v>
      </c>
      <c r="R929" s="99">
        <f t="shared" si="713"/>
        <v>16700000</v>
      </c>
      <c r="S929" s="383"/>
      <c r="T929" s="99">
        <f t="shared" ref="T929:U931" si="714">T930</f>
        <v>0</v>
      </c>
      <c r="U929" s="99">
        <f t="shared" si="714"/>
        <v>1002000</v>
      </c>
      <c r="V929" s="99">
        <f>V1561+V930+V1251+V1307+V1505</f>
        <v>402000</v>
      </c>
      <c r="W929" s="99">
        <f t="shared" si="702"/>
        <v>1404000</v>
      </c>
      <c r="X929" s="98">
        <f t="shared" si="694"/>
        <v>8.4071856287425142</v>
      </c>
      <c r="Z929" s="98">
        <f t="shared" ref="Z929:AA931" si="715">Z930</f>
        <v>1448000</v>
      </c>
      <c r="AA929" s="99">
        <f t="shared" si="715"/>
        <v>1448000</v>
      </c>
      <c r="AB929" s="99">
        <f>AB1561+AB930+AB1251+AB1307+AB1505</f>
        <v>922000</v>
      </c>
      <c r="AC929" s="99">
        <f t="shared" si="704"/>
        <v>3818000</v>
      </c>
      <c r="AD929" s="65">
        <f t="shared" si="705"/>
        <v>22.862275449101798</v>
      </c>
      <c r="AF929" s="65">
        <f t="shared" si="695"/>
        <v>5222000</v>
      </c>
      <c r="AG929" s="65">
        <f t="shared" si="696"/>
        <v>31.269461077844312</v>
      </c>
      <c r="AI929" s="65">
        <f t="shared" ref="AI929:AJ931" si="716">AI930</f>
        <v>2586000</v>
      </c>
      <c r="AJ929" s="99">
        <f t="shared" si="716"/>
        <v>2060000</v>
      </c>
      <c r="AK929" s="99">
        <f>AK1561+AK930+AK1251+AK1307+AK1505</f>
        <v>2060000</v>
      </c>
      <c r="AL929" s="99">
        <f t="shared" si="707"/>
        <v>6706000</v>
      </c>
      <c r="AM929" s="65">
        <f t="shared" si="708"/>
        <v>40.155688622754489</v>
      </c>
      <c r="AO929" s="65">
        <f t="shared" ref="AO929:AP931" si="717">AO930</f>
        <v>1392000</v>
      </c>
      <c r="AP929" s="99">
        <f t="shared" si="717"/>
        <v>1992000</v>
      </c>
      <c r="AQ929" s="99">
        <f>AQ1561+AQ930+AQ1251+AQ1307+AQ1505</f>
        <v>1388000</v>
      </c>
      <c r="AR929" s="99">
        <f t="shared" si="710"/>
        <v>4772000</v>
      </c>
      <c r="AS929" s="65">
        <f t="shared" si="711"/>
        <v>28.574850299401199</v>
      </c>
      <c r="AU929" s="65">
        <f t="shared" si="693"/>
        <v>11478000</v>
      </c>
      <c r="AV929" s="65">
        <f t="shared" si="697"/>
        <v>68.730538922155688</v>
      </c>
      <c r="AX929" s="65">
        <f t="shared" si="698"/>
        <v>16700000</v>
      </c>
      <c r="AY929" s="65">
        <f t="shared" si="699"/>
        <v>100</v>
      </c>
      <c r="AZ929" s="50"/>
      <c r="BA929" s="98">
        <f t="shared" si="686"/>
        <v>0</v>
      </c>
      <c r="BB929" s="99">
        <f t="shared" si="712"/>
        <v>0</v>
      </c>
      <c r="BC929" s="99">
        <f t="shared" si="687"/>
        <v>16700000</v>
      </c>
      <c r="BD929" s="51"/>
    </row>
    <row r="930" spans="1:56" ht="30" customHeight="1" x14ac:dyDescent="0.2">
      <c r="A930" s="82"/>
      <c r="B930" s="83"/>
      <c r="C930" s="83"/>
      <c r="D930" s="63"/>
      <c r="E930" s="60"/>
      <c r="F930" s="171">
        <v>4</v>
      </c>
      <c r="G930" s="104"/>
      <c r="H930" s="105"/>
      <c r="I930" s="59"/>
      <c r="J930" s="60"/>
      <c r="K930" s="61"/>
      <c r="L930" s="62"/>
      <c r="M930" s="63"/>
      <c r="N930" s="101" t="s">
        <v>50</v>
      </c>
      <c r="O930" s="103">
        <f t="shared" si="713"/>
        <v>16700000</v>
      </c>
      <c r="P930" s="131">
        <f t="shared" si="713"/>
        <v>20200000</v>
      </c>
      <c r="Q930" s="132">
        <f t="shared" si="713"/>
        <v>24400000</v>
      </c>
      <c r="R930" s="103">
        <f t="shared" si="713"/>
        <v>16700000</v>
      </c>
      <c r="S930" s="379"/>
      <c r="T930" s="103">
        <f t="shared" si="714"/>
        <v>0</v>
      </c>
      <c r="U930" s="103">
        <f t="shared" si="714"/>
        <v>1002000</v>
      </c>
      <c r="V930" s="103">
        <f>V1562+V931+V1252+V1308+V1506</f>
        <v>402000</v>
      </c>
      <c r="W930" s="103">
        <f t="shared" si="702"/>
        <v>1404000</v>
      </c>
      <c r="X930" s="102">
        <f t="shared" si="694"/>
        <v>8.4071856287425142</v>
      </c>
      <c r="Z930" s="102">
        <f t="shared" si="715"/>
        <v>1448000</v>
      </c>
      <c r="AA930" s="103">
        <f t="shared" si="715"/>
        <v>1448000</v>
      </c>
      <c r="AB930" s="103">
        <f>AB1562+AB931+AB1252+AB1308+AB1506</f>
        <v>922000</v>
      </c>
      <c r="AC930" s="103">
        <f t="shared" si="704"/>
        <v>3818000</v>
      </c>
      <c r="AD930" s="420">
        <f t="shared" si="705"/>
        <v>22.862275449101798</v>
      </c>
      <c r="AF930" s="420">
        <f t="shared" si="695"/>
        <v>5222000</v>
      </c>
      <c r="AG930" s="420">
        <f t="shared" si="696"/>
        <v>31.269461077844312</v>
      </c>
      <c r="AI930" s="420">
        <f t="shared" si="716"/>
        <v>2586000</v>
      </c>
      <c r="AJ930" s="103">
        <f t="shared" si="716"/>
        <v>2060000</v>
      </c>
      <c r="AK930" s="103">
        <f>AK1562+AK931+AK1252+AK1308+AK1506</f>
        <v>2060000</v>
      </c>
      <c r="AL930" s="103">
        <f t="shared" si="707"/>
        <v>6706000</v>
      </c>
      <c r="AM930" s="420">
        <f t="shared" si="708"/>
        <v>40.155688622754489</v>
      </c>
      <c r="AO930" s="420">
        <f t="shared" si="717"/>
        <v>1392000</v>
      </c>
      <c r="AP930" s="103">
        <f t="shared" si="717"/>
        <v>1992000</v>
      </c>
      <c r="AQ930" s="103">
        <f>AQ1562+AQ931+AQ1252+AQ1308+AQ1506</f>
        <v>1388000</v>
      </c>
      <c r="AR930" s="103">
        <f t="shared" si="710"/>
        <v>4772000</v>
      </c>
      <c r="AS930" s="420">
        <f t="shared" si="711"/>
        <v>28.574850299401199</v>
      </c>
      <c r="AU930" s="420">
        <f t="shared" si="693"/>
        <v>11478000</v>
      </c>
      <c r="AV930" s="420">
        <f t="shared" si="697"/>
        <v>68.730538922155688</v>
      </c>
      <c r="AX930" s="420">
        <f t="shared" si="698"/>
        <v>16700000</v>
      </c>
      <c r="AY930" s="420">
        <f t="shared" si="699"/>
        <v>100</v>
      </c>
      <c r="AZ930" s="50"/>
      <c r="BA930" s="102">
        <f t="shared" si="686"/>
        <v>0</v>
      </c>
      <c r="BB930" s="103">
        <f t="shared" si="712"/>
        <v>0</v>
      </c>
      <c r="BC930" s="103">
        <f t="shared" si="687"/>
        <v>16700000</v>
      </c>
      <c r="BD930" s="51"/>
    </row>
    <row r="931" spans="1:56" ht="30" customHeight="1" x14ac:dyDescent="0.2">
      <c r="A931" s="82"/>
      <c r="B931" s="83"/>
      <c r="C931" s="83"/>
      <c r="D931" s="63"/>
      <c r="E931" s="60"/>
      <c r="F931" s="83"/>
      <c r="G931" s="109">
        <v>1</v>
      </c>
      <c r="H931" s="172"/>
      <c r="I931" s="59"/>
      <c r="J931" s="60"/>
      <c r="K931" s="61"/>
      <c r="L931" s="62"/>
      <c r="M931" s="63"/>
      <c r="N931" s="101" t="s">
        <v>51</v>
      </c>
      <c r="O931" s="103">
        <f t="shared" si="713"/>
        <v>16700000</v>
      </c>
      <c r="P931" s="131">
        <f t="shared" si="713"/>
        <v>20200000</v>
      </c>
      <c r="Q931" s="132">
        <f t="shared" si="713"/>
        <v>24400000</v>
      </c>
      <c r="R931" s="103">
        <f t="shared" si="713"/>
        <v>16700000</v>
      </c>
      <c r="S931" s="379"/>
      <c r="T931" s="103">
        <f t="shared" si="714"/>
        <v>0</v>
      </c>
      <c r="U931" s="103">
        <f t="shared" si="714"/>
        <v>1002000</v>
      </c>
      <c r="V931" s="103">
        <f>V1563+V932+V1253+V1309+V1507</f>
        <v>402000</v>
      </c>
      <c r="W931" s="103">
        <f t="shared" si="702"/>
        <v>1404000</v>
      </c>
      <c r="X931" s="102">
        <f t="shared" si="694"/>
        <v>8.4071856287425142</v>
      </c>
      <c r="Z931" s="102">
        <f t="shared" si="715"/>
        <v>1448000</v>
      </c>
      <c r="AA931" s="103">
        <f t="shared" si="715"/>
        <v>1448000</v>
      </c>
      <c r="AB931" s="103">
        <f>AB1563+AB932+AB1253+AB1309+AB1507</f>
        <v>922000</v>
      </c>
      <c r="AC931" s="103">
        <f t="shared" si="704"/>
        <v>3818000</v>
      </c>
      <c r="AD931" s="420">
        <f t="shared" si="705"/>
        <v>22.862275449101798</v>
      </c>
      <c r="AF931" s="420">
        <f t="shared" si="695"/>
        <v>5222000</v>
      </c>
      <c r="AG931" s="420">
        <f t="shared" si="696"/>
        <v>31.269461077844312</v>
      </c>
      <c r="AI931" s="420">
        <f t="shared" si="716"/>
        <v>2586000</v>
      </c>
      <c r="AJ931" s="103">
        <f t="shared" si="716"/>
        <v>2060000</v>
      </c>
      <c r="AK931" s="103">
        <f>AK1563+AK932+AK1253+AK1309+AK1507</f>
        <v>2060000</v>
      </c>
      <c r="AL931" s="103">
        <f t="shared" si="707"/>
        <v>6706000</v>
      </c>
      <c r="AM931" s="420">
        <f t="shared" si="708"/>
        <v>40.155688622754489</v>
      </c>
      <c r="AO931" s="420">
        <f t="shared" si="717"/>
        <v>1392000</v>
      </c>
      <c r="AP931" s="103">
        <f t="shared" si="717"/>
        <v>1992000</v>
      </c>
      <c r="AQ931" s="103">
        <f>AQ1563+AQ932+AQ1253+AQ1309+AQ1507</f>
        <v>1388000</v>
      </c>
      <c r="AR931" s="103">
        <f t="shared" si="710"/>
        <v>4772000</v>
      </c>
      <c r="AS931" s="420">
        <f t="shared" si="711"/>
        <v>28.574850299401199</v>
      </c>
      <c r="AU931" s="420">
        <f t="shared" si="693"/>
        <v>11478000</v>
      </c>
      <c r="AV931" s="420">
        <f t="shared" si="697"/>
        <v>68.730538922155688</v>
      </c>
      <c r="AX931" s="420">
        <f t="shared" si="698"/>
        <v>16700000</v>
      </c>
      <c r="AY931" s="420">
        <f t="shared" si="699"/>
        <v>100</v>
      </c>
      <c r="AZ931" s="50"/>
      <c r="BA931" s="102">
        <f t="shared" si="686"/>
        <v>0</v>
      </c>
      <c r="BB931" s="103">
        <f t="shared" si="712"/>
        <v>0</v>
      </c>
      <c r="BC931" s="103">
        <f t="shared" si="687"/>
        <v>16700000</v>
      </c>
      <c r="BD931" s="51"/>
    </row>
    <row r="932" spans="1:56" ht="30" customHeight="1" x14ac:dyDescent="0.2">
      <c r="A932" s="82"/>
      <c r="B932" s="83"/>
      <c r="C932" s="83"/>
      <c r="D932" s="63"/>
      <c r="E932" s="60"/>
      <c r="F932" s="83"/>
      <c r="G932" s="109"/>
      <c r="H932" s="173" t="s">
        <v>46</v>
      </c>
      <c r="I932" s="59"/>
      <c r="J932" s="60"/>
      <c r="K932" s="61"/>
      <c r="L932" s="62"/>
      <c r="M932" s="63"/>
      <c r="N932" s="101" t="s">
        <v>51</v>
      </c>
      <c r="O932" s="103">
        <f t="shared" si="713"/>
        <v>16700000</v>
      </c>
      <c r="P932" s="131">
        <f t="shared" si="713"/>
        <v>20200000</v>
      </c>
      <c r="Q932" s="132">
        <f t="shared" si="713"/>
        <v>24400000</v>
      </c>
      <c r="R932" s="103">
        <f t="shared" si="713"/>
        <v>16700000</v>
      </c>
      <c r="S932" s="379"/>
      <c r="T932" s="103">
        <f>T933</f>
        <v>0</v>
      </c>
      <c r="U932" s="103">
        <f>U933</f>
        <v>1002000</v>
      </c>
      <c r="V932" s="103">
        <f>V1564+V933+V1254+V1310+V1508</f>
        <v>402000</v>
      </c>
      <c r="W932" s="103">
        <f t="shared" si="702"/>
        <v>1404000</v>
      </c>
      <c r="X932" s="102">
        <f t="shared" si="694"/>
        <v>8.4071856287425142</v>
      </c>
      <c r="Z932" s="102">
        <f>Z933</f>
        <v>1448000</v>
      </c>
      <c r="AA932" s="103">
        <f>AA933</f>
        <v>1448000</v>
      </c>
      <c r="AB932" s="103">
        <f>AB1564+AB933+AB1254+AB1310+AB1508</f>
        <v>922000</v>
      </c>
      <c r="AC932" s="103">
        <f t="shared" si="704"/>
        <v>3818000</v>
      </c>
      <c r="AD932" s="420">
        <f t="shared" si="705"/>
        <v>22.862275449101798</v>
      </c>
      <c r="AF932" s="420">
        <f t="shared" si="695"/>
        <v>5222000</v>
      </c>
      <c r="AG932" s="420">
        <f t="shared" si="696"/>
        <v>31.269461077844312</v>
      </c>
      <c r="AI932" s="420">
        <f>AI933</f>
        <v>2586000</v>
      </c>
      <c r="AJ932" s="103">
        <f>AJ933</f>
        <v>2060000</v>
      </c>
      <c r="AK932" s="103">
        <f>AK1564+AK933+AK1254+AK1310+AK1508</f>
        <v>2060000</v>
      </c>
      <c r="AL932" s="103">
        <f t="shared" si="707"/>
        <v>6706000</v>
      </c>
      <c r="AM932" s="420">
        <f t="shared" si="708"/>
        <v>40.155688622754489</v>
      </c>
      <c r="AO932" s="420">
        <f>AO933</f>
        <v>1392000</v>
      </c>
      <c r="AP932" s="103">
        <f>AP933</f>
        <v>1992000</v>
      </c>
      <c r="AQ932" s="103">
        <f>AQ1564+AQ933+AQ1254+AQ1310+AQ1508</f>
        <v>1388000</v>
      </c>
      <c r="AR932" s="103">
        <f t="shared" si="710"/>
        <v>4772000</v>
      </c>
      <c r="AS932" s="420">
        <f t="shared" si="711"/>
        <v>28.574850299401199</v>
      </c>
      <c r="AU932" s="420">
        <f t="shared" si="693"/>
        <v>11478000</v>
      </c>
      <c r="AV932" s="420">
        <f t="shared" si="697"/>
        <v>68.730538922155688</v>
      </c>
      <c r="AX932" s="420">
        <f t="shared" si="698"/>
        <v>16700000</v>
      </c>
      <c r="AY932" s="420">
        <f t="shared" si="699"/>
        <v>100</v>
      </c>
      <c r="AZ932" s="50"/>
      <c r="BA932" s="102">
        <f t="shared" si="686"/>
        <v>0</v>
      </c>
      <c r="BB932" s="103">
        <f t="shared" si="712"/>
        <v>0</v>
      </c>
      <c r="BC932" s="103">
        <f t="shared" si="687"/>
        <v>16700000</v>
      </c>
      <c r="BD932" s="51"/>
    </row>
    <row r="933" spans="1:56" ht="30" customHeight="1" x14ac:dyDescent="0.2">
      <c r="A933" s="82"/>
      <c r="B933" s="83"/>
      <c r="C933" s="83"/>
      <c r="D933" s="63"/>
      <c r="E933" s="60"/>
      <c r="F933" s="83"/>
      <c r="G933" s="104"/>
      <c r="H933" s="105"/>
      <c r="I933" s="123">
        <v>2</v>
      </c>
      <c r="J933" s="60"/>
      <c r="K933" s="61"/>
      <c r="L933" s="62"/>
      <c r="M933" s="63"/>
      <c r="N933" s="124" t="s">
        <v>54</v>
      </c>
      <c r="O933" s="125">
        <f t="shared" si="713"/>
        <v>16700000</v>
      </c>
      <c r="P933" s="125">
        <f t="shared" si="713"/>
        <v>20200000</v>
      </c>
      <c r="Q933" s="125">
        <f t="shared" si="713"/>
        <v>24400000</v>
      </c>
      <c r="R933" s="125">
        <f t="shared" si="713"/>
        <v>16700000</v>
      </c>
      <c r="S933" s="386"/>
      <c r="T933" s="125">
        <f>T934</f>
        <v>0</v>
      </c>
      <c r="U933" s="125">
        <f>U934</f>
        <v>1002000</v>
      </c>
      <c r="V933" s="125">
        <f>V1565+V934+V1255+V1311+V1509</f>
        <v>402000</v>
      </c>
      <c r="W933" s="125">
        <f t="shared" si="702"/>
        <v>1404000</v>
      </c>
      <c r="X933" s="125">
        <f t="shared" si="694"/>
        <v>8.4071856287425142</v>
      </c>
      <c r="Z933" s="125">
        <f>Z934</f>
        <v>1448000</v>
      </c>
      <c r="AA933" s="125">
        <f>AA934</f>
        <v>1448000</v>
      </c>
      <c r="AB933" s="125">
        <f>AB1565+AB934+AB1255+AB1311+AB1509</f>
        <v>922000</v>
      </c>
      <c r="AC933" s="125">
        <f t="shared" si="704"/>
        <v>3818000</v>
      </c>
      <c r="AD933" s="423">
        <f t="shared" si="705"/>
        <v>22.862275449101798</v>
      </c>
      <c r="AF933" s="423">
        <f t="shared" si="695"/>
        <v>5222000</v>
      </c>
      <c r="AG933" s="423">
        <f t="shared" si="696"/>
        <v>31.269461077844312</v>
      </c>
      <c r="AI933" s="423">
        <f>AI934</f>
        <v>2586000</v>
      </c>
      <c r="AJ933" s="125">
        <f>AJ934</f>
        <v>2060000</v>
      </c>
      <c r="AK933" s="125">
        <f>AK1565+AK934+AK1255+AK1311+AK1509</f>
        <v>2060000</v>
      </c>
      <c r="AL933" s="125">
        <f t="shared" si="707"/>
        <v>6706000</v>
      </c>
      <c r="AM933" s="423">
        <f t="shared" si="708"/>
        <v>40.155688622754489</v>
      </c>
      <c r="AO933" s="423">
        <f>AO934</f>
        <v>1392000</v>
      </c>
      <c r="AP933" s="125">
        <f>AP934</f>
        <v>1992000</v>
      </c>
      <c r="AQ933" s="125">
        <f>AQ1565+AQ934+AQ1255+AQ1311+AQ1509</f>
        <v>1388000</v>
      </c>
      <c r="AR933" s="125">
        <f t="shared" si="710"/>
        <v>4772000</v>
      </c>
      <c r="AS933" s="423">
        <f t="shared" si="711"/>
        <v>28.574850299401199</v>
      </c>
      <c r="AU933" s="423">
        <f t="shared" si="693"/>
        <v>11478000</v>
      </c>
      <c r="AV933" s="423">
        <f t="shared" si="697"/>
        <v>68.730538922155688</v>
      </c>
      <c r="AX933" s="423">
        <f t="shared" si="698"/>
        <v>16700000</v>
      </c>
      <c r="AY933" s="423">
        <f t="shared" si="699"/>
        <v>100</v>
      </c>
      <c r="AZ933" s="50"/>
      <c r="BA933" s="125">
        <f t="shared" si="686"/>
        <v>0</v>
      </c>
      <c r="BB933" s="125">
        <f t="shared" si="712"/>
        <v>0</v>
      </c>
      <c r="BC933" s="125">
        <f t="shared" si="687"/>
        <v>16700000</v>
      </c>
      <c r="BD933" s="51"/>
    </row>
    <row r="934" spans="1:56" ht="30" customHeight="1" x14ac:dyDescent="0.2">
      <c r="A934" s="82"/>
      <c r="B934" s="83"/>
      <c r="C934" s="83"/>
      <c r="D934" s="63"/>
      <c r="E934" s="60"/>
      <c r="F934" s="83"/>
      <c r="G934" s="104"/>
      <c r="H934" s="105"/>
      <c r="I934" s="59"/>
      <c r="J934" s="130" t="s">
        <v>92</v>
      </c>
      <c r="K934" s="61"/>
      <c r="L934" s="62"/>
      <c r="M934" s="63"/>
      <c r="N934" s="101" t="s">
        <v>114</v>
      </c>
      <c r="O934" s="103">
        <f>O935+O936</f>
        <v>16700000</v>
      </c>
      <c r="P934" s="103">
        <f>P935+P936</f>
        <v>20200000</v>
      </c>
      <c r="Q934" s="103">
        <f>Q935+Q936</f>
        <v>24400000</v>
      </c>
      <c r="R934" s="103">
        <f>R935+R936</f>
        <v>16700000</v>
      </c>
      <c r="S934" s="379"/>
      <c r="T934" s="103">
        <f>T935+T936</f>
        <v>0</v>
      </c>
      <c r="U934" s="103">
        <f>U935+U936</f>
        <v>1002000</v>
      </c>
      <c r="V934" s="103">
        <f>V935+V936</f>
        <v>402000</v>
      </c>
      <c r="W934" s="103">
        <f t="shared" si="702"/>
        <v>1404000</v>
      </c>
      <c r="X934" s="102">
        <f t="shared" si="694"/>
        <v>8.4071856287425142</v>
      </c>
      <c r="Z934" s="102">
        <f>Z935+Z936</f>
        <v>1448000</v>
      </c>
      <c r="AA934" s="103">
        <f>AA935+AA936</f>
        <v>1448000</v>
      </c>
      <c r="AB934" s="103">
        <f>AB935+AB936</f>
        <v>922000</v>
      </c>
      <c r="AC934" s="103">
        <f t="shared" si="704"/>
        <v>3818000</v>
      </c>
      <c r="AD934" s="420">
        <f t="shared" si="705"/>
        <v>22.862275449101798</v>
      </c>
      <c r="AF934" s="420">
        <f t="shared" si="695"/>
        <v>5222000</v>
      </c>
      <c r="AG934" s="420">
        <f t="shared" si="696"/>
        <v>31.269461077844312</v>
      </c>
      <c r="AI934" s="420">
        <f>AI935+AI936</f>
        <v>2586000</v>
      </c>
      <c r="AJ934" s="103">
        <f>AJ935+AJ936</f>
        <v>2060000</v>
      </c>
      <c r="AK934" s="103">
        <f>AK935+AK936</f>
        <v>2060000</v>
      </c>
      <c r="AL934" s="103">
        <f t="shared" si="707"/>
        <v>6706000</v>
      </c>
      <c r="AM934" s="420">
        <f t="shared" si="708"/>
        <v>40.155688622754489</v>
      </c>
      <c r="AO934" s="420">
        <f>AO935+AO936</f>
        <v>1392000</v>
      </c>
      <c r="AP934" s="103">
        <f>AP935+AP936</f>
        <v>1992000</v>
      </c>
      <c r="AQ934" s="103">
        <f>AQ935+AQ936</f>
        <v>1388000</v>
      </c>
      <c r="AR934" s="103">
        <f t="shared" si="710"/>
        <v>4772000</v>
      </c>
      <c r="AS934" s="420">
        <f t="shared" si="711"/>
        <v>28.574850299401199</v>
      </c>
      <c r="AU934" s="420">
        <f t="shared" si="693"/>
        <v>11478000</v>
      </c>
      <c r="AV934" s="420">
        <f t="shared" si="697"/>
        <v>68.730538922155688</v>
      </c>
      <c r="AX934" s="420">
        <f t="shared" si="698"/>
        <v>16700000</v>
      </c>
      <c r="AY934" s="420">
        <f t="shared" si="699"/>
        <v>100</v>
      </c>
      <c r="AZ934" s="50"/>
      <c r="BA934" s="102">
        <f>R934-AX934</f>
        <v>0</v>
      </c>
      <c r="BB934" s="103">
        <f>BA934/(R934/100)</f>
        <v>0</v>
      </c>
      <c r="BC934" s="103">
        <f>R934-BA934</f>
        <v>16700000</v>
      </c>
      <c r="BD934" s="51"/>
    </row>
    <row r="935" spans="1:56" ht="30" customHeight="1" x14ac:dyDescent="0.2">
      <c r="A935" s="82"/>
      <c r="B935" s="83"/>
      <c r="C935" s="83"/>
      <c r="D935" s="63"/>
      <c r="E935" s="60"/>
      <c r="F935" s="83"/>
      <c r="G935" s="104"/>
      <c r="H935" s="105"/>
      <c r="I935" s="59"/>
      <c r="J935" s="60"/>
      <c r="K935" s="133">
        <v>5</v>
      </c>
      <c r="L935" s="62"/>
      <c r="M935" s="63"/>
      <c r="N935" s="134" t="s">
        <v>118</v>
      </c>
      <c r="O935" s="129">
        <v>15200000</v>
      </c>
      <c r="P935" s="136">
        <v>18200000</v>
      </c>
      <c r="Q935" s="137">
        <v>22200000</v>
      </c>
      <c r="R935" s="129">
        <v>15200000</v>
      </c>
      <c r="S935" s="375"/>
      <c r="T935" s="129"/>
      <c r="U935" s="129">
        <v>912000</v>
      </c>
      <c r="V935" s="129">
        <v>312000</v>
      </c>
      <c r="W935" s="129">
        <f t="shared" si="702"/>
        <v>1224000</v>
      </c>
      <c r="X935" s="135">
        <f t="shared" si="694"/>
        <v>8.0526315789473681</v>
      </c>
      <c r="Z935" s="135">
        <v>1318000</v>
      </c>
      <c r="AA935" s="129">
        <v>1318000</v>
      </c>
      <c r="AB935" s="129">
        <v>792000</v>
      </c>
      <c r="AC935" s="129">
        <f t="shared" si="704"/>
        <v>3428000</v>
      </c>
      <c r="AD935" s="424">
        <f t="shared" si="705"/>
        <v>22.55263157894737</v>
      </c>
      <c r="AF935" s="424">
        <f t="shared" si="695"/>
        <v>4652000</v>
      </c>
      <c r="AG935" s="424">
        <f t="shared" si="696"/>
        <v>30.605263157894736</v>
      </c>
      <c r="AI935" s="424">
        <v>2401000</v>
      </c>
      <c r="AJ935" s="129">
        <v>1875000</v>
      </c>
      <c r="AK935" s="129">
        <v>1875000</v>
      </c>
      <c r="AL935" s="129">
        <f t="shared" si="707"/>
        <v>6151000</v>
      </c>
      <c r="AM935" s="424">
        <f t="shared" si="708"/>
        <v>40.467105263157897</v>
      </c>
      <c r="AO935" s="424">
        <v>1267000</v>
      </c>
      <c r="AP935" s="129">
        <v>1867000</v>
      </c>
      <c r="AQ935" s="129">
        <v>1263000</v>
      </c>
      <c r="AR935" s="129">
        <f t="shared" si="710"/>
        <v>4397000</v>
      </c>
      <c r="AS935" s="424">
        <f t="shared" si="711"/>
        <v>28.92763157894737</v>
      </c>
      <c r="AU935" s="424">
        <f t="shared" si="693"/>
        <v>10548000</v>
      </c>
      <c r="AV935" s="424">
        <f t="shared" si="697"/>
        <v>69.39473684210526</v>
      </c>
      <c r="AX935" s="424">
        <f t="shared" si="698"/>
        <v>15200000</v>
      </c>
      <c r="AY935" s="424">
        <f t="shared" si="699"/>
        <v>100</v>
      </c>
      <c r="AZ935" s="50"/>
      <c r="BA935" s="135">
        <f>R935-AX935</f>
        <v>0</v>
      </c>
      <c r="BB935" s="129">
        <f>BA935/(R935/100)</f>
        <v>0</v>
      </c>
      <c r="BC935" s="129">
        <f>R935-BA935</f>
        <v>15200000</v>
      </c>
      <c r="BD935" s="51"/>
    </row>
    <row r="936" spans="1:56" ht="30" customHeight="1" x14ac:dyDescent="0.2">
      <c r="A936" s="82"/>
      <c r="B936" s="83"/>
      <c r="C936" s="83"/>
      <c r="D936" s="63"/>
      <c r="E936" s="60"/>
      <c r="F936" s="83"/>
      <c r="G936" s="104"/>
      <c r="H936" s="105"/>
      <c r="I936" s="59"/>
      <c r="J936" s="60"/>
      <c r="K936" s="133">
        <v>7</v>
      </c>
      <c r="L936" s="62"/>
      <c r="M936" s="63"/>
      <c r="N936" s="134" t="s">
        <v>162</v>
      </c>
      <c r="O936" s="129">
        <v>1500000</v>
      </c>
      <c r="P936" s="136">
        <v>2000000</v>
      </c>
      <c r="Q936" s="137">
        <v>2200000</v>
      </c>
      <c r="R936" s="129">
        <v>1500000</v>
      </c>
      <c r="S936" s="375"/>
      <c r="T936" s="129"/>
      <c r="U936" s="129">
        <v>90000</v>
      </c>
      <c r="V936" s="129">
        <v>90000</v>
      </c>
      <c r="W936" s="129">
        <f t="shared" si="702"/>
        <v>180000</v>
      </c>
      <c r="X936" s="135">
        <f t="shared" si="694"/>
        <v>12</v>
      </c>
      <c r="Z936" s="135">
        <v>130000</v>
      </c>
      <c r="AA936" s="129">
        <v>130000</v>
      </c>
      <c r="AB936" s="129">
        <v>130000</v>
      </c>
      <c r="AC936" s="129">
        <f t="shared" si="704"/>
        <v>390000</v>
      </c>
      <c r="AD936" s="424">
        <f t="shared" si="705"/>
        <v>26</v>
      </c>
      <c r="AF936" s="424">
        <f t="shared" si="695"/>
        <v>570000</v>
      </c>
      <c r="AG936" s="424">
        <f t="shared" si="696"/>
        <v>38</v>
      </c>
      <c r="AI936" s="424">
        <v>185000</v>
      </c>
      <c r="AJ936" s="129">
        <v>185000</v>
      </c>
      <c r="AK936" s="129">
        <v>185000</v>
      </c>
      <c r="AL936" s="129">
        <f t="shared" si="707"/>
        <v>555000</v>
      </c>
      <c r="AM936" s="424">
        <f t="shared" si="708"/>
        <v>37</v>
      </c>
      <c r="AO936" s="424">
        <v>125000</v>
      </c>
      <c r="AP936" s="129">
        <v>125000</v>
      </c>
      <c r="AQ936" s="129">
        <v>125000</v>
      </c>
      <c r="AR936" s="129">
        <f t="shared" si="710"/>
        <v>375000</v>
      </c>
      <c r="AS936" s="424">
        <f t="shared" si="711"/>
        <v>25</v>
      </c>
      <c r="AU936" s="424">
        <f t="shared" si="693"/>
        <v>930000</v>
      </c>
      <c r="AV936" s="424">
        <f t="shared" si="697"/>
        <v>62</v>
      </c>
      <c r="AX936" s="424">
        <f t="shared" si="698"/>
        <v>1500000</v>
      </c>
      <c r="AY936" s="424">
        <f t="shared" si="699"/>
        <v>100</v>
      </c>
      <c r="AZ936" s="50"/>
      <c r="BA936" s="135">
        <f>R936-AX936</f>
        <v>0</v>
      </c>
      <c r="BB936" s="129">
        <f>BA936/(R936/100)</f>
        <v>0</v>
      </c>
      <c r="BC936" s="129">
        <f>R936-BA936</f>
        <v>1500000</v>
      </c>
      <c r="BD936" s="51"/>
    </row>
    <row r="937" spans="1:56" ht="30" customHeight="1" x14ac:dyDescent="0.2">
      <c r="A937" s="82"/>
      <c r="B937" s="83"/>
      <c r="C937" s="83"/>
      <c r="D937" s="168" t="s">
        <v>163</v>
      </c>
      <c r="E937" s="85"/>
      <c r="F937" s="86"/>
      <c r="G937" s="87"/>
      <c r="H937" s="88"/>
      <c r="I937" s="89"/>
      <c r="J937" s="85"/>
      <c r="K937" s="90"/>
      <c r="L937" s="91"/>
      <c r="M937" s="92"/>
      <c r="N937" s="93" t="s">
        <v>164</v>
      </c>
      <c r="O937" s="95">
        <f>O938</f>
        <v>1091000</v>
      </c>
      <c r="P937" s="95">
        <f>P938</f>
        <v>1156000</v>
      </c>
      <c r="Q937" s="95">
        <f>Q938</f>
        <v>1273000</v>
      </c>
      <c r="R937" s="95">
        <f>R938</f>
        <v>1091000</v>
      </c>
      <c r="S937" s="375"/>
      <c r="T937" s="95">
        <f>T938</f>
        <v>165500</v>
      </c>
      <c r="U937" s="95">
        <f>U938</f>
        <v>119500</v>
      </c>
      <c r="V937" s="95">
        <f>V938</f>
        <v>83700</v>
      </c>
      <c r="W937" s="95">
        <f t="shared" si="702"/>
        <v>368700</v>
      </c>
      <c r="X937" s="94">
        <f t="shared" si="694"/>
        <v>33.794683776351974</v>
      </c>
      <c r="Z937" s="94">
        <f>Z938</f>
        <v>70600</v>
      </c>
      <c r="AA937" s="95">
        <f>AA938</f>
        <v>105300</v>
      </c>
      <c r="AB937" s="95">
        <f>AB938</f>
        <v>84800</v>
      </c>
      <c r="AC937" s="95">
        <f t="shared" si="704"/>
        <v>260700</v>
      </c>
      <c r="AD937" s="195">
        <f t="shared" si="705"/>
        <v>23.8955087076077</v>
      </c>
      <c r="AF937" s="195">
        <f t="shared" si="695"/>
        <v>629400</v>
      </c>
      <c r="AG937" s="195">
        <f t="shared" si="696"/>
        <v>57.69019248395967</v>
      </c>
      <c r="AI937" s="195">
        <f>AI938</f>
        <v>87900</v>
      </c>
      <c r="AJ937" s="95">
        <f>AJ938</f>
        <v>85900</v>
      </c>
      <c r="AK937" s="95">
        <f>AK938</f>
        <v>90800</v>
      </c>
      <c r="AL937" s="95">
        <f t="shared" si="707"/>
        <v>264600</v>
      </c>
      <c r="AM937" s="195">
        <f t="shared" si="708"/>
        <v>24.252978918423466</v>
      </c>
      <c r="AO937" s="195">
        <f>AO938</f>
        <v>72000</v>
      </c>
      <c r="AP937" s="95">
        <f>AP938</f>
        <v>63000</v>
      </c>
      <c r="AQ937" s="95">
        <f>AQ938</f>
        <v>62000</v>
      </c>
      <c r="AR937" s="95">
        <f t="shared" si="710"/>
        <v>197000</v>
      </c>
      <c r="AS937" s="195">
        <f t="shared" si="711"/>
        <v>18.056828597616864</v>
      </c>
      <c r="AU937" s="195">
        <f t="shared" si="693"/>
        <v>461600</v>
      </c>
      <c r="AV937" s="195">
        <f t="shared" si="697"/>
        <v>42.30980751604033</v>
      </c>
      <c r="AX937" s="195">
        <f>AX938</f>
        <v>1091000</v>
      </c>
      <c r="AY937" s="195">
        <f t="shared" si="699"/>
        <v>100</v>
      </c>
      <c r="AZ937" s="96"/>
      <c r="BA937" s="94">
        <f t="shared" si="686"/>
        <v>0</v>
      </c>
      <c r="BB937" s="95">
        <f t="shared" si="712"/>
        <v>0</v>
      </c>
      <c r="BC937" s="95">
        <f t="shared" si="687"/>
        <v>1091000</v>
      </c>
      <c r="BD937" s="51"/>
    </row>
    <row r="938" spans="1:56" ht="30" customHeight="1" x14ac:dyDescent="0.2">
      <c r="A938" s="82"/>
      <c r="B938" s="83"/>
      <c r="C938" s="83"/>
      <c r="D938" s="63"/>
      <c r="E938" s="193" t="s">
        <v>48</v>
      </c>
      <c r="F938" s="83"/>
      <c r="G938" s="104"/>
      <c r="H938" s="105"/>
      <c r="I938" s="59"/>
      <c r="J938" s="60"/>
      <c r="K938" s="61"/>
      <c r="L938" s="62"/>
      <c r="M938" s="63"/>
      <c r="N938" s="64" t="s">
        <v>49</v>
      </c>
      <c r="O938" s="99">
        <f t="shared" ref="O938:R941" si="718">O939</f>
        <v>1091000</v>
      </c>
      <c r="P938" s="66">
        <f t="shared" si="718"/>
        <v>1156000</v>
      </c>
      <c r="Q938" s="67">
        <f t="shared" si="718"/>
        <v>1273000</v>
      </c>
      <c r="R938" s="99">
        <f t="shared" si="718"/>
        <v>1091000</v>
      </c>
      <c r="S938" s="383"/>
      <c r="T938" s="99">
        <f t="shared" ref="T938:U941" si="719">T939</f>
        <v>165500</v>
      </c>
      <c r="U938" s="99">
        <f t="shared" si="719"/>
        <v>119500</v>
      </c>
      <c r="V938" s="99">
        <f>V1570+V939+V1260+V1316+V1514</f>
        <v>83700</v>
      </c>
      <c r="W938" s="99">
        <f t="shared" si="702"/>
        <v>368700</v>
      </c>
      <c r="X938" s="98">
        <f t="shared" si="694"/>
        <v>33.794683776351974</v>
      </c>
      <c r="Z938" s="98">
        <f t="shared" ref="Z938:AA941" si="720">Z939</f>
        <v>70600</v>
      </c>
      <c r="AA938" s="99">
        <f t="shared" si="720"/>
        <v>105300</v>
      </c>
      <c r="AB938" s="99">
        <f>AB1570+AB939+AB1260+AB1316+AB1514</f>
        <v>84800</v>
      </c>
      <c r="AC938" s="99">
        <f t="shared" si="704"/>
        <v>260700</v>
      </c>
      <c r="AD938" s="65">
        <f t="shared" si="705"/>
        <v>23.8955087076077</v>
      </c>
      <c r="AF938" s="65">
        <f t="shared" si="695"/>
        <v>629400</v>
      </c>
      <c r="AG938" s="65">
        <f t="shared" si="696"/>
        <v>57.69019248395967</v>
      </c>
      <c r="AI938" s="65">
        <f t="shared" ref="AI938:AJ941" si="721">AI939</f>
        <v>87900</v>
      </c>
      <c r="AJ938" s="99">
        <f t="shared" si="721"/>
        <v>85900</v>
      </c>
      <c r="AK938" s="99">
        <f>AK1570+AK939+AK1260+AK1316+AK1514</f>
        <v>90800</v>
      </c>
      <c r="AL938" s="99">
        <f t="shared" si="707"/>
        <v>264600</v>
      </c>
      <c r="AM938" s="65">
        <f t="shared" si="708"/>
        <v>24.252978918423466</v>
      </c>
      <c r="AO938" s="65">
        <f t="shared" ref="AO938:AP941" si="722">AO939</f>
        <v>72000</v>
      </c>
      <c r="AP938" s="99">
        <f t="shared" si="722"/>
        <v>63000</v>
      </c>
      <c r="AQ938" s="99">
        <f>AQ1570+AQ939+AQ1260+AQ1316+AQ1514</f>
        <v>62000</v>
      </c>
      <c r="AR938" s="99">
        <f t="shared" si="710"/>
        <v>197000</v>
      </c>
      <c r="AS938" s="65">
        <f t="shared" si="711"/>
        <v>18.056828597616864</v>
      </c>
      <c r="AU938" s="65">
        <f t="shared" si="693"/>
        <v>461600</v>
      </c>
      <c r="AV938" s="65">
        <f t="shared" si="697"/>
        <v>42.30980751604033</v>
      </c>
      <c r="AX938" s="65">
        <f>AX939</f>
        <v>1091000</v>
      </c>
      <c r="AY938" s="65">
        <f t="shared" si="699"/>
        <v>100</v>
      </c>
      <c r="AZ938" s="50"/>
      <c r="BA938" s="98">
        <f t="shared" si="686"/>
        <v>0</v>
      </c>
      <c r="BB938" s="99">
        <f t="shared" si="712"/>
        <v>0</v>
      </c>
      <c r="BC938" s="99">
        <f t="shared" si="687"/>
        <v>1091000</v>
      </c>
      <c r="BD938" s="51"/>
    </row>
    <row r="939" spans="1:56" ht="30" customHeight="1" x14ac:dyDescent="0.2">
      <c r="A939" s="82"/>
      <c r="B939" s="83"/>
      <c r="C939" s="83"/>
      <c r="D939" s="63"/>
      <c r="E939" s="60"/>
      <c r="F939" s="171">
        <v>6</v>
      </c>
      <c r="G939" s="104"/>
      <c r="H939" s="105"/>
      <c r="I939" s="59"/>
      <c r="J939" s="60"/>
      <c r="K939" s="61"/>
      <c r="L939" s="62"/>
      <c r="M939" s="63"/>
      <c r="N939" s="101" t="s">
        <v>152</v>
      </c>
      <c r="O939" s="103">
        <f t="shared" si="718"/>
        <v>1091000</v>
      </c>
      <c r="P939" s="131">
        <f t="shared" si="718"/>
        <v>1156000</v>
      </c>
      <c r="Q939" s="132">
        <f t="shared" si="718"/>
        <v>1273000</v>
      </c>
      <c r="R939" s="103">
        <f t="shared" si="718"/>
        <v>1091000</v>
      </c>
      <c r="S939" s="379"/>
      <c r="T939" s="103">
        <f t="shared" si="719"/>
        <v>165500</v>
      </c>
      <c r="U939" s="103">
        <f t="shared" si="719"/>
        <v>119500</v>
      </c>
      <c r="V939" s="103">
        <f>V1571+V940+V1261+V1317+V1515</f>
        <v>83700</v>
      </c>
      <c r="W939" s="103">
        <f t="shared" si="702"/>
        <v>368700</v>
      </c>
      <c r="X939" s="102">
        <f t="shared" si="694"/>
        <v>33.794683776351974</v>
      </c>
      <c r="Z939" s="102">
        <f t="shared" si="720"/>
        <v>70600</v>
      </c>
      <c r="AA939" s="103">
        <f t="shared" si="720"/>
        <v>105300</v>
      </c>
      <c r="AB939" s="103">
        <f>AB1571+AB940+AB1261+AB1317+AB1515</f>
        <v>84800</v>
      </c>
      <c r="AC939" s="103">
        <f t="shared" si="704"/>
        <v>260700</v>
      </c>
      <c r="AD939" s="420">
        <f t="shared" si="705"/>
        <v>23.8955087076077</v>
      </c>
      <c r="AF939" s="420">
        <f t="shared" si="695"/>
        <v>629400</v>
      </c>
      <c r="AG939" s="420">
        <f t="shared" si="696"/>
        <v>57.69019248395967</v>
      </c>
      <c r="AI939" s="420">
        <f t="shared" si="721"/>
        <v>87900</v>
      </c>
      <c r="AJ939" s="103">
        <f t="shared" si="721"/>
        <v>85900</v>
      </c>
      <c r="AK939" s="103">
        <f>AK1571+AK940+AK1261+AK1317+AK1515</f>
        <v>90800</v>
      </c>
      <c r="AL939" s="103">
        <f t="shared" si="707"/>
        <v>264600</v>
      </c>
      <c r="AM939" s="420">
        <f t="shared" si="708"/>
        <v>24.252978918423466</v>
      </c>
      <c r="AO939" s="420">
        <f t="shared" si="722"/>
        <v>72000</v>
      </c>
      <c r="AP939" s="103">
        <f t="shared" si="722"/>
        <v>63000</v>
      </c>
      <c r="AQ939" s="103">
        <f>AQ1571+AQ940+AQ1261+AQ1317+AQ1515</f>
        <v>62000</v>
      </c>
      <c r="AR939" s="103">
        <f t="shared" si="710"/>
        <v>197000</v>
      </c>
      <c r="AS939" s="420">
        <f t="shared" si="711"/>
        <v>18.056828597616864</v>
      </c>
      <c r="AU939" s="420">
        <f t="shared" si="693"/>
        <v>461600</v>
      </c>
      <c r="AV939" s="420">
        <f t="shared" si="697"/>
        <v>42.30980751604033</v>
      </c>
      <c r="AX939" s="420">
        <f>AX940</f>
        <v>1091000</v>
      </c>
      <c r="AY939" s="420">
        <f t="shared" si="699"/>
        <v>100</v>
      </c>
      <c r="AZ939" s="50"/>
      <c r="BA939" s="102">
        <f t="shared" si="686"/>
        <v>0</v>
      </c>
      <c r="BB939" s="103">
        <f t="shared" si="712"/>
        <v>0</v>
      </c>
      <c r="BC939" s="103">
        <f t="shared" si="687"/>
        <v>1091000</v>
      </c>
      <c r="BD939" s="51"/>
    </row>
    <row r="940" spans="1:56" ht="30" customHeight="1" x14ac:dyDescent="0.2">
      <c r="A940" s="82"/>
      <c r="B940" s="83"/>
      <c r="C940" s="83"/>
      <c r="D940" s="63"/>
      <c r="E940" s="60"/>
      <c r="F940" s="83"/>
      <c r="G940" s="109">
        <v>0</v>
      </c>
      <c r="H940" s="172"/>
      <c r="I940" s="59"/>
      <c r="J940" s="60"/>
      <c r="K940" s="61"/>
      <c r="L940" s="62"/>
      <c r="M940" s="63"/>
      <c r="N940" s="101" t="s">
        <v>152</v>
      </c>
      <c r="O940" s="103">
        <f t="shared" si="718"/>
        <v>1091000</v>
      </c>
      <c r="P940" s="131">
        <f t="shared" si="718"/>
        <v>1156000</v>
      </c>
      <c r="Q940" s="132">
        <f t="shared" si="718"/>
        <v>1273000</v>
      </c>
      <c r="R940" s="103">
        <f t="shared" si="718"/>
        <v>1091000</v>
      </c>
      <c r="S940" s="379"/>
      <c r="T940" s="103">
        <f t="shared" si="719"/>
        <v>165500</v>
      </c>
      <c r="U940" s="103">
        <f t="shared" si="719"/>
        <v>119500</v>
      </c>
      <c r="V940" s="103">
        <f>V1572+V941+V1262+V1318+V1516</f>
        <v>83700</v>
      </c>
      <c r="W940" s="103">
        <f t="shared" si="702"/>
        <v>368700</v>
      </c>
      <c r="X940" s="102">
        <f t="shared" si="694"/>
        <v>33.794683776351974</v>
      </c>
      <c r="Z940" s="102">
        <f t="shared" si="720"/>
        <v>70600</v>
      </c>
      <c r="AA940" s="103">
        <f t="shared" si="720"/>
        <v>105300</v>
      </c>
      <c r="AB940" s="103">
        <f>AB1572+AB941+AB1262+AB1318+AB1516</f>
        <v>84800</v>
      </c>
      <c r="AC940" s="103">
        <f t="shared" si="704"/>
        <v>260700</v>
      </c>
      <c r="AD940" s="420">
        <f t="shared" si="705"/>
        <v>23.8955087076077</v>
      </c>
      <c r="AF940" s="420">
        <f t="shared" si="695"/>
        <v>629400</v>
      </c>
      <c r="AG940" s="420">
        <f t="shared" si="696"/>
        <v>57.69019248395967</v>
      </c>
      <c r="AI940" s="420">
        <f t="shared" si="721"/>
        <v>87900</v>
      </c>
      <c r="AJ940" s="103">
        <f t="shared" si="721"/>
        <v>85900</v>
      </c>
      <c r="AK940" s="103">
        <f>AK1572+AK941+AK1262+AK1318+AK1516</f>
        <v>90800</v>
      </c>
      <c r="AL940" s="103">
        <f t="shared" si="707"/>
        <v>264600</v>
      </c>
      <c r="AM940" s="420">
        <f t="shared" si="708"/>
        <v>24.252978918423466</v>
      </c>
      <c r="AO940" s="420">
        <f t="shared" si="722"/>
        <v>72000</v>
      </c>
      <c r="AP940" s="103">
        <f t="shared" si="722"/>
        <v>63000</v>
      </c>
      <c r="AQ940" s="103">
        <f>AQ1572+AQ941+AQ1262+AQ1318+AQ1516</f>
        <v>62000</v>
      </c>
      <c r="AR940" s="103">
        <f t="shared" si="710"/>
        <v>197000</v>
      </c>
      <c r="AS940" s="420">
        <f t="shared" si="711"/>
        <v>18.056828597616864</v>
      </c>
      <c r="AU940" s="420">
        <f t="shared" si="693"/>
        <v>461600</v>
      </c>
      <c r="AV940" s="420">
        <f t="shared" si="697"/>
        <v>42.30980751604033</v>
      </c>
      <c r="AX940" s="420">
        <f>AX941</f>
        <v>1091000</v>
      </c>
      <c r="AY940" s="420">
        <f t="shared" si="699"/>
        <v>100</v>
      </c>
      <c r="AZ940" s="50"/>
      <c r="BA940" s="102">
        <f t="shared" si="686"/>
        <v>0</v>
      </c>
      <c r="BB940" s="103">
        <f t="shared" si="712"/>
        <v>0</v>
      </c>
      <c r="BC940" s="103">
        <f t="shared" si="687"/>
        <v>1091000</v>
      </c>
      <c r="BD940" s="51"/>
    </row>
    <row r="941" spans="1:56" ht="30" customHeight="1" x14ac:dyDescent="0.2">
      <c r="A941" s="82"/>
      <c r="B941" s="83"/>
      <c r="C941" s="83"/>
      <c r="D941" s="63"/>
      <c r="E941" s="60"/>
      <c r="F941" s="83"/>
      <c r="G941" s="109"/>
      <c r="H941" s="173" t="s">
        <v>46</v>
      </c>
      <c r="I941" s="59"/>
      <c r="J941" s="60"/>
      <c r="K941" s="61"/>
      <c r="L941" s="62"/>
      <c r="M941" s="63"/>
      <c r="N941" s="101" t="s">
        <v>152</v>
      </c>
      <c r="O941" s="103">
        <f t="shared" si="718"/>
        <v>1091000</v>
      </c>
      <c r="P941" s="131">
        <f t="shared" si="718"/>
        <v>1156000</v>
      </c>
      <c r="Q941" s="132">
        <f t="shared" si="718"/>
        <v>1273000</v>
      </c>
      <c r="R941" s="103">
        <f t="shared" si="718"/>
        <v>1091000</v>
      </c>
      <c r="S941" s="379"/>
      <c r="T941" s="103">
        <f t="shared" si="719"/>
        <v>165500</v>
      </c>
      <c r="U941" s="103">
        <f t="shared" si="719"/>
        <v>119500</v>
      </c>
      <c r="V941" s="103">
        <f>V1573+V942+V1263+V1319+V1517</f>
        <v>83700</v>
      </c>
      <c r="W941" s="103">
        <f t="shared" si="702"/>
        <v>368700</v>
      </c>
      <c r="X941" s="102">
        <f t="shared" si="694"/>
        <v>33.794683776351974</v>
      </c>
      <c r="Z941" s="102">
        <f t="shared" si="720"/>
        <v>70600</v>
      </c>
      <c r="AA941" s="103">
        <f t="shared" si="720"/>
        <v>105300</v>
      </c>
      <c r="AB941" s="103">
        <f>AB1573+AB942+AB1263+AB1319+AB1517</f>
        <v>84800</v>
      </c>
      <c r="AC941" s="103">
        <f t="shared" si="704"/>
        <v>260700</v>
      </c>
      <c r="AD941" s="420">
        <f t="shared" si="705"/>
        <v>23.8955087076077</v>
      </c>
      <c r="AF941" s="420">
        <f t="shared" si="695"/>
        <v>629400</v>
      </c>
      <c r="AG941" s="420">
        <f t="shared" si="696"/>
        <v>57.69019248395967</v>
      </c>
      <c r="AI941" s="420">
        <f t="shared" si="721"/>
        <v>87900</v>
      </c>
      <c r="AJ941" s="103">
        <f t="shared" si="721"/>
        <v>85900</v>
      </c>
      <c r="AK941" s="103">
        <f>AK1573+AK942+AK1263+AK1319+AK1517</f>
        <v>90800</v>
      </c>
      <c r="AL941" s="103">
        <f t="shared" si="707"/>
        <v>264600</v>
      </c>
      <c r="AM941" s="420">
        <f t="shared" si="708"/>
        <v>24.252978918423466</v>
      </c>
      <c r="AO941" s="420">
        <f t="shared" si="722"/>
        <v>72000</v>
      </c>
      <c r="AP941" s="103">
        <f t="shared" si="722"/>
        <v>63000</v>
      </c>
      <c r="AQ941" s="103">
        <f>AQ1573+AQ942+AQ1263+AQ1319+AQ1517</f>
        <v>62000</v>
      </c>
      <c r="AR941" s="103">
        <f t="shared" si="710"/>
        <v>197000</v>
      </c>
      <c r="AS941" s="420">
        <f t="shared" si="711"/>
        <v>18.056828597616864</v>
      </c>
      <c r="AU941" s="420">
        <f t="shared" si="693"/>
        <v>461600</v>
      </c>
      <c r="AV941" s="420">
        <f t="shared" si="697"/>
        <v>42.30980751604033</v>
      </c>
      <c r="AX941" s="420">
        <f>AX942</f>
        <v>1091000</v>
      </c>
      <c r="AY941" s="420">
        <f t="shared" si="699"/>
        <v>100</v>
      </c>
      <c r="AZ941" s="50"/>
      <c r="BA941" s="102">
        <f t="shared" si="686"/>
        <v>0</v>
      </c>
      <c r="BB941" s="103">
        <f t="shared" si="712"/>
        <v>0</v>
      </c>
      <c r="BC941" s="103">
        <f t="shared" si="687"/>
        <v>1091000</v>
      </c>
      <c r="BD941" s="51"/>
    </row>
    <row r="942" spans="1:56" ht="30" customHeight="1" x14ac:dyDescent="0.2">
      <c r="A942" s="82"/>
      <c r="B942" s="83"/>
      <c r="C942" s="83"/>
      <c r="D942" s="63"/>
      <c r="E942" s="60"/>
      <c r="F942" s="83"/>
      <c r="G942" s="104"/>
      <c r="H942" s="105"/>
      <c r="I942" s="123">
        <v>2</v>
      </c>
      <c r="J942" s="60"/>
      <c r="K942" s="61"/>
      <c r="L942" s="62"/>
      <c r="M942" s="63"/>
      <c r="N942" s="124" t="s">
        <v>54</v>
      </c>
      <c r="O942" s="126">
        <f>O943+O945+O947</f>
        <v>1091000</v>
      </c>
      <c r="P942" s="127">
        <f>P943+P945+P947</f>
        <v>1156000</v>
      </c>
      <c r="Q942" s="128">
        <f>Q943+Q945+Q947</f>
        <v>1273000</v>
      </c>
      <c r="R942" s="126">
        <f>R943+R945+R947</f>
        <v>1091000</v>
      </c>
      <c r="S942" s="388"/>
      <c r="T942" s="126">
        <f>T943+T945+T947</f>
        <v>165500</v>
      </c>
      <c r="U942" s="126">
        <f>U943+U945+U947</f>
        <v>119500</v>
      </c>
      <c r="V942" s="126">
        <f>V943+V945+V947</f>
        <v>83700</v>
      </c>
      <c r="W942" s="126">
        <f t="shared" si="702"/>
        <v>368700</v>
      </c>
      <c r="X942" s="125">
        <f t="shared" si="694"/>
        <v>33.794683776351974</v>
      </c>
      <c r="Z942" s="125">
        <f>Z943+Z945+Z947</f>
        <v>70600</v>
      </c>
      <c r="AA942" s="126">
        <f>AA943+AA945+AA947</f>
        <v>105300</v>
      </c>
      <c r="AB942" s="126">
        <f>AB943+AB945+AB947</f>
        <v>84800</v>
      </c>
      <c r="AC942" s="126">
        <f t="shared" si="704"/>
        <v>260700</v>
      </c>
      <c r="AD942" s="423">
        <f t="shared" si="705"/>
        <v>23.8955087076077</v>
      </c>
      <c r="AF942" s="423">
        <f t="shared" si="695"/>
        <v>629400</v>
      </c>
      <c r="AG942" s="423">
        <f t="shared" si="696"/>
        <v>57.69019248395967</v>
      </c>
      <c r="AI942" s="423">
        <f>AI943+AI945+AI947</f>
        <v>87900</v>
      </c>
      <c r="AJ942" s="126">
        <f>AJ943+AJ945+AJ947</f>
        <v>85900</v>
      </c>
      <c r="AK942" s="126">
        <f>AK943+AK945+AK947</f>
        <v>90800</v>
      </c>
      <c r="AL942" s="126">
        <f t="shared" si="707"/>
        <v>264600</v>
      </c>
      <c r="AM942" s="423">
        <f t="shared" si="708"/>
        <v>24.252978918423466</v>
      </c>
      <c r="AO942" s="423">
        <f>AO943+AO945+AO947</f>
        <v>72000</v>
      </c>
      <c r="AP942" s="126">
        <f>AP943+AP945+AP947</f>
        <v>63000</v>
      </c>
      <c r="AQ942" s="126">
        <f>AQ943+AQ945+AQ947</f>
        <v>62000</v>
      </c>
      <c r="AR942" s="126">
        <f>AR943+AR945+AR947</f>
        <v>197000</v>
      </c>
      <c r="AS942" s="423">
        <f t="shared" si="711"/>
        <v>18.056828597616864</v>
      </c>
      <c r="AU942" s="423">
        <f>AU943+AU945+AU947</f>
        <v>461600</v>
      </c>
      <c r="AV942" s="423">
        <f t="shared" si="697"/>
        <v>42.30980751604033</v>
      </c>
      <c r="AX942" s="423">
        <f>AX943+AX945+AX947</f>
        <v>1091000</v>
      </c>
      <c r="AY942" s="423">
        <f t="shared" si="699"/>
        <v>100</v>
      </c>
      <c r="AZ942" s="50"/>
      <c r="BA942" s="125">
        <f t="shared" si="686"/>
        <v>0</v>
      </c>
      <c r="BB942" s="126">
        <f t="shared" si="712"/>
        <v>0</v>
      </c>
      <c r="BC942" s="126">
        <f t="shared" si="687"/>
        <v>1091000</v>
      </c>
      <c r="BD942" s="51"/>
    </row>
    <row r="943" spans="1:56" ht="30" customHeight="1" x14ac:dyDescent="0.2">
      <c r="A943" s="82"/>
      <c r="B943" s="83"/>
      <c r="C943" s="83"/>
      <c r="D943" s="63"/>
      <c r="E943" s="60"/>
      <c r="F943" s="83"/>
      <c r="G943" s="104"/>
      <c r="H943" s="105"/>
      <c r="I943" s="59"/>
      <c r="J943" s="130" t="s">
        <v>63</v>
      </c>
      <c r="K943" s="61"/>
      <c r="L943" s="62"/>
      <c r="M943" s="63"/>
      <c r="N943" s="101" t="s">
        <v>64</v>
      </c>
      <c r="O943" s="103">
        <f>O944</f>
        <v>907000</v>
      </c>
      <c r="P943" s="131">
        <f>P944</f>
        <v>954000</v>
      </c>
      <c r="Q943" s="132">
        <f>Q944</f>
        <v>1034000</v>
      </c>
      <c r="R943" s="103">
        <f>R944</f>
        <v>907000</v>
      </c>
      <c r="S943" s="379"/>
      <c r="T943" s="103">
        <f>T944</f>
        <v>137000</v>
      </c>
      <c r="U943" s="103">
        <f>U944</f>
        <v>107000</v>
      </c>
      <c r="V943" s="103">
        <f>V944</f>
        <v>71000</v>
      </c>
      <c r="W943" s="103">
        <f t="shared" si="702"/>
        <v>315000</v>
      </c>
      <c r="X943" s="102">
        <f t="shared" si="694"/>
        <v>34.729878721058434</v>
      </c>
      <c r="Z943" s="102">
        <f>Z944</f>
        <v>57000</v>
      </c>
      <c r="AA943" s="103">
        <f>AA944</f>
        <v>92000</v>
      </c>
      <c r="AB943" s="103">
        <f>AB944</f>
        <v>72000</v>
      </c>
      <c r="AC943" s="103">
        <f t="shared" si="704"/>
        <v>221000</v>
      </c>
      <c r="AD943" s="424">
        <f>AC943/(O943/100)</f>
        <v>24.366041896361633</v>
      </c>
      <c r="AF943" s="420">
        <f t="shared" si="695"/>
        <v>536000</v>
      </c>
      <c r="AG943" s="420">
        <f t="shared" si="696"/>
        <v>59.095920617420063</v>
      </c>
      <c r="AI943" s="420">
        <f>AI944</f>
        <v>70000</v>
      </c>
      <c r="AJ943" s="103">
        <f>AJ944</f>
        <v>70000</v>
      </c>
      <c r="AK943" s="103">
        <f>AK944</f>
        <v>70000</v>
      </c>
      <c r="AL943" s="103">
        <f t="shared" si="707"/>
        <v>210000</v>
      </c>
      <c r="AM943" s="424">
        <f>AL943/(O943/100)</f>
        <v>23.153252480705621</v>
      </c>
      <c r="AO943" s="420">
        <f>AO944</f>
        <v>60000</v>
      </c>
      <c r="AP943" s="103">
        <f>AP944</f>
        <v>51000</v>
      </c>
      <c r="AQ943" s="103">
        <f>AQ944</f>
        <v>50000</v>
      </c>
      <c r="AR943" s="103">
        <f>AR944</f>
        <v>161000</v>
      </c>
      <c r="AS943" s="424">
        <f>AR943/(O943/100)</f>
        <v>17.750826901874312</v>
      </c>
      <c r="AU943" s="420">
        <f t="shared" ref="AU943:AU951" si="723">AL943+AR943</f>
        <v>371000</v>
      </c>
      <c r="AV943" s="420">
        <f t="shared" si="697"/>
        <v>40.904079382579937</v>
      </c>
      <c r="AX943" s="420">
        <f t="shared" ref="AX943:AX951" si="724">AF943+AU943</f>
        <v>907000</v>
      </c>
      <c r="AY943" s="420">
        <f t="shared" si="699"/>
        <v>100</v>
      </c>
      <c r="AZ943" s="50"/>
      <c r="BA943" s="102">
        <f t="shared" si="686"/>
        <v>0</v>
      </c>
      <c r="BB943" s="103">
        <f t="shared" si="712"/>
        <v>0</v>
      </c>
      <c r="BC943" s="103">
        <f t="shared" si="687"/>
        <v>907000</v>
      </c>
      <c r="BD943" s="51"/>
    </row>
    <row r="944" spans="1:56" ht="30" customHeight="1" x14ac:dyDescent="0.2">
      <c r="A944" s="82"/>
      <c r="B944" s="83"/>
      <c r="C944" s="83"/>
      <c r="D944" s="63"/>
      <c r="E944" s="60"/>
      <c r="F944" s="83"/>
      <c r="G944" s="104"/>
      <c r="H944" s="105"/>
      <c r="I944" s="59"/>
      <c r="J944" s="60"/>
      <c r="K944" s="133">
        <v>1</v>
      </c>
      <c r="L944" s="62"/>
      <c r="M944" s="63"/>
      <c r="N944" s="134" t="s">
        <v>65</v>
      </c>
      <c r="O944" s="129">
        <v>907000</v>
      </c>
      <c r="P944" s="136">
        <v>954000</v>
      </c>
      <c r="Q944" s="137">
        <v>1034000</v>
      </c>
      <c r="R944" s="129">
        <v>907000</v>
      </c>
      <c r="S944" s="375"/>
      <c r="T944" s="129">
        <v>137000</v>
      </c>
      <c r="U944" s="129">
        <v>107000</v>
      </c>
      <c r="V944" s="129">
        <v>71000</v>
      </c>
      <c r="W944" s="129">
        <f>T944+U944+V944</f>
        <v>315000</v>
      </c>
      <c r="X944" s="135">
        <f>W944/(R944/100)</f>
        <v>34.729878721058434</v>
      </c>
      <c r="Z944" s="135">
        <v>57000</v>
      </c>
      <c r="AA944" s="129">
        <v>92000</v>
      </c>
      <c r="AB944" s="129">
        <v>72000</v>
      </c>
      <c r="AC944" s="129">
        <f t="shared" si="704"/>
        <v>221000</v>
      </c>
      <c r="AD944" s="424">
        <f>AC944/(O944/100)</f>
        <v>24.366041896361633</v>
      </c>
      <c r="AF944" s="424">
        <f>W944+AC944</f>
        <v>536000</v>
      </c>
      <c r="AG944" s="424">
        <f>AF944/(R944/100)</f>
        <v>59.095920617420063</v>
      </c>
      <c r="AI944" s="424">
        <v>70000</v>
      </c>
      <c r="AJ944" s="129">
        <v>70000</v>
      </c>
      <c r="AK944" s="129">
        <v>70000</v>
      </c>
      <c r="AL944" s="129">
        <f t="shared" si="707"/>
        <v>210000</v>
      </c>
      <c r="AM944" s="424">
        <f>AL944/(O944/100)</f>
        <v>23.153252480705621</v>
      </c>
      <c r="AO944" s="424">
        <v>60000</v>
      </c>
      <c r="AP944" s="129">
        <v>51000</v>
      </c>
      <c r="AQ944" s="129">
        <v>50000</v>
      </c>
      <c r="AR944" s="129">
        <f t="shared" ref="AR944:AR951" si="725">AO944+AP944+AQ944</f>
        <v>161000</v>
      </c>
      <c r="AS944" s="424">
        <f>AR944/(O944/100)</f>
        <v>17.750826901874312</v>
      </c>
      <c r="AU944" s="424">
        <f t="shared" si="723"/>
        <v>371000</v>
      </c>
      <c r="AV944" s="424">
        <f>AU944/(R944/100)</f>
        <v>40.904079382579937</v>
      </c>
      <c r="AX944" s="424">
        <f t="shared" si="724"/>
        <v>907000</v>
      </c>
      <c r="AY944" s="424">
        <f>AX944/(R944/100)</f>
        <v>100</v>
      </c>
      <c r="AZ944" s="50"/>
      <c r="BA944" s="135">
        <f t="shared" si="686"/>
        <v>0</v>
      </c>
      <c r="BB944" s="129">
        <f t="shared" si="712"/>
        <v>0</v>
      </c>
      <c r="BC944" s="129">
        <f t="shared" si="687"/>
        <v>907000</v>
      </c>
      <c r="BD944" s="51"/>
    </row>
    <row r="945" spans="1:56" ht="30" customHeight="1" x14ac:dyDescent="0.2">
      <c r="A945" s="82"/>
      <c r="B945" s="83"/>
      <c r="C945" s="83"/>
      <c r="D945" s="63"/>
      <c r="E945" s="60"/>
      <c r="F945" s="83"/>
      <c r="G945" s="104"/>
      <c r="H945" s="105"/>
      <c r="I945" s="59"/>
      <c r="J945" s="130" t="s">
        <v>67</v>
      </c>
      <c r="K945" s="61"/>
      <c r="L945" s="62"/>
      <c r="M945" s="63"/>
      <c r="N945" s="101" t="s">
        <v>68</v>
      </c>
      <c r="O945" s="103">
        <f>O946</f>
        <v>170000</v>
      </c>
      <c r="P945" s="131">
        <f>P946</f>
        <v>180000</v>
      </c>
      <c r="Q945" s="132">
        <f>Q946</f>
        <v>210000</v>
      </c>
      <c r="R945" s="103">
        <f>R946</f>
        <v>170000</v>
      </c>
      <c r="S945" s="379"/>
      <c r="T945" s="103">
        <f>T946</f>
        <v>26000</v>
      </c>
      <c r="U945" s="103">
        <f>U946</f>
        <v>10000</v>
      </c>
      <c r="V945" s="103">
        <f>V946</f>
        <v>10000</v>
      </c>
      <c r="W945" s="103">
        <f t="shared" si="702"/>
        <v>46000</v>
      </c>
      <c r="X945" s="102">
        <f t="shared" si="694"/>
        <v>27.058823529411764</v>
      </c>
      <c r="Z945" s="102">
        <f>Z946</f>
        <v>12000</v>
      </c>
      <c r="AA945" s="103">
        <f>AA946</f>
        <v>12000</v>
      </c>
      <c r="AB945" s="103">
        <f>AB946</f>
        <v>12000</v>
      </c>
      <c r="AC945" s="103">
        <f t="shared" si="704"/>
        <v>36000</v>
      </c>
      <c r="AD945" s="424">
        <f>AC945/(O945/100)</f>
        <v>21.176470588235293</v>
      </c>
      <c r="AF945" s="420">
        <f t="shared" si="695"/>
        <v>82000</v>
      </c>
      <c r="AG945" s="420">
        <f t="shared" si="696"/>
        <v>48.235294117647058</v>
      </c>
      <c r="AI945" s="420">
        <f>AI946</f>
        <v>17000</v>
      </c>
      <c r="AJ945" s="103">
        <f>AJ946</f>
        <v>15000</v>
      </c>
      <c r="AK945" s="103">
        <f>AK946</f>
        <v>20000</v>
      </c>
      <c r="AL945" s="103">
        <f t="shared" si="707"/>
        <v>52000</v>
      </c>
      <c r="AM945" s="424">
        <f>AL945/(O945/100)</f>
        <v>30.588235294117649</v>
      </c>
      <c r="AO945" s="420">
        <f>AO946</f>
        <v>12000</v>
      </c>
      <c r="AP945" s="103">
        <f>AP946</f>
        <v>12000</v>
      </c>
      <c r="AQ945" s="103">
        <f>AQ946</f>
        <v>12000</v>
      </c>
      <c r="AR945" s="103">
        <f t="shared" si="725"/>
        <v>36000</v>
      </c>
      <c r="AS945" s="424">
        <f>AR945/(O945/100)</f>
        <v>21.176470588235293</v>
      </c>
      <c r="AU945" s="420">
        <f t="shared" si="723"/>
        <v>88000</v>
      </c>
      <c r="AV945" s="420">
        <f t="shared" si="697"/>
        <v>51.764705882352942</v>
      </c>
      <c r="AX945" s="420">
        <f t="shared" si="724"/>
        <v>170000</v>
      </c>
      <c r="AY945" s="420">
        <f t="shared" si="699"/>
        <v>100</v>
      </c>
      <c r="AZ945" s="50"/>
      <c r="BA945" s="102">
        <f t="shared" si="686"/>
        <v>0</v>
      </c>
      <c r="BB945" s="103">
        <f t="shared" si="712"/>
        <v>0</v>
      </c>
      <c r="BC945" s="103">
        <f t="shared" si="687"/>
        <v>170000</v>
      </c>
      <c r="BD945" s="51"/>
    </row>
    <row r="946" spans="1:56" ht="30" customHeight="1" x14ac:dyDescent="0.2">
      <c r="A946" s="82"/>
      <c r="B946" s="83"/>
      <c r="C946" s="83"/>
      <c r="D946" s="63"/>
      <c r="E946" s="60"/>
      <c r="F946" s="83"/>
      <c r="G946" s="104"/>
      <c r="H946" s="105"/>
      <c r="I946" s="59"/>
      <c r="J946" s="60"/>
      <c r="K946" s="133">
        <v>1</v>
      </c>
      <c r="L946" s="62"/>
      <c r="M946" s="63"/>
      <c r="N946" s="134" t="s">
        <v>65</v>
      </c>
      <c r="O946" s="129">
        <v>170000</v>
      </c>
      <c r="P946" s="136">
        <v>180000</v>
      </c>
      <c r="Q946" s="137">
        <v>210000</v>
      </c>
      <c r="R946" s="129">
        <v>170000</v>
      </c>
      <c r="S946" s="375"/>
      <c r="T946" s="129">
        <v>26000</v>
      </c>
      <c r="U946" s="129">
        <v>10000</v>
      </c>
      <c r="V946" s="129">
        <v>10000</v>
      </c>
      <c r="W946" s="129">
        <f t="shared" si="702"/>
        <v>46000</v>
      </c>
      <c r="X946" s="135">
        <f t="shared" si="694"/>
        <v>27.058823529411764</v>
      </c>
      <c r="Z946" s="135">
        <v>12000</v>
      </c>
      <c r="AA946" s="129">
        <v>12000</v>
      </c>
      <c r="AB946" s="129">
        <v>12000</v>
      </c>
      <c r="AC946" s="129">
        <f t="shared" si="704"/>
        <v>36000</v>
      </c>
      <c r="AD946" s="424">
        <f>AC946/(O946/100)</f>
        <v>21.176470588235293</v>
      </c>
      <c r="AF946" s="424">
        <f t="shared" si="695"/>
        <v>82000</v>
      </c>
      <c r="AG946" s="424">
        <f t="shared" si="696"/>
        <v>48.235294117647058</v>
      </c>
      <c r="AI946" s="424">
        <v>17000</v>
      </c>
      <c r="AJ946" s="129">
        <v>15000</v>
      </c>
      <c r="AK946" s="129">
        <v>20000</v>
      </c>
      <c r="AL946" s="129">
        <f t="shared" si="707"/>
        <v>52000</v>
      </c>
      <c r="AM946" s="424">
        <f>AL946/(O946/100)</f>
        <v>30.588235294117649</v>
      </c>
      <c r="AO946" s="424">
        <v>12000</v>
      </c>
      <c r="AP946" s="129">
        <v>12000</v>
      </c>
      <c r="AQ946" s="129">
        <v>12000</v>
      </c>
      <c r="AR946" s="129">
        <f t="shared" si="725"/>
        <v>36000</v>
      </c>
      <c r="AS946" s="424">
        <f>AR946/(O946/100)</f>
        <v>21.176470588235293</v>
      </c>
      <c r="AU946" s="424">
        <f t="shared" si="723"/>
        <v>88000</v>
      </c>
      <c r="AV946" s="424">
        <f t="shared" si="697"/>
        <v>51.764705882352942</v>
      </c>
      <c r="AX946" s="424">
        <f t="shared" si="724"/>
        <v>170000</v>
      </c>
      <c r="AY946" s="424">
        <f t="shared" si="699"/>
        <v>100</v>
      </c>
      <c r="AZ946" s="50"/>
      <c r="BA946" s="135">
        <f t="shared" si="686"/>
        <v>0</v>
      </c>
      <c r="BB946" s="129">
        <f t="shared" si="712"/>
        <v>0</v>
      </c>
      <c r="BC946" s="129">
        <f t="shared" si="687"/>
        <v>170000</v>
      </c>
      <c r="BD946" s="51"/>
    </row>
    <row r="947" spans="1:56" ht="30" customHeight="1" x14ac:dyDescent="0.2">
      <c r="A947" s="82"/>
      <c r="B947" s="83"/>
      <c r="C947" s="83"/>
      <c r="D947" s="63"/>
      <c r="E947" s="60"/>
      <c r="F947" s="83"/>
      <c r="G947" s="104"/>
      <c r="H947" s="105"/>
      <c r="I947" s="59"/>
      <c r="J947" s="130" t="s">
        <v>55</v>
      </c>
      <c r="K947" s="61"/>
      <c r="L947" s="62"/>
      <c r="M947" s="63"/>
      <c r="N947" s="101" t="s">
        <v>56</v>
      </c>
      <c r="O947" s="103">
        <f>O948+O949+O950+O951</f>
        <v>14000</v>
      </c>
      <c r="P947" s="131">
        <f>P948+P949+P950+P951</f>
        <v>22000</v>
      </c>
      <c r="Q947" s="132">
        <f>Q948+Q949+Q950+Q951</f>
        <v>29000</v>
      </c>
      <c r="R947" s="103">
        <f>R948+R949+R950+R951</f>
        <v>14000</v>
      </c>
      <c r="S947" s="379"/>
      <c r="T947" s="103">
        <f>T948+T949+T950+T951</f>
        <v>2500</v>
      </c>
      <c r="U947" s="103">
        <f>U948+U949+U950+U951</f>
        <v>2500</v>
      </c>
      <c r="V947" s="103">
        <f>V948+V949+V950+V951</f>
        <v>2700</v>
      </c>
      <c r="W947" s="103">
        <f t="shared" si="702"/>
        <v>7700</v>
      </c>
      <c r="X947" s="102">
        <f t="shared" si="694"/>
        <v>55</v>
      </c>
      <c r="Z947" s="102">
        <f>Z948+Z949+Z950+Z951</f>
        <v>1600</v>
      </c>
      <c r="AA947" s="103">
        <f>AA948+AA949+AA950+AA951</f>
        <v>1300</v>
      </c>
      <c r="AB947" s="103">
        <f>AB948+AB949+AB950+AB951</f>
        <v>800</v>
      </c>
      <c r="AC947" s="103">
        <f t="shared" si="704"/>
        <v>3700</v>
      </c>
      <c r="AD947" s="420">
        <f>AC947/(R947/100)</f>
        <v>26.428571428571427</v>
      </c>
      <c r="AF947" s="420">
        <f t="shared" si="695"/>
        <v>11400</v>
      </c>
      <c r="AG947" s="420">
        <f t="shared" si="696"/>
        <v>81.428571428571431</v>
      </c>
      <c r="AI947" s="420">
        <f>AI948+AI949+AI950+AI951</f>
        <v>900</v>
      </c>
      <c r="AJ947" s="103">
        <f>AJ948+AJ949+AJ950+AJ951</f>
        <v>900</v>
      </c>
      <c r="AK947" s="103">
        <f>AK948+AK949+AK950+AK951</f>
        <v>800</v>
      </c>
      <c r="AL947" s="103">
        <f t="shared" si="707"/>
        <v>2600</v>
      </c>
      <c r="AM947" s="420">
        <f>AL947/(R947/100)</f>
        <v>18.571428571428573</v>
      </c>
      <c r="AO947" s="420">
        <f>AO948+AO949+AO950+AO951</f>
        <v>0</v>
      </c>
      <c r="AP947" s="103">
        <f>AP948+AP949+AP950+AP951</f>
        <v>0</v>
      </c>
      <c r="AQ947" s="103">
        <f>AQ948+AQ949+AQ950+AQ951</f>
        <v>0</v>
      </c>
      <c r="AR947" s="103">
        <f t="shared" si="725"/>
        <v>0</v>
      </c>
      <c r="AS947" s="420">
        <f>AR947/(R947/100)</f>
        <v>0</v>
      </c>
      <c r="AU947" s="420">
        <f t="shared" si="723"/>
        <v>2600</v>
      </c>
      <c r="AV947" s="420">
        <f t="shared" si="697"/>
        <v>18.571428571428573</v>
      </c>
      <c r="AX947" s="420">
        <f t="shared" si="724"/>
        <v>14000</v>
      </c>
      <c r="AY947" s="420">
        <f t="shared" si="699"/>
        <v>100</v>
      </c>
      <c r="AZ947" s="50"/>
      <c r="BA947" s="102">
        <f t="shared" si="686"/>
        <v>0</v>
      </c>
      <c r="BB947" s="103">
        <f t="shared" si="712"/>
        <v>0</v>
      </c>
      <c r="BC947" s="103">
        <f t="shared" si="687"/>
        <v>14000</v>
      </c>
      <c r="BD947" s="51"/>
    </row>
    <row r="948" spans="1:56" ht="30" customHeight="1" x14ac:dyDescent="0.2">
      <c r="A948" s="82"/>
      <c r="B948" s="83"/>
      <c r="C948" s="83"/>
      <c r="D948" s="63"/>
      <c r="E948" s="60"/>
      <c r="F948" s="83"/>
      <c r="G948" s="104"/>
      <c r="H948" s="105"/>
      <c r="I948" s="59"/>
      <c r="J948" s="60"/>
      <c r="K948" s="133">
        <v>2</v>
      </c>
      <c r="L948" s="62"/>
      <c r="M948" s="63"/>
      <c r="N948" s="134" t="s">
        <v>57</v>
      </c>
      <c r="O948" s="129">
        <v>7000</v>
      </c>
      <c r="P948" s="136">
        <v>10000</v>
      </c>
      <c r="Q948" s="137">
        <v>13000</v>
      </c>
      <c r="R948" s="129">
        <v>7000</v>
      </c>
      <c r="S948" s="375"/>
      <c r="T948" s="129">
        <v>700</v>
      </c>
      <c r="U948" s="129">
        <v>600</v>
      </c>
      <c r="V948" s="129">
        <v>600</v>
      </c>
      <c r="W948" s="129">
        <f t="shared" si="702"/>
        <v>1900</v>
      </c>
      <c r="X948" s="135">
        <f t="shared" si="694"/>
        <v>27.142857142857142</v>
      </c>
      <c r="Z948" s="135">
        <v>900</v>
      </c>
      <c r="AA948" s="129">
        <v>800</v>
      </c>
      <c r="AB948" s="129">
        <v>800</v>
      </c>
      <c r="AC948" s="129">
        <f t="shared" si="704"/>
        <v>2500</v>
      </c>
      <c r="AD948" s="424">
        <f>AC948/(R948/100)</f>
        <v>35.714285714285715</v>
      </c>
      <c r="AF948" s="424">
        <f t="shared" si="695"/>
        <v>4400</v>
      </c>
      <c r="AG948" s="424">
        <f t="shared" si="696"/>
        <v>62.857142857142854</v>
      </c>
      <c r="AI948" s="424">
        <v>900</v>
      </c>
      <c r="AJ948" s="129">
        <v>900</v>
      </c>
      <c r="AK948" s="129">
        <v>800</v>
      </c>
      <c r="AL948" s="129">
        <f t="shared" si="707"/>
        <v>2600</v>
      </c>
      <c r="AM948" s="424">
        <f>AL948/(R948/100)</f>
        <v>37.142857142857146</v>
      </c>
      <c r="AO948" s="424"/>
      <c r="AP948" s="129"/>
      <c r="AQ948" s="129"/>
      <c r="AR948" s="129">
        <f t="shared" si="725"/>
        <v>0</v>
      </c>
      <c r="AS948" s="424">
        <f>AR948/(R948/100)</f>
        <v>0</v>
      </c>
      <c r="AU948" s="424">
        <f t="shared" si="723"/>
        <v>2600</v>
      </c>
      <c r="AV948" s="424">
        <f t="shared" si="697"/>
        <v>37.142857142857146</v>
      </c>
      <c r="AX948" s="424">
        <f t="shared" si="724"/>
        <v>7000</v>
      </c>
      <c r="AY948" s="424">
        <f t="shared" si="699"/>
        <v>100</v>
      </c>
      <c r="AZ948" s="50"/>
      <c r="BA948" s="135">
        <f t="shared" si="686"/>
        <v>0</v>
      </c>
      <c r="BB948" s="129">
        <f t="shared" si="712"/>
        <v>0</v>
      </c>
      <c r="BC948" s="129">
        <f t="shared" si="687"/>
        <v>7000</v>
      </c>
      <c r="BD948" s="51"/>
    </row>
    <row r="949" spans="1:56" ht="30" customHeight="1" x14ac:dyDescent="0.2">
      <c r="A949" s="82"/>
      <c r="B949" s="83"/>
      <c r="C949" s="83"/>
      <c r="D949" s="63"/>
      <c r="E949" s="60"/>
      <c r="F949" s="83"/>
      <c r="G949" s="104"/>
      <c r="H949" s="105"/>
      <c r="I949" s="59"/>
      <c r="J949" s="60"/>
      <c r="K949" s="133">
        <v>3</v>
      </c>
      <c r="L949" s="62"/>
      <c r="M949" s="63"/>
      <c r="N949" s="134" t="s">
        <v>69</v>
      </c>
      <c r="O949" s="129">
        <v>2500</v>
      </c>
      <c r="P949" s="136">
        <v>4000</v>
      </c>
      <c r="Q949" s="137">
        <v>5000</v>
      </c>
      <c r="R949" s="129">
        <v>2500</v>
      </c>
      <c r="S949" s="375"/>
      <c r="T949" s="129">
        <v>500</v>
      </c>
      <c r="U949" s="129">
        <v>600</v>
      </c>
      <c r="V949" s="129">
        <v>600</v>
      </c>
      <c r="W949" s="129">
        <f t="shared" si="702"/>
        <v>1700</v>
      </c>
      <c r="X949" s="135">
        <f t="shared" si="694"/>
        <v>68</v>
      </c>
      <c r="Z949" s="135">
        <v>300</v>
      </c>
      <c r="AA949" s="129">
        <v>500</v>
      </c>
      <c r="AB949" s="129"/>
      <c r="AC949" s="129">
        <f t="shared" si="704"/>
        <v>800</v>
      </c>
      <c r="AD949" s="424">
        <f>AC949/(R949/100)</f>
        <v>32</v>
      </c>
      <c r="AF949" s="424">
        <f t="shared" si="695"/>
        <v>2500</v>
      </c>
      <c r="AG949" s="424">
        <f t="shared" si="696"/>
        <v>100</v>
      </c>
      <c r="AI949" s="424"/>
      <c r="AJ949" s="129"/>
      <c r="AK949" s="129"/>
      <c r="AL949" s="129">
        <f t="shared" si="707"/>
        <v>0</v>
      </c>
      <c r="AM949" s="424">
        <f>AL949/(R949/100)</f>
        <v>0</v>
      </c>
      <c r="AO949" s="424"/>
      <c r="AP949" s="129"/>
      <c r="AQ949" s="129"/>
      <c r="AR949" s="129">
        <f t="shared" si="725"/>
        <v>0</v>
      </c>
      <c r="AS949" s="424">
        <f>AR949/(R949/100)</f>
        <v>0</v>
      </c>
      <c r="AU949" s="424">
        <f t="shared" si="723"/>
        <v>0</v>
      </c>
      <c r="AV949" s="424">
        <f t="shared" si="697"/>
        <v>0</v>
      </c>
      <c r="AX949" s="424">
        <f t="shared" si="724"/>
        <v>2500</v>
      </c>
      <c r="AY949" s="424">
        <f t="shared" si="699"/>
        <v>100</v>
      </c>
      <c r="AZ949" s="50"/>
      <c r="BA949" s="135">
        <f t="shared" si="686"/>
        <v>0</v>
      </c>
      <c r="BB949" s="129">
        <f t="shared" si="712"/>
        <v>0</v>
      </c>
      <c r="BC949" s="129">
        <f t="shared" si="687"/>
        <v>2500</v>
      </c>
      <c r="BD949" s="51"/>
    </row>
    <row r="950" spans="1:56" ht="30" customHeight="1" x14ac:dyDescent="0.2">
      <c r="A950" s="82"/>
      <c r="B950" s="83"/>
      <c r="C950" s="83"/>
      <c r="D950" s="63"/>
      <c r="E950" s="60"/>
      <c r="F950" s="83"/>
      <c r="G950" s="104"/>
      <c r="H950" s="105"/>
      <c r="I950" s="59"/>
      <c r="J950" s="60"/>
      <c r="K950" s="133">
        <v>5</v>
      </c>
      <c r="L950" s="62"/>
      <c r="M950" s="63"/>
      <c r="N950" s="134" t="s">
        <v>58</v>
      </c>
      <c r="O950" s="129">
        <v>2500</v>
      </c>
      <c r="P950" s="136">
        <v>5000</v>
      </c>
      <c r="Q950" s="137">
        <v>8000</v>
      </c>
      <c r="R950" s="129">
        <v>2500</v>
      </c>
      <c r="S950" s="375"/>
      <c r="T950" s="129">
        <v>700</v>
      </c>
      <c r="U950" s="129">
        <v>700</v>
      </c>
      <c r="V950" s="129">
        <v>700</v>
      </c>
      <c r="W950" s="129">
        <f t="shared" si="702"/>
        <v>2100</v>
      </c>
      <c r="X950" s="135">
        <f t="shared" si="694"/>
        <v>84</v>
      </c>
      <c r="Z950" s="135">
        <v>400</v>
      </c>
      <c r="AA950" s="129"/>
      <c r="AB950" s="129"/>
      <c r="AC950" s="129">
        <f t="shared" si="704"/>
        <v>400</v>
      </c>
      <c r="AD950" s="424">
        <f>AC950/(R950/100)</f>
        <v>16</v>
      </c>
      <c r="AF950" s="424">
        <f t="shared" si="695"/>
        <v>2500</v>
      </c>
      <c r="AG950" s="424">
        <f t="shared" si="696"/>
        <v>100</v>
      </c>
      <c r="AI950" s="424"/>
      <c r="AJ950" s="129"/>
      <c r="AK950" s="129"/>
      <c r="AL950" s="129">
        <f t="shared" si="707"/>
        <v>0</v>
      </c>
      <c r="AM950" s="424">
        <f>AL950/(R950/100)</f>
        <v>0</v>
      </c>
      <c r="AO950" s="424"/>
      <c r="AP950" s="129"/>
      <c r="AQ950" s="129"/>
      <c r="AR950" s="129">
        <f t="shared" si="725"/>
        <v>0</v>
      </c>
      <c r="AS950" s="424">
        <f>AR950/(R950/100)</f>
        <v>0</v>
      </c>
      <c r="AU950" s="424">
        <f t="shared" si="723"/>
        <v>0</v>
      </c>
      <c r="AV950" s="424">
        <f t="shared" si="697"/>
        <v>0</v>
      </c>
      <c r="AX950" s="424">
        <f t="shared" si="724"/>
        <v>2500</v>
      </c>
      <c r="AY950" s="424">
        <f t="shared" si="699"/>
        <v>100</v>
      </c>
      <c r="AZ950" s="50"/>
      <c r="BA950" s="135">
        <f t="shared" si="686"/>
        <v>0</v>
      </c>
      <c r="BB950" s="129">
        <f t="shared" si="712"/>
        <v>0</v>
      </c>
      <c r="BC950" s="129">
        <f t="shared" si="687"/>
        <v>2500</v>
      </c>
      <c r="BD950" s="51"/>
    </row>
    <row r="951" spans="1:56" ht="30" customHeight="1" x14ac:dyDescent="0.2">
      <c r="A951" s="82"/>
      <c r="B951" s="83"/>
      <c r="C951" s="83"/>
      <c r="D951" s="63"/>
      <c r="E951" s="60"/>
      <c r="F951" s="83"/>
      <c r="G951" s="104"/>
      <c r="H951" s="105"/>
      <c r="I951" s="59"/>
      <c r="J951" s="60"/>
      <c r="K951" s="133">
        <v>7</v>
      </c>
      <c r="L951" s="62"/>
      <c r="M951" s="63"/>
      <c r="N951" s="134" t="s">
        <v>59</v>
      </c>
      <c r="O951" s="129">
        <v>2000</v>
      </c>
      <c r="P951" s="136">
        <v>3000</v>
      </c>
      <c r="Q951" s="137">
        <v>3000</v>
      </c>
      <c r="R951" s="129">
        <v>2000</v>
      </c>
      <c r="S951" s="375"/>
      <c r="T951" s="129">
        <v>600</v>
      </c>
      <c r="U951" s="129">
        <v>600</v>
      </c>
      <c r="V951" s="129">
        <v>800</v>
      </c>
      <c r="W951" s="129">
        <f t="shared" si="702"/>
        <v>2000</v>
      </c>
      <c r="X951" s="135">
        <f t="shared" si="694"/>
        <v>100</v>
      </c>
      <c r="Z951" s="135"/>
      <c r="AA951" s="129"/>
      <c r="AB951" s="129"/>
      <c r="AC951" s="129">
        <f t="shared" si="704"/>
        <v>0</v>
      </c>
      <c r="AD951" s="424">
        <f>AC951/(R951/100)</f>
        <v>0</v>
      </c>
      <c r="AF951" s="424">
        <f t="shared" si="695"/>
        <v>2000</v>
      </c>
      <c r="AG951" s="424">
        <f t="shared" si="696"/>
        <v>100</v>
      </c>
      <c r="AI951" s="424"/>
      <c r="AJ951" s="129"/>
      <c r="AK951" s="129"/>
      <c r="AL951" s="129">
        <f t="shared" si="707"/>
        <v>0</v>
      </c>
      <c r="AM951" s="424">
        <f>AL951/(R951/100)</f>
        <v>0</v>
      </c>
      <c r="AO951" s="424"/>
      <c r="AP951" s="129"/>
      <c r="AQ951" s="129"/>
      <c r="AR951" s="129">
        <f t="shared" si="725"/>
        <v>0</v>
      </c>
      <c r="AS951" s="424">
        <f>AR951/(R951/100)</f>
        <v>0</v>
      </c>
      <c r="AU951" s="424">
        <f t="shared" si="723"/>
        <v>0</v>
      </c>
      <c r="AV951" s="424">
        <f t="shared" si="697"/>
        <v>0</v>
      </c>
      <c r="AX951" s="424">
        <f t="shared" si="724"/>
        <v>2000</v>
      </c>
      <c r="AY951" s="424">
        <f t="shared" si="699"/>
        <v>100</v>
      </c>
      <c r="AZ951" s="50"/>
      <c r="BA951" s="135">
        <f t="shared" si="686"/>
        <v>0</v>
      </c>
      <c r="BB951" s="129">
        <f t="shared" si="712"/>
        <v>0</v>
      </c>
      <c r="BC951" s="129">
        <f t="shared" si="687"/>
        <v>2000</v>
      </c>
      <c r="BD951" s="51"/>
    </row>
    <row r="952" spans="1:56" ht="30" customHeight="1" x14ac:dyDescent="0.2">
      <c r="A952" s="82"/>
      <c r="B952" s="83"/>
      <c r="C952" s="83"/>
      <c r="D952" s="168" t="s">
        <v>165</v>
      </c>
      <c r="E952" s="85"/>
      <c r="F952" s="86"/>
      <c r="G952" s="87"/>
      <c r="H952" s="88"/>
      <c r="I952" s="89"/>
      <c r="J952" s="85"/>
      <c r="K952" s="90"/>
      <c r="L952" s="91"/>
      <c r="M952" s="92"/>
      <c r="N952" s="93" t="s">
        <v>166</v>
      </c>
      <c r="O952" s="95">
        <f>O953</f>
        <v>1214000</v>
      </c>
      <c r="P952" s="95">
        <f>P953</f>
        <v>1318000</v>
      </c>
      <c r="Q952" s="95">
        <f>Q953</f>
        <v>1424000</v>
      </c>
      <c r="R952" s="95">
        <f>R953</f>
        <v>1214000</v>
      </c>
      <c r="S952" s="375"/>
      <c r="T952" s="95">
        <f>T953</f>
        <v>184000</v>
      </c>
      <c r="U952" s="95">
        <f>U953</f>
        <v>94000</v>
      </c>
      <c r="V952" s="95">
        <f>V1584+V953+V1274+V1330+V1528</f>
        <v>92000</v>
      </c>
      <c r="W952" s="95">
        <f t="shared" si="702"/>
        <v>370000</v>
      </c>
      <c r="X952" s="94">
        <f t="shared" si="694"/>
        <v>30.477759472817134</v>
      </c>
      <c r="Z952" s="94">
        <f>Z953</f>
        <v>119000</v>
      </c>
      <c r="AA952" s="95">
        <f>AA953</f>
        <v>119000</v>
      </c>
      <c r="AB952" s="95">
        <f>AB1584+AB953+AB1274+AB1330+AB1528</f>
        <v>118000</v>
      </c>
      <c r="AC952" s="95">
        <f t="shared" si="704"/>
        <v>356000</v>
      </c>
      <c r="AD952" s="195">
        <f t="shared" si="705"/>
        <v>29.324546952224054</v>
      </c>
      <c r="AF952" s="195">
        <f t="shared" si="695"/>
        <v>726000</v>
      </c>
      <c r="AG952" s="195">
        <f t="shared" si="696"/>
        <v>59.802306425041188</v>
      </c>
      <c r="AI952" s="195">
        <f>AI953</f>
        <v>106000</v>
      </c>
      <c r="AJ952" s="95">
        <f>AJ953</f>
        <v>105000</v>
      </c>
      <c r="AK952" s="95">
        <f>AK1584+AK953+AK1274+AK1330+AK1528</f>
        <v>105000</v>
      </c>
      <c r="AL952" s="95">
        <f t="shared" si="707"/>
        <v>316000</v>
      </c>
      <c r="AM952" s="195">
        <f t="shared" si="708"/>
        <v>26.029654036243823</v>
      </c>
      <c r="AO952" s="195">
        <f>AO953</f>
        <v>61000</v>
      </c>
      <c r="AP952" s="95">
        <f>AP953</f>
        <v>61000</v>
      </c>
      <c r="AQ952" s="95">
        <f>AQ1584+AQ953+AQ1274+AQ1330+AQ1528</f>
        <v>50000</v>
      </c>
      <c r="AR952" s="95">
        <f t="shared" si="710"/>
        <v>172000</v>
      </c>
      <c r="AS952" s="195">
        <f t="shared" si="711"/>
        <v>14.168039538714991</v>
      </c>
      <c r="AU952" s="195">
        <f t="shared" si="693"/>
        <v>488000</v>
      </c>
      <c r="AV952" s="195">
        <f t="shared" si="697"/>
        <v>40.197693574958812</v>
      </c>
      <c r="AX952" s="195">
        <f t="shared" si="698"/>
        <v>1214000</v>
      </c>
      <c r="AY952" s="195">
        <f t="shared" si="699"/>
        <v>100</v>
      </c>
      <c r="AZ952" s="96"/>
      <c r="BA952" s="94">
        <f t="shared" si="686"/>
        <v>0</v>
      </c>
      <c r="BB952" s="95">
        <f t="shared" si="712"/>
        <v>0</v>
      </c>
      <c r="BC952" s="95">
        <f t="shared" si="687"/>
        <v>1214000</v>
      </c>
      <c r="BD952" s="51"/>
    </row>
    <row r="953" spans="1:56" ht="30" customHeight="1" x14ac:dyDescent="0.2">
      <c r="A953" s="82"/>
      <c r="B953" s="83"/>
      <c r="C953" s="83"/>
      <c r="D953" s="63"/>
      <c r="E953" s="193" t="s">
        <v>63</v>
      </c>
      <c r="F953" s="83"/>
      <c r="G953" s="104"/>
      <c r="H953" s="105"/>
      <c r="I953" s="59"/>
      <c r="J953" s="60"/>
      <c r="K953" s="61"/>
      <c r="L953" s="62"/>
      <c r="M953" s="63"/>
      <c r="N953" s="64" t="s">
        <v>127</v>
      </c>
      <c r="O953" s="99">
        <f t="shared" ref="O953:R956" si="726">O954</f>
        <v>1214000</v>
      </c>
      <c r="P953" s="66">
        <f t="shared" si="726"/>
        <v>1318000</v>
      </c>
      <c r="Q953" s="67">
        <f t="shared" si="726"/>
        <v>1424000</v>
      </c>
      <c r="R953" s="99">
        <f t="shared" si="726"/>
        <v>1214000</v>
      </c>
      <c r="S953" s="383"/>
      <c r="T953" s="99">
        <f t="shared" ref="T953:U956" si="727">T954</f>
        <v>184000</v>
      </c>
      <c r="U953" s="99">
        <f t="shared" si="727"/>
        <v>94000</v>
      </c>
      <c r="V953" s="99">
        <f>V1585+V954+V1275+V1331+V1529</f>
        <v>92000</v>
      </c>
      <c r="W953" s="99">
        <f t="shared" si="702"/>
        <v>370000</v>
      </c>
      <c r="X953" s="98">
        <f t="shared" si="694"/>
        <v>30.477759472817134</v>
      </c>
      <c r="Z953" s="98">
        <f t="shared" ref="Z953:AA956" si="728">Z954</f>
        <v>119000</v>
      </c>
      <c r="AA953" s="99">
        <f t="shared" si="728"/>
        <v>119000</v>
      </c>
      <c r="AB953" s="99">
        <f>AB1585+AB954+AB1275+AB1331+AB1529</f>
        <v>118000</v>
      </c>
      <c r="AC953" s="99">
        <f t="shared" si="704"/>
        <v>356000</v>
      </c>
      <c r="AD953" s="65">
        <f t="shared" si="705"/>
        <v>29.324546952224054</v>
      </c>
      <c r="AF953" s="65">
        <f t="shared" si="695"/>
        <v>726000</v>
      </c>
      <c r="AG953" s="65">
        <f t="shared" si="696"/>
        <v>59.802306425041188</v>
      </c>
      <c r="AI953" s="65">
        <f t="shared" ref="AI953:AJ956" si="729">AI954</f>
        <v>106000</v>
      </c>
      <c r="AJ953" s="99">
        <f t="shared" si="729"/>
        <v>105000</v>
      </c>
      <c r="AK953" s="99">
        <f>AK1585+AK954+AK1275+AK1331+AK1529</f>
        <v>105000</v>
      </c>
      <c r="AL953" s="99">
        <f t="shared" si="707"/>
        <v>316000</v>
      </c>
      <c r="AM953" s="65">
        <f t="shared" si="708"/>
        <v>26.029654036243823</v>
      </c>
      <c r="AO953" s="65">
        <f t="shared" ref="AO953:AP956" si="730">AO954</f>
        <v>61000</v>
      </c>
      <c r="AP953" s="99">
        <f t="shared" si="730"/>
        <v>61000</v>
      </c>
      <c r="AQ953" s="99">
        <f>AQ1585+AQ954+AQ1275+AQ1331+AQ1529</f>
        <v>50000</v>
      </c>
      <c r="AR953" s="99">
        <f t="shared" si="710"/>
        <v>172000</v>
      </c>
      <c r="AS953" s="65">
        <f t="shared" si="711"/>
        <v>14.168039538714991</v>
      </c>
      <c r="AU953" s="65">
        <f t="shared" si="693"/>
        <v>488000</v>
      </c>
      <c r="AV953" s="65">
        <f t="shared" si="697"/>
        <v>40.197693574958812</v>
      </c>
      <c r="AX953" s="65">
        <f t="shared" si="698"/>
        <v>1214000</v>
      </c>
      <c r="AY953" s="65">
        <f t="shared" si="699"/>
        <v>100</v>
      </c>
      <c r="AZ953" s="50"/>
      <c r="BA953" s="98">
        <f t="shared" si="686"/>
        <v>0</v>
      </c>
      <c r="BB953" s="99">
        <f t="shared" si="712"/>
        <v>0</v>
      </c>
      <c r="BC953" s="99">
        <f t="shared" si="687"/>
        <v>1214000</v>
      </c>
      <c r="BD953" s="51"/>
    </row>
    <row r="954" spans="1:56" ht="30" customHeight="1" x14ac:dyDescent="0.2">
      <c r="A954" s="82"/>
      <c r="B954" s="83"/>
      <c r="C954" s="83"/>
      <c r="D954" s="63"/>
      <c r="E954" s="60"/>
      <c r="F954" s="171">
        <v>3</v>
      </c>
      <c r="G954" s="104"/>
      <c r="H954" s="105"/>
      <c r="I954" s="59"/>
      <c r="J954" s="60"/>
      <c r="K954" s="61"/>
      <c r="L954" s="62"/>
      <c r="M954" s="63"/>
      <c r="N954" s="101" t="s">
        <v>167</v>
      </c>
      <c r="O954" s="103">
        <f t="shared" si="726"/>
        <v>1214000</v>
      </c>
      <c r="P954" s="131">
        <f t="shared" si="726"/>
        <v>1318000</v>
      </c>
      <c r="Q954" s="132">
        <f t="shared" si="726"/>
        <v>1424000</v>
      </c>
      <c r="R954" s="103">
        <f t="shared" si="726"/>
        <v>1214000</v>
      </c>
      <c r="S954" s="379"/>
      <c r="T954" s="103">
        <f t="shared" si="727"/>
        <v>184000</v>
      </c>
      <c r="U954" s="103">
        <f t="shared" si="727"/>
        <v>94000</v>
      </c>
      <c r="V954" s="103">
        <f>V1586+V955+V1276+V1332+V1530</f>
        <v>92000</v>
      </c>
      <c r="W954" s="103">
        <f t="shared" si="702"/>
        <v>370000</v>
      </c>
      <c r="X954" s="102">
        <f t="shared" si="694"/>
        <v>30.477759472817134</v>
      </c>
      <c r="Z954" s="102">
        <f t="shared" si="728"/>
        <v>119000</v>
      </c>
      <c r="AA954" s="103">
        <f t="shared" si="728"/>
        <v>119000</v>
      </c>
      <c r="AB954" s="103">
        <f>AB1586+AB955+AB1276+AB1332+AB1530</f>
        <v>118000</v>
      </c>
      <c r="AC954" s="103">
        <f t="shared" si="704"/>
        <v>356000</v>
      </c>
      <c r="AD954" s="420">
        <f t="shared" si="705"/>
        <v>29.324546952224054</v>
      </c>
      <c r="AF954" s="420">
        <f t="shared" si="695"/>
        <v>726000</v>
      </c>
      <c r="AG954" s="420">
        <f t="shared" si="696"/>
        <v>59.802306425041188</v>
      </c>
      <c r="AI954" s="420">
        <f t="shared" si="729"/>
        <v>106000</v>
      </c>
      <c r="AJ954" s="103">
        <f t="shared" si="729"/>
        <v>105000</v>
      </c>
      <c r="AK954" s="103">
        <f>AK1586+AK955+AK1276+AK1332+AK1530</f>
        <v>105000</v>
      </c>
      <c r="AL954" s="103">
        <f t="shared" si="707"/>
        <v>316000</v>
      </c>
      <c r="AM954" s="420">
        <f t="shared" si="708"/>
        <v>26.029654036243823</v>
      </c>
      <c r="AO954" s="420">
        <f t="shared" si="730"/>
        <v>61000</v>
      </c>
      <c r="AP954" s="103">
        <f t="shared" si="730"/>
        <v>61000</v>
      </c>
      <c r="AQ954" s="103">
        <f>AQ1586+AQ955+AQ1276+AQ1332+AQ1530</f>
        <v>50000</v>
      </c>
      <c r="AR954" s="103">
        <f t="shared" si="710"/>
        <v>172000</v>
      </c>
      <c r="AS954" s="420">
        <f t="shared" si="711"/>
        <v>14.168039538714991</v>
      </c>
      <c r="AU954" s="420">
        <f t="shared" si="693"/>
        <v>488000</v>
      </c>
      <c r="AV954" s="420">
        <f t="shared" si="697"/>
        <v>40.197693574958812</v>
      </c>
      <c r="AX954" s="420">
        <f t="shared" si="698"/>
        <v>1214000</v>
      </c>
      <c r="AY954" s="420">
        <f t="shared" si="699"/>
        <v>100</v>
      </c>
      <c r="AZ954" s="50"/>
      <c r="BA954" s="102">
        <f t="shared" si="686"/>
        <v>0</v>
      </c>
      <c r="BB954" s="103">
        <f t="shared" si="712"/>
        <v>0</v>
      </c>
      <c r="BC954" s="103">
        <f t="shared" si="687"/>
        <v>1214000</v>
      </c>
      <c r="BD954" s="51"/>
    </row>
    <row r="955" spans="1:56" ht="30" customHeight="1" x14ac:dyDescent="0.2">
      <c r="A955" s="82"/>
      <c r="B955" s="83"/>
      <c r="C955" s="83"/>
      <c r="D955" s="63"/>
      <c r="E955" s="60"/>
      <c r="F955" s="83"/>
      <c r="G955" s="109">
        <v>2</v>
      </c>
      <c r="H955" s="172"/>
      <c r="I955" s="59"/>
      <c r="J955" s="60"/>
      <c r="K955" s="61"/>
      <c r="L955" s="62"/>
      <c r="M955" s="63"/>
      <c r="N955" s="101" t="s">
        <v>168</v>
      </c>
      <c r="O955" s="103">
        <f t="shared" si="726"/>
        <v>1214000</v>
      </c>
      <c r="P955" s="131">
        <f t="shared" si="726"/>
        <v>1318000</v>
      </c>
      <c r="Q955" s="132">
        <f t="shared" si="726"/>
        <v>1424000</v>
      </c>
      <c r="R955" s="103">
        <f t="shared" si="726"/>
        <v>1214000</v>
      </c>
      <c r="S955" s="379"/>
      <c r="T955" s="103">
        <f t="shared" si="727"/>
        <v>184000</v>
      </c>
      <c r="U955" s="103">
        <f t="shared" si="727"/>
        <v>94000</v>
      </c>
      <c r="V955" s="103">
        <f>V1587+V956+V1277+V1333+V1531</f>
        <v>92000</v>
      </c>
      <c r="W955" s="103">
        <f t="shared" si="702"/>
        <v>370000</v>
      </c>
      <c r="X955" s="102">
        <f t="shared" si="694"/>
        <v>30.477759472817134</v>
      </c>
      <c r="Z955" s="102">
        <f t="shared" si="728"/>
        <v>119000</v>
      </c>
      <c r="AA955" s="103">
        <f t="shared" si="728"/>
        <v>119000</v>
      </c>
      <c r="AB955" s="103">
        <f>AB1587+AB956+AB1277+AB1333+AB1531</f>
        <v>118000</v>
      </c>
      <c r="AC955" s="103">
        <f t="shared" si="704"/>
        <v>356000</v>
      </c>
      <c r="AD955" s="420">
        <f t="shared" si="705"/>
        <v>29.324546952224054</v>
      </c>
      <c r="AF955" s="420">
        <f t="shared" si="695"/>
        <v>726000</v>
      </c>
      <c r="AG955" s="420">
        <f t="shared" si="696"/>
        <v>59.802306425041188</v>
      </c>
      <c r="AI955" s="420">
        <f t="shared" si="729"/>
        <v>106000</v>
      </c>
      <c r="AJ955" s="103">
        <f t="shared" si="729"/>
        <v>105000</v>
      </c>
      <c r="AK955" s="103">
        <f>AK1587+AK956+AK1277+AK1333+AK1531</f>
        <v>105000</v>
      </c>
      <c r="AL955" s="103">
        <f t="shared" si="707"/>
        <v>316000</v>
      </c>
      <c r="AM955" s="420">
        <f t="shared" si="708"/>
        <v>26.029654036243823</v>
      </c>
      <c r="AO955" s="420">
        <f t="shared" si="730"/>
        <v>61000</v>
      </c>
      <c r="AP955" s="103">
        <f t="shared" si="730"/>
        <v>61000</v>
      </c>
      <c r="AQ955" s="103">
        <f>AQ1587+AQ956+AQ1277+AQ1333+AQ1531</f>
        <v>50000</v>
      </c>
      <c r="AR955" s="103">
        <f t="shared" si="710"/>
        <v>172000</v>
      </c>
      <c r="AS955" s="420">
        <f t="shared" si="711"/>
        <v>14.168039538714991</v>
      </c>
      <c r="AU955" s="420">
        <f t="shared" si="693"/>
        <v>488000</v>
      </c>
      <c r="AV955" s="420">
        <f t="shared" si="697"/>
        <v>40.197693574958812</v>
      </c>
      <c r="AX955" s="420">
        <f t="shared" si="698"/>
        <v>1214000</v>
      </c>
      <c r="AY955" s="420">
        <f t="shared" si="699"/>
        <v>100</v>
      </c>
      <c r="AZ955" s="50"/>
      <c r="BA955" s="102">
        <f t="shared" si="686"/>
        <v>0</v>
      </c>
      <c r="BB955" s="103">
        <f t="shared" si="712"/>
        <v>0</v>
      </c>
      <c r="BC955" s="103">
        <f t="shared" si="687"/>
        <v>1214000</v>
      </c>
      <c r="BD955" s="51"/>
    </row>
    <row r="956" spans="1:56" ht="30" customHeight="1" x14ac:dyDescent="0.2">
      <c r="A956" s="82"/>
      <c r="B956" s="83"/>
      <c r="C956" s="83"/>
      <c r="D956" s="63"/>
      <c r="E956" s="60"/>
      <c r="F956" s="83"/>
      <c r="G956" s="109"/>
      <c r="H956" s="173" t="s">
        <v>46</v>
      </c>
      <c r="I956" s="59"/>
      <c r="J956" s="60"/>
      <c r="K956" s="61"/>
      <c r="L956" s="62"/>
      <c r="M956" s="63"/>
      <c r="N956" s="101" t="s">
        <v>168</v>
      </c>
      <c r="O956" s="103">
        <f t="shared" si="726"/>
        <v>1214000</v>
      </c>
      <c r="P956" s="131">
        <f t="shared" si="726"/>
        <v>1318000</v>
      </c>
      <c r="Q956" s="132">
        <f t="shared" si="726"/>
        <v>1424000</v>
      </c>
      <c r="R956" s="103">
        <f t="shared" si="726"/>
        <v>1214000</v>
      </c>
      <c r="S956" s="379"/>
      <c r="T956" s="103">
        <f t="shared" si="727"/>
        <v>184000</v>
      </c>
      <c r="U956" s="103">
        <f t="shared" si="727"/>
        <v>94000</v>
      </c>
      <c r="V956" s="103">
        <f>V1588+V957+V1278+V1334+V1532</f>
        <v>92000</v>
      </c>
      <c r="W956" s="103">
        <f t="shared" si="702"/>
        <v>370000</v>
      </c>
      <c r="X956" s="102">
        <f t="shared" si="694"/>
        <v>30.477759472817134</v>
      </c>
      <c r="Z956" s="102">
        <f t="shared" si="728"/>
        <v>119000</v>
      </c>
      <c r="AA956" s="103">
        <f t="shared" si="728"/>
        <v>119000</v>
      </c>
      <c r="AB956" s="103">
        <f>AB1588+AB957+AB1278+AB1334+AB1532</f>
        <v>118000</v>
      </c>
      <c r="AC956" s="103">
        <f t="shared" si="704"/>
        <v>356000</v>
      </c>
      <c r="AD956" s="420">
        <f t="shared" si="705"/>
        <v>29.324546952224054</v>
      </c>
      <c r="AF956" s="420">
        <f t="shared" si="695"/>
        <v>726000</v>
      </c>
      <c r="AG956" s="420">
        <f t="shared" si="696"/>
        <v>59.802306425041188</v>
      </c>
      <c r="AI956" s="420">
        <f t="shared" si="729"/>
        <v>106000</v>
      </c>
      <c r="AJ956" s="103">
        <f t="shared" si="729"/>
        <v>105000</v>
      </c>
      <c r="AK956" s="103">
        <f>AK1588+AK957+AK1278+AK1334+AK1532</f>
        <v>105000</v>
      </c>
      <c r="AL956" s="103">
        <f t="shared" si="707"/>
        <v>316000</v>
      </c>
      <c r="AM956" s="420">
        <f t="shared" si="708"/>
        <v>26.029654036243823</v>
      </c>
      <c r="AO956" s="420">
        <f t="shared" si="730"/>
        <v>61000</v>
      </c>
      <c r="AP956" s="103">
        <f t="shared" si="730"/>
        <v>61000</v>
      </c>
      <c r="AQ956" s="103">
        <f>AQ1588+AQ957+AQ1278+AQ1334+AQ1532</f>
        <v>50000</v>
      </c>
      <c r="AR956" s="103">
        <f t="shared" si="710"/>
        <v>172000</v>
      </c>
      <c r="AS956" s="420">
        <f t="shared" si="711"/>
        <v>14.168039538714991</v>
      </c>
      <c r="AU956" s="420">
        <f t="shared" si="693"/>
        <v>488000</v>
      </c>
      <c r="AV956" s="420">
        <f t="shared" si="697"/>
        <v>40.197693574958812</v>
      </c>
      <c r="AX956" s="420">
        <f t="shared" si="698"/>
        <v>1214000</v>
      </c>
      <c r="AY956" s="420">
        <f t="shared" si="699"/>
        <v>100</v>
      </c>
      <c r="AZ956" s="50"/>
      <c r="BA956" s="102">
        <f t="shared" ref="BA956:BA981" si="731">R956-AX956</f>
        <v>0</v>
      </c>
      <c r="BB956" s="103">
        <f t="shared" si="712"/>
        <v>0</v>
      </c>
      <c r="BC956" s="103">
        <f t="shared" si="687"/>
        <v>1214000</v>
      </c>
      <c r="BD956" s="51"/>
    </row>
    <row r="957" spans="1:56" ht="30" customHeight="1" x14ac:dyDescent="0.2">
      <c r="A957" s="82"/>
      <c r="B957" s="83"/>
      <c r="C957" s="83"/>
      <c r="D957" s="63"/>
      <c r="E957" s="60"/>
      <c r="F957" s="83"/>
      <c r="G957" s="104"/>
      <c r="H957" s="105"/>
      <c r="I957" s="123">
        <v>2</v>
      </c>
      <c r="J957" s="60"/>
      <c r="K957" s="61"/>
      <c r="L957" s="62"/>
      <c r="M957" s="63"/>
      <c r="N957" s="124" t="s">
        <v>54</v>
      </c>
      <c r="O957" s="126">
        <f>O958+O960+O962</f>
        <v>1214000</v>
      </c>
      <c r="P957" s="127">
        <f>P958+P960+P962</f>
        <v>1318000</v>
      </c>
      <c r="Q957" s="128">
        <f>Q958+Q960+Q962</f>
        <v>1424000</v>
      </c>
      <c r="R957" s="126">
        <f>R958+R960+R962</f>
        <v>1214000</v>
      </c>
      <c r="S957" s="388"/>
      <c r="T957" s="126">
        <f>T958+T960+T962</f>
        <v>184000</v>
      </c>
      <c r="U957" s="126">
        <f>U958+U960+U962</f>
        <v>94000</v>
      </c>
      <c r="V957" s="126">
        <f>V958+V960+V962</f>
        <v>92000</v>
      </c>
      <c r="W957" s="126">
        <f t="shared" si="702"/>
        <v>370000</v>
      </c>
      <c r="X957" s="125">
        <f t="shared" si="694"/>
        <v>30.477759472817134</v>
      </c>
      <c r="Z957" s="125">
        <f>Z958+Z960+Z962</f>
        <v>119000</v>
      </c>
      <c r="AA957" s="126">
        <f>AA958+AA960+AA962</f>
        <v>119000</v>
      </c>
      <c r="AB957" s="126">
        <f>AB958+AB960+AB962</f>
        <v>118000</v>
      </c>
      <c r="AC957" s="126">
        <f t="shared" si="704"/>
        <v>356000</v>
      </c>
      <c r="AD957" s="423">
        <f t="shared" si="705"/>
        <v>29.324546952224054</v>
      </c>
      <c r="AF957" s="423">
        <f t="shared" si="695"/>
        <v>726000</v>
      </c>
      <c r="AG957" s="423">
        <f t="shared" si="696"/>
        <v>59.802306425041188</v>
      </c>
      <c r="AI957" s="423">
        <f>AI958+AI960+AI962</f>
        <v>106000</v>
      </c>
      <c r="AJ957" s="126">
        <f>AJ958+AJ960+AJ962</f>
        <v>105000</v>
      </c>
      <c r="AK957" s="126">
        <f>AK958+AK960+AK962</f>
        <v>105000</v>
      </c>
      <c r="AL957" s="126">
        <f t="shared" si="707"/>
        <v>316000</v>
      </c>
      <c r="AM957" s="423">
        <f t="shared" si="708"/>
        <v>26.029654036243823</v>
      </c>
      <c r="AO957" s="423">
        <f>AO958+AO960+AO962</f>
        <v>61000</v>
      </c>
      <c r="AP957" s="126">
        <f>AP958+AP960+AP962</f>
        <v>61000</v>
      </c>
      <c r="AQ957" s="126">
        <f>AQ958+AQ960+AQ962</f>
        <v>50000</v>
      </c>
      <c r="AR957" s="126">
        <f t="shared" si="710"/>
        <v>172000</v>
      </c>
      <c r="AS957" s="423">
        <f t="shared" si="711"/>
        <v>14.168039538714991</v>
      </c>
      <c r="AU957" s="423">
        <f t="shared" si="693"/>
        <v>488000</v>
      </c>
      <c r="AV957" s="423">
        <f t="shared" si="697"/>
        <v>40.197693574958812</v>
      </c>
      <c r="AX957" s="423">
        <f t="shared" si="698"/>
        <v>1214000</v>
      </c>
      <c r="AY957" s="423">
        <f t="shared" si="699"/>
        <v>100</v>
      </c>
      <c r="AZ957" s="50"/>
      <c r="BA957" s="125">
        <f t="shared" si="731"/>
        <v>0</v>
      </c>
      <c r="BB957" s="126">
        <f t="shared" si="712"/>
        <v>0</v>
      </c>
      <c r="BC957" s="126">
        <f t="shared" si="687"/>
        <v>1214000</v>
      </c>
      <c r="BD957" s="51"/>
    </row>
    <row r="958" spans="1:56" ht="30" customHeight="1" x14ac:dyDescent="0.2">
      <c r="A958" s="82"/>
      <c r="B958" s="83"/>
      <c r="C958" s="83"/>
      <c r="D958" s="63"/>
      <c r="E958" s="60"/>
      <c r="F958" s="83"/>
      <c r="G958" s="104"/>
      <c r="H958" s="105"/>
      <c r="I958" s="59"/>
      <c r="J958" s="130" t="s">
        <v>63</v>
      </c>
      <c r="K958" s="61"/>
      <c r="L958" s="62"/>
      <c r="M958" s="63"/>
      <c r="N958" s="101" t="s">
        <v>64</v>
      </c>
      <c r="O958" s="103">
        <f>O959</f>
        <v>1030000</v>
      </c>
      <c r="P958" s="131">
        <f>P959</f>
        <v>1116000</v>
      </c>
      <c r="Q958" s="132">
        <f>Q959</f>
        <v>1204000</v>
      </c>
      <c r="R958" s="103">
        <f>R959</f>
        <v>1030000</v>
      </c>
      <c r="S958" s="379"/>
      <c r="T958" s="103">
        <f>T959</f>
        <v>155000</v>
      </c>
      <c r="U958" s="103">
        <f>U959</f>
        <v>78000</v>
      </c>
      <c r="V958" s="103">
        <f>V959</f>
        <v>77000</v>
      </c>
      <c r="W958" s="103">
        <f t="shared" si="702"/>
        <v>310000</v>
      </c>
      <c r="X958" s="102">
        <f t="shared" si="694"/>
        <v>30.097087378640776</v>
      </c>
      <c r="Z958" s="102">
        <f>Z959</f>
        <v>100000</v>
      </c>
      <c r="AA958" s="103">
        <f>AA959</f>
        <v>100000</v>
      </c>
      <c r="AB958" s="103">
        <f>AB959</f>
        <v>100000</v>
      </c>
      <c r="AC958" s="103">
        <f t="shared" si="704"/>
        <v>300000</v>
      </c>
      <c r="AD958" s="424">
        <f>AC958/(O958/100)</f>
        <v>29.126213592233011</v>
      </c>
      <c r="AF958" s="420">
        <f t="shared" si="695"/>
        <v>610000</v>
      </c>
      <c r="AG958" s="420">
        <f t="shared" si="696"/>
        <v>59.223300970873787</v>
      </c>
      <c r="AI958" s="420">
        <f>AI959</f>
        <v>90000</v>
      </c>
      <c r="AJ958" s="103">
        <f>AJ959</f>
        <v>90000</v>
      </c>
      <c r="AK958" s="103">
        <f>AK959</f>
        <v>90000</v>
      </c>
      <c r="AL958" s="103">
        <f t="shared" si="707"/>
        <v>270000</v>
      </c>
      <c r="AM958" s="424">
        <f>AL958/(O958/100)</f>
        <v>26.21359223300971</v>
      </c>
      <c r="AO958" s="420">
        <f>AO959</f>
        <v>52000</v>
      </c>
      <c r="AP958" s="103">
        <f>AP959</f>
        <v>52000</v>
      </c>
      <c r="AQ958" s="103">
        <f>AQ959</f>
        <v>46000</v>
      </c>
      <c r="AR958" s="103">
        <f t="shared" si="710"/>
        <v>150000</v>
      </c>
      <c r="AS958" s="424">
        <f>AR958/(O958/100)</f>
        <v>14.563106796116505</v>
      </c>
      <c r="AU958" s="420">
        <f t="shared" si="693"/>
        <v>420000</v>
      </c>
      <c r="AV958" s="420">
        <f t="shared" si="697"/>
        <v>40.776699029126213</v>
      </c>
      <c r="AX958" s="420">
        <f t="shared" si="698"/>
        <v>1030000</v>
      </c>
      <c r="AY958" s="420">
        <f t="shared" si="699"/>
        <v>100</v>
      </c>
      <c r="AZ958" s="50"/>
      <c r="BA958" s="102">
        <f t="shared" si="731"/>
        <v>0</v>
      </c>
      <c r="BB958" s="103">
        <f t="shared" si="712"/>
        <v>0</v>
      </c>
      <c r="BC958" s="103">
        <f t="shared" si="687"/>
        <v>1030000</v>
      </c>
      <c r="BD958" s="51"/>
    </row>
    <row r="959" spans="1:56" ht="30" customHeight="1" x14ac:dyDescent="0.2">
      <c r="A959" s="82"/>
      <c r="B959" s="83"/>
      <c r="C959" s="83"/>
      <c r="D959" s="63"/>
      <c r="E959" s="60"/>
      <c r="F959" s="83"/>
      <c r="G959" s="104"/>
      <c r="H959" s="105"/>
      <c r="I959" s="59"/>
      <c r="J959" s="60"/>
      <c r="K959" s="133">
        <v>1</v>
      </c>
      <c r="L959" s="62"/>
      <c r="M959" s="63"/>
      <c r="N959" s="134" t="s">
        <v>65</v>
      </c>
      <c r="O959" s="129">
        <v>1030000</v>
      </c>
      <c r="P959" s="136">
        <v>1116000</v>
      </c>
      <c r="Q959" s="137">
        <v>1204000</v>
      </c>
      <c r="R959" s="129">
        <v>1030000</v>
      </c>
      <c r="S959" s="375"/>
      <c r="T959" s="129">
        <v>155000</v>
      </c>
      <c r="U959" s="129">
        <v>78000</v>
      </c>
      <c r="V959" s="129">
        <v>77000</v>
      </c>
      <c r="W959" s="129">
        <f>T959+U959+V959</f>
        <v>310000</v>
      </c>
      <c r="X959" s="135">
        <f>W959/(R959/100)</f>
        <v>30.097087378640776</v>
      </c>
      <c r="Z959" s="135">
        <v>100000</v>
      </c>
      <c r="AA959" s="129">
        <v>100000</v>
      </c>
      <c r="AB959" s="129">
        <v>100000</v>
      </c>
      <c r="AC959" s="129">
        <f>Z959+AA959+AB959</f>
        <v>300000</v>
      </c>
      <c r="AD959" s="424">
        <f>AC959/(O959/100)</f>
        <v>29.126213592233011</v>
      </c>
      <c r="AF959" s="424">
        <f>W959+AC959</f>
        <v>610000</v>
      </c>
      <c r="AG959" s="424">
        <f>AF959/(R959/100)</f>
        <v>59.223300970873787</v>
      </c>
      <c r="AI959" s="424">
        <v>90000</v>
      </c>
      <c r="AJ959" s="129">
        <v>90000</v>
      </c>
      <c r="AK959" s="129">
        <v>90000</v>
      </c>
      <c r="AL959" s="129">
        <f>AI959+AJ959+AK959</f>
        <v>270000</v>
      </c>
      <c r="AM959" s="424">
        <f>AL959/(O959/100)</f>
        <v>26.21359223300971</v>
      </c>
      <c r="AO959" s="424">
        <v>52000</v>
      </c>
      <c r="AP959" s="129">
        <v>52000</v>
      </c>
      <c r="AQ959" s="129">
        <v>46000</v>
      </c>
      <c r="AR959" s="129">
        <f>AO959+AP959+AQ959</f>
        <v>150000</v>
      </c>
      <c r="AS959" s="424">
        <f>AR959/(O959/100)</f>
        <v>14.563106796116505</v>
      </c>
      <c r="AU959" s="424">
        <f>AL959+AR959</f>
        <v>420000</v>
      </c>
      <c r="AV959" s="424">
        <f>AU959/(R959/100)</f>
        <v>40.776699029126213</v>
      </c>
      <c r="AX959" s="424">
        <f>AF959+AU959</f>
        <v>1030000</v>
      </c>
      <c r="AY959" s="424">
        <f>AX959/(R959/100)</f>
        <v>100</v>
      </c>
      <c r="AZ959" s="50"/>
      <c r="BA959" s="135">
        <f t="shared" si="731"/>
        <v>0</v>
      </c>
      <c r="BB959" s="129">
        <f t="shared" si="712"/>
        <v>0</v>
      </c>
      <c r="BC959" s="129">
        <f t="shared" ref="BC959:BC981" si="732">R959-BA959</f>
        <v>1030000</v>
      </c>
      <c r="BD959" s="51"/>
    </row>
    <row r="960" spans="1:56" ht="30" customHeight="1" x14ac:dyDescent="0.2">
      <c r="A960" s="82"/>
      <c r="B960" s="83"/>
      <c r="C960" s="83"/>
      <c r="D960" s="63"/>
      <c r="E960" s="60"/>
      <c r="F960" s="83"/>
      <c r="G960" s="104"/>
      <c r="H960" s="105"/>
      <c r="I960" s="59"/>
      <c r="J960" s="130" t="s">
        <v>67</v>
      </c>
      <c r="K960" s="61"/>
      <c r="L960" s="62"/>
      <c r="M960" s="63"/>
      <c r="N960" s="101" t="s">
        <v>68</v>
      </c>
      <c r="O960" s="103">
        <f>O961</f>
        <v>170000</v>
      </c>
      <c r="P960" s="131">
        <f>P961</f>
        <v>184000</v>
      </c>
      <c r="Q960" s="132">
        <f>Q961</f>
        <v>198000</v>
      </c>
      <c r="R960" s="103">
        <f>R961</f>
        <v>170000</v>
      </c>
      <c r="S960" s="379"/>
      <c r="T960" s="103">
        <f>T961</f>
        <v>26000</v>
      </c>
      <c r="U960" s="103">
        <f>U961</f>
        <v>13000</v>
      </c>
      <c r="V960" s="103">
        <f>V961</f>
        <v>13000</v>
      </c>
      <c r="W960" s="103">
        <f t="shared" si="702"/>
        <v>52000</v>
      </c>
      <c r="X960" s="102">
        <f t="shared" si="694"/>
        <v>30.588235294117649</v>
      </c>
      <c r="Z960" s="102">
        <f>Z961</f>
        <v>17000</v>
      </c>
      <c r="AA960" s="103">
        <f>AA961</f>
        <v>17000</v>
      </c>
      <c r="AB960" s="103">
        <f>AB961</f>
        <v>17000</v>
      </c>
      <c r="AC960" s="103">
        <f t="shared" si="704"/>
        <v>51000</v>
      </c>
      <c r="AD960" s="424">
        <f>AC960/(O960/100)</f>
        <v>30</v>
      </c>
      <c r="AF960" s="420">
        <f t="shared" si="695"/>
        <v>103000</v>
      </c>
      <c r="AG960" s="420">
        <f t="shared" si="696"/>
        <v>60.588235294117645</v>
      </c>
      <c r="AI960" s="420">
        <f>AI961</f>
        <v>15000</v>
      </c>
      <c r="AJ960" s="103">
        <f>AJ961</f>
        <v>15000</v>
      </c>
      <c r="AK960" s="103">
        <f>AK961</f>
        <v>15000</v>
      </c>
      <c r="AL960" s="103">
        <f t="shared" si="707"/>
        <v>45000</v>
      </c>
      <c r="AM960" s="424">
        <f>AL960/(O960/100)</f>
        <v>26.470588235294116</v>
      </c>
      <c r="AO960" s="420">
        <f>AO961</f>
        <v>9000</v>
      </c>
      <c r="AP960" s="103">
        <f>AP961</f>
        <v>9000</v>
      </c>
      <c r="AQ960" s="103">
        <f>AQ961</f>
        <v>4000</v>
      </c>
      <c r="AR960" s="103">
        <f t="shared" si="710"/>
        <v>22000</v>
      </c>
      <c r="AS960" s="424">
        <f>AR960/(O960/100)</f>
        <v>12.941176470588236</v>
      </c>
      <c r="AU960" s="420">
        <f t="shared" si="693"/>
        <v>67000</v>
      </c>
      <c r="AV960" s="420">
        <f t="shared" si="697"/>
        <v>39.411764705882355</v>
      </c>
      <c r="AX960" s="420">
        <f t="shared" si="698"/>
        <v>170000</v>
      </c>
      <c r="AY960" s="420">
        <f t="shared" si="699"/>
        <v>100</v>
      </c>
      <c r="AZ960" s="50"/>
      <c r="BA960" s="102">
        <f t="shared" si="731"/>
        <v>0</v>
      </c>
      <c r="BB960" s="103">
        <f t="shared" si="712"/>
        <v>0</v>
      </c>
      <c r="BC960" s="103">
        <f t="shared" si="732"/>
        <v>170000</v>
      </c>
      <c r="BD960" s="51"/>
    </row>
    <row r="961" spans="1:56" ht="30" customHeight="1" x14ac:dyDescent="0.2">
      <c r="A961" s="82"/>
      <c r="B961" s="83"/>
      <c r="C961" s="83"/>
      <c r="D961" s="63"/>
      <c r="E961" s="60"/>
      <c r="F961" s="83"/>
      <c r="G961" s="104"/>
      <c r="H961" s="105"/>
      <c r="I961" s="59"/>
      <c r="J961" s="60"/>
      <c r="K961" s="133">
        <v>1</v>
      </c>
      <c r="L961" s="62"/>
      <c r="M961" s="63"/>
      <c r="N961" s="134" t="s">
        <v>65</v>
      </c>
      <c r="O961" s="129">
        <v>170000</v>
      </c>
      <c r="P961" s="136">
        <v>184000</v>
      </c>
      <c r="Q961" s="137">
        <v>198000</v>
      </c>
      <c r="R961" s="129">
        <v>170000</v>
      </c>
      <c r="S961" s="375"/>
      <c r="T961" s="129">
        <v>26000</v>
      </c>
      <c r="U961" s="129">
        <v>13000</v>
      </c>
      <c r="V961" s="129">
        <v>13000</v>
      </c>
      <c r="W961" s="129">
        <f>T961+U961+V961</f>
        <v>52000</v>
      </c>
      <c r="X961" s="135">
        <f>W961/(R961/100)</f>
        <v>30.588235294117649</v>
      </c>
      <c r="Z961" s="135">
        <v>17000</v>
      </c>
      <c r="AA961" s="129">
        <v>17000</v>
      </c>
      <c r="AB961" s="129">
        <v>17000</v>
      </c>
      <c r="AC961" s="129">
        <f>Z961+AA961+AB961</f>
        <v>51000</v>
      </c>
      <c r="AD961" s="424">
        <f>AC961/(O961/100)</f>
        <v>30</v>
      </c>
      <c r="AF961" s="424">
        <f>W961+AC961</f>
        <v>103000</v>
      </c>
      <c r="AG961" s="424">
        <f>AF961/(R961/100)</f>
        <v>60.588235294117645</v>
      </c>
      <c r="AI961" s="424">
        <v>15000</v>
      </c>
      <c r="AJ961" s="129">
        <v>15000</v>
      </c>
      <c r="AK961" s="129">
        <v>15000</v>
      </c>
      <c r="AL961" s="129">
        <f>AI961+AJ961+AK961</f>
        <v>45000</v>
      </c>
      <c r="AM961" s="424">
        <f>AL961/(O961/100)</f>
        <v>26.470588235294116</v>
      </c>
      <c r="AO961" s="424">
        <v>9000</v>
      </c>
      <c r="AP961" s="129">
        <v>9000</v>
      </c>
      <c r="AQ961" s="129">
        <v>4000</v>
      </c>
      <c r="AR961" s="129">
        <f>AO961+AP961+AQ961</f>
        <v>22000</v>
      </c>
      <c r="AS961" s="424">
        <f>AR961/(O961/100)</f>
        <v>12.941176470588236</v>
      </c>
      <c r="AU961" s="424">
        <f>AL961+AR961</f>
        <v>67000</v>
      </c>
      <c r="AV961" s="424">
        <f>AU961/(R961/100)</f>
        <v>39.411764705882355</v>
      </c>
      <c r="AX961" s="424">
        <f>AF961+AU961</f>
        <v>170000</v>
      </c>
      <c r="AY961" s="424">
        <f>AX961/(R961/100)</f>
        <v>100</v>
      </c>
      <c r="AZ961" s="50"/>
      <c r="BA961" s="135">
        <f t="shared" si="731"/>
        <v>0</v>
      </c>
      <c r="BB961" s="129">
        <f t="shared" si="712"/>
        <v>0</v>
      </c>
      <c r="BC961" s="129">
        <f t="shared" si="732"/>
        <v>170000</v>
      </c>
      <c r="BD961" s="51"/>
    </row>
    <row r="962" spans="1:56" ht="30" customHeight="1" x14ac:dyDescent="0.2">
      <c r="A962" s="82"/>
      <c r="B962" s="83"/>
      <c r="C962" s="83"/>
      <c r="D962" s="63"/>
      <c r="E962" s="60"/>
      <c r="F962" s="83"/>
      <c r="G962" s="104"/>
      <c r="H962" s="105"/>
      <c r="I962" s="59"/>
      <c r="J962" s="130" t="s">
        <v>55</v>
      </c>
      <c r="K962" s="61"/>
      <c r="L962" s="62"/>
      <c r="M962" s="63"/>
      <c r="N962" s="101" t="s">
        <v>56</v>
      </c>
      <c r="O962" s="103">
        <f>O963+O964+O965</f>
        <v>14000</v>
      </c>
      <c r="P962" s="103">
        <f>P963+P964+P965</f>
        <v>18000</v>
      </c>
      <c r="Q962" s="103">
        <f>Q963+Q964+Q965</f>
        <v>22000</v>
      </c>
      <c r="R962" s="103">
        <f>R963+R964+R965</f>
        <v>14000</v>
      </c>
      <c r="S962" s="379"/>
      <c r="T962" s="103">
        <f>T963+T964+T965</f>
        <v>3000</v>
      </c>
      <c r="U962" s="103">
        <f>U963+U964+U965</f>
        <v>3000</v>
      </c>
      <c r="V962" s="103">
        <f>V963+V964+V965</f>
        <v>2000</v>
      </c>
      <c r="W962" s="103">
        <f>T962+U962+V962</f>
        <v>8000</v>
      </c>
      <c r="X962" s="102">
        <f>W962/(R962/100)</f>
        <v>57.142857142857146</v>
      </c>
      <c r="Z962" s="102">
        <f>Z963+Z964+Z965</f>
        <v>2000</v>
      </c>
      <c r="AA962" s="103">
        <f>AA963+AA964+AA965</f>
        <v>2000</v>
      </c>
      <c r="AB962" s="103">
        <f>AB963+AB964+AB965</f>
        <v>1000</v>
      </c>
      <c r="AC962" s="103">
        <f>Z962+AA962+AB962</f>
        <v>5000</v>
      </c>
      <c r="AD962" s="420">
        <f>AC962/(R962/100)</f>
        <v>35.714285714285715</v>
      </c>
      <c r="AF962" s="420">
        <f>W962+AC962</f>
        <v>13000</v>
      </c>
      <c r="AG962" s="420">
        <f>AF962/(R962/100)</f>
        <v>92.857142857142861</v>
      </c>
      <c r="AI962" s="420">
        <f>AI963+AI964+AI965</f>
        <v>1000</v>
      </c>
      <c r="AJ962" s="103">
        <f>AJ963+AJ964+AJ965</f>
        <v>0</v>
      </c>
      <c r="AK962" s="103">
        <f>AK963+AK964+AK965</f>
        <v>0</v>
      </c>
      <c r="AL962" s="103">
        <f>AI962+AJ962+AK962</f>
        <v>1000</v>
      </c>
      <c r="AM962" s="420">
        <f>AL962/(R962/100)</f>
        <v>7.1428571428571432</v>
      </c>
      <c r="AO962" s="420">
        <f>AO963+AO964+AO965</f>
        <v>0</v>
      </c>
      <c r="AP962" s="103">
        <f>AP963+AP964+AP965</f>
        <v>0</v>
      </c>
      <c r="AQ962" s="103">
        <f>AQ963+AQ964+AQ965</f>
        <v>0</v>
      </c>
      <c r="AR962" s="103">
        <f>AO962+AP962+AQ962</f>
        <v>0</v>
      </c>
      <c r="AS962" s="420">
        <f>AR962/(R962/100)</f>
        <v>0</v>
      </c>
      <c r="AU962" s="420">
        <f>AL962+AR962</f>
        <v>1000</v>
      </c>
      <c r="AV962" s="420">
        <f>AU962/(R962/100)</f>
        <v>7.1428571428571432</v>
      </c>
      <c r="AX962" s="420">
        <f>AF962+AU962</f>
        <v>14000</v>
      </c>
      <c r="AY962" s="420">
        <f>AX962/(R962/100)</f>
        <v>100</v>
      </c>
      <c r="AZ962" s="50"/>
      <c r="BA962" s="102">
        <f t="shared" si="731"/>
        <v>0</v>
      </c>
      <c r="BB962" s="103">
        <f t="shared" si="712"/>
        <v>0</v>
      </c>
      <c r="BC962" s="103">
        <f t="shared" si="732"/>
        <v>14000</v>
      </c>
      <c r="BD962" s="51"/>
    </row>
    <row r="963" spans="1:56" ht="30" customHeight="1" x14ac:dyDescent="0.2">
      <c r="A963" s="82"/>
      <c r="B963" s="83"/>
      <c r="C963" s="83"/>
      <c r="D963" s="63"/>
      <c r="E963" s="60"/>
      <c r="F963" s="83"/>
      <c r="G963" s="104"/>
      <c r="H963" s="105"/>
      <c r="I963" s="59"/>
      <c r="J963" s="60"/>
      <c r="K963" s="133">
        <v>2</v>
      </c>
      <c r="L963" s="62"/>
      <c r="M963" s="63"/>
      <c r="N963" s="134" t="s">
        <v>57</v>
      </c>
      <c r="O963" s="129">
        <v>5000</v>
      </c>
      <c r="P963" s="136">
        <v>6000</v>
      </c>
      <c r="Q963" s="137">
        <v>7000</v>
      </c>
      <c r="R963" s="129">
        <v>5000</v>
      </c>
      <c r="S963" s="375"/>
      <c r="T963" s="129">
        <v>1000</v>
      </c>
      <c r="U963" s="129">
        <v>1000</v>
      </c>
      <c r="V963" s="129">
        <v>1000</v>
      </c>
      <c r="W963" s="129">
        <f>T963+U963+V963</f>
        <v>3000</v>
      </c>
      <c r="X963" s="135">
        <f>W963/(R963/100)</f>
        <v>60</v>
      </c>
      <c r="Z963" s="135">
        <v>1000</v>
      </c>
      <c r="AA963" s="129">
        <v>1000</v>
      </c>
      <c r="AB963" s="129"/>
      <c r="AC963" s="129">
        <f>Z963+AA963+AB963</f>
        <v>2000</v>
      </c>
      <c r="AD963" s="424">
        <f>AC963/(R963/100)</f>
        <v>40</v>
      </c>
      <c r="AF963" s="424">
        <f>W963+AC963</f>
        <v>5000</v>
      </c>
      <c r="AG963" s="424">
        <f>AF963/(R963/100)</f>
        <v>100</v>
      </c>
      <c r="AI963" s="424"/>
      <c r="AJ963" s="129"/>
      <c r="AK963" s="129"/>
      <c r="AL963" s="129">
        <f>AI963+AJ963+AK963</f>
        <v>0</v>
      </c>
      <c r="AM963" s="424">
        <f>AL963/(R963/100)</f>
        <v>0</v>
      </c>
      <c r="AO963" s="424"/>
      <c r="AP963" s="129"/>
      <c r="AQ963" s="129"/>
      <c r="AR963" s="129">
        <f>AO963+AP963+AQ963</f>
        <v>0</v>
      </c>
      <c r="AS963" s="424">
        <f>AR963/(R963/100)</f>
        <v>0</v>
      </c>
      <c r="AU963" s="424">
        <f>AL963+AR963</f>
        <v>0</v>
      </c>
      <c r="AV963" s="424">
        <f>AU963/(R963/100)</f>
        <v>0</v>
      </c>
      <c r="AX963" s="424">
        <f>AF963+AU963</f>
        <v>5000</v>
      </c>
      <c r="AY963" s="424">
        <f>AX963/(R963/100)</f>
        <v>100</v>
      </c>
      <c r="AZ963" s="50"/>
      <c r="BA963" s="135">
        <f t="shared" si="731"/>
        <v>0</v>
      </c>
      <c r="BB963" s="129">
        <f t="shared" si="712"/>
        <v>0</v>
      </c>
      <c r="BC963" s="129">
        <f t="shared" si="732"/>
        <v>5000</v>
      </c>
      <c r="BD963" s="51"/>
    </row>
    <row r="964" spans="1:56" ht="30" customHeight="1" x14ac:dyDescent="0.2">
      <c r="A964" s="82"/>
      <c r="B964" s="83"/>
      <c r="C964" s="83"/>
      <c r="D964" s="63"/>
      <c r="E964" s="60"/>
      <c r="F964" s="83"/>
      <c r="G964" s="104"/>
      <c r="H964" s="105"/>
      <c r="I964" s="59"/>
      <c r="J964" s="60"/>
      <c r="K964" s="133">
        <v>3</v>
      </c>
      <c r="L964" s="62"/>
      <c r="M964" s="63"/>
      <c r="N964" s="134" t="s">
        <v>69</v>
      </c>
      <c r="O964" s="129">
        <v>7000</v>
      </c>
      <c r="P964" s="136">
        <v>9000</v>
      </c>
      <c r="Q964" s="137">
        <v>11000</v>
      </c>
      <c r="R964" s="129">
        <v>7000</v>
      </c>
      <c r="S964" s="375"/>
      <c r="T964" s="129">
        <v>1000</v>
      </c>
      <c r="U964" s="129">
        <v>1000</v>
      </c>
      <c r="V964" s="129">
        <v>1000</v>
      </c>
      <c r="W964" s="129">
        <f>T964+U964+V964</f>
        <v>3000</v>
      </c>
      <c r="X964" s="135">
        <f>W964/(R964/100)</f>
        <v>42.857142857142854</v>
      </c>
      <c r="Z964" s="135">
        <v>1000</v>
      </c>
      <c r="AA964" s="129">
        <v>1000</v>
      </c>
      <c r="AB964" s="129">
        <v>1000</v>
      </c>
      <c r="AC964" s="129">
        <f>Z964+AA964+AB964</f>
        <v>3000</v>
      </c>
      <c r="AD964" s="424">
        <f>AC964/(R964/100)</f>
        <v>42.857142857142854</v>
      </c>
      <c r="AF964" s="424">
        <f>W964+AC964</f>
        <v>6000</v>
      </c>
      <c r="AG964" s="424">
        <f>AF964/(R964/100)</f>
        <v>85.714285714285708</v>
      </c>
      <c r="AI964" s="424">
        <v>1000</v>
      </c>
      <c r="AJ964" s="129"/>
      <c r="AK964" s="129"/>
      <c r="AL964" s="129">
        <f>AI964+AJ964+AK964</f>
        <v>1000</v>
      </c>
      <c r="AM964" s="424">
        <f>AL964/(R964/100)</f>
        <v>14.285714285714286</v>
      </c>
      <c r="AO964" s="424"/>
      <c r="AP964" s="129"/>
      <c r="AQ964" s="129"/>
      <c r="AR964" s="129">
        <f>AO964+AP964+AQ964</f>
        <v>0</v>
      </c>
      <c r="AS964" s="424">
        <f>AR964/(R964/100)</f>
        <v>0</v>
      </c>
      <c r="AU964" s="424">
        <f>AL964+AR964</f>
        <v>1000</v>
      </c>
      <c r="AV964" s="424">
        <f>AU964/(R964/100)</f>
        <v>14.285714285714286</v>
      </c>
      <c r="AX964" s="424">
        <f>AF964+AU964</f>
        <v>7000</v>
      </c>
      <c r="AY964" s="424">
        <f>AX964/(R964/100)</f>
        <v>100</v>
      </c>
      <c r="AZ964" s="50"/>
      <c r="BA964" s="135">
        <f t="shared" si="731"/>
        <v>0</v>
      </c>
      <c r="BB964" s="129">
        <f t="shared" si="712"/>
        <v>0</v>
      </c>
      <c r="BC964" s="129">
        <f t="shared" si="732"/>
        <v>7000</v>
      </c>
      <c r="BD964" s="51"/>
    </row>
    <row r="965" spans="1:56" ht="30" customHeight="1" x14ac:dyDescent="0.2">
      <c r="A965" s="82"/>
      <c r="B965" s="83"/>
      <c r="C965" s="83"/>
      <c r="D965" s="63"/>
      <c r="E965" s="60"/>
      <c r="F965" s="83"/>
      <c r="G965" s="104"/>
      <c r="H965" s="105"/>
      <c r="I965" s="59"/>
      <c r="J965" s="60"/>
      <c r="K965" s="133">
        <v>5</v>
      </c>
      <c r="L965" s="62"/>
      <c r="M965" s="63"/>
      <c r="N965" s="134" t="s">
        <v>58</v>
      </c>
      <c r="O965" s="129">
        <v>2000</v>
      </c>
      <c r="P965" s="136">
        <v>3000</v>
      </c>
      <c r="Q965" s="137">
        <v>4000</v>
      </c>
      <c r="R965" s="129">
        <v>2000</v>
      </c>
      <c r="S965" s="375"/>
      <c r="T965" s="129">
        <v>1000</v>
      </c>
      <c r="U965" s="129">
        <v>1000</v>
      </c>
      <c r="V965" s="129"/>
      <c r="W965" s="129">
        <f>T965+U965+V965</f>
        <v>2000</v>
      </c>
      <c r="X965" s="135">
        <f>W965/(R965/100)</f>
        <v>100</v>
      </c>
      <c r="Z965" s="135"/>
      <c r="AA965" s="129"/>
      <c r="AB965" s="129"/>
      <c r="AC965" s="129">
        <f>Z965+AA965+AB965</f>
        <v>0</v>
      </c>
      <c r="AD965" s="424">
        <f>AC965/(R965/100)</f>
        <v>0</v>
      </c>
      <c r="AF965" s="424">
        <f>W965+AC965</f>
        <v>2000</v>
      </c>
      <c r="AG965" s="424">
        <f>AF965/(R965/100)</f>
        <v>100</v>
      </c>
      <c r="AI965" s="424"/>
      <c r="AJ965" s="129"/>
      <c r="AK965" s="129"/>
      <c r="AL965" s="129">
        <f>AI965+AJ965+AK965</f>
        <v>0</v>
      </c>
      <c r="AM965" s="424">
        <f>AL965/(R965/100)</f>
        <v>0</v>
      </c>
      <c r="AO965" s="424"/>
      <c r="AP965" s="129"/>
      <c r="AQ965" s="129"/>
      <c r="AR965" s="129">
        <f>AO965+AP965+AQ965</f>
        <v>0</v>
      </c>
      <c r="AS965" s="424">
        <f>AR965/(R965/100)</f>
        <v>0</v>
      </c>
      <c r="AU965" s="424">
        <f>AL965+AR965</f>
        <v>0</v>
      </c>
      <c r="AV965" s="424">
        <f>AU965/(R965/100)</f>
        <v>0</v>
      </c>
      <c r="AX965" s="424">
        <f>AF965+AU965</f>
        <v>2000</v>
      </c>
      <c r="AY965" s="424">
        <f>AX965/(R965/100)</f>
        <v>100</v>
      </c>
      <c r="AZ965" s="50"/>
      <c r="BA965" s="135">
        <f t="shared" si="731"/>
        <v>0</v>
      </c>
      <c r="BB965" s="129">
        <f t="shared" si="712"/>
        <v>0</v>
      </c>
      <c r="BC965" s="129">
        <f t="shared" si="732"/>
        <v>2000</v>
      </c>
      <c r="BD965" s="51"/>
    </row>
    <row r="966" spans="1:56" ht="30" customHeight="1" x14ac:dyDescent="0.2">
      <c r="A966" s="82"/>
      <c r="B966" s="83"/>
      <c r="C966" s="83"/>
      <c r="D966" s="168" t="s">
        <v>169</v>
      </c>
      <c r="E966" s="85"/>
      <c r="F966" s="86"/>
      <c r="G966" s="87"/>
      <c r="H966" s="88"/>
      <c r="I966" s="89"/>
      <c r="J966" s="85"/>
      <c r="K966" s="90"/>
      <c r="L966" s="91"/>
      <c r="M966" s="92"/>
      <c r="N966" s="93" t="s">
        <v>170</v>
      </c>
      <c r="O966" s="95">
        <f t="shared" ref="O966:R970" si="733">O967</f>
        <v>279000</v>
      </c>
      <c r="P966" s="169">
        <f t="shared" si="733"/>
        <v>293000</v>
      </c>
      <c r="Q966" s="170">
        <f t="shared" si="733"/>
        <v>311000</v>
      </c>
      <c r="R966" s="95">
        <f t="shared" si="733"/>
        <v>279000</v>
      </c>
      <c r="S966" s="375"/>
      <c r="T966" s="95">
        <f t="shared" ref="T966:V970" si="734">T967</f>
        <v>39400</v>
      </c>
      <c r="U966" s="95">
        <f t="shared" si="734"/>
        <v>22500</v>
      </c>
      <c r="V966" s="95">
        <f>V1598+V967+V1288+V1344+V1542</f>
        <v>19400</v>
      </c>
      <c r="W966" s="95">
        <f t="shared" si="702"/>
        <v>81300</v>
      </c>
      <c r="X966" s="94">
        <f t="shared" si="694"/>
        <v>29.13978494623656</v>
      </c>
      <c r="Z966" s="94">
        <f t="shared" ref="Z966:AB970" si="735">Z967</f>
        <v>37800</v>
      </c>
      <c r="AA966" s="95">
        <f t="shared" si="735"/>
        <v>25900</v>
      </c>
      <c r="AB966" s="95">
        <f>AB1598+AB967+AB1288+AB1344+AB1542</f>
        <v>25800</v>
      </c>
      <c r="AC966" s="95">
        <f t="shared" si="704"/>
        <v>89500</v>
      </c>
      <c r="AD966" s="195">
        <f t="shared" si="705"/>
        <v>32.078853046594979</v>
      </c>
      <c r="AF966" s="195">
        <f t="shared" si="695"/>
        <v>170800</v>
      </c>
      <c r="AG966" s="195">
        <f t="shared" si="696"/>
        <v>61.218637992831539</v>
      </c>
      <c r="AI966" s="195">
        <f t="shared" ref="AI966:AK970" si="736">AI967</f>
        <v>14600</v>
      </c>
      <c r="AJ966" s="95">
        <f t="shared" si="736"/>
        <v>24600</v>
      </c>
      <c r="AK966" s="95">
        <f>AK1598+AK967+AK1288+AK1344+AK1542</f>
        <v>24600</v>
      </c>
      <c r="AL966" s="95">
        <f t="shared" si="707"/>
        <v>63800</v>
      </c>
      <c r="AM966" s="195">
        <f t="shared" si="708"/>
        <v>22.867383512544802</v>
      </c>
      <c r="AO966" s="195">
        <f t="shared" ref="AO966:AQ970" si="737">AO967</f>
        <v>16200</v>
      </c>
      <c r="AP966" s="95">
        <f t="shared" si="737"/>
        <v>16200</v>
      </c>
      <c r="AQ966" s="95">
        <f>AQ1598+AQ967+AQ1288+AQ1344+AQ1542</f>
        <v>12000</v>
      </c>
      <c r="AR966" s="95">
        <f t="shared" si="710"/>
        <v>44400</v>
      </c>
      <c r="AS966" s="195">
        <f t="shared" si="711"/>
        <v>15.913978494623656</v>
      </c>
      <c r="AU966" s="195">
        <f t="shared" si="693"/>
        <v>108200</v>
      </c>
      <c r="AV966" s="195">
        <f t="shared" si="697"/>
        <v>38.781362007168461</v>
      </c>
      <c r="AX966" s="195">
        <f t="shared" si="698"/>
        <v>279000</v>
      </c>
      <c r="AY966" s="195">
        <f t="shared" si="699"/>
        <v>100</v>
      </c>
      <c r="AZ966" s="96"/>
      <c r="BA966" s="94">
        <f t="shared" si="731"/>
        <v>0</v>
      </c>
      <c r="BB966" s="95">
        <f t="shared" si="712"/>
        <v>0</v>
      </c>
      <c r="BC966" s="95">
        <f t="shared" si="732"/>
        <v>279000</v>
      </c>
      <c r="BD966" s="51"/>
    </row>
    <row r="967" spans="1:56" ht="30" customHeight="1" x14ac:dyDescent="0.2">
      <c r="A967" s="82"/>
      <c r="B967" s="83"/>
      <c r="C967" s="83"/>
      <c r="D967" s="63"/>
      <c r="E967" s="193" t="s">
        <v>63</v>
      </c>
      <c r="F967" s="83"/>
      <c r="G967" s="104"/>
      <c r="H967" s="105"/>
      <c r="I967" s="59"/>
      <c r="J967" s="60"/>
      <c r="K967" s="61"/>
      <c r="L967" s="62"/>
      <c r="M967" s="63"/>
      <c r="N967" s="64" t="s">
        <v>127</v>
      </c>
      <c r="O967" s="99">
        <f t="shared" si="733"/>
        <v>279000</v>
      </c>
      <c r="P967" s="66">
        <f t="shared" si="733"/>
        <v>293000</v>
      </c>
      <c r="Q967" s="67">
        <f t="shared" si="733"/>
        <v>311000</v>
      </c>
      <c r="R967" s="99">
        <f t="shared" si="733"/>
        <v>279000</v>
      </c>
      <c r="S967" s="383"/>
      <c r="T967" s="99">
        <f t="shared" si="734"/>
        <v>39400</v>
      </c>
      <c r="U967" s="99">
        <f t="shared" si="734"/>
        <v>22500</v>
      </c>
      <c r="V967" s="99">
        <f>V1599+V968+V1289+V1345+V1543</f>
        <v>19400</v>
      </c>
      <c r="W967" s="99">
        <f t="shared" si="702"/>
        <v>81300</v>
      </c>
      <c r="X967" s="98">
        <f t="shared" si="694"/>
        <v>29.13978494623656</v>
      </c>
      <c r="Z967" s="98">
        <f t="shared" si="735"/>
        <v>37800</v>
      </c>
      <c r="AA967" s="99">
        <f t="shared" si="735"/>
        <v>25900</v>
      </c>
      <c r="AB967" s="99">
        <f>AB1599+AB968+AB1289+AB1345+AB1543</f>
        <v>25800</v>
      </c>
      <c r="AC967" s="99">
        <f t="shared" si="704"/>
        <v>89500</v>
      </c>
      <c r="AD967" s="65">
        <f t="shared" si="705"/>
        <v>32.078853046594979</v>
      </c>
      <c r="AF967" s="65">
        <f t="shared" si="695"/>
        <v>170800</v>
      </c>
      <c r="AG967" s="65">
        <f t="shared" si="696"/>
        <v>61.218637992831539</v>
      </c>
      <c r="AI967" s="65">
        <f t="shared" si="736"/>
        <v>14600</v>
      </c>
      <c r="AJ967" s="99">
        <f t="shared" si="736"/>
        <v>24600</v>
      </c>
      <c r="AK967" s="99">
        <f>AK1599+AK968+AK1289+AK1345+AK1543</f>
        <v>24600</v>
      </c>
      <c r="AL967" s="99">
        <f t="shared" si="707"/>
        <v>63800</v>
      </c>
      <c r="AM967" s="65">
        <f t="shared" si="708"/>
        <v>22.867383512544802</v>
      </c>
      <c r="AO967" s="65">
        <f t="shared" si="737"/>
        <v>16200</v>
      </c>
      <c r="AP967" s="99">
        <f t="shared" si="737"/>
        <v>16200</v>
      </c>
      <c r="AQ967" s="99">
        <f>AQ1599+AQ968+AQ1289+AQ1345+AQ1543</f>
        <v>12000</v>
      </c>
      <c r="AR967" s="99">
        <f t="shared" si="710"/>
        <v>44400</v>
      </c>
      <c r="AS967" s="65">
        <f t="shared" si="711"/>
        <v>15.913978494623656</v>
      </c>
      <c r="AU967" s="65">
        <f t="shared" si="693"/>
        <v>108200</v>
      </c>
      <c r="AV967" s="65">
        <f t="shared" si="697"/>
        <v>38.781362007168461</v>
      </c>
      <c r="AX967" s="65">
        <f t="shared" si="698"/>
        <v>279000</v>
      </c>
      <c r="AY967" s="65">
        <f t="shared" si="699"/>
        <v>100</v>
      </c>
      <c r="AZ967" s="50"/>
      <c r="BA967" s="98">
        <f t="shared" si="731"/>
        <v>0</v>
      </c>
      <c r="BB967" s="99">
        <f t="shared" si="712"/>
        <v>0</v>
      </c>
      <c r="BC967" s="99">
        <f t="shared" si="732"/>
        <v>279000</v>
      </c>
      <c r="BD967" s="51"/>
    </row>
    <row r="968" spans="1:56" ht="30" customHeight="1" x14ac:dyDescent="0.2">
      <c r="A968" s="82"/>
      <c r="B968" s="83"/>
      <c r="C968" s="83"/>
      <c r="D968" s="63"/>
      <c r="E968" s="60"/>
      <c r="F968" s="171">
        <v>3</v>
      </c>
      <c r="G968" s="104"/>
      <c r="H968" s="105"/>
      <c r="I968" s="59"/>
      <c r="J968" s="60"/>
      <c r="K968" s="61"/>
      <c r="L968" s="62"/>
      <c r="M968" s="63"/>
      <c r="N968" s="101" t="s">
        <v>167</v>
      </c>
      <c r="O968" s="103">
        <f t="shared" si="733"/>
        <v>279000</v>
      </c>
      <c r="P968" s="131">
        <f t="shared" si="733"/>
        <v>293000</v>
      </c>
      <c r="Q968" s="132">
        <f t="shared" si="733"/>
        <v>311000</v>
      </c>
      <c r="R968" s="103">
        <f t="shared" si="733"/>
        <v>279000</v>
      </c>
      <c r="S968" s="379"/>
      <c r="T968" s="103">
        <f t="shared" si="734"/>
        <v>39400</v>
      </c>
      <c r="U968" s="103">
        <f t="shared" si="734"/>
        <v>22500</v>
      </c>
      <c r="V968" s="103">
        <f t="shared" si="734"/>
        <v>19400</v>
      </c>
      <c r="W968" s="103">
        <f t="shared" si="702"/>
        <v>81300</v>
      </c>
      <c r="X968" s="102">
        <f t="shared" si="694"/>
        <v>29.13978494623656</v>
      </c>
      <c r="Z968" s="102">
        <f t="shared" si="735"/>
        <v>37800</v>
      </c>
      <c r="AA968" s="103">
        <f t="shared" si="735"/>
        <v>25900</v>
      </c>
      <c r="AB968" s="103">
        <f t="shared" si="735"/>
        <v>25800</v>
      </c>
      <c r="AC968" s="103">
        <f t="shared" si="704"/>
        <v>89500</v>
      </c>
      <c r="AD968" s="420">
        <f t="shared" si="705"/>
        <v>32.078853046594979</v>
      </c>
      <c r="AF968" s="420">
        <f t="shared" si="695"/>
        <v>170800</v>
      </c>
      <c r="AG968" s="420">
        <f t="shared" si="696"/>
        <v>61.218637992831539</v>
      </c>
      <c r="AI968" s="420">
        <f t="shared" si="736"/>
        <v>14600</v>
      </c>
      <c r="AJ968" s="103">
        <f t="shared" si="736"/>
        <v>24600</v>
      </c>
      <c r="AK968" s="103">
        <f t="shared" si="736"/>
        <v>24600</v>
      </c>
      <c r="AL968" s="103">
        <f t="shared" si="707"/>
        <v>63800</v>
      </c>
      <c r="AM968" s="420">
        <f t="shared" si="708"/>
        <v>22.867383512544802</v>
      </c>
      <c r="AO968" s="420">
        <f t="shared" si="737"/>
        <v>16200</v>
      </c>
      <c r="AP968" s="103">
        <f t="shared" si="737"/>
        <v>16200</v>
      </c>
      <c r="AQ968" s="103">
        <f t="shared" si="737"/>
        <v>12000</v>
      </c>
      <c r="AR968" s="103">
        <f t="shared" si="710"/>
        <v>44400</v>
      </c>
      <c r="AS968" s="420">
        <f t="shared" si="711"/>
        <v>15.913978494623656</v>
      </c>
      <c r="AU968" s="420">
        <f t="shared" si="693"/>
        <v>108200</v>
      </c>
      <c r="AV968" s="420">
        <f t="shared" si="697"/>
        <v>38.781362007168461</v>
      </c>
      <c r="AX968" s="420">
        <f t="shared" si="698"/>
        <v>279000</v>
      </c>
      <c r="AY968" s="420">
        <f t="shared" si="699"/>
        <v>100</v>
      </c>
      <c r="AZ968" s="50"/>
      <c r="BA968" s="102">
        <f t="shared" si="731"/>
        <v>0</v>
      </c>
      <c r="BB968" s="103">
        <f t="shared" si="712"/>
        <v>0</v>
      </c>
      <c r="BC968" s="103">
        <f t="shared" si="732"/>
        <v>279000</v>
      </c>
      <c r="BD968" s="51"/>
    </row>
    <row r="969" spans="1:56" ht="30" customHeight="1" x14ac:dyDescent="0.2">
      <c r="A969" s="82"/>
      <c r="B969" s="83"/>
      <c r="C969" s="83"/>
      <c r="D969" s="63"/>
      <c r="E969" s="60"/>
      <c r="F969" s="83"/>
      <c r="G969" s="109">
        <v>9</v>
      </c>
      <c r="H969" s="172"/>
      <c r="I969" s="59"/>
      <c r="J969" s="60"/>
      <c r="K969" s="61"/>
      <c r="L969" s="62"/>
      <c r="M969" s="63"/>
      <c r="N969" s="101" t="s">
        <v>129</v>
      </c>
      <c r="O969" s="103">
        <f t="shared" si="733"/>
        <v>279000</v>
      </c>
      <c r="P969" s="131">
        <f t="shared" si="733"/>
        <v>293000</v>
      </c>
      <c r="Q969" s="132">
        <f t="shared" si="733"/>
        <v>311000</v>
      </c>
      <c r="R969" s="103">
        <f t="shared" si="733"/>
        <v>279000</v>
      </c>
      <c r="S969" s="379"/>
      <c r="T969" s="103">
        <f t="shared" si="734"/>
        <v>39400</v>
      </c>
      <c r="U969" s="103">
        <f t="shared" si="734"/>
        <v>22500</v>
      </c>
      <c r="V969" s="103">
        <f t="shared" si="734"/>
        <v>19400</v>
      </c>
      <c r="W969" s="103">
        <f t="shared" si="702"/>
        <v>81300</v>
      </c>
      <c r="X969" s="102">
        <f t="shared" si="694"/>
        <v>29.13978494623656</v>
      </c>
      <c r="Z969" s="102">
        <f t="shared" si="735"/>
        <v>37800</v>
      </c>
      <c r="AA969" s="103">
        <f t="shared" si="735"/>
        <v>25900</v>
      </c>
      <c r="AB969" s="103">
        <f t="shared" si="735"/>
        <v>25800</v>
      </c>
      <c r="AC969" s="103">
        <f t="shared" si="704"/>
        <v>89500</v>
      </c>
      <c r="AD969" s="420">
        <f t="shared" si="705"/>
        <v>32.078853046594979</v>
      </c>
      <c r="AF969" s="420">
        <f t="shared" si="695"/>
        <v>170800</v>
      </c>
      <c r="AG969" s="420">
        <f t="shared" si="696"/>
        <v>61.218637992831539</v>
      </c>
      <c r="AI969" s="420">
        <f t="shared" si="736"/>
        <v>14600</v>
      </c>
      <c r="AJ969" s="103">
        <f t="shared" si="736"/>
        <v>24600</v>
      </c>
      <c r="AK969" s="103">
        <f t="shared" si="736"/>
        <v>24600</v>
      </c>
      <c r="AL969" s="103">
        <f t="shared" si="707"/>
        <v>63800</v>
      </c>
      <c r="AM969" s="420">
        <f t="shared" si="708"/>
        <v>22.867383512544802</v>
      </c>
      <c r="AO969" s="420">
        <f t="shared" si="737"/>
        <v>16200</v>
      </c>
      <c r="AP969" s="103">
        <f t="shared" si="737"/>
        <v>16200</v>
      </c>
      <c r="AQ969" s="103">
        <f t="shared" si="737"/>
        <v>12000</v>
      </c>
      <c r="AR969" s="103">
        <f t="shared" si="710"/>
        <v>44400</v>
      </c>
      <c r="AS969" s="420">
        <f t="shared" si="711"/>
        <v>15.913978494623656</v>
      </c>
      <c r="AU969" s="420">
        <f t="shared" si="693"/>
        <v>108200</v>
      </c>
      <c r="AV969" s="420">
        <f t="shared" si="697"/>
        <v>38.781362007168461</v>
      </c>
      <c r="AX969" s="420">
        <f t="shared" si="698"/>
        <v>279000</v>
      </c>
      <c r="AY969" s="420">
        <f t="shared" si="699"/>
        <v>100</v>
      </c>
      <c r="AZ969" s="50"/>
      <c r="BA969" s="102">
        <f t="shared" si="731"/>
        <v>0</v>
      </c>
      <c r="BB969" s="103">
        <f t="shared" si="712"/>
        <v>0</v>
      </c>
      <c r="BC969" s="103">
        <f t="shared" si="732"/>
        <v>279000</v>
      </c>
      <c r="BD969" s="51"/>
    </row>
    <row r="970" spans="1:56" ht="30" customHeight="1" x14ac:dyDescent="0.2">
      <c r="A970" s="82"/>
      <c r="B970" s="83"/>
      <c r="C970" s="83"/>
      <c r="D970" s="63"/>
      <c r="E970" s="60"/>
      <c r="F970" s="83"/>
      <c r="G970" s="109"/>
      <c r="H970" s="173" t="s">
        <v>46</v>
      </c>
      <c r="I970" s="59"/>
      <c r="J970" s="60"/>
      <c r="K970" s="61"/>
      <c r="L970" s="62"/>
      <c r="M970" s="63"/>
      <c r="N970" s="101" t="s">
        <v>129</v>
      </c>
      <c r="O970" s="103">
        <f t="shared" si="733"/>
        <v>279000</v>
      </c>
      <c r="P970" s="131">
        <f t="shared" si="733"/>
        <v>293000</v>
      </c>
      <c r="Q970" s="132">
        <f t="shared" si="733"/>
        <v>311000</v>
      </c>
      <c r="R970" s="103">
        <f t="shared" si="733"/>
        <v>279000</v>
      </c>
      <c r="S970" s="379"/>
      <c r="T970" s="103">
        <f t="shared" si="734"/>
        <v>39400</v>
      </c>
      <c r="U970" s="103">
        <f t="shared" si="734"/>
        <v>22500</v>
      </c>
      <c r="V970" s="103">
        <f t="shared" si="734"/>
        <v>19400</v>
      </c>
      <c r="W970" s="103">
        <f t="shared" si="702"/>
        <v>81300</v>
      </c>
      <c r="X970" s="102">
        <f t="shared" si="694"/>
        <v>29.13978494623656</v>
      </c>
      <c r="Z970" s="102">
        <f t="shared" si="735"/>
        <v>37800</v>
      </c>
      <c r="AA970" s="103">
        <f t="shared" si="735"/>
        <v>25900</v>
      </c>
      <c r="AB970" s="103">
        <f t="shared" si="735"/>
        <v>25800</v>
      </c>
      <c r="AC970" s="103">
        <f t="shared" si="704"/>
        <v>89500</v>
      </c>
      <c r="AD970" s="420">
        <f t="shared" si="705"/>
        <v>32.078853046594979</v>
      </c>
      <c r="AF970" s="420">
        <f t="shared" si="695"/>
        <v>170800</v>
      </c>
      <c r="AG970" s="420">
        <f t="shared" si="696"/>
        <v>61.218637992831539</v>
      </c>
      <c r="AI970" s="420">
        <f t="shared" si="736"/>
        <v>14600</v>
      </c>
      <c r="AJ970" s="103">
        <f t="shared" si="736"/>
        <v>24600</v>
      </c>
      <c r="AK970" s="103">
        <f t="shared" si="736"/>
        <v>24600</v>
      </c>
      <c r="AL970" s="103">
        <f t="shared" si="707"/>
        <v>63800</v>
      </c>
      <c r="AM970" s="420">
        <f t="shared" si="708"/>
        <v>22.867383512544802</v>
      </c>
      <c r="AO970" s="420">
        <f t="shared" si="737"/>
        <v>16200</v>
      </c>
      <c r="AP970" s="103">
        <f t="shared" si="737"/>
        <v>16200</v>
      </c>
      <c r="AQ970" s="103">
        <f t="shared" si="737"/>
        <v>12000</v>
      </c>
      <c r="AR970" s="103">
        <f t="shared" si="710"/>
        <v>44400</v>
      </c>
      <c r="AS970" s="420">
        <f t="shared" si="711"/>
        <v>15.913978494623656</v>
      </c>
      <c r="AU970" s="420">
        <f t="shared" si="693"/>
        <v>108200</v>
      </c>
      <c r="AV970" s="420">
        <f t="shared" si="697"/>
        <v>38.781362007168461</v>
      </c>
      <c r="AX970" s="420">
        <f t="shared" si="698"/>
        <v>279000</v>
      </c>
      <c r="AY970" s="420">
        <f t="shared" si="699"/>
        <v>100</v>
      </c>
      <c r="AZ970" s="50"/>
      <c r="BA970" s="102">
        <f t="shared" si="731"/>
        <v>0</v>
      </c>
      <c r="BB970" s="103">
        <f t="shared" si="712"/>
        <v>0</v>
      </c>
      <c r="BC970" s="103">
        <f t="shared" si="732"/>
        <v>279000</v>
      </c>
      <c r="BD970" s="51"/>
    </row>
    <row r="971" spans="1:56" ht="30" customHeight="1" x14ac:dyDescent="0.2">
      <c r="A971" s="82"/>
      <c r="B971" s="83"/>
      <c r="C971" s="83"/>
      <c r="D971" s="63"/>
      <c r="E971" s="60"/>
      <c r="F971" s="83"/>
      <c r="G971" s="104"/>
      <c r="H971" s="105"/>
      <c r="I971" s="123">
        <v>2</v>
      </c>
      <c r="J971" s="60"/>
      <c r="K971" s="61"/>
      <c r="L971" s="62"/>
      <c r="M971" s="63"/>
      <c r="N971" s="124" t="s">
        <v>54</v>
      </c>
      <c r="O971" s="126">
        <f>O972+O974+O976</f>
        <v>279000</v>
      </c>
      <c r="P971" s="127">
        <f>P972+P974+P976</f>
        <v>293000</v>
      </c>
      <c r="Q971" s="128">
        <f>Q972+Q974+Q976</f>
        <v>311000</v>
      </c>
      <c r="R971" s="126">
        <f>R972+R974+R976</f>
        <v>279000</v>
      </c>
      <c r="S971" s="388"/>
      <c r="T971" s="126">
        <f>T972+T974+T976</f>
        <v>39400</v>
      </c>
      <c r="U971" s="126">
        <f>U972+U974+U976</f>
        <v>22500</v>
      </c>
      <c r="V971" s="126">
        <f>V972+V974+V976</f>
        <v>19400</v>
      </c>
      <c r="W971" s="126">
        <f t="shared" si="702"/>
        <v>81300</v>
      </c>
      <c r="X971" s="125">
        <f t="shared" si="694"/>
        <v>29.13978494623656</v>
      </c>
      <c r="Z971" s="125">
        <f>Z972+Z974+Z976</f>
        <v>37800</v>
      </c>
      <c r="AA971" s="126">
        <f>AA972+AA974+AA976</f>
        <v>25900</v>
      </c>
      <c r="AB971" s="126">
        <f>AB972+AB974+AB976</f>
        <v>25800</v>
      </c>
      <c r="AC971" s="126">
        <f t="shared" si="704"/>
        <v>89500</v>
      </c>
      <c r="AD971" s="423">
        <f t="shared" si="705"/>
        <v>32.078853046594979</v>
      </c>
      <c r="AF971" s="423">
        <f t="shared" si="695"/>
        <v>170800</v>
      </c>
      <c r="AG971" s="423">
        <f t="shared" si="696"/>
        <v>61.218637992831539</v>
      </c>
      <c r="AI971" s="423">
        <f>AI972+AI974+AI976</f>
        <v>14600</v>
      </c>
      <c r="AJ971" s="126">
        <f>AJ972+AJ974+AJ976</f>
        <v>24600</v>
      </c>
      <c r="AK971" s="126">
        <f>AK972+AK974+AK976</f>
        <v>24600</v>
      </c>
      <c r="AL971" s="126">
        <f t="shared" si="707"/>
        <v>63800</v>
      </c>
      <c r="AM971" s="423">
        <f t="shared" si="708"/>
        <v>22.867383512544802</v>
      </c>
      <c r="AO971" s="423">
        <f>AO972+AO974+AO976</f>
        <v>16200</v>
      </c>
      <c r="AP971" s="126">
        <f>AP972+AP974+AP976</f>
        <v>16200</v>
      </c>
      <c r="AQ971" s="126">
        <f>AQ972+AQ974+AQ976</f>
        <v>12000</v>
      </c>
      <c r="AR971" s="126">
        <f t="shared" si="710"/>
        <v>44400</v>
      </c>
      <c r="AS971" s="423">
        <f t="shared" si="711"/>
        <v>15.913978494623656</v>
      </c>
      <c r="AU971" s="423">
        <f t="shared" si="693"/>
        <v>108200</v>
      </c>
      <c r="AV971" s="423">
        <f t="shared" si="697"/>
        <v>38.781362007168461</v>
      </c>
      <c r="AX971" s="423">
        <f t="shared" si="698"/>
        <v>279000</v>
      </c>
      <c r="AY971" s="423">
        <f t="shared" si="699"/>
        <v>100</v>
      </c>
      <c r="AZ971" s="50"/>
      <c r="BA971" s="125">
        <f t="shared" si="731"/>
        <v>0</v>
      </c>
      <c r="BB971" s="126">
        <f t="shared" si="712"/>
        <v>0</v>
      </c>
      <c r="BC971" s="126">
        <f t="shared" si="732"/>
        <v>279000</v>
      </c>
      <c r="BD971" s="51"/>
    </row>
    <row r="972" spans="1:56" ht="30" customHeight="1" x14ac:dyDescent="0.2">
      <c r="A972" s="82"/>
      <c r="B972" s="83"/>
      <c r="C972" s="83"/>
      <c r="D972" s="63"/>
      <c r="E972" s="60"/>
      <c r="F972" s="83"/>
      <c r="G972" s="104"/>
      <c r="H972" s="105"/>
      <c r="I972" s="59"/>
      <c r="J972" s="130" t="s">
        <v>63</v>
      </c>
      <c r="K972" s="61"/>
      <c r="L972" s="62"/>
      <c r="M972" s="63"/>
      <c r="N972" s="101" t="s">
        <v>64</v>
      </c>
      <c r="O972" s="103">
        <f>O973</f>
        <v>225000</v>
      </c>
      <c r="P972" s="131">
        <f>P973</f>
        <v>235000</v>
      </c>
      <c r="Q972" s="132">
        <f>Q973</f>
        <v>249000</v>
      </c>
      <c r="R972" s="103">
        <f>R973</f>
        <v>225000</v>
      </c>
      <c r="S972" s="379"/>
      <c r="T972" s="103">
        <f>T973</f>
        <v>33000</v>
      </c>
      <c r="U972" s="103">
        <f>U973</f>
        <v>15000</v>
      </c>
      <c r="V972" s="103">
        <f>V973</f>
        <v>14000</v>
      </c>
      <c r="W972" s="103">
        <f t="shared" si="702"/>
        <v>62000</v>
      </c>
      <c r="X972" s="102">
        <f t="shared" si="694"/>
        <v>27.555555555555557</v>
      </c>
      <c r="Z972" s="102">
        <f>Z973</f>
        <v>28000</v>
      </c>
      <c r="AA972" s="103">
        <f>AA973</f>
        <v>22000</v>
      </c>
      <c r="AB972" s="103">
        <f>AB973</f>
        <v>22000</v>
      </c>
      <c r="AC972" s="103">
        <f t="shared" si="704"/>
        <v>72000</v>
      </c>
      <c r="AD972" s="424">
        <f>AC972/(O972/100)</f>
        <v>32</v>
      </c>
      <c r="AF972" s="420">
        <f t="shared" si="695"/>
        <v>134000</v>
      </c>
      <c r="AG972" s="420">
        <f t="shared" si="696"/>
        <v>59.555555555555557</v>
      </c>
      <c r="AI972" s="420">
        <f>AI973</f>
        <v>12000</v>
      </c>
      <c r="AJ972" s="103">
        <f>AJ973</f>
        <v>22000</v>
      </c>
      <c r="AK972" s="103">
        <f>AK973</f>
        <v>22000</v>
      </c>
      <c r="AL972" s="103">
        <f t="shared" si="707"/>
        <v>56000</v>
      </c>
      <c r="AM972" s="424">
        <f>AL972/(O972/100)</f>
        <v>24.888888888888889</v>
      </c>
      <c r="AO972" s="420">
        <f>AO973</f>
        <v>13000</v>
      </c>
      <c r="AP972" s="103">
        <f>AP973</f>
        <v>13000</v>
      </c>
      <c r="AQ972" s="103">
        <f>AQ973</f>
        <v>9000</v>
      </c>
      <c r="AR972" s="103">
        <f t="shared" si="710"/>
        <v>35000</v>
      </c>
      <c r="AS972" s="424">
        <f>AR972/(O972/100)</f>
        <v>15.555555555555555</v>
      </c>
      <c r="AU972" s="420">
        <f t="shared" ref="AU972:AU981" si="738">AL972+AR972</f>
        <v>91000</v>
      </c>
      <c r="AV972" s="420">
        <f t="shared" si="697"/>
        <v>40.444444444444443</v>
      </c>
      <c r="AX972" s="420">
        <f t="shared" si="698"/>
        <v>225000</v>
      </c>
      <c r="AY972" s="420">
        <f t="shared" si="699"/>
        <v>100</v>
      </c>
      <c r="AZ972" s="50"/>
      <c r="BA972" s="102">
        <f t="shared" si="731"/>
        <v>0</v>
      </c>
      <c r="BB972" s="103">
        <f t="shared" si="712"/>
        <v>0</v>
      </c>
      <c r="BC972" s="103">
        <f t="shared" si="732"/>
        <v>225000</v>
      </c>
      <c r="BD972" s="51"/>
    </row>
    <row r="973" spans="1:56" ht="30" customHeight="1" x14ac:dyDescent="0.2">
      <c r="A973" s="82"/>
      <c r="B973" s="83"/>
      <c r="C973" s="83"/>
      <c r="D973" s="63"/>
      <c r="E973" s="60"/>
      <c r="F973" s="83"/>
      <c r="G973" s="104"/>
      <c r="H973" s="105"/>
      <c r="I973" s="59"/>
      <c r="J973" s="60"/>
      <c r="K973" s="133">
        <v>1</v>
      </c>
      <c r="L973" s="62"/>
      <c r="M973" s="63"/>
      <c r="N973" s="134" t="s">
        <v>65</v>
      </c>
      <c r="O973" s="129">
        <v>225000</v>
      </c>
      <c r="P973" s="136">
        <v>235000</v>
      </c>
      <c r="Q973" s="137">
        <v>249000</v>
      </c>
      <c r="R973" s="129">
        <v>225000</v>
      </c>
      <c r="S973" s="375"/>
      <c r="T973" s="129">
        <v>33000</v>
      </c>
      <c r="U973" s="129">
        <v>15000</v>
      </c>
      <c r="V973" s="129">
        <v>14000</v>
      </c>
      <c r="W973" s="129">
        <f>T973+U973+V973</f>
        <v>62000</v>
      </c>
      <c r="X973" s="135">
        <f>W973/(R973/100)</f>
        <v>27.555555555555557</v>
      </c>
      <c r="Z973" s="135">
        <v>28000</v>
      </c>
      <c r="AA973" s="129">
        <v>22000</v>
      </c>
      <c r="AB973" s="129">
        <v>22000</v>
      </c>
      <c r="AC973" s="129">
        <f t="shared" si="704"/>
        <v>72000</v>
      </c>
      <c r="AD973" s="424">
        <f>AC973/(O973/100)</f>
        <v>32</v>
      </c>
      <c r="AF973" s="424">
        <f>W973+AC973</f>
        <v>134000</v>
      </c>
      <c r="AG973" s="424">
        <f>AF973/(R973/100)</f>
        <v>59.555555555555557</v>
      </c>
      <c r="AI973" s="424">
        <v>12000</v>
      </c>
      <c r="AJ973" s="129">
        <v>22000</v>
      </c>
      <c r="AK973" s="129">
        <v>22000</v>
      </c>
      <c r="AL973" s="129">
        <f t="shared" si="707"/>
        <v>56000</v>
      </c>
      <c r="AM973" s="424">
        <f>AL973/(O973/100)</f>
        <v>24.888888888888889</v>
      </c>
      <c r="AO973" s="424">
        <v>13000</v>
      </c>
      <c r="AP973" s="129">
        <v>13000</v>
      </c>
      <c r="AQ973" s="129">
        <v>9000</v>
      </c>
      <c r="AR973" s="129">
        <f t="shared" si="710"/>
        <v>35000</v>
      </c>
      <c r="AS973" s="424">
        <f>AR973/(O973/100)</f>
        <v>15.555555555555555</v>
      </c>
      <c r="AU973" s="424">
        <f>AL973+AR973</f>
        <v>91000</v>
      </c>
      <c r="AV973" s="424">
        <f>AU973/(R973/100)</f>
        <v>40.444444444444443</v>
      </c>
      <c r="AX973" s="424">
        <f>AF973+AU973</f>
        <v>225000</v>
      </c>
      <c r="AY973" s="424">
        <f>AX973/(R973/100)</f>
        <v>100</v>
      </c>
      <c r="AZ973" s="50"/>
      <c r="BA973" s="135">
        <f t="shared" si="731"/>
        <v>0</v>
      </c>
      <c r="BB973" s="129">
        <f t="shared" si="712"/>
        <v>0</v>
      </c>
      <c r="BC973" s="129">
        <f t="shared" si="732"/>
        <v>225000</v>
      </c>
      <c r="BD973" s="51"/>
    </row>
    <row r="974" spans="1:56" ht="30" customHeight="1" x14ac:dyDescent="0.2">
      <c r="A974" s="82"/>
      <c r="B974" s="83"/>
      <c r="C974" s="83"/>
      <c r="D974" s="63"/>
      <c r="E974" s="60"/>
      <c r="F974" s="83"/>
      <c r="G974" s="104"/>
      <c r="H974" s="105"/>
      <c r="I974" s="59"/>
      <c r="J974" s="130" t="s">
        <v>67</v>
      </c>
      <c r="K974" s="61"/>
      <c r="L974" s="62"/>
      <c r="M974" s="63"/>
      <c r="N974" s="101" t="s">
        <v>68</v>
      </c>
      <c r="O974" s="103">
        <f>O975</f>
        <v>37000</v>
      </c>
      <c r="P974" s="131">
        <f>P975</f>
        <v>39000</v>
      </c>
      <c r="Q974" s="132">
        <f>Q975</f>
        <v>41000</v>
      </c>
      <c r="R974" s="103">
        <f>R975</f>
        <v>37000</v>
      </c>
      <c r="S974" s="379"/>
      <c r="T974" s="103">
        <f>T975</f>
        <v>5000</v>
      </c>
      <c r="U974" s="103">
        <f>U975</f>
        <v>5000</v>
      </c>
      <c r="V974" s="103">
        <f>V975</f>
        <v>3000</v>
      </c>
      <c r="W974" s="103">
        <f t="shared" si="702"/>
        <v>13000</v>
      </c>
      <c r="X974" s="102">
        <f t="shared" si="694"/>
        <v>35.135135135135137</v>
      </c>
      <c r="Z974" s="102">
        <f>Z975</f>
        <v>3000</v>
      </c>
      <c r="AA974" s="103">
        <f>AA975</f>
        <v>3000</v>
      </c>
      <c r="AB974" s="103">
        <f>AB975</f>
        <v>3000</v>
      </c>
      <c r="AC974" s="103">
        <f t="shared" si="704"/>
        <v>9000</v>
      </c>
      <c r="AD974" s="424">
        <f>AC974/(O974/100)</f>
        <v>24.324324324324323</v>
      </c>
      <c r="AF974" s="420">
        <f t="shared" si="695"/>
        <v>22000</v>
      </c>
      <c r="AG974" s="420">
        <f t="shared" si="696"/>
        <v>59.45945945945946</v>
      </c>
      <c r="AI974" s="420">
        <f>AI975</f>
        <v>2000</v>
      </c>
      <c r="AJ974" s="103">
        <f>AJ975</f>
        <v>2000</v>
      </c>
      <c r="AK974" s="103">
        <f>AK975</f>
        <v>2000</v>
      </c>
      <c r="AL974" s="103">
        <f t="shared" si="707"/>
        <v>6000</v>
      </c>
      <c r="AM974" s="424">
        <f>AL974/(O974/100)</f>
        <v>16.216216216216218</v>
      </c>
      <c r="AO974" s="420">
        <f>AO975</f>
        <v>3000</v>
      </c>
      <c r="AP974" s="103">
        <f>AP975</f>
        <v>3000</v>
      </c>
      <c r="AQ974" s="103">
        <f>AQ975</f>
        <v>3000</v>
      </c>
      <c r="AR974" s="103">
        <f t="shared" si="710"/>
        <v>9000</v>
      </c>
      <c r="AS974" s="424">
        <f>AR974/(O974/100)</f>
        <v>24.324324324324323</v>
      </c>
      <c r="AU974" s="420">
        <f t="shared" si="738"/>
        <v>15000</v>
      </c>
      <c r="AV974" s="420">
        <f t="shared" si="697"/>
        <v>40.54054054054054</v>
      </c>
      <c r="AX974" s="420">
        <f t="shared" si="698"/>
        <v>37000</v>
      </c>
      <c r="AY974" s="420">
        <f t="shared" si="699"/>
        <v>100</v>
      </c>
      <c r="AZ974" s="50"/>
      <c r="BA974" s="102">
        <f t="shared" si="731"/>
        <v>0</v>
      </c>
      <c r="BB974" s="103">
        <f t="shared" si="712"/>
        <v>0</v>
      </c>
      <c r="BC974" s="103">
        <f t="shared" si="732"/>
        <v>37000</v>
      </c>
      <c r="BD974" s="51"/>
    </row>
    <row r="975" spans="1:56" ht="30" customHeight="1" x14ac:dyDescent="0.2">
      <c r="A975" s="82"/>
      <c r="B975" s="83"/>
      <c r="C975" s="83"/>
      <c r="D975" s="63"/>
      <c r="E975" s="60"/>
      <c r="F975" s="83"/>
      <c r="G975" s="104"/>
      <c r="H975" s="105"/>
      <c r="I975" s="59"/>
      <c r="J975" s="60"/>
      <c r="K975" s="133">
        <v>1</v>
      </c>
      <c r="L975" s="62"/>
      <c r="M975" s="63"/>
      <c r="N975" s="134" t="s">
        <v>65</v>
      </c>
      <c r="O975" s="129">
        <v>37000</v>
      </c>
      <c r="P975" s="136">
        <v>39000</v>
      </c>
      <c r="Q975" s="137">
        <v>41000</v>
      </c>
      <c r="R975" s="129">
        <v>37000</v>
      </c>
      <c r="S975" s="375"/>
      <c r="T975" s="129">
        <v>5000</v>
      </c>
      <c r="U975" s="129">
        <v>5000</v>
      </c>
      <c r="V975" s="129">
        <v>3000</v>
      </c>
      <c r="W975" s="129">
        <f t="shared" si="702"/>
        <v>13000</v>
      </c>
      <c r="X975" s="135">
        <f t="shared" si="694"/>
        <v>35.135135135135137</v>
      </c>
      <c r="Z975" s="135">
        <v>3000</v>
      </c>
      <c r="AA975" s="129">
        <v>3000</v>
      </c>
      <c r="AB975" s="129">
        <v>3000</v>
      </c>
      <c r="AC975" s="129">
        <f t="shared" si="704"/>
        <v>9000</v>
      </c>
      <c r="AD975" s="424">
        <f>AC975/(O975/100)</f>
        <v>24.324324324324323</v>
      </c>
      <c r="AF975" s="424">
        <f t="shared" si="695"/>
        <v>22000</v>
      </c>
      <c r="AG975" s="424">
        <f t="shared" si="696"/>
        <v>59.45945945945946</v>
      </c>
      <c r="AI975" s="424">
        <v>2000</v>
      </c>
      <c r="AJ975" s="129">
        <v>2000</v>
      </c>
      <c r="AK975" s="129">
        <v>2000</v>
      </c>
      <c r="AL975" s="129">
        <f t="shared" si="707"/>
        <v>6000</v>
      </c>
      <c r="AM975" s="424">
        <f>AL975/(O975/100)</f>
        <v>16.216216216216218</v>
      </c>
      <c r="AO975" s="424">
        <v>3000</v>
      </c>
      <c r="AP975" s="129">
        <v>3000</v>
      </c>
      <c r="AQ975" s="129">
        <v>3000</v>
      </c>
      <c r="AR975" s="129">
        <f t="shared" si="710"/>
        <v>9000</v>
      </c>
      <c r="AS975" s="424">
        <f>AR975/(O975/100)</f>
        <v>24.324324324324323</v>
      </c>
      <c r="AU975" s="424">
        <f t="shared" si="738"/>
        <v>15000</v>
      </c>
      <c r="AV975" s="424">
        <f t="shared" si="697"/>
        <v>40.54054054054054</v>
      </c>
      <c r="AX975" s="424">
        <f t="shared" si="698"/>
        <v>37000</v>
      </c>
      <c r="AY975" s="424">
        <f t="shared" si="699"/>
        <v>100</v>
      </c>
      <c r="AZ975" s="50"/>
      <c r="BA975" s="135">
        <f t="shared" si="731"/>
        <v>0</v>
      </c>
      <c r="BB975" s="129">
        <f t="shared" si="712"/>
        <v>0</v>
      </c>
      <c r="BC975" s="129">
        <f t="shared" si="732"/>
        <v>37000</v>
      </c>
      <c r="BD975" s="51"/>
    </row>
    <row r="976" spans="1:56" ht="30" customHeight="1" x14ac:dyDescent="0.2">
      <c r="A976" s="82"/>
      <c r="B976" s="83"/>
      <c r="C976" s="83"/>
      <c r="D976" s="63"/>
      <c r="E976" s="60"/>
      <c r="F976" s="83"/>
      <c r="G976" s="104"/>
      <c r="H976" s="105"/>
      <c r="I976" s="59"/>
      <c r="J976" s="130" t="s">
        <v>55</v>
      </c>
      <c r="K976" s="61"/>
      <c r="L976" s="62"/>
      <c r="M976" s="63"/>
      <c r="N976" s="101" t="s">
        <v>56</v>
      </c>
      <c r="O976" s="103">
        <f>O977+O978+O979+O980+O981</f>
        <v>17000</v>
      </c>
      <c r="P976" s="131">
        <f>P977+P978+P979+P980+P981</f>
        <v>19000</v>
      </c>
      <c r="Q976" s="132">
        <f>Q977+Q978+Q979+Q980+Q981</f>
        <v>21000</v>
      </c>
      <c r="R976" s="103">
        <f>R977+R978+R979+R980+R981</f>
        <v>17000</v>
      </c>
      <c r="S976" s="379"/>
      <c r="T976" s="103">
        <f>T977+T978+T979+T980+T981</f>
        <v>1400</v>
      </c>
      <c r="U976" s="103">
        <f>U977+U978+U979+U980+U981</f>
        <v>2500</v>
      </c>
      <c r="V976" s="103">
        <f>V977+V978+V979+V980+V981</f>
        <v>2400</v>
      </c>
      <c r="W976" s="103">
        <f t="shared" si="702"/>
        <v>6300</v>
      </c>
      <c r="X976" s="102">
        <f t="shared" si="694"/>
        <v>37.058823529411768</v>
      </c>
      <c r="Z976" s="102">
        <f>Z977+Z978+Z979+Z980+Z981</f>
        <v>6800</v>
      </c>
      <c r="AA976" s="103">
        <f>AA977+AA978+AA979+AA980+AA981</f>
        <v>900</v>
      </c>
      <c r="AB976" s="103">
        <f>AB977+AB978+AB979+AB980+AB981</f>
        <v>800</v>
      </c>
      <c r="AC976" s="103">
        <f t="shared" si="704"/>
        <v>8500</v>
      </c>
      <c r="AD976" s="420">
        <f t="shared" ref="AD976:AD981" si="739">AC976/(R976/100)</f>
        <v>50</v>
      </c>
      <c r="AF976" s="420">
        <f t="shared" si="695"/>
        <v>14800</v>
      </c>
      <c r="AG976" s="420">
        <f t="shared" si="696"/>
        <v>87.058823529411768</v>
      </c>
      <c r="AI976" s="420">
        <f>AI977+AI978+AI979+AI980+AI981</f>
        <v>600</v>
      </c>
      <c r="AJ976" s="103">
        <f>AJ977+AJ978+AJ979+AJ980+AJ981</f>
        <v>600</v>
      </c>
      <c r="AK976" s="103">
        <f>AK977+AK978+AK979+AK980+AK981</f>
        <v>600</v>
      </c>
      <c r="AL976" s="103">
        <f t="shared" si="707"/>
        <v>1800</v>
      </c>
      <c r="AM976" s="420">
        <f t="shared" ref="AM976:AM981" si="740">AL976/(R976/100)</f>
        <v>10.588235294117647</v>
      </c>
      <c r="AO976" s="420">
        <f>AO977+AO978+AO979+AO980+AO981</f>
        <v>200</v>
      </c>
      <c r="AP976" s="103">
        <f>AP977+AP978+AP979+AP980+AP981</f>
        <v>200</v>
      </c>
      <c r="AQ976" s="103">
        <f>AQ977+AQ978+AQ979+AQ980+AQ981</f>
        <v>0</v>
      </c>
      <c r="AR976" s="103">
        <f t="shared" si="710"/>
        <v>400</v>
      </c>
      <c r="AS976" s="420">
        <f t="shared" ref="AS976:AS981" si="741">AR976/(R976/100)</f>
        <v>2.3529411764705883</v>
      </c>
      <c r="AU976" s="420">
        <f t="shared" si="738"/>
        <v>2200</v>
      </c>
      <c r="AV976" s="420">
        <f t="shared" si="697"/>
        <v>12.941176470588236</v>
      </c>
      <c r="AX976" s="420">
        <f t="shared" si="698"/>
        <v>17000</v>
      </c>
      <c r="AY976" s="420">
        <f t="shared" si="699"/>
        <v>100</v>
      </c>
      <c r="AZ976" s="50"/>
      <c r="BA976" s="102">
        <f t="shared" si="731"/>
        <v>0</v>
      </c>
      <c r="BB976" s="103">
        <f t="shared" si="712"/>
        <v>0</v>
      </c>
      <c r="BC976" s="103">
        <f t="shared" si="732"/>
        <v>17000</v>
      </c>
      <c r="BD976" s="51"/>
    </row>
    <row r="977" spans="1:56" ht="30" customHeight="1" x14ac:dyDescent="0.2">
      <c r="A977" s="82"/>
      <c r="B977" s="83"/>
      <c r="C977" s="83"/>
      <c r="D977" s="63"/>
      <c r="E977" s="60"/>
      <c r="F977" s="83"/>
      <c r="G977" s="104"/>
      <c r="H977" s="105"/>
      <c r="I977" s="59"/>
      <c r="J977" s="60"/>
      <c r="K977" s="133">
        <v>2</v>
      </c>
      <c r="L977" s="62"/>
      <c r="M977" s="63"/>
      <c r="N977" s="134" t="s">
        <v>57</v>
      </c>
      <c r="O977" s="129">
        <v>1000</v>
      </c>
      <c r="P977" s="136">
        <v>1000</v>
      </c>
      <c r="Q977" s="137">
        <v>1000</v>
      </c>
      <c r="R977" s="129">
        <v>1000</v>
      </c>
      <c r="S977" s="375"/>
      <c r="T977" s="129">
        <v>100</v>
      </c>
      <c r="U977" s="129">
        <v>100</v>
      </c>
      <c r="V977" s="129"/>
      <c r="W977" s="129">
        <f t="shared" si="702"/>
        <v>200</v>
      </c>
      <c r="X977" s="135">
        <f t="shared" si="694"/>
        <v>20</v>
      </c>
      <c r="Z977" s="135">
        <v>100</v>
      </c>
      <c r="AA977" s="129">
        <v>100</v>
      </c>
      <c r="AB977" s="129">
        <v>100</v>
      </c>
      <c r="AC977" s="129">
        <f t="shared" si="704"/>
        <v>300</v>
      </c>
      <c r="AD977" s="424">
        <f t="shared" si="739"/>
        <v>30</v>
      </c>
      <c r="AF977" s="424">
        <f t="shared" si="695"/>
        <v>500</v>
      </c>
      <c r="AG977" s="424">
        <f t="shared" si="696"/>
        <v>50</v>
      </c>
      <c r="AI977" s="424">
        <v>100</v>
      </c>
      <c r="AJ977" s="129">
        <v>100</v>
      </c>
      <c r="AK977" s="129">
        <v>100</v>
      </c>
      <c r="AL977" s="129">
        <f t="shared" si="707"/>
        <v>300</v>
      </c>
      <c r="AM977" s="424">
        <f t="shared" si="740"/>
        <v>30</v>
      </c>
      <c r="AO977" s="424">
        <v>100</v>
      </c>
      <c r="AP977" s="129">
        <v>100</v>
      </c>
      <c r="AQ977" s="129"/>
      <c r="AR977" s="129">
        <f t="shared" si="710"/>
        <v>200</v>
      </c>
      <c r="AS977" s="424">
        <f t="shared" si="741"/>
        <v>20</v>
      </c>
      <c r="AU977" s="424">
        <f t="shared" si="738"/>
        <v>500</v>
      </c>
      <c r="AV977" s="424">
        <f t="shared" si="697"/>
        <v>50</v>
      </c>
      <c r="AX977" s="424">
        <f t="shared" si="698"/>
        <v>1000</v>
      </c>
      <c r="AY977" s="424">
        <f t="shared" si="699"/>
        <v>100</v>
      </c>
      <c r="AZ977" s="50"/>
      <c r="BA977" s="135">
        <f t="shared" si="731"/>
        <v>0</v>
      </c>
      <c r="BB977" s="129">
        <f t="shared" si="712"/>
        <v>0</v>
      </c>
      <c r="BC977" s="129">
        <f t="shared" si="732"/>
        <v>1000</v>
      </c>
      <c r="BD977" s="51"/>
    </row>
    <row r="978" spans="1:56" ht="30" customHeight="1" x14ac:dyDescent="0.2">
      <c r="A978" s="82"/>
      <c r="B978" s="83"/>
      <c r="C978" s="83"/>
      <c r="D978" s="63"/>
      <c r="E978" s="60"/>
      <c r="F978" s="83"/>
      <c r="G978" s="104"/>
      <c r="H978" s="105"/>
      <c r="I978" s="59"/>
      <c r="J978" s="60"/>
      <c r="K978" s="133">
        <v>3</v>
      </c>
      <c r="L978" s="62"/>
      <c r="M978" s="63"/>
      <c r="N978" s="134" t="s">
        <v>69</v>
      </c>
      <c r="O978" s="129">
        <v>3000</v>
      </c>
      <c r="P978" s="136">
        <v>3000</v>
      </c>
      <c r="Q978" s="137">
        <v>4000</v>
      </c>
      <c r="R978" s="129">
        <v>3000</v>
      </c>
      <c r="S978" s="375"/>
      <c r="T978" s="129">
        <v>200</v>
      </c>
      <c r="U978" s="129">
        <v>200</v>
      </c>
      <c r="V978" s="129">
        <v>200</v>
      </c>
      <c r="W978" s="129">
        <f t="shared" si="702"/>
        <v>600</v>
      </c>
      <c r="X978" s="135">
        <f t="shared" si="694"/>
        <v>20</v>
      </c>
      <c r="Z978" s="135">
        <v>400</v>
      </c>
      <c r="AA978" s="129">
        <v>600</v>
      </c>
      <c r="AB978" s="129">
        <v>500</v>
      </c>
      <c r="AC978" s="129">
        <f>Z978+AA978+AB978</f>
        <v>1500</v>
      </c>
      <c r="AD978" s="424">
        <f t="shared" si="739"/>
        <v>50</v>
      </c>
      <c r="AF978" s="424">
        <f t="shared" si="695"/>
        <v>2100</v>
      </c>
      <c r="AG978" s="424">
        <f t="shared" si="696"/>
        <v>70</v>
      </c>
      <c r="AI978" s="424">
        <v>300</v>
      </c>
      <c r="AJ978" s="129">
        <v>300</v>
      </c>
      <c r="AK978" s="129">
        <v>300</v>
      </c>
      <c r="AL978" s="129">
        <f>AI978+AJ978+AK978</f>
        <v>900</v>
      </c>
      <c r="AM978" s="424">
        <f t="shared" si="740"/>
        <v>30</v>
      </c>
      <c r="AO978" s="424">
        <v>0</v>
      </c>
      <c r="AP978" s="129">
        <v>0</v>
      </c>
      <c r="AQ978" s="129">
        <v>0</v>
      </c>
      <c r="AR978" s="129">
        <f>AO978+AP978+AQ978</f>
        <v>0</v>
      </c>
      <c r="AS978" s="424">
        <f t="shared" si="741"/>
        <v>0</v>
      </c>
      <c r="AU978" s="424">
        <f t="shared" si="738"/>
        <v>900</v>
      </c>
      <c r="AV978" s="424">
        <f t="shared" si="697"/>
        <v>30</v>
      </c>
      <c r="AX978" s="424">
        <f t="shared" si="698"/>
        <v>3000</v>
      </c>
      <c r="AY978" s="424">
        <f t="shared" si="699"/>
        <v>100</v>
      </c>
      <c r="AZ978" s="50"/>
      <c r="BA978" s="135">
        <f t="shared" si="731"/>
        <v>0</v>
      </c>
      <c r="BB978" s="129">
        <f t="shared" si="712"/>
        <v>0</v>
      </c>
      <c r="BC978" s="129">
        <f t="shared" si="732"/>
        <v>3000</v>
      </c>
      <c r="BD978" s="51"/>
    </row>
    <row r="979" spans="1:56" ht="30" customHeight="1" x14ac:dyDescent="0.2">
      <c r="A979" s="82"/>
      <c r="B979" s="83"/>
      <c r="C979" s="83"/>
      <c r="D979" s="63"/>
      <c r="E979" s="60"/>
      <c r="F979" s="83"/>
      <c r="G979" s="104"/>
      <c r="H979" s="105"/>
      <c r="I979" s="59"/>
      <c r="J979" s="60"/>
      <c r="K979" s="133">
        <v>4</v>
      </c>
      <c r="L979" s="312"/>
      <c r="M979" s="84"/>
      <c r="N979" s="134" t="s">
        <v>144</v>
      </c>
      <c r="O979" s="129">
        <v>11000</v>
      </c>
      <c r="P979" s="136">
        <v>12000</v>
      </c>
      <c r="Q979" s="137">
        <v>13000</v>
      </c>
      <c r="R979" s="129">
        <v>11000</v>
      </c>
      <c r="S979" s="375"/>
      <c r="T979" s="129">
        <v>1000</v>
      </c>
      <c r="U979" s="129">
        <v>2000</v>
      </c>
      <c r="V979" s="129">
        <v>2000</v>
      </c>
      <c r="W979" s="129">
        <f t="shared" si="702"/>
        <v>5000</v>
      </c>
      <c r="X979" s="135">
        <f t="shared" si="694"/>
        <v>45.454545454545453</v>
      </c>
      <c r="Z979" s="135">
        <v>6000</v>
      </c>
      <c r="AA979" s="129">
        <v>0</v>
      </c>
      <c r="AB979" s="129">
        <v>0</v>
      </c>
      <c r="AC979" s="129">
        <f>Z979+AA979+AB979</f>
        <v>6000</v>
      </c>
      <c r="AD979" s="424">
        <f t="shared" si="739"/>
        <v>54.545454545454547</v>
      </c>
      <c r="AF979" s="424">
        <f t="shared" si="695"/>
        <v>11000</v>
      </c>
      <c r="AG979" s="424">
        <f t="shared" si="696"/>
        <v>100</v>
      </c>
      <c r="AI979" s="424">
        <v>0</v>
      </c>
      <c r="AJ979" s="129">
        <v>0</v>
      </c>
      <c r="AK979" s="129">
        <v>0</v>
      </c>
      <c r="AL979" s="129">
        <f>AI979+AJ979+AK979</f>
        <v>0</v>
      </c>
      <c r="AM979" s="424">
        <f t="shared" si="740"/>
        <v>0</v>
      </c>
      <c r="AO979" s="424">
        <v>0</v>
      </c>
      <c r="AP979" s="129">
        <v>0</v>
      </c>
      <c r="AQ979" s="129">
        <v>0</v>
      </c>
      <c r="AR979" s="129">
        <f>AO979+AP979+AQ979</f>
        <v>0</v>
      </c>
      <c r="AS979" s="424">
        <f t="shared" si="741"/>
        <v>0</v>
      </c>
      <c r="AU979" s="424">
        <f t="shared" si="738"/>
        <v>0</v>
      </c>
      <c r="AV979" s="424">
        <f t="shared" si="697"/>
        <v>0</v>
      </c>
      <c r="AX979" s="424">
        <f t="shared" si="698"/>
        <v>11000</v>
      </c>
      <c r="AY979" s="424">
        <f t="shared" si="699"/>
        <v>100</v>
      </c>
      <c r="AZ979" s="50"/>
      <c r="BA979" s="135">
        <f t="shared" si="731"/>
        <v>0</v>
      </c>
      <c r="BB979" s="129">
        <f t="shared" si="712"/>
        <v>0</v>
      </c>
      <c r="BC979" s="129">
        <f t="shared" si="732"/>
        <v>11000</v>
      </c>
      <c r="BD979" s="51"/>
    </row>
    <row r="980" spans="1:56" ht="30" customHeight="1" thickBot="1" x14ac:dyDescent="0.25">
      <c r="A980" s="82"/>
      <c r="B980" s="83"/>
      <c r="C980" s="83"/>
      <c r="D980" s="63"/>
      <c r="E980" s="60"/>
      <c r="F980" s="83"/>
      <c r="G980" s="104"/>
      <c r="H980" s="105"/>
      <c r="I980" s="59"/>
      <c r="J980" s="60"/>
      <c r="K980" s="133">
        <v>5</v>
      </c>
      <c r="L980" s="62"/>
      <c r="M980" s="63"/>
      <c r="N980" s="134" t="s">
        <v>58</v>
      </c>
      <c r="O980" s="129">
        <v>2000</v>
      </c>
      <c r="P980" s="136">
        <v>2000</v>
      </c>
      <c r="Q980" s="137">
        <v>2000</v>
      </c>
      <c r="R980" s="129">
        <v>2000</v>
      </c>
      <c r="S980" s="375"/>
      <c r="T980" s="129">
        <v>100</v>
      </c>
      <c r="U980" s="129">
        <v>200</v>
      </c>
      <c r="V980" s="129">
        <v>200</v>
      </c>
      <c r="W980" s="129">
        <f t="shared" si="702"/>
        <v>500</v>
      </c>
      <c r="X980" s="358">
        <f t="shared" si="694"/>
        <v>25</v>
      </c>
      <c r="Z980" s="135">
        <v>300</v>
      </c>
      <c r="AA980" s="129">
        <v>200</v>
      </c>
      <c r="AB980" s="129">
        <v>200</v>
      </c>
      <c r="AC980" s="129">
        <f>Z980+AA980+AB980</f>
        <v>700</v>
      </c>
      <c r="AD980" s="434">
        <f t="shared" si="739"/>
        <v>35</v>
      </c>
      <c r="AF980" s="434">
        <f t="shared" si="695"/>
        <v>1200</v>
      </c>
      <c r="AG980" s="434">
        <f t="shared" si="696"/>
        <v>60</v>
      </c>
      <c r="AI980" s="434">
        <v>200</v>
      </c>
      <c r="AJ980" s="129">
        <v>200</v>
      </c>
      <c r="AK980" s="129">
        <v>200</v>
      </c>
      <c r="AL980" s="129">
        <f>AI980+AJ980+AK980</f>
        <v>600</v>
      </c>
      <c r="AM980" s="434">
        <f t="shared" si="740"/>
        <v>30</v>
      </c>
      <c r="AO980" s="434">
        <v>100</v>
      </c>
      <c r="AP980" s="129">
        <v>100</v>
      </c>
      <c r="AQ980" s="129">
        <v>0</v>
      </c>
      <c r="AR980" s="129">
        <f>AO980+AP980+AQ980</f>
        <v>200</v>
      </c>
      <c r="AS980" s="434">
        <f t="shared" si="741"/>
        <v>10</v>
      </c>
      <c r="AU980" s="434">
        <f t="shared" si="738"/>
        <v>800</v>
      </c>
      <c r="AV980" s="434">
        <f t="shared" si="697"/>
        <v>40</v>
      </c>
      <c r="AX980" s="434">
        <f t="shared" si="698"/>
        <v>2000</v>
      </c>
      <c r="AY980" s="434">
        <f t="shared" si="699"/>
        <v>100</v>
      </c>
      <c r="AZ980" s="50"/>
      <c r="BA980" s="135">
        <f t="shared" si="731"/>
        <v>0</v>
      </c>
      <c r="BB980" s="129">
        <f t="shared" si="712"/>
        <v>0</v>
      </c>
      <c r="BC980" s="129">
        <f t="shared" si="732"/>
        <v>2000</v>
      </c>
      <c r="BD980" s="51"/>
    </row>
    <row r="981" spans="1:56" ht="0.75" customHeight="1" thickBot="1" x14ac:dyDescent="0.25">
      <c r="A981" s="82"/>
      <c r="B981" s="83"/>
      <c r="C981" s="83"/>
      <c r="D981" s="63"/>
      <c r="E981" s="60"/>
      <c r="F981" s="83"/>
      <c r="G981" s="104"/>
      <c r="H981" s="105"/>
      <c r="I981" s="59"/>
      <c r="J981" s="60"/>
      <c r="K981" s="133">
        <v>7</v>
      </c>
      <c r="L981" s="62"/>
      <c r="M981" s="63"/>
      <c r="N981" s="134" t="s">
        <v>59</v>
      </c>
      <c r="O981" s="129"/>
      <c r="P981" s="356">
        <v>1000</v>
      </c>
      <c r="Q981" s="357">
        <v>1000</v>
      </c>
      <c r="R981" s="129"/>
      <c r="S981" s="375"/>
      <c r="T981" s="129"/>
      <c r="U981" s="129"/>
      <c r="V981" s="129"/>
      <c r="W981" s="129">
        <f t="shared" si="702"/>
        <v>0</v>
      </c>
      <c r="X981" s="409" t="e">
        <f t="shared" si="694"/>
        <v>#DIV/0!</v>
      </c>
      <c r="Z981" s="129"/>
      <c r="AA981" s="129"/>
      <c r="AB981" s="129"/>
      <c r="AC981" s="129">
        <f>Z981+AA981+AB981</f>
        <v>0</v>
      </c>
      <c r="AD981" s="129" t="e">
        <f t="shared" si="739"/>
        <v>#DIV/0!</v>
      </c>
      <c r="AF981" s="129">
        <f t="shared" si="695"/>
        <v>0</v>
      </c>
      <c r="AG981" s="129" t="e">
        <f t="shared" si="696"/>
        <v>#DIV/0!</v>
      </c>
      <c r="AI981" s="129"/>
      <c r="AJ981" s="129"/>
      <c r="AK981" s="129"/>
      <c r="AL981" s="129">
        <f>AI981+AJ981+AK981</f>
        <v>0</v>
      </c>
      <c r="AM981" s="129" t="e">
        <f t="shared" si="740"/>
        <v>#DIV/0!</v>
      </c>
      <c r="AO981" s="129"/>
      <c r="AP981" s="129"/>
      <c r="AQ981" s="129"/>
      <c r="AR981" s="129">
        <f>AO981+AP981+AQ981</f>
        <v>0</v>
      </c>
      <c r="AS981" s="129" t="e">
        <f t="shared" si="741"/>
        <v>#DIV/0!</v>
      </c>
      <c r="AU981" s="129">
        <f t="shared" si="738"/>
        <v>0</v>
      </c>
      <c r="AV981" s="129" t="e">
        <f t="shared" si="697"/>
        <v>#DIV/0!</v>
      </c>
      <c r="AX981" s="129">
        <f t="shared" si="698"/>
        <v>0</v>
      </c>
      <c r="AY981" s="129" t="e">
        <f t="shared" si="699"/>
        <v>#DIV/0!</v>
      </c>
      <c r="AZ981" s="50"/>
      <c r="BA981" s="358">
        <f t="shared" si="731"/>
        <v>0</v>
      </c>
      <c r="BB981" s="129" t="e">
        <f t="shared" si="712"/>
        <v>#DIV/0!</v>
      </c>
      <c r="BC981" s="129">
        <f t="shared" si="732"/>
        <v>0</v>
      </c>
      <c r="BD981" s="51"/>
    </row>
    <row r="982" spans="1:56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0"/>
      <c r="P982" s="50"/>
      <c r="Q982" s="50"/>
      <c r="R982" s="50"/>
      <c r="T982" s="50"/>
      <c r="U982" s="50"/>
      <c r="V982" s="50"/>
      <c r="W982" s="50"/>
      <c r="X982" s="50"/>
      <c r="Z982" s="50"/>
      <c r="AA982" s="50"/>
      <c r="AB982" s="50"/>
      <c r="AC982" s="50"/>
      <c r="AD982" s="50"/>
      <c r="AF982" s="50"/>
      <c r="AG982" s="50"/>
      <c r="AI982" s="50"/>
      <c r="AJ982" s="50"/>
      <c r="AK982" s="50"/>
      <c r="AL982" s="50"/>
      <c r="AM982" s="50"/>
      <c r="AO982" s="50"/>
      <c r="AP982" s="50"/>
      <c r="AQ982" s="50"/>
      <c r="AR982" s="50"/>
      <c r="AS982" s="50"/>
      <c r="AU982" s="50"/>
      <c r="AV982" s="50"/>
      <c r="AX982" s="50"/>
      <c r="AY982" s="50"/>
      <c r="AZ982" s="50"/>
      <c r="BA982" s="50"/>
      <c r="BB982" s="50"/>
      <c r="BC982" s="50"/>
      <c r="BD982" s="51"/>
    </row>
    <row r="983" spans="1:56" ht="18.75" customHeight="1" x14ac:dyDescent="0.2">
      <c r="I983" s="51"/>
      <c r="J983" s="51"/>
      <c r="K983" s="51"/>
      <c r="L983" s="51"/>
      <c r="M983" s="51"/>
      <c r="N983" s="51"/>
      <c r="O983" s="50"/>
      <c r="P983" s="50"/>
      <c r="Q983" s="50"/>
      <c r="R983" s="50"/>
      <c r="T983" s="50"/>
      <c r="U983" s="50"/>
      <c r="V983" s="50"/>
      <c r="W983" s="50"/>
      <c r="X983" s="50"/>
      <c r="Z983" s="50"/>
      <c r="AA983" s="50"/>
      <c r="AB983" s="50"/>
      <c r="AC983" s="50"/>
      <c r="AD983" s="50"/>
      <c r="AF983" s="50"/>
      <c r="AG983" s="50"/>
      <c r="AI983" s="50"/>
      <c r="AJ983" s="50"/>
      <c r="AK983" s="50"/>
      <c r="AL983" s="50"/>
      <c r="AM983" s="50"/>
      <c r="AO983" s="50"/>
      <c r="AP983" s="50"/>
      <c r="AQ983" s="50"/>
      <c r="AR983" s="50"/>
      <c r="AS983" s="50"/>
      <c r="AU983" s="50"/>
      <c r="AV983" s="50"/>
      <c r="AX983" s="50"/>
      <c r="AY983" s="50"/>
      <c r="AZ983" s="50"/>
      <c r="BA983" s="50"/>
      <c r="BB983" s="50"/>
      <c r="BC983" s="50"/>
      <c r="BD983" s="51"/>
    </row>
    <row r="984" spans="1:56" ht="24.95" customHeight="1" x14ac:dyDescent="0.2">
      <c r="I984" s="51"/>
      <c r="J984" s="51"/>
      <c r="K984" s="51"/>
      <c r="L984" s="51"/>
      <c r="M984" s="51"/>
      <c r="N984" s="51"/>
      <c r="O984" s="50"/>
      <c r="P984" s="50" t="s">
        <v>171</v>
      </c>
      <c r="Q984" s="50"/>
      <c r="R984" s="50"/>
      <c r="T984" s="50"/>
      <c r="U984" s="50"/>
      <c r="V984" s="50"/>
      <c r="W984" s="50"/>
      <c r="X984" s="50"/>
      <c r="Z984" s="50"/>
      <c r="AA984" s="50"/>
      <c r="AB984" s="50"/>
      <c r="AC984" s="50"/>
      <c r="AD984" s="50"/>
      <c r="AF984" s="50"/>
      <c r="AG984" s="50"/>
      <c r="AI984" s="50"/>
      <c r="AJ984" s="50"/>
      <c r="AK984" s="50"/>
      <c r="AL984" s="50"/>
      <c r="AM984" s="50"/>
      <c r="AO984" s="50"/>
      <c r="AP984" s="50"/>
      <c r="AQ984" s="50"/>
      <c r="AR984" s="50"/>
      <c r="AS984" s="50"/>
      <c r="AU984" s="50"/>
      <c r="AV984" s="50"/>
      <c r="AX984" s="50"/>
      <c r="AY984" s="50"/>
      <c r="AZ984" s="50"/>
      <c r="BA984" s="50"/>
      <c r="BB984" s="50"/>
      <c r="BC984" s="50"/>
      <c r="BD984" s="51"/>
    </row>
    <row r="985" spans="1:56" ht="24.95" customHeight="1" x14ac:dyDescent="0.2">
      <c r="I985" s="51"/>
      <c r="J985" s="51"/>
      <c r="K985" s="51"/>
      <c r="L985" s="51"/>
      <c r="M985" s="51"/>
      <c r="N985" s="51"/>
      <c r="O985" s="50"/>
      <c r="P985" s="50"/>
      <c r="Q985" s="50"/>
      <c r="R985" s="50"/>
      <c r="T985" s="50"/>
      <c r="U985" s="50"/>
      <c r="V985" s="50"/>
      <c r="W985" s="50"/>
      <c r="X985" s="50"/>
      <c r="Z985" s="50"/>
      <c r="AA985" s="50"/>
      <c r="AB985" s="50"/>
      <c r="AC985" s="50"/>
      <c r="AD985" s="50"/>
      <c r="AF985" s="50"/>
      <c r="AG985" s="50"/>
      <c r="AI985" s="50"/>
      <c r="AJ985" s="50"/>
      <c r="AK985" s="50"/>
      <c r="AL985" s="50"/>
      <c r="AM985" s="50"/>
      <c r="AO985" s="50"/>
      <c r="AP985" s="50"/>
      <c r="AQ985" s="50"/>
      <c r="AR985" s="50"/>
      <c r="AS985" s="50"/>
      <c r="AU985" s="50"/>
      <c r="AV985" s="50"/>
      <c r="AX985" s="50"/>
      <c r="AY985" s="50"/>
      <c r="AZ985" s="50"/>
      <c r="BA985" s="50"/>
      <c r="BB985" s="50"/>
      <c r="BC985" s="50"/>
      <c r="BD985" s="51"/>
    </row>
    <row r="986" spans="1:56" ht="24.95" customHeight="1" x14ac:dyDescent="0.2">
      <c r="I986" s="51"/>
      <c r="J986" s="51"/>
      <c r="K986" s="51"/>
      <c r="L986" s="51"/>
      <c r="M986" s="51"/>
      <c r="N986" s="51"/>
      <c r="O986" s="50"/>
      <c r="P986" s="50"/>
      <c r="Q986" s="50"/>
      <c r="R986" s="50"/>
      <c r="T986" s="50"/>
      <c r="U986" s="50"/>
      <c r="V986" s="50"/>
      <c r="W986" s="50"/>
      <c r="X986" s="50"/>
      <c r="Z986" s="50"/>
      <c r="AA986" s="50"/>
      <c r="AB986" s="50"/>
      <c r="AC986" s="50"/>
      <c r="AD986" s="50"/>
      <c r="AF986" s="50"/>
      <c r="AG986" s="50"/>
      <c r="AI986" s="50"/>
      <c r="AJ986" s="50"/>
      <c r="AK986" s="50"/>
      <c r="AL986" s="50"/>
      <c r="AM986" s="50"/>
      <c r="AO986" s="50"/>
      <c r="AP986" s="50"/>
      <c r="AQ986" s="50"/>
      <c r="AR986" s="50"/>
      <c r="AS986" s="50"/>
      <c r="AU986" s="50"/>
      <c r="AV986" s="50"/>
      <c r="AX986" s="50"/>
      <c r="AY986" s="50"/>
      <c r="AZ986" s="50"/>
      <c r="BA986" s="50"/>
      <c r="BB986" s="50"/>
      <c r="BC986" s="50"/>
      <c r="BD986" s="51"/>
    </row>
    <row r="987" spans="1:56" ht="24.95" customHeight="1" x14ac:dyDescent="0.2">
      <c r="I987" s="51"/>
      <c r="J987" s="51"/>
      <c r="K987" s="51"/>
      <c r="L987" s="51"/>
      <c r="M987" s="51"/>
      <c r="N987" s="51"/>
      <c r="O987" s="50"/>
      <c r="P987" s="50"/>
      <c r="Q987" s="50"/>
      <c r="R987" s="50"/>
      <c r="T987" s="50"/>
      <c r="U987" s="50"/>
      <c r="V987" s="50"/>
      <c r="W987" s="50"/>
      <c r="X987" s="50"/>
      <c r="Z987" s="50"/>
      <c r="AA987" s="50"/>
      <c r="AB987" s="50"/>
      <c r="AC987" s="50"/>
      <c r="AD987" s="50"/>
      <c r="AF987" s="50"/>
      <c r="AG987" s="50"/>
      <c r="AI987" s="50"/>
      <c r="AJ987" s="50"/>
      <c r="AK987" s="50"/>
      <c r="AL987" s="50"/>
      <c r="AM987" s="50"/>
      <c r="AO987" s="50"/>
      <c r="AP987" s="50"/>
      <c r="AQ987" s="50"/>
      <c r="AR987" s="50"/>
      <c r="AS987" s="50"/>
      <c r="AU987" s="50"/>
      <c r="AV987" s="50"/>
      <c r="AX987" s="50"/>
      <c r="AY987" s="50"/>
      <c r="AZ987" s="50"/>
      <c r="BA987" s="50"/>
      <c r="BB987" s="50"/>
      <c r="BC987" s="50"/>
      <c r="BD987" s="51"/>
    </row>
    <row r="988" spans="1:56" ht="24.95" customHeight="1" x14ac:dyDescent="0.2">
      <c r="I988" s="51"/>
      <c r="J988" s="51"/>
      <c r="K988" s="51"/>
      <c r="L988" s="51"/>
      <c r="M988" s="51"/>
      <c r="N988" s="51"/>
      <c r="O988" s="50"/>
      <c r="P988" s="50"/>
      <c r="Q988" s="50"/>
      <c r="R988" s="50"/>
      <c r="T988" s="50"/>
      <c r="U988" s="50"/>
      <c r="V988" s="50"/>
      <c r="W988" s="50"/>
      <c r="X988" s="50"/>
      <c r="Z988" s="50"/>
      <c r="AA988" s="50"/>
      <c r="AB988" s="50"/>
      <c r="AC988" s="50"/>
      <c r="AD988" s="50"/>
      <c r="AF988" s="50"/>
      <c r="AG988" s="50"/>
      <c r="AI988" s="50"/>
      <c r="AJ988" s="50"/>
      <c r="AK988" s="50"/>
      <c r="AL988" s="50"/>
      <c r="AM988" s="50"/>
      <c r="AO988" s="50"/>
      <c r="AP988" s="50"/>
      <c r="AQ988" s="50"/>
      <c r="AR988" s="50"/>
      <c r="AS988" s="50"/>
      <c r="AU988" s="50"/>
      <c r="AV988" s="50"/>
      <c r="AX988" s="50"/>
      <c r="AY988" s="50"/>
      <c r="AZ988" s="50"/>
      <c r="BA988" s="50"/>
      <c r="BB988" s="50"/>
      <c r="BC988" s="50"/>
      <c r="BD988" s="51"/>
    </row>
    <row r="989" spans="1:56" ht="24.95" customHeight="1" x14ac:dyDescent="0.2">
      <c r="I989" s="51"/>
      <c r="J989" s="51"/>
      <c r="K989" s="51"/>
      <c r="L989" s="51"/>
      <c r="M989" s="51"/>
      <c r="N989" s="51"/>
      <c r="O989" s="50"/>
      <c r="P989" s="50"/>
      <c r="Q989" s="50"/>
      <c r="R989" s="50"/>
      <c r="T989" s="50"/>
      <c r="U989" s="50"/>
      <c r="V989" s="50"/>
      <c r="W989" s="50"/>
      <c r="X989" s="50"/>
      <c r="Z989" s="50"/>
      <c r="AA989" s="50"/>
      <c r="AB989" s="50"/>
      <c r="AC989" s="50"/>
      <c r="AD989" s="50"/>
      <c r="AF989" s="50"/>
      <c r="AG989" s="50"/>
      <c r="AI989" s="50"/>
      <c r="AJ989" s="50"/>
      <c r="AK989" s="50"/>
      <c r="AL989" s="50"/>
      <c r="AM989" s="50"/>
      <c r="AO989" s="50"/>
      <c r="AP989" s="50"/>
      <c r="AQ989" s="50"/>
      <c r="AR989" s="50"/>
      <c r="AS989" s="50"/>
      <c r="AU989" s="50"/>
      <c r="AV989" s="50"/>
      <c r="AX989" s="50"/>
      <c r="AY989" s="50"/>
      <c r="AZ989" s="50"/>
      <c r="BA989" s="50"/>
      <c r="BB989" s="50"/>
      <c r="BC989" s="50"/>
      <c r="BD989" s="51"/>
    </row>
    <row r="990" spans="1:56" ht="24.95" customHeight="1" x14ac:dyDescent="0.2">
      <c r="I990" s="51"/>
      <c r="J990" s="51"/>
      <c r="K990" s="51"/>
      <c r="L990" s="51"/>
      <c r="M990" s="51"/>
      <c r="N990" s="51"/>
      <c r="O990" s="50"/>
      <c r="P990" s="50"/>
      <c r="Q990" s="50"/>
      <c r="R990" s="50"/>
      <c r="T990" s="50"/>
      <c r="U990" s="50"/>
      <c r="V990" s="50"/>
      <c r="W990" s="50"/>
      <c r="X990" s="50"/>
      <c r="Z990" s="50"/>
      <c r="AA990" s="50"/>
      <c r="AB990" s="50"/>
      <c r="AC990" s="50"/>
      <c r="AD990" s="50"/>
      <c r="AF990" s="50"/>
      <c r="AG990" s="50"/>
      <c r="AI990" s="50"/>
      <c r="AJ990" s="50"/>
      <c r="AK990" s="50"/>
      <c r="AL990" s="50"/>
      <c r="AM990" s="50"/>
      <c r="AO990" s="50"/>
      <c r="AP990" s="50"/>
      <c r="AQ990" s="50"/>
      <c r="AR990" s="50"/>
      <c r="AS990" s="50"/>
      <c r="AU990" s="50"/>
      <c r="AV990" s="50"/>
      <c r="AX990" s="50"/>
      <c r="AY990" s="50"/>
      <c r="AZ990" s="50"/>
      <c r="BA990" s="50"/>
      <c r="BB990" s="50"/>
      <c r="BC990" s="50"/>
      <c r="BD990" s="51"/>
    </row>
    <row r="991" spans="1:56" ht="24.95" customHeight="1" x14ac:dyDescent="0.2">
      <c r="I991" s="51"/>
      <c r="J991" s="51"/>
      <c r="K991" s="51"/>
      <c r="L991" s="51"/>
      <c r="M991" s="51"/>
      <c r="N991" s="51"/>
      <c r="O991" s="50"/>
      <c r="P991" s="50"/>
      <c r="Q991" s="50"/>
      <c r="R991" s="50"/>
      <c r="T991" s="50"/>
      <c r="U991" s="50"/>
      <c r="V991" s="50"/>
      <c r="W991" s="50"/>
      <c r="X991" s="50"/>
      <c r="Z991" s="50"/>
      <c r="AA991" s="50"/>
      <c r="AB991" s="50"/>
      <c r="AC991" s="50"/>
      <c r="AD991" s="50"/>
      <c r="AF991" s="50"/>
      <c r="AG991" s="50"/>
      <c r="AI991" s="50"/>
      <c r="AJ991" s="50"/>
      <c r="AK991" s="50"/>
      <c r="AL991" s="50"/>
      <c r="AM991" s="50"/>
      <c r="AO991" s="50"/>
      <c r="AP991" s="50"/>
      <c r="AQ991" s="50"/>
      <c r="AR991" s="50"/>
      <c r="AS991" s="50"/>
      <c r="AU991" s="50"/>
      <c r="AV991" s="50"/>
      <c r="AX991" s="50"/>
      <c r="AY991" s="50"/>
      <c r="AZ991" s="50"/>
      <c r="BA991" s="50"/>
      <c r="BB991" s="50"/>
      <c r="BC991" s="50"/>
      <c r="BD991" s="51"/>
    </row>
    <row r="992" spans="1:56" ht="24.95" customHeight="1" x14ac:dyDescent="0.2">
      <c r="I992" s="51"/>
      <c r="J992" s="51"/>
      <c r="K992" s="51"/>
      <c r="L992" s="51"/>
      <c r="M992" s="51"/>
      <c r="N992" s="51"/>
      <c r="O992" s="50"/>
      <c r="P992" s="50"/>
      <c r="Q992" s="50"/>
      <c r="R992" s="50"/>
      <c r="T992" s="50"/>
      <c r="U992" s="50"/>
      <c r="V992" s="50"/>
      <c r="W992" s="50"/>
      <c r="X992" s="50"/>
      <c r="Z992" s="50"/>
      <c r="AA992" s="50"/>
      <c r="AB992" s="50"/>
      <c r="AC992" s="50"/>
      <c r="AD992" s="50"/>
      <c r="AF992" s="50"/>
      <c r="AG992" s="50"/>
      <c r="AI992" s="50"/>
      <c r="AJ992" s="50"/>
      <c r="AK992" s="50"/>
      <c r="AL992" s="50"/>
      <c r="AM992" s="50"/>
      <c r="AO992" s="50"/>
      <c r="AP992" s="50"/>
      <c r="AQ992" s="50"/>
      <c r="AR992" s="50"/>
      <c r="AS992" s="50"/>
      <c r="AU992" s="50"/>
      <c r="AV992" s="50"/>
      <c r="AX992" s="50"/>
      <c r="AY992" s="50"/>
      <c r="AZ992" s="50"/>
      <c r="BA992" s="50"/>
      <c r="BB992" s="50"/>
      <c r="BC992" s="50"/>
      <c r="BD992" s="51"/>
    </row>
    <row r="993" spans="9:56" ht="24.95" customHeight="1" x14ac:dyDescent="0.2">
      <c r="I993" s="51"/>
      <c r="J993" s="51"/>
      <c r="K993" s="51"/>
      <c r="L993" s="51"/>
      <c r="M993" s="51"/>
      <c r="N993" s="51"/>
      <c r="O993" s="50"/>
      <c r="P993" s="50"/>
      <c r="Q993" s="50"/>
      <c r="R993" s="50"/>
      <c r="T993" s="50"/>
      <c r="U993" s="50"/>
      <c r="V993" s="50"/>
      <c r="W993" s="50"/>
      <c r="X993" s="50"/>
      <c r="Z993" s="50"/>
      <c r="AA993" s="50"/>
      <c r="AB993" s="50"/>
      <c r="AC993" s="50"/>
      <c r="AD993" s="50"/>
      <c r="AF993" s="50"/>
      <c r="AG993" s="50"/>
      <c r="AI993" s="50"/>
      <c r="AJ993" s="50"/>
      <c r="AK993" s="50"/>
      <c r="AL993" s="50"/>
      <c r="AM993" s="50"/>
      <c r="AO993" s="50"/>
      <c r="AP993" s="50"/>
      <c r="AQ993" s="50"/>
      <c r="AR993" s="50"/>
      <c r="AS993" s="50"/>
      <c r="AU993" s="50"/>
      <c r="AV993" s="50"/>
      <c r="AX993" s="50"/>
      <c r="AY993" s="50"/>
      <c r="AZ993" s="50"/>
      <c r="BA993" s="50"/>
      <c r="BB993" s="50"/>
      <c r="BC993" s="50"/>
      <c r="BD993" s="51"/>
    </row>
    <row r="994" spans="9:56" ht="24.95" customHeight="1" x14ac:dyDescent="0.2">
      <c r="I994" s="51"/>
      <c r="J994" s="51"/>
      <c r="K994" s="51"/>
      <c r="L994" s="51"/>
      <c r="M994" s="51"/>
      <c r="N994" s="51"/>
      <c r="O994" s="50"/>
      <c r="P994" s="50"/>
      <c r="Q994" s="50"/>
      <c r="R994" s="50"/>
      <c r="T994" s="50"/>
      <c r="U994" s="50"/>
      <c r="V994" s="50"/>
      <c r="W994" s="50"/>
      <c r="X994" s="50"/>
      <c r="Z994" s="50"/>
      <c r="AA994" s="50"/>
      <c r="AB994" s="50"/>
      <c r="AC994" s="50"/>
      <c r="AD994" s="50"/>
      <c r="AF994" s="50"/>
      <c r="AG994" s="50"/>
      <c r="AI994" s="50"/>
      <c r="AJ994" s="50"/>
      <c r="AK994" s="50"/>
      <c r="AL994" s="50"/>
      <c r="AM994" s="50"/>
      <c r="AO994" s="50"/>
      <c r="AP994" s="50"/>
      <c r="AQ994" s="50"/>
      <c r="AR994" s="50"/>
      <c r="AS994" s="50"/>
      <c r="AU994" s="50"/>
      <c r="AV994" s="50"/>
      <c r="AX994" s="50"/>
      <c r="AY994" s="50"/>
      <c r="AZ994" s="50"/>
      <c r="BA994" s="50"/>
      <c r="BB994" s="50"/>
      <c r="BC994" s="50"/>
      <c r="BD994" s="51"/>
    </row>
    <row r="995" spans="9:56" ht="15" customHeight="1" x14ac:dyDescent="0.2">
      <c r="I995" s="51"/>
      <c r="J995" s="51"/>
      <c r="K995" s="51"/>
      <c r="L995" s="51"/>
      <c r="M995" s="51"/>
      <c r="N995" s="51"/>
      <c r="O995" s="50"/>
      <c r="P995" s="50"/>
      <c r="Q995" s="50"/>
      <c r="R995" s="50"/>
      <c r="T995" s="50"/>
      <c r="U995" s="50"/>
      <c r="V995" s="50"/>
      <c r="W995" s="50"/>
      <c r="X995" s="50"/>
      <c r="Z995" s="50"/>
      <c r="AA995" s="50"/>
      <c r="AB995" s="50"/>
      <c r="AC995" s="50"/>
      <c r="AD995" s="50"/>
      <c r="AF995" s="50"/>
      <c r="AG995" s="50"/>
      <c r="AI995" s="50"/>
      <c r="AJ995" s="50"/>
      <c r="AK995" s="50"/>
      <c r="AL995" s="50"/>
      <c r="AM995" s="50"/>
      <c r="AO995" s="50"/>
      <c r="AP995" s="50"/>
      <c r="AQ995" s="50"/>
      <c r="AR995" s="50"/>
      <c r="AS995" s="50"/>
      <c r="AU995" s="50"/>
      <c r="AV995" s="50"/>
      <c r="AX995" s="50"/>
      <c r="AY995" s="50"/>
      <c r="AZ995" s="50"/>
      <c r="BA995" s="50"/>
      <c r="BB995" s="50"/>
      <c r="BC995" s="50"/>
      <c r="BD995" s="51"/>
    </row>
    <row r="996" spans="9:56" ht="15" customHeight="1" x14ac:dyDescent="0.2">
      <c r="I996" s="51"/>
      <c r="J996" s="51"/>
      <c r="K996" s="51"/>
      <c r="L996" s="51"/>
      <c r="M996" s="51"/>
      <c r="N996" s="51"/>
      <c r="O996" s="50"/>
      <c r="P996" s="50"/>
      <c r="Q996" s="50"/>
      <c r="R996" s="50"/>
      <c r="T996" s="50"/>
      <c r="U996" s="50"/>
      <c r="V996" s="50"/>
      <c r="W996" s="50"/>
      <c r="X996" s="50"/>
      <c r="Z996" s="50"/>
      <c r="AA996" s="50"/>
      <c r="AB996" s="50"/>
      <c r="AC996" s="50"/>
      <c r="AD996" s="50"/>
      <c r="AF996" s="50"/>
      <c r="AG996" s="50"/>
      <c r="AI996" s="50"/>
      <c r="AJ996" s="50"/>
      <c r="AK996" s="50"/>
      <c r="AL996" s="50"/>
      <c r="AM996" s="50"/>
      <c r="AO996" s="50"/>
      <c r="AP996" s="50"/>
      <c r="AQ996" s="50"/>
      <c r="AR996" s="50"/>
      <c r="AS996" s="50"/>
      <c r="AU996" s="50"/>
      <c r="AV996" s="50"/>
      <c r="AX996" s="50"/>
      <c r="AY996" s="50"/>
      <c r="AZ996" s="50"/>
      <c r="BA996" s="50"/>
      <c r="BB996" s="50"/>
      <c r="BC996" s="50"/>
      <c r="BD996" s="51"/>
    </row>
    <row r="997" spans="9:56" ht="15" customHeight="1" x14ac:dyDescent="0.2">
      <c r="I997" s="51"/>
      <c r="J997" s="51"/>
      <c r="K997" s="51"/>
      <c r="L997" s="51"/>
      <c r="M997" s="51"/>
      <c r="N997" s="51"/>
      <c r="O997" s="50"/>
      <c r="P997" s="50"/>
      <c r="Q997" s="50"/>
      <c r="R997" s="50"/>
      <c r="T997" s="50"/>
      <c r="U997" s="50"/>
      <c r="V997" s="50"/>
      <c r="W997" s="50"/>
      <c r="X997" s="50"/>
      <c r="Z997" s="50"/>
      <c r="AA997" s="50"/>
      <c r="AB997" s="50"/>
      <c r="AC997" s="50"/>
      <c r="AD997" s="50"/>
      <c r="AF997" s="50"/>
      <c r="AG997" s="50"/>
      <c r="AI997" s="50"/>
      <c r="AJ997" s="50"/>
      <c r="AK997" s="50"/>
      <c r="AL997" s="50"/>
      <c r="AM997" s="50"/>
      <c r="AO997" s="50"/>
      <c r="AP997" s="50"/>
      <c r="AQ997" s="50"/>
      <c r="AR997" s="50"/>
      <c r="AS997" s="50"/>
      <c r="AU997" s="50"/>
      <c r="AV997" s="50"/>
      <c r="AX997" s="50"/>
      <c r="AY997" s="50"/>
      <c r="AZ997" s="50"/>
      <c r="BA997" s="50"/>
      <c r="BB997" s="50"/>
      <c r="BC997" s="50"/>
      <c r="BD997" s="51"/>
    </row>
    <row r="998" spans="9:56" ht="15" customHeight="1" x14ac:dyDescent="0.2">
      <c r="I998" s="51"/>
      <c r="J998" s="51"/>
      <c r="K998" s="51"/>
      <c r="L998" s="51"/>
      <c r="M998" s="51"/>
      <c r="N998" s="51"/>
      <c r="O998" s="50"/>
      <c r="P998" s="50"/>
      <c r="Q998" s="50"/>
      <c r="R998" s="50"/>
      <c r="T998" s="50"/>
      <c r="U998" s="50"/>
      <c r="V998" s="50"/>
      <c r="W998" s="50"/>
      <c r="X998" s="50"/>
      <c r="Z998" s="50"/>
      <c r="AA998" s="50"/>
      <c r="AB998" s="50"/>
      <c r="AC998" s="50"/>
      <c r="AD998" s="50"/>
      <c r="AF998" s="50"/>
      <c r="AG998" s="50"/>
      <c r="AI998" s="50"/>
      <c r="AJ998" s="50"/>
      <c r="AK998" s="50"/>
      <c r="AL998" s="50"/>
      <c r="AM998" s="50"/>
      <c r="AO998" s="50"/>
      <c r="AP998" s="50"/>
      <c r="AQ998" s="50"/>
      <c r="AR998" s="50"/>
      <c r="AS998" s="50"/>
      <c r="AU998" s="50"/>
      <c r="AV998" s="50"/>
      <c r="AX998" s="50"/>
      <c r="AY998" s="50"/>
      <c r="AZ998" s="50"/>
      <c r="BA998" s="50"/>
      <c r="BB998" s="50"/>
      <c r="BC998" s="50"/>
      <c r="BD998" s="51"/>
    </row>
    <row r="999" spans="9:56" ht="15" customHeight="1" x14ac:dyDescent="0.2">
      <c r="I999" s="51"/>
      <c r="J999" s="51"/>
      <c r="K999" s="51"/>
      <c r="L999" s="51"/>
      <c r="M999" s="51"/>
      <c r="N999" s="51"/>
      <c r="O999" s="50"/>
      <c r="P999" s="50"/>
      <c r="Q999" s="50"/>
      <c r="R999" s="50"/>
      <c r="T999" s="50"/>
      <c r="U999" s="50"/>
      <c r="V999" s="50"/>
      <c r="W999" s="50"/>
      <c r="X999" s="50"/>
      <c r="Z999" s="50"/>
      <c r="AA999" s="50"/>
      <c r="AB999" s="50"/>
      <c r="AC999" s="50"/>
      <c r="AD999" s="50"/>
      <c r="AF999" s="50"/>
      <c r="AG999" s="50"/>
      <c r="AI999" s="50"/>
      <c r="AJ999" s="50"/>
      <c r="AK999" s="50"/>
      <c r="AL999" s="50"/>
      <c r="AM999" s="50"/>
      <c r="AO999" s="50"/>
      <c r="AP999" s="50"/>
      <c r="AQ999" s="50"/>
      <c r="AR999" s="50"/>
      <c r="AS999" s="50"/>
      <c r="AU999" s="50"/>
      <c r="AV999" s="50"/>
      <c r="AX999" s="50"/>
      <c r="AY999" s="50"/>
      <c r="AZ999" s="50"/>
      <c r="BA999" s="50"/>
      <c r="BB999" s="50"/>
      <c r="BC999" s="50"/>
      <c r="BD999" s="51"/>
    </row>
    <row r="1000" spans="9:56" x14ac:dyDescent="0.2">
      <c r="I1000" s="51"/>
      <c r="J1000" s="51"/>
      <c r="K1000" s="51"/>
      <c r="L1000" s="51"/>
      <c r="M1000" s="51"/>
      <c r="N1000" s="51"/>
      <c r="O1000" s="50"/>
      <c r="P1000" s="50"/>
      <c r="Q1000" s="50"/>
      <c r="R1000" s="50"/>
      <c r="T1000" s="50"/>
      <c r="U1000" s="50"/>
      <c r="V1000" s="50"/>
      <c r="W1000" s="50"/>
      <c r="X1000" s="50"/>
      <c r="Z1000" s="50"/>
      <c r="AA1000" s="50"/>
      <c r="AB1000" s="50"/>
      <c r="AC1000" s="50"/>
      <c r="AD1000" s="50"/>
      <c r="AF1000" s="50"/>
      <c r="AG1000" s="50"/>
      <c r="AI1000" s="50"/>
      <c r="AJ1000" s="50"/>
      <c r="AK1000" s="50"/>
      <c r="AL1000" s="50"/>
      <c r="AM1000" s="50"/>
      <c r="AO1000" s="50"/>
      <c r="AP1000" s="50"/>
      <c r="AQ1000" s="50"/>
      <c r="AR1000" s="50"/>
      <c r="AS1000" s="50"/>
      <c r="AU1000" s="50"/>
      <c r="AV1000" s="50"/>
      <c r="AX1000" s="50"/>
      <c r="AY1000" s="50"/>
      <c r="AZ1000" s="50"/>
      <c r="BA1000" s="50"/>
      <c r="BB1000" s="50"/>
      <c r="BC1000" s="50"/>
      <c r="BD1000" s="51"/>
    </row>
    <row r="1001" spans="9:56" x14ac:dyDescent="0.2">
      <c r="I1001" s="51"/>
      <c r="J1001" s="51"/>
      <c r="K1001" s="51"/>
      <c r="L1001" s="51"/>
      <c r="M1001" s="51"/>
      <c r="N1001" s="51"/>
      <c r="O1001" s="50"/>
      <c r="P1001" s="50"/>
      <c r="Q1001" s="50"/>
      <c r="R1001" s="50"/>
      <c r="T1001" s="50"/>
      <c r="U1001" s="50"/>
      <c r="V1001" s="50"/>
      <c r="W1001" s="50"/>
      <c r="X1001" s="50"/>
      <c r="Z1001" s="50"/>
      <c r="AA1001" s="50"/>
      <c r="AB1001" s="50"/>
      <c r="AC1001" s="50"/>
      <c r="AD1001" s="50"/>
      <c r="AF1001" s="50"/>
      <c r="AG1001" s="50"/>
      <c r="AI1001" s="50"/>
      <c r="AJ1001" s="50"/>
      <c r="AK1001" s="50"/>
      <c r="AL1001" s="50"/>
      <c r="AM1001" s="50"/>
      <c r="AO1001" s="50"/>
      <c r="AP1001" s="50"/>
      <c r="AQ1001" s="50"/>
      <c r="AR1001" s="50"/>
      <c r="AS1001" s="50"/>
      <c r="AU1001" s="50"/>
      <c r="AV1001" s="50"/>
      <c r="AX1001" s="50"/>
      <c r="AY1001" s="50"/>
      <c r="AZ1001" s="50"/>
      <c r="BA1001" s="50"/>
      <c r="BB1001" s="50"/>
      <c r="BC1001" s="50"/>
      <c r="BD1001" s="51"/>
    </row>
    <row r="1002" spans="9:56" x14ac:dyDescent="0.2">
      <c r="I1002" s="51"/>
      <c r="J1002" s="51"/>
      <c r="K1002" s="51"/>
      <c r="L1002" s="51"/>
      <c r="M1002" s="51"/>
      <c r="N1002" s="51"/>
      <c r="O1002" s="50"/>
      <c r="P1002" s="50"/>
      <c r="Q1002" s="50"/>
      <c r="R1002" s="50"/>
      <c r="T1002" s="50"/>
      <c r="U1002" s="50"/>
      <c r="V1002" s="50"/>
      <c r="W1002" s="50"/>
      <c r="X1002" s="50"/>
      <c r="Z1002" s="50"/>
      <c r="AA1002" s="50"/>
      <c r="AB1002" s="50"/>
      <c r="AC1002" s="50"/>
      <c r="AD1002" s="50"/>
      <c r="AF1002" s="50"/>
      <c r="AG1002" s="50"/>
      <c r="AI1002" s="50"/>
      <c r="AJ1002" s="50"/>
      <c r="AK1002" s="50"/>
      <c r="AL1002" s="50"/>
      <c r="AM1002" s="50"/>
      <c r="AO1002" s="50"/>
      <c r="AP1002" s="50"/>
      <c r="AQ1002" s="50"/>
      <c r="AR1002" s="50"/>
      <c r="AS1002" s="50"/>
      <c r="AU1002" s="50"/>
      <c r="AV1002" s="50"/>
      <c r="AX1002" s="50"/>
      <c r="AY1002" s="50"/>
      <c r="AZ1002" s="50"/>
      <c r="BA1002" s="50"/>
      <c r="BB1002" s="50"/>
      <c r="BC1002" s="50"/>
      <c r="BD1002" s="51"/>
    </row>
    <row r="1003" spans="9:56" x14ac:dyDescent="0.2">
      <c r="I1003" s="51"/>
      <c r="J1003" s="51"/>
      <c r="K1003" s="51"/>
      <c r="L1003" s="51"/>
      <c r="M1003" s="51"/>
      <c r="N1003" s="51"/>
      <c r="O1003" s="50"/>
      <c r="P1003" s="50"/>
      <c r="Q1003" s="50"/>
      <c r="R1003" s="50"/>
      <c r="T1003" s="50"/>
      <c r="U1003" s="50"/>
      <c r="V1003" s="50"/>
      <c r="W1003" s="50"/>
      <c r="X1003" s="50"/>
      <c r="Z1003" s="50"/>
      <c r="AA1003" s="50"/>
      <c r="AB1003" s="50"/>
      <c r="AC1003" s="50"/>
      <c r="AD1003" s="50"/>
      <c r="AF1003" s="50"/>
      <c r="AG1003" s="50"/>
      <c r="AI1003" s="50"/>
      <c r="AJ1003" s="50"/>
      <c r="AK1003" s="50"/>
      <c r="AL1003" s="50"/>
      <c r="AM1003" s="50"/>
      <c r="AO1003" s="50"/>
      <c r="AP1003" s="50"/>
      <c r="AQ1003" s="50"/>
      <c r="AR1003" s="50"/>
      <c r="AS1003" s="50"/>
      <c r="AU1003" s="50"/>
      <c r="AV1003" s="50"/>
      <c r="AX1003" s="50"/>
      <c r="AY1003" s="50"/>
      <c r="AZ1003" s="50"/>
      <c r="BA1003" s="50"/>
      <c r="BB1003" s="50"/>
      <c r="BC1003" s="50"/>
      <c r="BD1003" s="51"/>
    </row>
    <row r="1004" spans="9:56" x14ac:dyDescent="0.2">
      <c r="I1004" s="51"/>
      <c r="J1004" s="51"/>
      <c r="K1004" s="51"/>
      <c r="L1004" s="51"/>
      <c r="M1004" s="51"/>
      <c r="N1004" s="51"/>
      <c r="O1004" s="50"/>
      <c r="P1004" s="50"/>
      <c r="Q1004" s="50"/>
      <c r="R1004" s="50"/>
      <c r="T1004" s="50"/>
      <c r="U1004" s="50"/>
      <c r="V1004" s="50"/>
      <c r="W1004" s="50"/>
      <c r="X1004" s="50"/>
      <c r="Z1004" s="50"/>
      <c r="AA1004" s="50"/>
      <c r="AB1004" s="50"/>
      <c r="AC1004" s="50"/>
      <c r="AD1004" s="50"/>
      <c r="AF1004" s="50"/>
      <c r="AG1004" s="50"/>
      <c r="AI1004" s="50"/>
      <c r="AJ1004" s="50"/>
      <c r="AK1004" s="50"/>
      <c r="AL1004" s="50"/>
      <c r="AM1004" s="50"/>
      <c r="AO1004" s="50"/>
      <c r="AP1004" s="50"/>
      <c r="AQ1004" s="50"/>
      <c r="AR1004" s="50"/>
      <c r="AS1004" s="50"/>
      <c r="AU1004" s="50"/>
      <c r="AV1004" s="50"/>
      <c r="AX1004" s="50"/>
      <c r="AY1004" s="50"/>
      <c r="AZ1004" s="50"/>
      <c r="BA1004" s="50"/>
      <c r="BB1004" s="50"/>
      <c r="BC1004" s="50"/>
      <c r="BD1004" s="51"/>
    </row>
    <row r="1005" spans="9:56" x14ac:dyDescent="0.2">
      <c r="I1005" s="51"/>
      <c r="J1005" s="51"/>
      <c r="K1005" s="51"/>
      <c r="L1005" s="51"/>
      <c r="M1005" s="51"/>
      <c r="N1005" s="51"/>
      <c r="O1005" s="50"/>
      <c r="P1005" s="50"/>
      <c r="Q1005" s="50"/>
      <c r="R1005" s="50"/>
      <c r="T1005" s="50"/>
      <c r="U1005" s="50"/>
      <c r="V1005" s="50"/>
      <c r="W1005" s="50"/>
      <c r="X1005" s="50"/>
      <c r="Z1005" s="50"/>
      <c r="AA1005" s="50"/>
      <c r="AB1005" s="50"/>
      <c r="AC1005" s="50"/>
      <c r="AD1005" s="50"/>
      <c r="AF1005" s="50"/>
      <c r="AG1005" s="50"/>
      <c r="AI1005" s="50"/>
      <c r="AJ1005" s="50"/>
      <c r="AK1005" s="50"/>
      <c r="AL1005" s="50"/>
      <c r="AM1005" s="50"/>
      <c r="AO1005" s="50"/>
      <c r="AP1005" s="50"/>
      <c r="AQ1005" s="50"/>
      <c r="AR1005" s="50"/>
      <c r="AS1005" s="50"/>
      <c r="AU1005" s="50"/>
      <c r="AV1005" s="50"/>
      <c r="AX1005" s="50"/>
      <c r="AY1005" s="50"/>
      <c r="AZ1005" s="50"/>
      <c r="BA1005" s="50"/>
      <c r="BB1005" s="50"/>
      <c r="BC1005" s="50"/>
      <c r="BD1005" s="51"/>
    </row>
    <row r="1006" spans="9:56" x14ac:dyDescent="0.2">
      <c r="I1006" s="51"/>
      <c r="J1006" s="51"/>
      <c r="K1006" s="51"/>
      <c r="L1006" s="51"/>
      <c r="M1006" s="51"/>
      <c r="N1006" s="51"/>
      <c r="O1006" s="50"/>
      <c r="P1006" s="50"/>
      <c r="Q1006" s="50"/>
      <c r="R1006" s="50"/>
      <c r="T1006" s="50"/>
      <c r="U1006" s="50"/>
      <c r="V1006" s="50"/>
      <c r="W1006" s="50"/>
      <c r="X1006" s="50"/>
      <c r="Z1006" s="50"/>
      <c r="AA1006" s="50"/>
      <c r="AB1006" s="50"/>
      <c r="AC1006" s="50"/>
      <c r="AD1006" s="50"/>
      <c r="AF1006" s="50"/>
      <c r="AG1006" s="50"/>
      <c r="AI1006" s="50"/>
      <c r="AJ1006" s="50"/>
      <c r="AK1006" s="50"/>
      <c r="AL1006" s="50"/>
      <c r="AM1006" s="50"/>
      <c r="AO1006" s="50"/>
      <c r="AP1006" s="50"/>
      <c r="AQ1006" s="50"/>
      <c r="AR1006" s="50"/>
      <c r="AS1006" s="50"/>
      <c r="AU1006" s="50"/>
      <c r="AV1006" s="50"/>
      <c r="AX1006" s="50"/>
      <c r="AY1006" s="50"/>
      <c r="AZ1006" s="50"/>
      <c r="BA1006" s="50"/>
      <c r="BB1006" s="50"/>
      <c r="BC1006" s="50"/>
      <c r="BD1006" s="51"/>
    </row>
    <row r="1007" spans="9:56" x14ac:dyDescent="0.2">
      <c r="I1007" s="51"/>
      <c r="J1007" s="51"/>
      <c r="K1007" s="51"/>
      <c r="L1007" s="51"/>
      <c r="M1007" s="51"/>
      <c r="N1007" s="51"/>
      <c r="O1007" s="50"/>
      <c r="P1007" s="50"/>
      <c r="Q1007" s="50"/>
      <c r="R1007" s="50"/>
      <c r="T1007" s="50"/>
      <c r="U1007" s="50"/>
      <c r="V1007" s="50"/>
      <c r="W1007" s="50"/>
      <c r="X1007" s="50"/>
      <c r="Z1007" s="50"/>
      <c r="AA1007" s="50"/>
      <c r="AB1007" s="50"/>
      <c r="AC1007" s="50"/>
      <c r="AD1007" s="50"/>
      <c r="AF1007" s="50"/>
      <c r="AG1007" s="50"/>
      <c r="AI1007" s="50"/>
      <c r="AJ1007" s="50"/>
      <c r="AK1007" s="50"/>
      <c r="AL1007" s="50"/>
      <c r="AM1007" s="50"/>
      <c r="AO1007" s="50"/>
      <c r="AP1007" s="50"/>
      <c r="AQ1007" s="50"/>
      <c r="AR1007" s="50"/>
      <c r="AS1007" s="50"/>
      <c r="AU1007" s="50"/>
      <c r="AV1007" s="50"/>
      <c r="AX1007" s="50"/>
      <c r="AY1007" s="50"/>
      <c r="AZ1007" s="50"/>
      <c r="BA1007" s="50"/>
      <c r="BB1007" s="50"/>
      <c r="BC1007" s="50"/>
      <c r="BD1007" s="51"/>
    </row>
    <row r="1008" spans="9:56" x14ac:dyDescent="0.2">
      <c r="I1008" s="51"/>
      <c r="J1008" s="51"/>
      <c r="K1008" s="51"/>
      <c r="L1008" s="51"/>
      <c r="M1008" s="51"/>
      <c r="N1008" s="51"/>
      <c r="O1008" s="50"/>
      <c r="P1008" s="50"/>
      <c r="Q1008" s="50"/>
      <c r="R1008" s="50"/>
      <c r="T1008" s="50"/>
      <c r="U1008" s="50"/>
      <c r="V1008" s="50"/>
      <c r="W1008" s="50"/>
      <c r="X1008" s="50"/>
      <c r="Z1008" s="50"/>
      <c r="AA1008" s="50"/>
      <c r="AB1008" s="50"/>
      <c r="AC1008" s="50"/>
      <c r="AD1008" s="50"/>
      <c r="AF1008" s="50"/>
      <c r="AG1008" s="50"/>
      <c r="AI1008" s="50"/>
      <c r="AJ1008" s="50"/>
      <c r="AK1008" s="50"/>
      <c r="AL1008" s="50"/>
      <c r="AM1008" s="50"/>
      <c r="AO1008" s="50"/>
      <c r="AP1008" s="50"/>
      <c r="AQ1008" s="50"/>
      <c r="AR1008" s="50"/>
      <c r="AS1008" s="50"/>
      <c r="AU1008" s="50"/>
      <c r="AV1008" s="50"/>
      <c r="AX1008" s="50"/>
      <c r="AY1008" s="50"/>
      <c r="AZ1008" s="50"/>
      <c r="BA1008" s="50"/>
      <c r="BB1008" s="50"/>
      <c r="BC1008" s="50"/>
      <c r="BD1008" s="51"/>
    </row>
    <row r="1009" spans="9:56" x14ac:dyDescent="0.2">
      <c r="I1009" s="51"/>
      <c r="J1009" s="51"/>
      <c r="K1009" s="51"/>
      <c r="L1009" s="51"/>
      <c r="M1009" s="51"/>
      <c r="N1009" s="51"/>
      <c r="O1009" s="50"/>
      <c r="P1009" s="50"/>
      <c r="Q1009" s="50"/>
      <c r="R1009" s="50"/>
      <c r="T1009" s="50"/>
      <c r="U1009" s="50"/>
      <c r="V1009" s="50"/>
      <c r="W1009" s="50"/>
      <c r="X1009" s="50"/>
      <c r="Z1009" s="50"/>
      <c r="AA1009" s="50"/>
      <c r="AB1009" s="50"/>
      <c r="AC1009" s="50"/>
      <c r="AD1009" s="50"/>
      <c r="AF1009" s="50"/>
      <c r="AG1009" s="50"/>
      <c r="AI1009" s="50"/>
      <c r="AJ1009" s="50"/>
      <c r="AK1009" s="50"/>
      <c r="AL1009" s="50"/>
      <c r="AM1009" s="50"/>
      <c r="AO1009" s="50"/>
      <c r="AP1009" s="50"/>
      <c r="AQ1009" s="50"/>
      <c r="AR1009" s="50"/>
      <c r="AS1009" s="50"/>
      <c r="AU1009" s="50"/>
      <c r="AV1009" s="50"/>
      <c r="AX1009" s="50"/>
      <c r="AY1009" s="50"/>
      <c r="AZ1009" s="50"/>
      <c r="BA1009" s="50"/>
      <c r="BB1009" s="50"/>
      <c r="BC1009" s="50"/>
      <c r="BD1009" s="51"/>
    </row>
    <row r="1010" spans="9:56" x14ac:dyDescent="0.2">
      <c r="I1010" s="51"/>
      <c r="J1010" s="51"/>
      <c r="K1010" s="51"/>
      <c r="L1010" s="51"/>
      <c r="M1010" s="51"/>
      <c r="N1010" s="51"/>
      <c r="O1010" s="50"/>
      <c r="P1010" s="50"/>
      <c r="Q1010" s="50"/>
      <c r="R1010" s="50"/>
      <c r="T1010" s="50"/>
      <c r="U1010" s="50"/>
      <c r="V1010" s="50"/>
      <c r="W1010" s="50"/>
      <c r="X1010" s="50"/>
      <c r="Z1010" s="50"/>
      <c r="AA1010" s="50"/>
      <c r="AB1010" s="50"/>
      <c r="AC1010" s="50"/>
      <c r="AD1010" s="50"/>
      <c r="AF1010" s="50"/>
      <c r="AG1010" s="50"/>
      <c r="AI1010" s="50"/>
      <c r="AJ1010" s="50"/>
      <c r="AK1010" s="50"/>
      <c r="AL1010" s="50"/>
      <c r="AM1010" s="50"/>
      <c r="AO1010" s="50"/>
      <c r="AP1010" s="50"/>
      <c r="AQ1010" s="50"/>
      <c r="AR1010" s="50"/>
      <c r="AS1010" s="50"/>
      <c r="AU1010" s="50"/>
      <c r="AV1010" s="50"/>
      <c r="AX1010" s="50"/>
      <c r="AY1010" s="50"/>
      <c r="AZ1010" s="50"/>
      <c r="BA1010" s="50"/>
      <c r="BB1010" s="50"/>
      <c r="BC1010" s="50"/>
      <c r="BD1010" s="51"/>
    </row>
    <row r="1011" spans="9:56" x14ac:dyDescent="0.2">
      <c r="I1011" s="51"/>
      <c r="J1011" s="51"/>
      <c r="K1011" s="51"/>
      <c r="L1011" s="51"/>
      <c r="M1011" s="51"/>
      <c r="N1011" s="51"/>
      <c r="O1011" s="50"/>
      <c r="P1011" s="50"/>
      <c r="Q1011" s="50"/>
      <c r="R1011" s="50"/>
      <c r="T1011" s="50"/>
      <c r="U1011" s="50"/>
      <c r="V1011" s="50"/>
      <c r="W1011" s="50"/>
      <c r="X1011" s="50"/>
      <c r="Z1011" s="50"/>
      <c r="AA1011" s="50"/>
      <c r="AB1011" s="50"/>
      <c r="AC1011" s="50"/>
      <c r="AD1011" s="50"/>
      <c r="AF1011" s="50"/>
      <c r="AG1011" s="50"/>
      <c r="AI1011" s="50"/>
      <c r="AJ1011" s="50"/>
      <c r="AK1011" s="50"/>
      <c r="AL1011" s="50"/>
      <c r="AM1011" s="50"/>
      <c r="AO1011" s="50"/>
      <c r="AP1011" s="50"/>
      <c r="AQ1011" s="50"/>
      <c r="AR1011" s="50"/>
      <c r="AS1011" s="50"/>
      <c r="AU1011" s="50"/>
      <c r="AV1011" s="50"/>
      <c r="AX1011" s="50"/>
      <c r="AY1011" s="50"/>
      <c r="AZ1011" s="50"/>
      <c r="BA1011" s="50"/>
      <c r="BB1011" s="50"/>
      <c r="BC1011" s="50"/>
      <c r="BD1011" s="51"/>
    </row>
    <row r="1012" spans="9:56" x14ac:dyDescent="0.2">
      <c r="I1012" s="51"/>
      <c r="J1012" s="51"/>
      <c r="K1012" s="51"/>
      <c r="L1012" s="51"/>
      <c r="M1012" s="51"/>
      <c r="N1012" s="51"/>
      <c r="O1012" s="50"/>
      <c r="P1012" s="50"/>
      <c r="Q1012" s="50"/>
      <c r="R1012" s="50"/>
      <c r="T1012" s="50"/>
      <c r="U1012" s="50"/>
      <c r="V1012" s="50"/>
      <c r="W1012" s="50"/>
      <c r="X1012" s="50"/>
      <c r="Z1012" s="50"/>
      <c r="AA1012" s="50"/>
      <c r="AB1012" s="50"/>
      <c r="AC1012" s="50"/>
      <c r="AD1012" s="50"/>
      <c r="AF1012" s="50"/>
      <c r="AG1012" s="50"/>
      <c r="AI1012" s="50"/>
      <c r="AJ1012" s="50"/>
      <c r="AK1012" s="50"/>
      <c r="AL1012" s="50"/>
      <c r="AM1012" s="50"/>
      <c r="AO1012" s="50"/>
      <c r="AP1012" s="50"/>
      <c r="AQ1012" s="50"/>
      <c r="AR1012" s="50"/>
      <c r="AS1012" s="50"/>
      <c r="AU1012" s="50"/>
      <c r="AV1012" s="50"/>
      <c r="AX1012" s="50"/>
      <c r="AY1012" s="50"/>
      <c r="AZ1012" s="50"/>
      <c r="BA1012" s="50"/>
      <c r="BB1012" s="50"/>
      <c r="BC1012" s="50"/>
      <c r="BD1012" s="51"/>
    </row>
    <row r="1013" spans="9:56" x14ac:dyDescent="0.2">
      <c r="I1013" s="51"/>
      <c r="J1013" s="51"/>
      <c r="K1013" s="51"/>
      <c r="L1013" s="51"/>
      <c r="M1013" s="51"/>
      <c r="N1013" s="51"/>
      <c r="O1013" s="50"/>
      <c r="P1013" s="50"/>
      <c r="Q1013" s="50"/>
      <c r="R1013" s="50"/>
      <c r="T1013" s="50"/>
      <c r="U1013" s="50"/>
      <c r="V1013" s="50"/>
      <c r="W1013" s="50"/>
      <c r="X1013" s="50"/>
      <c r="Z1013" s="50"/>
      <c r="AA1013" s="50"/>
      <c r="AB1013" s="50"/>
      <c r="AC1013" s="50"/>
      <c r="AD1013" s="50"/>
      <c r="AF1013" s="50"/>
      <c r="AG1013" s="50"/>
      <c r="AI1013" s="50"/>
      <c r="AJ1013" s="50"/>
      <c r="AK1013" s="50"/>
      <c r="AL1013" s="50"/>
      <c r="AM1013" s="50"/>
      <c r="AO1013" s="50"/>
      <c r="AP1013" s="50"/>
      <c r="AQ1013" s="50"/>
      <c r="AR1013" s="50"/>
      <c r="AS1013" s="50"/>
      <c r="AU1013" s="50"/>
      <c r="AV1013" s="50"/>
      <c r="AX1013" s="50"/>
      <c r="AY1013" s="50"/>
      <c r="AZ1013" s="50"/>
      <c r="BA1013" s="50"/>
      <c r="BB1013" s="50"/>
      <c r="BC1013" s="50"/>
      <c r="BD1013" s="51"/>
    </row>
    <row r="1014" spans="9:56" x14ac:dyDescent="0.2">
      <c r="I1014" s="51"/>
      <c r="J1014" s="51"/>
      <c r="K1014" s="51"/>
      <c r="L1014" s="51"/>
      <c r="M1014" s="51"/>
      <c r="N1014" s="51"/>
      <c r="O1014" s="50"/>
      <c r="P1014" s="50"/>
      <c r="Q1014" s="50"/>
      <c r="R1014" s="50"/>
      <c r="T1014" s="50"/>
      <c r="U1014" s="50"/>
      <c r="V1014" s="50"/>
      <c r="W1014" s="50"/>
      <c r="X1014" s="50"/>
      <c r="Z1014" s="50"/>
      <c r="AA1014" s="50"/>
      <c r="AB1014" s="50"/>
      <c r="AC1014" s="50"/>
      <c r="AD1014" s="50"/>
      <c r="AF1014" s="50"/>
      <c r="AG1014" s="50"/>
      <c r="AI1014" s="50"/>
      <c r="AJ1014" s="50"/>
      <c r="AK1014" s="50"/>
      <c r="AL1014" s="50"/>
      <c r="AM1014" s="50"/>
      <c r="AO1014" s="50"/>
      <c r="AP1014" s="50"/>
      <c r="AQ1014" s="50"/>
      <c r="AR1014" s="50"/>
      <c r="AS1014" s="50"/>
      <c r="AU1014" s="50"/>
      <c r="AV1014" s="50"/>
      <c r="AX1014" s="50"/>
      <c r="AY1014" s="50"/>
      <c r="AZ1014" s="50"/>
      <c r="BA1014" s="50"/>
      <c r="BB1014" s="50"/>
      <c r="BC1014" s="50"/>
      <c r="BD1014" s="51"/>
    </row>
    <row r="1015" spans="9:56" x14ac:dyDescent="0.2">
      <c r="I1015" s="51"/>
      <c r="J1015" s="51"/>
      <c r="K1015" s="51"/>
      <c r="L1015" s="51"/>
      <c r="M1015" s="51"/>
      <c r="N1015" s="51"/>
      <c r="O1015" s="50"/>
      <c r="P1015" s="50"/>
      <c r="Q1015" s="50"/>
      <c r="R1015" s="50"/>
      <c r="T1015" s="50"/>
      <c r="U1015" s="50"/>
      <c r="V1015" s="50"/>
      <c r="W1015" s="50"/>
      <c r="X1015" s="50"/>
      <c r="Z1015" s="50"/>
      <c r="AA1015" s="50"/>
      <c r="AB1015" s="50"/>
      <c r="AC1015" s="50"/>
      <c r="AD1015" s="50"/>
      <c r="AF1015" s="50"/>
      <c r="AG1015" s="50"/>
      <c r="AI1015" s="50"/>
      <c r="AJ1015" s="50"/>
      <c r="AK1015" s="50"/>
      <c r="AL1015" s="50"/>
      <c r="AM1015" s="50"/>
      <c r="AO1015" s="50"/>
      <c r="AP1015" s="50"/>
      <c r="AQ1015" s="50"/>
      <c r="AR1015" s="50"/>
      <c r="AS1015" s="50"/>
      <c r="AU1015" s="50"/>
      <c r="AV1015" s="50"/>
      <c r="AX1015" s="50"/>
      <c r="AY1015" s="50"/>
      <c r="AZ1015" s="50"/>
      <c r="BA1015" s="50"/>
      <c r="BB1015" s="50"/>
      <c r="BC1015" s="50"/>
      <c r="BD1015" s="51"/>
    </row>
    <row r="1016" spans="9:56" x14ac:dyDescent="0.2">
      <c r="I1016" s="51"/>
      <c r="J1016" s="51"/>
      <c r="K1016" s="51"/>
      <c r="L1016" s="51"/>
      <c r="M1016" s="51"/>
      <c r="N1016" s="51"/>
      <c r="O1016" s="50"/>
      <c r="P1016" s="50"/>
      <c r="Q1016" s="50"/>
      <c r="R1016" s="50"/>
      <c r="T1016" s="50"/>
      <c r="U1016" s="50"/>
      <c r="V1016" s="50"/>
      <c r="W1016" s="50"/>
      <c r="X1016" s="50"/>
      <c r="Z1016" s="50"/>
      <c r="AA1016" s="50"/>
      <c r="AB1016" s="50"/>
      <c r="AC1016" s="50"/>
      <c r="AD1016" s="50"/>
      <c r="AF1016" s="50"/>
      <c r="AG1016" s="50"/>
      <c r="AI1016" s="50"/>
      <c r="AJ1016" s="50"/>
      <c r="AK1016" s="50"/>
      <c r="AL1016" s="50"/>
      <c r="AM1016" s="50"/>
      <c r="AO1016" s="50"/>
      <c r="AP1016" s="50"/>
      <c r="AQ1016" s="50"/>
      <c r="AR1016" s="50"/>
      <c r="AS1016" s="50"/>
      <c r="AU1016" s="50"/>
      <c r="AV1016" s="50"/>
      <c r="AX1016" s="50"/>
      <c r="AY1016" s="50"/>
      <c r="AZ1016" s="50"/>
      <c r="BA1016" s="50"/>
      <c r="BB1016" s="50"/>
      <c r="BC1016" s="50"/>
      <c r="BD1016" s="51"/>
    </row>
    <row r="1017" spans="9:56" x14ac:dyDescent="0.2">
      <c r="I1017" s="51"/>
      <c r="J1017" s="51"/>
      <c r="K1017" s="51"/>
      <c r="L1017" s="51"/>
      <c r="M1017" s="51"/>
      <c r="N1017" s="51"/>
      <c r="O1017" s="50"/>
      <c r="P1017" s="50"/>
      <c r="Q1017" s="50"/>
      <c r="R1017" s="50"/>
      <c r="T1017" s="50"/>
      <c r="U1017" s="50"/>
      <c r="V1017" s="50"/>
      <c r="W1017" s="50"/>
      <c r="X1017" s="50"/>
      <c r="Z1017" s="50"/>
      <c r="AA1017" s="50"/>
      <c r="AB1017" s="50"/>
      <c r="AC1017" s="50"/>
      <c r="AD1017" s="50"/>
      <c r="AF1017" s="50"/>
      <c r="AG1017" s="50"/>
      <c r="AI1017" s="50"/>
      <c r="AJ1017" s="50"/>
      <c r="AK1017" s="50"/>
      <c r="AL1017" s="50"/>
      <c r="AM1017" s="50"/>
      <c r="AO1017" s="50"/>
      <c r="AP1017" s="50"/>
      <c r="AQ1017" s="50"/>
      <c r="AR1017" s="50"/>
      <c r="AS1017" s="50"/>
      <c r="AU1017" s="50"/>
      <c r="AV1017" s="50"/>
      <c r="AX1017" s="50"/>
      <c r="AY1017" s="50"/>
      <c r="AZ1017" s="50"/>
      <c r="BA1017" s="50"/>
      <c r="BB1017" s="50"/>
      <c r="BC1017" s="50"/>
      <c r="BD1017" s="51"/>
    </row>
    <row r="1018" spans="9:56" x14ac:dyDescent="0.2">
      <c r="I1018" s="51"/>
      <c r="J1018" s="51"/>
      <c r="K1018" s="51"/>
      <c r="L1018" s="51"/>
      <c r="M1018" s="51"/>
      <c r="N1018" s="51"/>
      <c r="O1018" s="50"/>
      <c r="P1018" s="50"/>
      <c r="Q1018" s="50"/>
      <c r="R1018" s="50"/>
      <c r="T1018" s="50"/>
      <c r="U1018" s="50"/>
      <c r="V1018" s="50"/>
      <c r="W1018" s="50"/>
      <c r="X1018" s="50"/>
      <c r="Z1018" s="50"/>
      <c r="AA1018" s="50"/>
      <c r="AB1018" s="50"/>
      <c r="AC1018" s="50"/>
      <c r="AD1018" s="50"/>
      <c r="AF1018" s="50"/>
      <c r="AG1018" s="50"/>
      <c r="AI1018" s="50"/>
      <c r="AJ1018" s="50"/>
      <c r="AK1018" s="50"/>
      <c r="AL1018" s="50"/>
      <c r="AM1018" s="50"/>
      <c r="AO1018" s="50"/>
      <c r="AP1018" s="50"/>
      <c r="AQ1018" s="50"/>
      <c r="AR1018" s="50"/>
      <c r="AS1018" s="50"/>
      <c r="AU1018" s="50"/>
      <c r="AV1018" s="50"/>
      <c r="AX1018" s="50"/>
      <c r="AY1018" s="50"/>
      <c r="AZ1018" s="50"/>
      <c r="BA1018" s="50"/>
      <c r="BB1018" s="50"/>
      <c r="BC1018" s="50"/>
      <c r="BD1018" s="51"/>
    </row>
    <row r="1019" spans="9:56" x14ac:dyDescent="0.2">
      <c r="I1019" s="51"/>
      <c r="J1019" s="51"/>
      <c r="K1019" s="51"/>
      <c r="L1019" s="51"/>
      <c r="M1019" s="51"/>
      <c r="N1019" s="51"/>
      <c r="O1019" s="50"/>
      <c r="P1019" s="50"/>
      <c r="Q1019" s="50"/>
      <c r="R1019" s="50"/>
      <c r="T1019" s="50"/>
      <c r="U1019" s="50"/>
      <c r="V1019" s="50"/>
      <c r="W1019" s="50"/>
      <c r="X1019" s="50"/>
      <c r="Z1019" s="50"/>
      <c r="AA1019" s="50"/>
      <c r="AB1019" s="50"/>
      <c r="AC1019" s="50"/>
      <c r="AD1019" s="50"/>
      <c r="AF1019" s="50"/>
      <c r="AG1019" s="50"/>
      <c r="AI1019" s="50"/>
      <c r="AJ1019" s="50"/>
      <c r="AK1019" s="50"/>
      <c r="AL1019" s="50"/>
      <c r="AM1019" s="50"/>
      <c r="AO1019" s="50"/>
      <c r="AP1019" s="50"/>
      <c r="AQ1019" s="50"/>
      <c r="AR1019" s="50"/>
      <c r="AS1019" s="50"/>
      <c r="AU1019" s="50"/>
      <c r="AV1019" s="50"/>
      <c r="AX1019" s="50"/>
      <c r="AY1019" s="50"/>
      <c r="AZ1019" s="50"/>
      <c r="BA1019" s="50"/>
      <c r="BB1019" s="50"/>
      <c r="BC1019" s="50"/>
      <c r="BD1019" s="51"/>
    </row>
    <row r="1020" spans="9:56" x14ac:dyDescent="0.2">
      <c r="I1020" s="51"/>
      <c r="J1020" s="51"/>
      <c r="K1020" s="51"/>
      <c r="L1020" s="51"/>
      <c r="M1020" s="51"/>
      <c r="N1020" s="51"/>
      <c r="O1020" s="50"/>
      <c r="P1020" s="50"/>
      <c r="Q1020" s="50"/>
      <c r="R1020" s="50"/>
      <c r="T1020" s="50"/>
      <c r="U1020" s="50"/>
      <c r="V1020" s="50"/>
      <c r="W1020" s="50"/>
      <c r="X1020" s="50"/>
      <c r="Z1020" s="50"/>
      <c r="AA1020" s="50"/>
      <c r="AB1020" s="50"/>
      <c r="AC1020" s="50"/>
      <c r="AD1020" s="50"/>
      <c r="AF1020" s="50"/>
      <c r="AG1020" s="50"/>
      <c r="AI1020" s="50"/>
      <c r="AJ1020" s="50"/>
      <c r="AK1020" s="50"/>
      <c r="AL1020" s="50"/>
      <c r="AM1020" s="50"/>
      <c r="AO1020" s="50"/>
      <c r="AP1020" s="50"/>
      <c r="AQ1020" s="50"/>
      <c r="AR1020" s="50"/>
      <c r="AS1020" s="50"/>
      <c r="AU1020" s="50"/>
      <c r="AV1020" s="50"/>
      <c r="AX1020" s="50"/>
      <c r="AY1020" s="50"/>
      <c r="AZ1020" s="50"/>
      <c r="BA1020" s="50"/>
      <c r="BB1020" s="50"/>
      <c r="BC1020" s="50"/>
      <c r="BD1020" s="51"/>
    </row>
    <row r="1021" spans="9:56" x14ac:dyDescent="0.2">
      <c r="I1021" s="51"/>
      <c r="J1021" s="51"/>
      <c r="K1021" s="51"/>
      <c r="L1021" s="51"/>
      <c r="M1021" s="51"/>
      <c r="N1021" s="51"/>
      <c r="O1021" s="50"/>
      <c r="P1021" s="50"/>
      <c r="Q1021" s="50"/>
      <c r="R1021" s="50"/>
      <c r="T1021" s="50"/>
      <c r="U1021" s="50"/>
      <c r="V1021" s="50"/>
      <c r="W1021" s="50"/>
      <c r="X1021" s="50"/>
      <c r="Z1021" s="50"/>
      <c r="AA1021" s="50"/>
      <c r="AB1021" s="50"/>
      <c r="AC1021" s="50"/>
      <c r="AD1021" s="50"/>
      <c r="AF1021" s="50"/>
      <c r="AG1021" s="50"/>
      <c r="AI1021" s="50"/>
      <c r="AJ1021" s="50"/>
      <c r="AK1021" s="50"/>
      <c r="AL1021" s="50"/>
      <c r="AM1021" s="50"/>
      <c r="AO1021" s="50"/>
      <c r="AP1021" s="50"/>
      <c r="AQ1021" s="50"/>
      <c r="AR1021" s="50"/>
      <c r="AS1021" s="50"/>
      <c r="AU1021" s="50"/>
      <c r="AV1021" s="50"/>
      <c r="AX1021" s="50"/>
      <c r="AY1021" s="50"/>
      <c r="AZ1021" s="50"/>
      <c r="BA1021" s="50"/>
      <c r="BB1021" s="50"/>
      <c r="BC1021" s="50"/>
      <c r="BD1021" s="51"/>
    </row>
    <row r="1022" spans="9:56" x14ac:dyDescent="0.2">
      <c r="I1022" s="51"/>
      <c r="J1022" s="51"/>
      <c r="K1022" s="51"/>
      <c r="L1022" s="51"/>
      <c r="M1022" s="51"/>
      <c r="N1022" s="51"/>
      <c r="O1022" s="50"/>
      <c r="P1022" s="50"/>
      <c r="Q1022" s="50"/>
      <c r="R1022" s="50"/>
      <c r="T1022" s="50"/>
      <c r="U1022" s="50"/>
      <c r="V1022" s="50"/>
      <c r="W1022" s="50"/>
      <c r="X1022" s="50"/>
      <c r="Z1022" s="50"/>
      <c r="AA1022" s="50"/>
      <c r="AB1022" s="50"/>
      <c r="AC1022" s="50"/>
      <c r="AD1022" s="50"/>
      <c r="AF1022" s="50"/>
      <c r="AG1022" s="50"/>
      <c r="AI1022" s="50"/>
      <c r="AJ1022" s="50"/>
      <c r="AK1022" s="50"/>
      <c r="AL1022" s="50"/>
      <c r="AM1022" s="50"/>
      <c r="AO1022" s="50"/>
      <c r="AP1022" s="50"/>
      <c r="AQ1022" s="50"/>
      <c r="AR1022" s="50"/>
      <c r="AS1022" s="50"/>
      <c r="AU1022" s="50"/>
      <c r="AV1022" s="50"/>
      <c r="AX1022" s="50"/>
      <c r="AY1022" s="50"/>
      <c r="AZ1022" s="50"/>
      <c r="BA1022" s="50"/>
      <c r="BB1022" s="50"/>
      <c r="BC1022" s="50"/>
      <c r="BD1022" s="51"/>
    </row>
    <row r="1023" spans="9:56" x14ac:dyDescent="0.2">
      <c r="I1023" s="51"/>
      <c r="J1023" s="51"/>
      <c r="K1023" s="51"/>
      <c r="L1023" s="51"/>
      <c r="M1023" s="51"/>
      <c r="N1023" s="51"/>
      <c r="O1023" s="50"/>
      <c r="P1023" s="50"/>
      <c r="Q1023" s="50"/>
      <c r="R1023" s="50"/>
      <c r="T1023" s="50"/>
      <c r="U1023" s="50"/>
      <c r="V1023" s="50"/>
      <c r="W1023" s="50"/>
      <c r="X1023" s="50"/>
      <c r="Z1023" s="50"/>
      <c r="AA1023" s="50"/>
      <c r="AB1023" s="50"/>
      <c r="AC1023" s="50"/>
      <c r="AD1023" s="50"/>
      <c r="AF1023" s="50"/>
      <c r="AG1023" s="50"/>
      <c r="AI1023" s="50"/>
      <c r="AJ1023" s="50"/>
      <c r="AK1023" s="50"/>
      <c r="AL1023" s="50"/>
      <c r="AM1023" s="50"/>
      <c r="AO1023" s="50"/>
      <c r="AP1023" s="50"/>
      <c r="AQ1023" s="50"/>
      <c r="AR1023" s="50"/>
      <c r="AS1023" s="50"/>
      <c r="AU1023" s="50"/>
      <c r="AV1023" s="50"/>
      <c r="AX1023" s="50"/>
      <c r="AY1023" s="50"/>
      <c r="AZ1023" s="50"/>
      <c r="BA1023" s="50"/>
      <c r="BB1023" s="50"/>
      <c r="BC1023" s="50"/>
      <c r="BD1023" s="51"/>
    </row>
    <row r="1024" spans="9:56" x14ac:dyDescent="0.2">
      <c r="I1024" s="51"/>
      <c r="J1024" s="51"/>
      <c r="K1024" s="51"/>
      <c r="L1024" s="51"/>
      <c r="M1024" s="51"/>
      <c r="N1024" s="51"/>
      <c r="O1024" s="50"/>
      <c r="P1024" s="50"/>
      <c r="Q1024" s="50"/>
      <c r="R1024" s="50"/>
      <c r="T1024" s="50"/>
      <c r="U1024" s="50"/>
      <c r="V1024" s="50"/>
      <c r="W1024" s="50"/>
      <c r="X1024" s="50"/>
      <c r="Z1024" s="50"/>
      <c r="AA1024" s="50"/>
      <c r="AB1024" s="50"/>
      <c r="AC1024" s="50"/>
      <c r="AD1024" s="50"/>
      <c r="AF1024" s="50"/>
      <c r="AG1024" s="50"/>
      <c r="AI1024" s="50"/>
      <c r="AJ1024" s="50"/>
      <c r="AK1024" s="50"/>
      <c r="AL1024" s="50"/>
      <c r="AM1024" s="50"/>
      <c r="AO1024" s="50"/>
      <c r="AP1024" s="50"/>
      <c r="AQ1024" s="50"/>
      <c r="AR1024" s="50"/>
      <c r="AS1024" s="50"/>
      <c r="AU1024" s="50"/>
      <c r="AV1024" s="50"/>
      <c r="AX1024" s="50"/>
      <c r="AY1024" s="50"/>
      <c r="AZ1024" s="50"/>
      <c r="BA1024" s="50"/>
      <c r="BB1024" s="50"/>
      <c r="BC1024" s="50"/>
      <c r="BD1024" s="51"/>
    </row>
    <row r="1025" spans="9:56" x14ac:dyDescent="0.2">
      <c r="I1025" s="51"/>
      <c r="J1025" s="51"/>
      <c r="K1025" s="51"/>
      <c r="L1025" s="51"/>
      <c r="M1025" s="51"/>
      <c r="N1025" s="51"/>
      <c r="O1025" s="50"/>
      <c r="P1025" s="50"/>
      <c r="Q1025" s="50"/>
      <c r="R1025" s="50"/>
      <c r="T1025" s="50"/>
      <c r="U1025" s="50"/>
      <c r="V1025" s="50"/>
      <c r="W1025" s="50"/>
      <c r="X1025" s="50"/>
      <c r="Z1025" s="50"/>
      <c r="AA1025" s="50"/>
      <c r="AB1025" s="50"/>
      <c r="AC1025" s="50"/>
      <c r="AD1025" s="50"/>
      <c r="AF1025" s="50"/>
      <c r="AG1025" s="50"/>
      <c r="AI1025" s="50"/>
      <c r="AJ1025" s="50"/>
      <c r="AK1025" s="50"/>
      <c r="AL1025" s="50"/>
      <c r="AM1025" s="50"/>
      <c r="AO1025" s="50"/>
      <c r="AP1025" s="50"/>
      <c r="AQ1025" s="50"/>
      <c r="AR1025" s="50"/>
      <c r="AS1025" s="50"/>
      <c r="AU1025" s="50"/>
      <c r="AV1025" s="50"/>
      <c r="AX1025" s="50"/>
      <c r="AY1025" s="50"/>
      <c r="AZ1025" s="50"/>
      <c r="BA1025" s="50"/>
      <c r="BB1025" s="50"/>
      <c r="BC1025" s="50"/>
      <c r="BD1025" s="51"/>
    </row>
    <row r="1026" spans="9:56" x14ac:dyDescent="0.2">
      <c r="I1026" s="51"/>
      <c r="J1026" s="51"/>
      <c r="K1026" s="51"/>
      <c r="L1026" s="51"/>
      <c r="M1026" s="51"/>
      <c r="N1026" s="51"/>
      <c r="O1026" s="50"/>
      <c r="P1026" s="50"/>
      <c r="Q1026" s="50"/>
      <c r="R1026" s="50"/>
      <c r="T1026" s="50"/>
      <c r="U1026" s="50"/>
      <c r="V1026" s="50"/>
      <c r="W1026" s="50"/>
      <c r="X1026" s="50"/>
      <c r="Z1026" s="50"/>
      <c r="AA1026" s="50"/>
      <c r="AB1026" s="50"/>
      <c r="AC1026" s="50"/>
      <c r="AD1026" s="50"/>
      <c r="AF1026" s="50"/>
      <c r="AG1026" s="50"/>
      <c r="AI1026" s="50"/>
      <c r="AJ1026" s="50"/>
      <c r="AK1026" s="50"/>
      <c r="AL1026" s="50"/>
      <c r="AM1026" s="50"/>
      <c r="AO1026" s="50"/>
      <c r="AP1026" s="50"/>
      <c r="AQ1026" s="50"/>
      <c r="AR1026" s="50"/>
      <c r="AS1026" s="50"/>
      <c r="AU1026" s="50"/>
      <c r="AV1026" s="50"/>
      <c r="AX1026" s="50"/>
      <c r="AY1026" s="50"/>
      <c r="AZ1026" s="50"/>
      <c r="BA1026" s="50"/>
      <c r="BB1026" s="50"/>
      <c r="BC1026" s="50"/>
      <c r="BD1026" s="51"/>
    </row>
    <row r="1027" spans="9:56" x14ac:dyDescent="0.2">
      <c r="I1027" s="51"/>
      <c r="J1027" s="51"/>
      <c r="K1027" s="51"/>
      <c r="L1027" s="51"/>
      <c r="M1027" s="51"/>
      <c r="N1027" s="51"/>
      <c r="O1027" s="50"/>
      <c r="P1027" s="50"/>
      <c r="Q1027" s="50"/>
      <c r="R1027" s="50"/>
      <c r="T1027" s="50"/>
      <c r="U1027" s="50"/>
      <c r="V1027" s="50"/>
      <c r="W1027" s="50"/>
      <c r="X1027" s="50"/>
      <c r="Z1027" s="50"/>
      <c r="AA1027" s="50"/>
      <c r="AB1027" s="50"/>
      <c r="AC1027" s="50"/>
      <c r="AD1027" s="50"/>
      <c r="AF1027" s="50"/>
      <c r="AG1027" s="50"/>
      <c r="AI1027" s="50"/>
      <c r="AJ1027" s="50"/>
      <c r="AK1027" s="50"/>
      <c r="AL1027" s="50"/>
      <c r="AM1027" s="50"/>
      <c r="AO1027" s="50"/>
      <c r="AP1027" s="50"/>
      <c r="AQ1027" s="50"/>
      <c r="AR1027" s="50"/>
      <c r="AS1027" s="50"/>
      <c r="AU1027" s="50"/>
      <c r="AV1027" s="50"/>
      <c r="AX1027" s="50"/>
      <c r="AY1027" s="50"/>
      <c r="AZ1027" s="50"/>
      <c r="BA1027" s="50"/>
      <c r="BB1027" s="50"/>
      <c r="BC1027" s="50"/>
      <c r="BD1027" s="51"/>
    </row>
    <row r="1028" spans="9:56" x14ac:dyDescent="0.2">
      <c r="I1028" s="51"/>
      <c r="J1028" s="51"/>
      <c r="K1028" s="51"/>
      <c r="L1028" s="51"/>
      <c r="M1028" s="51"/>
      <c r="N1028" s="51"/>
      <c r="O1028" s="50"/>
      <c r="P1028" s="50"/>
      <c r="Q1028" s="50"/>
      <c r="R1028" s="50"/>
      <c r="T1028" s="50"/>
      <c r="U1028" s="50"/>
      <c r="V1028" s="50"/>
      <c r="W1028" s="50"/>
      <c r="X1028" s="50"/>
      <c r="Z1028" s="50"/>
      <c r="AA1028" s="50"/>
      <c r="AB1028" s="50"/>
      <c r="AC1028" s="50"/>
      <c r="AD1028" s="50"/>
      <c r="AF1028" s="50"/>
      <c r="AG1028" s="50"/>
      <c r="AI1028" s="50"/>
      <c r="AJ1028" s="50"/>
      <c r="AK1028" s="50"/>
      <c r="AL1028" s="50"/>
      <c r="AM1028" s="50"/>
      <c r="AO1028" s="50"/>
      <c r="AP1028" s="50"/>
      <c r="AQ1028" s="50"/>
      <c r="AR1028" s="50"/>
      <c r="AS1028" s="50"/>
      <c r="AU1028" s="50"/>
      <c r="AV1028" s="50"/>
      <c r="AX1028" s="50"/>
      <c r="AY1028" s="50"/>
      <c r="AZ1028" s="50"/>
      <c r="BA1028" s="50"/>
      <c r="BB1028" s="50"/>
      <c r="BC1028" s="50"/>
      <c r="BD1028" s="51"/>
    </row>
    <row r="1029" spans="9:56" x14ac:dyDescent="0.2">
      <c r="I1029" s="51"/>
      <c r="J1029" s="51"/>
      <c r="K1029" s="51"/>
      <c r="L1029" s="51"/>
      <c r="M1029" s="51"/>
      <c r="N1029" s="51"/>
      <c r="O1029" s="50"/>
      <c r="P1029" s="50"/>
      <c r="Q1029" s="50"/>
      <c r="R1029" s="50"/>
      <c r="T1029" s="50"/>
      <c r="U1029" s="50"/>
      <c r="V1029" s="50"/>
      <c r="W1029" s="50"/>
      <c r="X1029" s="50"/>
      <c r="Z1029" s="50"/>
      <c r="AA1029" s="50"/>
      <c r="AB1029" s="50"/>
      <c r="AC1029" s="50"/>
      <c r="AD1029" s="50"/>
      <c r="AF1029" s="50"/>
      <c r="AG1029" s="50"/>
      <c r="AI1029" s="50"/>
      <c r="AJ1029" s="50"/>
      <c r="AK1029" s="50"/>
      <c r="AL1029" s="50"/>
      <c r="AM1029" s="50"/>
      <c r="AO1029" s="50"/>
      <c r="AP1029" s="50"/>
      <c r="AQ1029" s="50"/>
      <c r="AR1029" s="50"/>
      <c r="AS1029" s="50"/>
      <c r="AU1029" s="50"/>
      <c r="AV1029" s="50"/>
      <c r="AX1029" s="50"/>
      <c r="AY1029" s="50"/>
      <c r="AZ1029" s="50"/>
      <c r="BA1029" s="50"/>
      <c r="BB1029" s="50"/>
      <c r="BC1029" s="50"/>
      <c r="BD1029" s="51"/>
    </row>
    <row r="1030" spans="9:56" x14ac:dyDescent="0.2">
      <c r="I1030" s="51"/>
      <c r="J1030" s="51"/>
      <c r="K1030" s="51"/>
      <c r="L1030" s="51"/>
      <c r="M1030" s="51"/>
      <c r="N1030" s="51"/>
      <c r="O1030" s="50"/>
      <c r="P1030" s="50"/>
      <c r="Q1030" s="50"/>
      <c r="R1030" s="50"/>
      <c r="T1030" s="50"/>
      <c r="U1030" s="50"/>
      <c r="V1030" s="50"/>
      <c r="W1030" s="50"/>
      <c r="X1030" s="50"/>
      <c r="Z1030" s="50"/>
      <c r="AA1030" s="50"/>
      <c r="AB1030" s="50"/>
      <c r="AC1030" s="50"/>
      <c r="AD1030" s="50"/>
      <c r="AF1030" s="50"/>
      <c r="AG1030" s="50"/>
      <c r="AI1030" s="50"/>
      <c r="AJ1030" s="50"/>
      <c r="AK1030" s="50"/>
      <c r="AL1030" s="50"/>
      <c r="AM1030" s="50"/>
      <c r="AO1030" s="50"/>
      <c r="AP1030" s="50"/>
      <c r="AQ1030" s="50"/>
      <c r="AR1030" s="50"/>
      <c r="AS1030" s="50"/>
      <c r="AU1030" s="50"/>
      <c r="AV1030" s="50"/>
      <c r="AX1030" s="50"/>
      <c r="AY1030" s="50"/>
      <c r="AZ1030" s="50"/>
      <c r="BA1030" s="50"/>
      <c r="BB1030" s="50"/>
      <c r="BC1030" s="50"/>
      <c r="BD1030" s="51"/>
    </row>
    <row r="1031" spans="9:56" x14ac:dyDescent="0.2">
      <c r="I1031" s="51"/>
      <c r="J1031" s="51"/>
      <c r="K1031" s="51"/>
      <c r="L1031" s="51"/>
      <c r="M1031" s="51"/>
      <c r="N1031" s="51"/>
      <c r="O1031" s="50"/>
      <c r="P1031" s="50"/>
      <c r="Q1031" s="50"/>
      <c r="R1031" s="50"/>
      <c r="T1031" s="50"/>
      <c r="U1031" s="50"/>
      <c r="V1031" s="50"/>
      <c r="W1031" s="50"/>
      <c r="X1031" s="50"/>
      <c r="Z1031" s="50"/>
      <c r="AA1031" s="50"/>
      <c r="AB1031" s="50"/>
      <c r="AC1031" s="50"/>
      <c r="AD1031" s="50"/>
      <c r="AF1031" s="50"/>
      <c r="AG1031" s="50"/>
      <c r="AI1031" s="50"/>
      <c r="AJ1031" s="50"/>
      <c r="AK1031" s="50"/>
      <c r="AL1031" s="50"/>
      <c r="AM1031" s="50"/>
      <c r="AO1031" s="50"/>
      <c r="AP1031" s="50"/>
      <c r="AQ1031" s="50"/>
      <c r="AR1031" s="50"/>
      <c r="AS1031" s="50"/>
      <c r="AU1031" s="50"/>
      <c r="AV1031" s="50"/>
      <c r="AX1031" s="50"/>
      <c r="AY1031" s="50"/>
      <c r="AZ1031" s="50"/>
      <c r="BA1031" s="50"/>
      <c r="BB1031" s="50"/>
      <c r="BC1031" s="50"/>
      <c r="BD1031" s="51"/>
    </row>
    <row r="1032" spans="9:56" x14ac:dyDescent="0.2">
      <c r="I1032" s="51"/>
      <c r="J1032" s="51"/>
      <c r="K1032" s="51"/>
      <c r="L1032" s="51"/>
      <c r="M1032" s="51"/>
      <c r="N1032" s="51"/>
      <c r="O1032" s="50"/>
      <c r="P1032" s="50"/>
      <c r="Q1032" s="50"/>
      <c r="R1032" s="50"/>
      <c r="T1032" s="50"/>
      <c r="U1032" s="50"/>
      <c r="V1032" s="50"/>
      <c r="W1032" s="50"/>
      <c r="X1032" s="50"/>
      <c r="Z1032" s="50"/>
      <c r="AA1032" s="50"/>
      <c r="AB1032" s="50"/>
      <c r="AC1032" s="50"/>
      <c r="AD1032" s="50"/>
      <c r="AF1032" s="50"/>
      <c r="AG1032" s="50"/>
      <c r="AI1032" s="50"/>
      <c r="AJ1032" s="50"/>
      <c r="AK1032" s="50"/>
      <c r="AL1032" s="50"/>
      <c r="AM1032" s="50"/>
      <c r="AO1032" s="50"/>
      <c r="AP1032" s="50"/>
      <c r="AQ1032" s="50"/>
      <c r="AR1032" s="50"/>
      <c r="AS1032" s="50"/>
      <c r="AU1032" s="50"/>
      <c r="AV1032" s="50"/>
      <c r="AX1032" s="50"/>
      <c r="AY1032" s="50"/>
      <c r="AZ1032" s="50"/>
      <c r="BA1032" s="50"/>
      <c r="BB1032" s="50"/>
      <c r="BC1032" s="50"/>
      <c r="BD1032" s="51"/>
    </row>
    <row r="1033" spans="9:56" x14ac:dyDescent="0.2">
      <c r="I1033" s="51"/>
      <c r="J1033" s="51"/>
      <c r="K1033" s="51"/>
      <c r="L1033" s="51"/>
      <c r="M1033" s="51"/>
      <c r="N1033" s="51"/>
      <c r="O1033" s="50"/>
      <c r="P1033" s="50"/>
      <c r="Q1033" s="50"/>
      <c r="R1033" s="50"/>
      <c r="T1033" s="50"/>
      <c r="U1033" s="50"/>
      <c r="V1033" s="50"/>
      <c r="W1033" s="50"/>
      <c r="X1033" s="50"/>
      <c r="Z1033" s="50"/>
      <c r="AA1033" s="50"/>
      <c r="AB1033" s="50"/>
      <c r="AC1033" s="50"/>
      <c r="AD1033" s="50"/>
      <c r="AF1033" s="50"/>
      <c r="AG1033" s="50"/>
      <c r="AI1033" s="50"/>
      <c r="AJ1033" s="50"/>
      <c r="AK1033" s="50"/>
      <c r="AL1033" s="50"/>
      <c r="AM1033" s="50"/>
      <c r="AO1033" s="50"/>
      <c r="AP1033" s="50"/>
      <c r="AQ1033" s="50"/>
      <c r="AR1033" s="50"/>
      <c r="AS1033" s="50"/>
      <c r="AU1033" s="50"/>
      <c r="AV1033" s="50"/>
      <c r="AX1033" s="50"/>
      <c r="AY1033" s="50"/>
      <c r="AZ1033" s="50"/>
      <c r="BA1033" s="50"/>
      <c r="BB1033" s="50"/>
      <c r="BC1033" s="50"/>
      <c r="BD1033" s="51"/>
    </row>
    <row r="1034" spans="9:56" x14ac:dyDescent="0.2">
      <c r="I1034" s="51"/>
      <c r="J1034" s="51"/>
      <c r="K1034" s="51"/>
      <c r="L1034" s="51"/>
      <c r="M1034" s="51"/>
      <c r="N1034" s="51"/>
      <c r="O1034" s="50"/>
      <c r="P1034" s="50"/>
      <c r="Q1034" s="50"/>
      <c r="R1034" s="50"/>
      <c r="T1034" s="50"/>
      <c r="U1034" s="50"/>
      <c r="V1034" s="50"/>
      <c r="W1034" s="50"/>
      <c r="X1034" s="50"/>
      <c r="Z1034" s="50"/>
      <c r="AA1034" s="50"/>
      <c r="AB1034" s="50"/>
      <c r="AC1034" s="50"/>
      <c r="AD1034" s="50"/>
      <c r="AF1034" s="50"/>
      <c r="AG1034" s="50"/>
      <c r="AI1034" s="50"/>
      <c r="AJ1034" s="50"/>
      <c r="AK1034" s="50"/>
      <c r="AL1034" s="50"/>
      <c r="AM1034" s="50"/>
      <c r="AO1034" s="50"/>
      <c r="AP1034" s="50"/>
      <c r="AQ1034" s="50"/>
      <c r="AR1034" s="50"/>
      <c r="AS1034" s="50"/>
      <c r="AU1034" s="50"/>
      <c r="AV1034" s="50"/>
      <c r="AX1034" s="50"/>
      <c r="AY1034" s="50"/>
      <c r="AZ1034" s="50"/>
      <c r="BA1034" s="50"/>
      <c r="BB1034" s="50"/>
      <c r="BC1034" s="50"/>
      <c r="BD1034" s="51"/>
    </row>
    <row r="1035" spans="9:56" x14ac:dyDescent="0.2">
      <c r="I1035" s="51"/>
      <c r="J1035" s="51"/>
      <c r="K1035" s="51"/>
      <c r="L1035" s="51"/>
      <c r="M1035" s="51"/>
      <c r="N1035" s="51"/>
      <c r="O1035" s="50"/>
      <c r="P1035" s="50"/>
      <c r="Q1035" s="50"/>
      <c r="R1035" s="50"/>
      <c r="T1035" s="50"/>
      <c r="U1035" s="50"/>
      <c r="V1035" s="50"/>
      <c r="W1035" s="50"/>
      <c r="X1035" s="50"/>
      <c r="Z1035" s="50"/>
      <c r="AA1035" s="50"/>
      <c r="AB1035" s="50"/>
      <c r="AC1035" s="50"/>
      <c r="AD1035" s="50"/>
      <c r="AF1035" s="50"/>
      <c r="AG1035" s="50"/>
      <c r="AI1035" s="50"/>
      <c r="AJ1035" s="50"/>
      <c r="AK1035" s="50"/>
      <c r="AL1035" s="50"/>
      <c r="AM1035" s="50"/>
      <c r="AO1035" s="50"/>
      <c r="AP1035" s="50"/>
      <c r="AQ1035" s="50"/>
      <c r="AR1035" s="50"/>
      <c r="AS1035" s="50"/>
      <c r="AU1035" s="50"/>
      <c r="AV1035" s="50"/>
      <c r="AX1035" s="50"/>
      <c r="AY1035" s="50"/>
      <c r="AZ1035" s="50"/>
      <c r="BA1035" s="50"/>
      <c r="BB1035" s="50"/>
      <c r="BC1035" s="50"/>
      <c r="BD1035" s="51"/>
    </row>
    <row r="1036" spans="9:56" x14ac:dyDescent="0.2">
      <c r="I1036" s="51"/>
      <c r="J1036" s="51"/>
      <c r="K1036" s="51"/>
      <c r="L1036" s="51"/>
      <c r="M1036" s="51"/>
      <c r="N1036" s="51"/>
      <c r="O1036" s="50"/>
      <c r="P1036" s="50"/>
      <c r="Q1036" s="50"/>
      <c r="R1036" s="50"/>
      <c r="T1036" s="50"/>
      <c r="U1036" s="50"/>
      <c r="V1036" s="50"/>
      <c r="W1036" s="50"/>
      <c r="X1036" s="50"/>
      <c r="Z1036" s="50"/>
      <c r="AA1036" s="50"/>
      <c r="AB1036" s="50"/>
      <c r="AC1036" s="50"/>
      <c r="AD1036" s="50"/>
      <c r="AF1036" s="50"/>
      <c r="AG1036" s="50"/>
      <c r="AI1036" s="50"/>
      <c r="AJ1036" s="50"/>
      <c r="AK1036" s="50"/>
      <c r="AL1036" s="50"/>
      <c r="AM1036" s="50"/>
      <c r="AO1036" s="50"/>
      <c r="AP1036" s="50"/>
      <c r="AQ1036" s="50"/>
      <c r="AR1036" s="50"/>
      <c r="AS1036" s="50"/>
      <c r="AU1036" s="50"/>
      <c r="AV1036" s="50"/>
      <c r="AX1036" s="50"/>
      <c r="AY1036" s="50"/>
      <c r="AZ1036" s="50"/>
      <c r="BA1036" s="50"/>
      <c r="BB1036" s="50"/>
      <c r="BC1036" s="50"/>
      <c r="BD1036" s="51"/>
    </row>
    <row r="1037" spans="9:56" x14ac:dyDescent="0.2">
      <c r="I1037" s="51"/>
      <c r="J1037" s="51"/>
      <c r="K1037" s="51"/>
      <c r="L1037" s="51"/>
      <c r="M1037" s="51"/>
      <c r="N1037" s="51"/>
      <c r="O1037" s="50"/>
      <c r="P1037" s="50"/>
      <c r="Q1037" s="50"/>
      <c r="R1037" s="50"/>
      <c r="T1037" s="50"/>
      <c r="U1037" s="50"/>
      <c r="V1037" s="50"/>
      <c r="W1037" s="50"/>
      <c r="X1037" s="50"/>
      <c r="Z1037" s="50"/>
      <c r="AA1037" s="50"/>
      <c r="AB1037" s="50"/>
      <c r="AC1037" s="50"/>
      <c r="AD1037" s="50"/>
      <c r="AF1037" s="50"/>
      <c r="AG1037" s="50"/>
      <c r="AI1037" s="50"/>
      <c r="AJ1037" s="50"/>
      <c r="AK1037" s="50"/>
      <c r="AL1037" s="50"/>
      <c r="AM1037" s="50"/>
      <c r="AO1037" s="50"/>
      <c r="AP1037" s="50"/>
      <c r="AQ1037" s="50"/>
      <c r="AR1037" s="50"/>
      <c r="AS1037" s="50"/>
      <c r="AU1037" s="50"/>
      <c r="AV1037" s="50"/>
      <c r="AX1037" s="50"/>
      <c r="AY1037" s="50"/>
      <c r="AZ1037" s="50"/>
      <c r="BA1037" s="50"/>
      <c r="BB1037" s="50"/>
      <c r="BC1037" s="50"/>
      <c r="BD1037" s="51"/>
    </row>
    <row r="1038" spans="9:56" x14ac:dyDescent="0.2">
      <c r="I1038" s="51"/>
      <c r="J1038" s="51"/>
      <c r="K1038" s="51"/>
      <c r="L1038" s="51"/>
      <c r="M1038" s="51"/>
      <c r="N1038" s="51"/>
      <c r="O1038" s="50"/>
      <c r="P1038" s="50"/>
      <c r="Q1038" s="50"/>
      <c r="R1038" s="50"/>
      <c r="T1038" s="50"/>
      <c r="U1038" s="50"/>
      <c r="V1038" s="50"/>
      <c r="W1038" s="50"/>
      <c r="X1038" s="50"/>
      <c r="Z1038" s="50"/>
      <c r="AA1038" s="50"/>
      <c r="AB1038" s="50"/>
      <c r="AC1038" s="50"/>
      <c r="AD1038" s="50"/>
      <c r="AF1038" s="50"/>
      <c r="AG1038" s="50"/>
      <c r="AI1038" s="50"/>
      <c r="AJ1038" s="50"/>
      <c r="AK1038" s="50"/>
      <c r="AL1038" s="50"/>
      <c r="AM1038" s="50"/>
      <c r="AO1038" s="50"/>
      <c r="AP1038" s="50"/>
      <c r="AQ1038" s="50"/>
      <c r="AR1038" s="50"/>
      <c r="AS1038" s="50"/>
      <c r="AU1038" s="50"/>
      <c r="AV1038" s="50"/>
      <c r="AX1038" s="50"/>
      <c r="AY1038" s="50"/>
      <c r="AZ1038" s="50"/>
      <c r="BA1038" s="50"/>
      <c r="BB1038" s="50"/>
      <c r="BC1038" s="50"/>
      <c r="BD1038" s="51"/>
    </row>
    <row r="1039" spans="9:56" x14ac:dyDescent="0.2">
      <c r="I1039" s="51"/>
      <c r="J1039" s="51"/>
      <c r="K1039" s="51"/>
      <c r="L1039" s="51"/>
      <c r="M1039" s="51"/>
      <c r="N1039" s="51"/>
      <c r="O1039" s="50"/>
      <c r="P1039" s="50"/>
      <c r="Q1039" s="50"/>
      <c r="R1039" s="50"/>
      <c r="T1039" s="50"/>
      <c r="U1039" s="50"/>
      <c r="V1039" s="50"/>
      <c r="W1039" s="50"/>
      <c r="X1039" s="50"/>
      <c r="Z1039" s="50"/>
      <c r="AA1039" s="50"/>
      <c r="AB1039" s="50"/>
      <c r="AC1039" s="50"/>
      <c r="AD1039" s="50"/>
      <c r="AF1039" s="50"/>
      <c r="AG1039" s="50"/>
      <c r="AI1039" s="50"/>
      <c r="AJ1039" s="50"/>
      <c r="AK1039" s="50"/>
      <c r="AL1039" s="50"/>
      <c r="AM1039" s="50"/>
      <c r="AO1039" s="50"/>
      <c r="AP1039" s="50"/>
      <c r="AQ1039" s="50"/>
      <c r="AR1039" s="50"/>
      <c r="AS1039" s="50"/>
      <c r="AU1039" s="50"/>
      <c r="AV1039" s="50"/>
      <c r="AX1039" s="50"/>
      <c r="AY1039" s="50"/>
      <c r="AZ1039" s="50"/>
      <c r="BA1039" s="50"/>
      <c r="BB1039" s="50"/>
      <c r="BC1039" s="50"/>
      <c r="BD1039" s="51"/>
    </row>
    <row r="1040" spans="9:56" x14ac:dyDescent="0.2">
      <c r="I1040" s="51"/>
      <c r="J1040" s="51"/>
      <c r="K1040" s="51"/>
      <c r="L1040" s="51"/>
      <c r="M1040" s="51"/>
      <c r="N1040" s="51"/>
      <c r="O1040" s="50"/>
      <c r="P1040" s="50"/>
      <c r="Q1040" s="50"/>
      <c r="R1040" s="50"/>
      <c r="T1040" s="50"/>
      <c r="U1040" s="50"/>
      <c r="V1040" s="50"/>
      <c r="W1040" s="50"/>
      <c r="X1040" s="50"/>
      <c r="Z1040" s="50"/>
      <c r="AA1040" s="50"/>
      <c r="AB1040" s="50"/>
      <c r="AC1040" s="50"/>
      <c r="AD1040" s="50"/>
      <c r="AF1040" s="50"/>
      <c r="AG1040" s="50"/>
      <c r="AI1040" s="50"/>
      <c r="AJ1040" s="50"/>
      <c r="AK1040" s="50"/>
      <c r="AL1040" s="50"/>
      <c r="AM1040" s="50"/>
      <c r="AO1040" s="50"/>
      <c r="AP1040" s="50"/>
      <c r="AQ1040" s="50"/>
      <c r="AR1040" s="50"/>
      <c r="AS1040" s="50"/>
      <c r="AU1040" s="50"/>
      <c r="AV1040" s="50"/>
      <c r="AX1040" s="50"/>
      <c r="AY1040" s="50"/>
      <c r="AZ1040" s="50"/>
      <c r="BA1040" s="50"/>
      <c r="BB1040" s="50"/>
      <c r="BC1040" s="50"/>
      <c r="BD1040" s="51"/>
    </row>
    <row r="1041" spans="9:56" x14ac:dyDescent="0.2">
      <c r="I1041" s="51"/>
      <c r="J1041" s="51"/>
      <c r="K1041" s="51"/>
      <c r="L1041" s="51"/>
      <c r="M1041" s="51"/>
      <c r="N1041" s="51"/>
      <c r="O1041" s="50"/>
      <c r="P1041" s="50"/>
      <c r="Q1041" s="50"/>
      <c r="R1041" s="50"/>
      <c r="T1041" s="50"/>
      <c r="U1041" s="50"/>
      <c r="V1041" s="50"/>
      <c r="W1041" s="50"/>
      <c r="X1041" s="50"/>
      <c r="Z1041" s="50"/>
      <c r="AA1041" s="50"/>
      <c r="AB1041" s="50"/>
      <c r="AC1041" s="50"/>
      <c r="AD1041" s="50"/>
      <c r="AF1041" s="50"/>
      <c r="AG1041" s="50"/>
      <c r="AI1041" s="50"/>
      <c r="AJ1041" s="50"/>
      <c r="AK1041" s="50"/>
      <c r="AL1041" s="50"/>
      <c r="AM1041" s="50"/>
      <c r="AO1041" s="50"/>
      <c r="AP1041" s="50"/>
      <c r="AQ1041" s="50"/>
      <c r="AR1041" s="50"/>
      <c r="AS1041" s="50"/>
      <c r="AU1041" s="50"/>
      <c r="AV1041" s="50"/>
      <c r="AX1041" s="50"/>
      <c r="AY1041" s="50"/>
      <c r="AZ1041" s="50"/>
      <c r="BA1041" s="50"/>
      <c r="BB1041" s="50"/>
      <c r="BC1041" s="50"/>
      <c r="BD1041" s="51"/>
    </row>
    <row r="1042" spans="9:56" x14ac:dyDescent="0.2">
      <c r="I1042" s="51"/>
      <c r="J1042" s="51"/>
      <c r="K1042" s="51"/>
      <c r="L1042" s="51"/>
      <c r="M1042" s="51"/>
      <c r="N1042" s="51"/>
      <c r="O1042" s="50"/>
      <c r="P1042" s="50"/>
      <c r="Q1042" s="50"/>
      <c r="R1042" s="50"/>
      <c r="T1042" s="50"/>
      <c r="U1042" s="50"/>
      <c r="V1042" s="50"/>
      <c r="W1042" s="50"/>
      <c r="X1042" s="50"/>
      <c r="Z1042" s="50"/>
      <c r="AA1042" s="50"/>
      <c r="AB1042" s="50"/>
      <c r="AC1042" s="50"/>
      <c r="AD1042" s="50"/>
      <c r="AF1042" s="50"/>
      <c r="AG1042" s="50"/>
      <c r="AI1042" s="50"/>
      <c r="AJ1042" s="50"/>
      <c r="AK1042" s="50"/>
      <c r="AL1042" s="50"/>
      <c r="AM1042" s="50"/>
      <c r="AO1042" s="50"/>
      <c r="AP1042" s="50"/>
      <c r="AQ1042" s="50"/>
      <c r="AR1042" s="50"/>
      <c r="AS1042" s="50"/>
      <c r="AU1042" s="50"/>
      <c r="AV1042" s="50"/>
      <c r="AX1042" s="50"/>
      <c r="AY1042" s="50"/>
      <c r="AZ1042" s="50"/>
      <c r="BA1042" s="50"/>
      <c r="BB1042" s="50"/>
      <c r="BC1042" s="50"/>
      <c r="BD1042" s="51"/>
    </row>
    <row r="1043" spans="9:56" x14ac:dyDescent="0.2">
      <c r="I1043" s="51"/>
      <c r="J1043" s="51"/>
      <c r="K1043" s="51"/>
      <c r="L1043" s="51"/>
      <c r="M1043" s="51"/>
      <c r="N1043" s="51"/>
      <c r="O1043" s="50"/>
      <c r="P1043" s="50"/>
      <c r="Q1043" s="50"/>
      <c r="R1043" s="50"/>
      <c r="T1043" s="50"/>
      <c r="U1043" s="50"/>
      <c r="V1043" s="50"/>
      <c r="W1043" s="50"/>
      <c r="X1043" s="50"/>
      <c r="Z1043" s="50"/>
      <c r="AA1043" s="50"/>
      <c r="AB1043" s="50"/>
      <c r="AC1043" s="50"/>
      <c r="AD1043" s="50"/>
      <c r="AF1043" s="50"/>
      <c r="AG1043" s="50"/>
      <c r="AI1043" s="50"/>
      <c r="AJ1043" s="50"/>
      <c r="AK1043" s="50"/>
      <c r="AL1043" s="50"/>
      <c r="AM1043" s="50"/>
      <c r="AO1043" s="50"/>
      <c r="AP1043" s="50"/>
      <c r="AQ1043" s="50"/>
      <c r="AR1043" s="50"/>
      <c r="AS1043" s="50"/>
      <c r="AU1043" s="50"/>
      <c r="AV1043" s="50"/>
      <c r="AX1043" s="50"/>
      <c r="AY1043" s="50"/>
      <c r="AZ1043" s="50"/>
      <c r="BA1043" s="50"/>
      <c r="BB1043" s="50"/>
      <c r="BC1043" s="50"/>
      <c r="BD1043" s="51"/>
    </row>
    <row r="1044" spans="9:56" x14ac:dyDescent="0.2">
      <c r="I1044" s="51"/>
      <c r="J1044" s="51"/>
      <c r="K1044" s="51"/>
      <c r="L1044" s="51"/>
      <c r="M1044" s="51"/>
      <c r="N1044" s="51"/>
      <c r="O1044" s="50"/>
      <c r="P1044" s="50"/>
      <c r="Q1044" s="50"/>
      <c r="R1044" s="50"/>
      <c r="T1044" s="50"/>
      <c r="U1044" s="50"/>
      <c r="V1044" s="50"/>
      <c r="W1044" s="50"/>
      <c r="X1044" s="50"/>
      <c r="Z1044" s="50"/>
      <c r="AA1044" s="50"/>
      <c r="AB1044" s="50"/>
      <c r="AC1044" s="50"/>
      <c r="AD1044" s="50"/>
      <c r="AF1044" s="50"/>
      <c r="AG1044" s="50"/>
      <c r="AI1044" s="50"/>
      <c r="AJ1044" s="50"/>
      <c r="AK1044" s="50"/>
      <c r="AL1044" s="50"/>
      <c r="AM1044" s="50"/>
      <c r="AO1044" s="50"/>
      <c r="AP1044" s="50"/>
      <c r="AQ1044" s="50"/>
      <c r="AR1044" s="50"/>
      <c r="AS1044" s="50"/>
      <c r="AU1044" s="50"/>
      <c r="AV1044" s="50"/>
      <c r="AX1044" s="50"/>
      <c r="AY1044" s="50"/>
      <c r="AZ1044" s="50"/>
      <c r="BA1044" s="50"/>
      <c r="BB1044" s="50"/>
      <c r="BC1044" s="50"/>
      <c r="BD1044" s="51"/>
    </row>
    <row r="1045" spans="9:56" x14ac:dyDescent="0.2">
      <c r="I1045" s="51"/>
      <c r="J1045" s="51"/>
      <c r="K1045" s="51"/>
      <c r="L1045" s="51"/>
      <c r="M1045" s="51"/>
      <c r="N1045" s="51"/>
      <c r="O1045" s="50"/>
      <c r="P1045" s="50"/>
      <c r="Q1045" s="50"/>
      <c r="R1045" s="50"/>
      <c r="T1045" s="50"/>
      <c r="U1045" s="50"/>
      <c r="V1045" s="50"/>
      <c r="W1045" s="50"/>
      <c r="X1045" s="50"/>
      <c r="Z1045" s="50"/>
      <c r="AA1045" s="50"/>
      <c r="AB1045" s="50"/>
      <c r="AC1045" s="50"/>
      <c r="AD1045" s="50"/>
      <c r="AF1045" s="50"/>
      <c r="AG1045" s="50"/>
      <c r="AI1045" s="50"/>
      <c r="AJ1045" s="50"/>
      <c r="AK1045" s="50"/>
      <c r="AL1045" s="50"/>
      <c r="AM1045" s="50"/>
      <c r="AO1045" s="50"/>
      <c r="AP1045" s="50"/>
      <c r="AQ1045" s="50"/>
      <c r="AR1045" s="50"/>
      <c r="AS1045" s="50"/>
      <c r="AU1045" s="50"/>
      <c r="AV1045" s="50"/>
      <c r="AX1045" s="50"/>
      <c r="AY1045" s="50"/>
      <c r="AZ1045" s="50"/>
      <c r="BA1045" s="50"/>
      <c r="BB1045" s="50"/>
      <c r="BC1045" s="50"/>
      <c r="BD1045" s="51"/>
    </row>
    <row r="1046" spans="9:56" x14ac:dyDescent="0.2">
      <c r="I1046" s="51"/>
      <c r="J1046" s="51"/>
      <c r="K1046" s="51"/>
      <c r="L1046" s="51"/>
      <c r="M1046" s="51"/>
      <c r="N1046" s="51"/>
      <c r="O1046" s="50"/>
      <c r="P1046" s="50"/>
      <c r="Q1046" s="50"/>
      <c r="R1046" s="50"/>
      <c r="T1046" s="50"/>
      <c r="U1046" s="50"/>
      <c r="V1046" s="50"/>
      <c r="W1046" s="50"/>
      <c r="X1046" s="50"/>
      <c r="Z1046" s="50"/>
      <c r="AA1046" s="50"/>
      <c r="AB1046" s="50"/>
      <c r="AC1046" s="50"/>
      <c r="AD1046" s="50"/>
      <c r="AF1046" s="50"/>
      <c r="AG1046" s="50"/>
      <c r="AI1046" s="50"/>
      <c r="AJ1046" s="50"/>
      <c r="AK1046" s="50"/>
      <c r="AL1046" s="50"/>
      <c r="AM1046" s="50"/>
      <c r="AO1046" s="50"/>
      <c r="AP1046" s="50"/>
      <c r="AQ1046" s="50"/>
      <c r="AR1046" s="50"/>
      <c r="AS1046" s="50"/>
      <c r="AU1046" s="50"/>
      <c r="AV1046" s="50"/>
      <c r="AX1046" s="50"/>
      <c r="AY1046" s="50"/>
      <c r="AZ1046" s="50"/>
      <c r="BA1046" s="50"/>
      <c r="BB1046" s="50"/>
      <c r="BC1046" s="50"/>
      <c r="BD1046" s="51"/>
    </row>
    <row r="1047" spans="9:56" x14ac:dyDescent="0.2">
      <c r="I1047" s="51"/>
      <c r="J1047" s="51"/>
      <c r="K1047" s="51"/>
      <c r="L1047" s="51"/>
      <c r="M1047" s="51"/>
      <c r="N1047" s="51"/>
      <c r="O1047" s="50"/>
      <c r="P1047" s="50"/>
      <c r="Q1047" s="50"/>
      <c r="R1047" s="50"/>
      <c r="T1047" s="50"/>
      <c r="U1047" s="50"/>
      <c r="V1047" s="50"/>
      <c r="W1047" s="50"/>
      <c r="X1047" s="50"/>
      <c r="Z1047" s="50"/>
      <c r="AA1047" s="50"/>
      <c r="AB1047" s="50"/>
      <c r="AC1047" s="50"/>
      <c r="AD1047" s="50"/>
      <c r="AF1047" s="50"/>
      <c r="AG1047" s="50"/>
      <c r="AI1047" s="50"/>
      <c r="AJ1047" s="50"/>
      <c r="AK1047" s="50"/>
      <c r="AL1047" s="50"/>
      <c r="AM1047" s="50"/>
      <c r="AO1047" s="50"/>
      <c r="AP1047" s="50"/>
      <c r="AQ1047" s="50"/>
      <c r="AR1047" s="50"/>
      <c r="AS1047" s="50"/>
      <c r="AU1047" s="50"/>
      <c r="AV1047" s="50"/>
      <c r="AX1047" s="50"/>
      <c r="AY1047" s="50"/>
      <c r="AZ1047" s="50"/>
      <c r="BA1047" s="50"/>
      <c r="BB1047" s="50"/>
      <c r="BC1047" s="50"/>
      <c r="BD1047" s="51"/>
    </row>
    <row r="1048" spans="9:56" x14ac:dyDescent="0.2">
      <c r="I1048" s="51"/>
      <c r="J1048" s="51"/>
      <c r="K1048" s="51"/>
      <c r="L1048" s="51"/>
      <c r="M1048" s="51"/>
      <c r="N1048" s="51"/>
      <c r="O1048" s="50"/>
      <c r="P1048" s="50"/>
      <c r="Q1048" s="50"/>
      <c r="R1048" s="50"/>
      <c r="T1048" s="50"/>
      <c r="U1048" s="50"/>
      <c r="V1048" s="50"/>
      <c r="W1048" s="50"/>
      <c r="X1048" s="50"/>
      <c r="Z1048" s="50"/>
      <c r="AA1048" s="50"/>
      <c r="AB1048" s="50"/>
      <c r="AC1048" s="50"/>
      <c r="AD1048" s="50"/>
      <c r="AF1048" s="50"/>
      <c r="AG1048" s="50"/>
      <c r="AI1048" s="50"/>
      <c r="AJ1048" s="50"/>
      <c r="AK1048" s="50"/>
      <c r="AL1048" s="50"/>
      <c r="AM1048" s="50"/>
      <c r="AO1048" s="50"/>
      <c r="AP1048" s="50"/>
      <c r="AQ1048" s="50"/>
      <c r="AR1048" s="50"/>
      <c r="AS1048" s="50"/>
      <c r="AU1048" s="50"/>
      <c r="AV1048" s="50"/>
      <c r="AX1048" s="50"/>
      <c r="AY1048" s="50"/>
      <c r="AZ1048" s="50"/>
      <c r="BA1048" s="50"/>
      <c r="BB1048" s="50"/>
      <c r="BC1048" s="50"/>
      <c r="BD1048" s="51"/>
    </row>
    <row r="1049" spans="9:56" x14ac:dyDescent="0.2">
      <c r="I1049" s="51"/>
      <c r="J1049" s="51"/>
      <c r="K1049" s="51"/>
      <c r="L1049" s="51"/>
      <c r="M1049" s="51"/>
      <c r="N1049" s="51"/>
      <c r="O1049" s="50"/>
      <c r="P1049" s="50"/>
      <c r="Q1049" s="50"/>
      <c r="R1049" s="50"/>
      <c r="T1049" s="50"/>
      <c r="U1049" s="50"/>
      <c r="V1049" s="50"/>
      <c r="W1049" s="50"/>
      <c r="X1049" s="50"/>
      <c r="Z1049" s="50"/>
      <c r="AA1049" s="50"/>
      <c r="AB1049" s="50"/>
      <c r="AC1049" s="50"/>
      <c r="AD1049" s="50"/>
      <c r="AF1049" s="50"/>
      <c r="AG1049" s="50"/>
      <c r="AI1049" s="50"/>
      <c r="AJ1049" s="50"/>
      <c r="AK1049" s="50"/>
      <c r="AL1049" s="50"/>
      <c r="AM1049" s="50"/>
      <c r="AO1049" s="50"/>
      <c r="AP1049" s="50"/>
      <c r="AQ1049" s="50"/>
      <c r="AR1049" s="50"/>
      <c r="AS1049" s="50"/>
      <c r="AU1049" s="50"/>
      <c r="AV1049" s="50"/>
      <c r="AX1049" s="50"/>
      <c r="AY1049" s="50"/>
      <c r="AZ1049" s="50"/>
      <c r="BA1049" s="50"/>
      <c r="BB1049" s="50"/>
      <c r="BC1049" s="50"/>
      <c r="BD1049" s="51"/>
    </row>
    <row r="1050" spans="9:56" x14ac:dyDescent="0.2">
      <c r="I1050" s="51"/>
      <c r="J1050" s="51"/>
      <c r="K1050" s="51"/>
      <c r="L1050" s="51"/>
      <c r="M1050" s="51"/>
      <c r="N1050" s="51"/>
      <c r="O1050" s="50"/>
      <c r="P1050" s="50"/>
      <c r="Q1050" s="50"/>
      <c r="R1050" s="50"/>
      <c r="T1050" s="50"/>
      <c r="U1050" s="50"/>
      <c r="V1050" s="50"/>
      <c r="W1050" s="50"/>
      <c r="X1050" s="50"/>
      <c r="Z1050" s="50"/>
      <c r="AA1050" s="50"/>
      <c r="AB1050" s="50"/>
      <c r="AC1050" s="50"/>
      <c r="AD1050" s="50"/>
      <c r="AF1050" s="50"/>
      <c r="AG1050" s="50"/>
      <c r="AI1050" s="50"/>
      <c r="AJ1050" s="50"/>
      <c r="AK1050" s="50"/>
      <c r="AL1050" s="50"/>
      <c r="AM1050" s="50"/>
      <c r="AO1050" s="50"/>
      <c r="AP1050" s="50"/>
      <c r="AQ1050" s="50"/>
      <c r="AR1050" s="50"/>
      <c r="AS1050" s="50"/>
      <c r="AU1050" s="50"/>
      <c r="AV1050" s="50"/>
      <c r="AX1050" s="50"/>
      <c r="AY1050" s="50"/>
      <c r="AZ1050" s="50"/>
      <c r="BA1050" s="50"/>
      <c r="BB1050" s="50"/>
      <c r="BC1050" s="50"/>
      <c r="BD1050" s="51"/>
    </row>
    <row r="1051" spans="9:56" x14ac:dyDescent="0.2">
      <c r="I1051" s="51"/>
      <c r="J1051" s="51"/>
      <c r="K1051" s="51"/>
      <c r="L1051" s="51"/>
      <c r="M1051" s="51"/>
      <c r="N1051" s="51"/>
      <c r="O1051" s="50"/>
      <c r="P1051" s="50"/>
      <c r="Q1051" s="50"/>
      <c r="R1051" s="50"/>
      <c r="T1051" s="50"/>
      <c r="U1051" s="50"/>
      <c r="V1051" s="50"/>
      <c r="W1051" s="50"/>
      <c r="X1051" s="50"/>
      <c r="Z1051" s="50"/>
      <c r="AA1051" s="50"/>
      <c r="AB1051" s="50"/>
      <c r="AC1051" s="50"/>
      <c r="AD1051" s="50"/>
      <c r="AF1051" s="50"/>
      <c r="AG1051" s="50"/>
      <c r="AI1051" s="50"/>
      <c r="AJ1051" s="50"/>
      <c r="AK1051" s="50"/>
      <c r="AL1051" s="50"/>
      <c r="AM1051" s="50"/>
      <c r="AO1051" s="50"/>
      <c r="AP1051" s="50"/>
      <c r="AQ1051" s="50"/>
      <c r="AR1051" s="50"/>
      <c r="AS1051" s="50"/>
      <c r="AU1051" s="50"/>
      <c r="AV1051" s="50"/>
      <c r="AX1051" s="50"/>
      <c r="AY1051" s="50"/>
      <c r="AZ1051" s="50"/>
      <c r="BA1051" s="50"/>
      <c r="BB1051" s="50"/>
      <c r="BC1051" s="50"/>
      <c r="BD1051" s="51"/>
    </row>
    <row r="1052" spans="9:56" x14ac:dyDescent="0.2">
      <c r="I1052" s="51"/>
      <c r="J1052" s="51"/>
      <c r="K1052" s="51"/>
      <c r="L1052" s="51"/>
      <c r="M1052" s="51"/>
      <c r="N1052" s="51"/>
      <c r="O1052" s="50"/>
      <c r="P1052" s="50"/>
      <c r="Q1052" s="50"/>
      <c r="R1052" s="50"/>
      <c r="T1052" s="50"/>
      <c r="U1052" s="50"/>
      <c r="V1052" s="50"/>
      <c r="W1052" s="50"/>
      <c r="X1052" s="50"/>
      <c r="Z1052" s="50"/>
      <c r="AA1052" s="50"/>
      <c r="AB1052" s="50"/>
      <c r="AC1052" s="50"/>
      <c r="AD1052" s="50"/>
      <c r="AF1052" s="50"/>
      <c r="AG1052" s="50"/>
      <c r="AI1052" s="50"/>
      <c r="AJ1052" s="50"/>
      <c r="AK1052" s="50"/>
      <c r="AL1052" s="50"/>
      <c r="AM1052" s="50"/>
      <c r="AO1052" s="50"/>
      <c r="AP1052" s="50"/>
      <c r="AQ1052" s="50"/>
      <c r="AR1052" s="50"/>
      <c r="AS1052" s="50"/>
      <c r="AU1052" s="50"/>
      <c r="AV1052" s="50"/>
      <c r="AX1052" s="50"/>
      <c r="AY1052" s="50"/>
      <c r="AZ1052" s="50"/>
      <c r="BA1052" s="50"/>
      <c r="BB1052" s="50"/>
      <c r="BC1052" s="50"/>
      <c r="BD1052" s="51"/>
    </row>
    <row r="1053" spans="9:56" x14ac:dyDescent="0.2">
      <c r="I1053" s="51"/>
      <c r="J1053" s="51"/>
      <c r="K1053" s="51"/>
      <c r="L1053" s="51"/>
      <c r="M1053" s="51"/>
      <c r="N1053" s="51"/>
      <c r="O1053" s="50"/>
      <c r="P1053" s="50"/>
      <c r="Q1053" s="50"/>
      <c r="R1053" s="50"/>
      <c r="T1053" s="50"/>
      <c r="U1053" s="50"/>
      <c r="V1053" s="50"/>
      <c r="W1053" s="50"/>
      <c r="X1053" s="50"/>
      <c r="Z1053" s="50"/>
      <c r="AA1053" s="50"/>
      <c r="AB1053" s="50"/>
      <c r="AC1053" s="50"/>
      <c r="AD1053" s="50"/>
      <c r="AF1053" s="50"/>
      <c r="AG1053" s="50"/>
      <c r="AI1053" s="50"/>
      <c r="AJ1053" s="50"/>
      <c r="AK1053" s="50"/>
      <c r="AL1053" s="50"/>
      <c r="AM1053" s="50"/>
      <c r="AO1053" s="50"/>
      <c r="AP1053" s="50"/>
      <c r="AQ1053" s="50"/>
      <c r="AR1053" s="50"/>
      <c r="AS1053" s="50"/>
      <c r="AU1053" s="50"/>
      <c r="AV1053" s="50"/>
      <c r="AX1053" s="50"/>
      <c r="AY1053" s="50"/>
      <c r="AZ1053" s="50"/>
      <c r="BA1053" s="50"/>
      <c r="BB1053" s="50"/>
      <c r="BC1053" s="50"/>
      <c r="BD1053" s="51"/>
    </row>
    <row r="1054" spans="9:56" x14ac:dyDescent="0.2">
      <c r="I1054" s="51"/>
      <c r="J1054" s="51"/>
      <c r="K1054" s="51"/>
      <c r="L1054" s="51"/>
      <c r="M1054" s="51"/>
      <c r="N1054" s="51"/>
      <c r="O1054" s="50"/>
      <c r="P1054" s="50"/>
      <c r="Q1054" s="50"/>
      <c r="R1054" s="50"/>
      <c r="T1054" s="50"/>
      <c r="U1054" s="50"/>
      <c r="V1054" s="50"/>
      <c r="W1054" s="50"/>
      <c r="X1054" s="50"/>
      <c r="Z1054" s="50"/>
      <c r="AA1054" s="50"/>
      <c r="AB1054" s="50"/>
      <c r="AC1054" s="50"/>
      <c r="AD1054" s="50"/>
      <c r="AF1054" s="50"/>
      <c r="AG1054" s="50"/>
      <c r="AI1054" s="50"/>
      <c r="AJ1054" s="50"/>
      <c r="AK1054" s="50"/>
      <c r="AL1054" s="50"/>
      <c r="AM1054" s="50"/>
      <c r="AO1054" s="50"/>
      <c r="AP1054" s="50"/>
      <c r="AQ1054" s="50"/>
      <c r="AR1054" s="50"/>
      <c r="AS1054" s="50"/>
      <c r="AU1054" s="50"/>
      <c r="AV1054" s="50"/>
      <c r="AX1054" s="50"/>
      <c r="AY1054" s="50"/>
      <c r="AZ1054" s="50"/>
      <c r="BA1054" s="50"/>
      <c r="BB1054" s="50"/>
      <c r="BC1054" s="50"/>
      <c r="BD1054" s="51"/>
    </row>
    <row r="1055" spans="9:56" x14ac:dyDescent="0.2">
      <c r="I1055" s="51"/>
      <c r="J1055" s="51"/>
      <c r="K1055" s="51"/>
      <c r="L1055" s="51"/>
      <c r="M1055" s="51"/>
      <c r="N1055" s="51"/>
      <c r="O1055" s="50"/>
      <c r="P1055" s="50"/>
      <c r="Q1055" s="50"/>
      <c r="R1055" s="50"/>
      <c r="T1055" s="50"/>
      <c r="U1055" s="50"/>
      <c r="V1055" s="50"/>
      <c r="W1055" s="50"/>
      <c r="X1055" s="50"/>
      <c r="Z1055" s="50"/>
      <c r="AA1055" s="50"/>
      <c r="AB1055" s="50"/>
      <c r="AC1055" s="50"/>
      <c r="AD1055" s="50"/>
      <c r="AF1055" s="50"/>
      <c r="AG1055" s="50"/>
      <c r="AI1055" s="50"/>
      <c r="AJ1055" s="50"/>
      <c r="AK1055" s="50"/>
      <c r="AL1055" s="50"/>
      <c r="AM1055" s="50"/>
      <c r="AO1055" s="50"/>
      <c r="AP1055" s="50"/>
      <c r="AQ1055" s="50"/>
      <c r="AR1055" s="50"/>
      <c r="AS1055" s="50"/>
      <c r="AU1055" s="50"/>
      <c r="AV1055" s="50"/>
      <c r="AX1055" s="50"/>
      <c r="AY1055" s="50"/>
      <c r="AZ1055" s="50"/>
      <c r="BA1055" s="50"/>
      <c r="BB1055" s="50"/>
      <c r="BC1055" s="50"/>
      <c r="BD1055" s="51"/>
    </row>
    <row r="1056" spans="9:56" x14ac:dyDescent="0.2">
      <c r="I1056" s="51"/>
      <c r="J1056" s="51"/>
      <c r="K1056" s="51"/>
      <c r="L1056" s="51"/>
      <c r="M1056" s="51"/>
      <c r="N1056" s="51"/>
      <c r="O1056" s="50"/>
      <c r="P1056" s="50"/>
      <c r="Q1056" s="50"/>
      <c r="R1056" s="50"/>
      <c r="T1056" s="50"/>
      <c r="U1056" s="50"/>
      <c r="V1056" s="50"/>
      <c r="W1056" s="50"/>
      <c r="X1056" s="50"/>
      <c r="Z1056" s="50"/>
      <c r="AA1056" s="50"/>
      <c r="AB1056" s="50"/>
      <c r="AC1056" s="50"/>
      <c r="AD1056" s="50"/>
      <c r="AF1056" s="50"/>
      <c r="AG1056" s="50"/>
      <c r="AI1056" s="50"/>
      <c r="AJ1056" s="50"/>
      <c r="AK1056" s="50"/>
      <c r="AL1056" s="50"/>
      <c r="AM1056" s="50"/>
      <c r="AO1056" s="50"/>
      <c r="AP1056" s="50"/>
      <c r="AQ1056" s="50"/>
      <c r="AR1056" s="50"/>
      <c r="AS1056" s="50"/>
      <c r="AU1056" s="50"/>
      <c r="AV1056" s="50"/>
      <c r="AX1056" s="50"/>
      <c r="AY1056" s="50"/>
      <c r="AZ1056" s="50"/>
      <c r="BA1056" s="50"/>
      <c r="BB1056" s="50"/>
      <c r="BC1056" s="50"/>
      <c r="BD1056" s="51"/>
    </row>
    <row r="1057" spans="9:56" x14ac:dyDescent="0.2">
      <c r="I1057" s="51"/>
      <c r="J1057" s="51"/>
      <c r="K1057" s="51"/>
      <c r="L1057" s="51"/>
      <c r="M1057" s="51"/>
      <c r="N1057" s="51"/>
      <c r="O1057" s="50"/>
      <c r="P1057" s="50"/>
      <c r="Q1057" s="50"/>
      <c r="R1057" s="50"/>
      <c r="T1057" s="50"/>
      <c r="U1057" s="50"/>
      <c r="V1057" s="50"/>
      <c r="W1057" s="50"/>
      <c r="X1057" s="50"/>
      <c r="Z1057" s="50"/>
      <c r="AA1057" s="50"/>
      <c r="AB1057" s="50"/>
      <c r="AC1057" s="50"/>
      <c r="AD1057" s="50"/>
      <c r="AF1057" s="50"/>
      <c r="AG1057" s="50"/>
      <c r="AI1057" s="50"/>
      <c r="AJ1057" s="50"/>
      <c r="AK1057" s="50"/>
      <c r="AL1057" s="50"/>
      <c r="AM1057" s="50"/>
      <c r="AO1057" s="50"/>
      <c r="AP1057" s="50"/>
      <c r="AQ1057" s="50"/>
      <c r="AR1057" s="50"/>
      <c r="AS1057" s="50"/>
      <c r="AU1057" s="50"/>
      <c r="AV1057" s="50"/>
      <c r="AX1057" s="50"/>
      <c r="AY1057" s="50"/>
      <c r="AZ1057" s="50"/>
      <c r="BA1057" s="50"/>
      <c r="BB1057" s="50"/>
      <c r="BC1057" s="50"/>
      <c r="BD1057" s="51"/>
    </row>
    <row r="1058" spans="9:56" x14ac:dyDescent="0.2">
      <c r="I1058" s="51"/>
      <c r="J1058" s="51"/>
      <c r="K1058" s="51"/>
      <c r="L1058" s="51"/>
      <c r="M1058" s="51"/>
      <c r="N1058" s="51"/>
      <c r="O1058" s="50"/>
      <c r="P1058" s="50"/>
      <c r="Q1058" s="50"/>
      <c r="R1058" s="50"/>
      <c r="T1058" s="50"/>
      <c r="U1058" s="50"/>
      <c r="V1058" s="50"/>
      <c r="W1058" s="50"/>
      <c r="X1058" s="50"/>
      <c r="Z1058" s="50"/>
      <c r="AA1058" s="50"/>
      <c r="AB1058" s="50"/>
      <c r="AC1058" s="50"/>
      <c r="AD1058" s="50"/>
      <c r="AF1058" s="50"/>
      <c r="AG1058" s="50"/>
      <c r="AI1058" s="50"/>
      <c r="AJ1058" s="50"/>
      <c r="AK1058" s="50"/>
      <c r="AL1058" s="50"/>
      <c r="AM1058" s="50"/>
      <c r="AO1058" s="50"/>
      <c r="AP1058" s="50"/>
      <c r="AQ1058" s="50"/>
      <c r="AR1058" s="50"/>
      <c r="AS1058" s="50"/>
      <c r="AU1058" s="50"/>
      <c r="AV1058" s="50"/>
      <c r="AX1058" s="50"/>
      <c r="AY1058" s="50"/>
      <c r="AZ1058" s="50"/>
      <c r="BA1058" s="50"/>
      <c r="BB1058" s="50"/>
      <c r="BC1058" s="50"/>
      <c r="BD1058" s="51"/>
    </row>
    <row r="1059" spans="9:56" x14ac:dyDescent="0.2">
      <c r="I1059" s="51"/>
      <c r="J1059" s="51"/>
      <c r="K1059" s="51"/>
      <c r="L1059" s="51"/>
      <c r="M1059" s="51"/>
      <c r="N1059" s="51"/>
      <c r="O1059" s="50"/>
      <c r="P1059" s="50"/>
      <c r="Q1059" s="50"/>
      <c r="R1059" s="50"/>
      <c r="T1059" s="50"/>
      <c r="U1059" s="50"/>
      <c r="V1059" s="50"/>
      <c r="W1059" s="50"/>
      <c r="X1059" s="50"/>
      <c r="Z1059" s="50"/>
      <c r="AA1059" s="50"/>
      <c r="AB1059" s="50"/>
      <c r="AC1059" s="50"/>
      <c r="AD1059" s="50"/>
      <c r="AF1059" s="50"/>
      <c r="AG1059" s="50"/>
      <c r="AI1059" s="50"/>
      <c r="AJ1059" s="50"/>
      <c r="AK1059" s="50"/>
      <c r="AL1059" s="50"/>
      <c r="AM1059" s="50"/>
      <c r="AO1059" s="50"/>
      <c r="AP1059" s="50"/>
      <c r="AQ1059" s="50"/>
      <c r="AR1059" s="50"/>
      <c r="AS1059" s="50"/>
      <c r="AU1059" s="50"/>
      <c r="AV1059" s="50"/>
      <c r="AX1059" s="50"/>
      <c r="AY1059" s="50"/>
      <c r="AZ1059" s="50"/>
      <c r="BA1059" s="50"/>
      <c r="BB1059" s="50"/>
      <c r="BC1059" s="50"/>
      <c r="BD1059" s="51"/>
    </row>
    <row r="1060" spans="9:56" x14ac:dyDescent="0.2">
      <c r="I1060" s="51"/>
      <c r="J1060" s="51"/>
      <c r="K1060" s="51"/>
      <c r="L1060" s="51"/>
      <c r="M1060" s="51"/>
      <c r="N1060" s="51"/>
      <c r="O1060" s="50"/>
      <c r="P1060" s="50"/>
      <c r="Q1060" s="50"/>
      <c r="R1060" s="50"/>
      <c r="T1060" s="50"/>
      <c r="U1060" s="50"/>
      <c r="V1060" s="50"/>
      <c r="W1060" s="50"/>
      <c r="X1060" s="50"/>
      <c r="Z1060" s="50"/>
      <c r="AA1060" s="50"/>
      <c r="AB1060" s="50"/>
      <c r="AC1060" s="50"/>
      <c r="AD1060" s="50"/>
      <c r="AF1060" s="50"/>
      <c r="AG1060" s="50"/>
      <c r="AI1060" s="50"/>
      <c r="AJ1060" s="50"/>
      <c r="AK1060" s="50"/>
      <c r="AL1060" s="50"/>
      <c r="AM1060" s="50"/>
      <c r="AO1060" s="50"/>
      <c r="AP1060" s="50"/>
      <c r="AQ1060" s="50"/>
      <c r="AR1060" s="50"/>
      <c r="AS1060" s="50"/>
      <c r="AU1060" s="50"/>
      <c r="AV1060" s="50"/>
      <c r="AX1060" s="50"/>
      <c r="AY1060" s="50"/>
      <c r="AZ1060" s="50"/>
      <c r="BA1060" s="50"/>
      <c r="BB1060" s="50"/>
      <c r="BC1060" s="50"/>
      <c r="BD1060" s="51"/>
    </row>
    <row r="1061" spans="9:56" x14ac:dyDescent="0.2">
      <c r="I1061" s="51"/>
      <c r="J1061" s="51"/>
      <c r="K1061" s="51"/>
      <c r="L1061" s="51"/>
      <c r="M1061" s="51"/>
      <c r="N1061" s="51"/>
      <c r="O1061" s="50"/>
      <c r="P1061" s="50"/>
      <c r="Q1061" s="50"/>
      <c r="R1061" s="50"/>
      <c r="T1061" s="50"/>
      <c r="U1061" s="50"/>
      <c r="V1061" s="50"/>
      <c r="W1061" s="50"/>
      <c r="X1061" s="50"/>
      <c r="Z1061" s="50"/>
      <c r="AA1061" s="50"/>
      <c r="AB1061" s="50"/>
      <c r="AC1061" s="50"/>
      <c r="AD1061" s="50"/>
      <c r="AF1061" s="50"/>
      <c r="AG1061" s="50"/>
      <c r="AI1061" s="50"/>
      <c r="AJ1061" s="50"/>
      <c r="AK1061" s="50"/>
      <c r="AL1061" s="50"/>
      <c r="AM1061" s="50"/>
      <c r="AO1061" s="50"/>
      <c r="AP1061" s="50"/>
      <c r="AQ1061" s="50"/>
      <c r="AR1061" s="50"/>
      <c r="AS1061" s="50"/>
      <c r="AU1061" s="50"/>
      <c r="AV1061" s="50"/>
      <c r="AX1061" s="50"/>
      <c r="AY1061" s="50"/>
      <c r="AZ1061" s="50"/>
      <c r="BA1061" s="50"/>
      <c r="BB1061" s="50"/>
      <c r="BC1061" s="50"/>
      <c r="BD1061" s="51"/>
    </row>
    <row r="1062" spans="9:56" x14ac:dyDescent="0.2">
      <c r="I1062" s="51"/>
      <c r="J1062" s="51"/>
      <c r="K1062" s="51"/>
      <c r="L1062" s="51"/>
      <c r="M1062" s="51"/>
      <c r="N1062" s="51"/>
      <c r="O1062" s="50"/>
      <c r="P1062" s="50"/>
      <c r="Q1062" s="50"/>
      <c r="R1062" s="50"/>
      <c r="T1062" s="50"/>
      <c r="U1062" s="50"/>
      <c r="V1062" s="50"/>
      <c r="W1062" s="50"/>
      <c r="X1062" s="50"/>
      <c r="Z1062" s="50"/>
      <c r="AA1062" s="50"/>
      <c r="AB1062" s="50"/>
      <c r="AC1062" s="50"/>
      <c r="AD1062" s="50"/>
      <c r="AF1062" s="50"/>
      <c r="AG1062" s="50"/>
      <c r="AI1062" s="50"/>
      <c r="AJ1062" s="50"/>
      <c r="AK1062" s="50"/>
      <c r="AL1062" s="50"/>
      <c r="AM1062" s="50"/>
      <c r="AO1062" s="50"/>
      <c r="AP1062" s="50"/>
      <c r="AQ1062" s="50"/>
      <c r="AR1062" s="50"/>
      <c r="AS1062" s="50"/>
      <c r="AU1062" s="50"/>
      <c r="AV1062" s="50"/>
      <c r="AX1062" s="50"/>
      <c r="AY1062" s="50"/>
      <c r="AZ1062" s="50"/>
      <c r="BA1062" s="50"/>
      <c r="BB1062" s="50"/>
      <c r="BC1062" s="50"/>
      <c r="BD1062" s="51"/>
    </row>
    <row r="1063" spans="9:56" x14ac:dyDescent="0.2">
      <c r="I1063" s="51"/>
      <c r="J1063" s="51"/>
      <c r="K1063" s="51"/>
      <c r="L1063" s="51"/>
      <c r="M1063" s="51"/>
      <c r="N1063" s="51"/>
      <c r="O1063" s="50"/>
      <c r="P1063" s="50"/>
      <c r="Q1063" s="50"/>
      <c r="R1063" s="50"/>
      <c r="T1063" s="50"/>
      <c r="U1063" s="50"/>
      <c r="V1063" s="50"/>
      <c r="W1063" s="50"/>
      <c r="X1063" s="50"/>
      <c r="Z1063" s="50"/>
      <c r="AA1063" s="50"/>
      <c r="AB1063" s="50"/>
      <c r="AC1063" s="50"/>
      <c r="AD1063" s="50"/>
      <c r="AF1063" s="50"/>
      <c r="AG1063" s="50"/>
      <c r="AI1063" s="50"/>
      <c r="AJ1063" s="50"/>
      <c r="AK1063" s="50"/>
      <c r="AL1063" s="50"/>
      <c r="AM1063" s="50"/>
      <c r="AO1063" s="50"/>
      <c r="AP1063" s="50"/>
      <c r="AQ1063" s="50"/>
      <c r="AR1063" s="50"/>
      <c r="AS1063" s="50"/>
      <c r="AU1063" s="50"/>
      <c r="AV1063" s="50"/>
      <c r="AX1063" s="50"/>
      <c r="AY1063" s="50"/>
      <c r="AZ1063" s="50"/>
      <c r="BA1063" s="50"/>
      <c r="BB1063" s="50"/>
      <c r="BC1063" s="50"/>
      <c r="BD1063" s="51"/>
    </row>
    <row r="1064" spans="9:56" x14ac:dyDescent="0.2">
      <c r="I1064" s="51"/>
      <c r="J1064" s="51"/>
      <c r="K1064" s="51"/>
      <c r="L1064" s="51"/>
      <c r="M1064" s="51"/>
      <c r="N1064" s="51"/>
      <c r="O1064" s="50"/>
      <c r="P1064" s="50"/>
      <c r="Q1064" s="50"/>
      <c r="R1064" s="50"/>
      <c r="T1064" s="50"/>
      <c r="U1064" s="50"/>
      <c r="V1064" s="50"/>
      <c r="W1064" s="50"/>
      <c r="X1064" s="50"/>
      <c r="Z1064" s="50"/>
      <c r="AA1064" s="50"/>
      <c r="AB1064" s="50"/>
      <c r="AC1064" s="50"/>
      <c r="AD1064" s="50"/>
      <c r="AF1064" s="50"/>
      <c r="AG1064" s="50"/>
      <c r="AI1064" s="50"/>
      <c r="AJ1064" s="50"/>
      <c r="AK1064" s="50"/>
      <c r="AL1064" s="50"/>
      <c r="AM1064" s="50"/>
      <c r="AO1064" s="50"/>
      <c r="AP1064" s="50"/>
      <c r="AQ1064" s="50"/>
      <c r="AR1064" s="50"/>
      <c r="AS1064" s="50"/>
      <c r="AU1064" s="50"/>
      <c r="AV1064" s="50"/>
      <c r="AX1064" s="50"/>
      <c r="AY1064" s="50"/>
      <c r="AZ1064" s="50"/>
      <c r="BA1064" s="50"/>
      <c r="BB1064" s="50"/>
      <c r="BC1064" s="50"/>
      <c r="BD1064" s="51"/>
    </row>
    <row r="1065" spans="9:56" x14ac:dyDescent="0.2">
      <c r="I1065" s="51"/>
      <c r="J1065" s="51"/>
      <c r="K1065" s="51"/>
      <c r="L1065" s="51"/>
      <c r="M1065" s="51"/>
      <c r="N1065" s="51"/>
      <c r="O1065" s="50"/>
      <c r="P1065" s="50"/>
      <c r="Q1065" s="50"/>
      <c r="R1065" s="50"/>
      <c r="T1065" s="50"/>
      <c r="U1065" s="50"/>
      <c r="V1065" s="50"/>
      <c r="W1065" s="50"/>
      <c r="X1065" s="50"/>
      <c r="Z1065" s="50"/>
      <c r="AA1065" s="50"/>
      <c r="AB1065" s="50"/>
      <c r="AC1065" s="50"/>
      <c r="AD1065" s="50"/>
      <c r="AF1065" s="50"/>
      <c r="AG1065" s="50"/>
      <c r="AI1065" s="50"/>
      <c r="AJ1065" s="50"/>
      <c r="AK1065" s="50"/>
      <c r="AL1065" s="50"/>
      <c r="AM1065" s="50"/>
      <c r="AO1065" s="50"/>
      <c r="AP1065" s="50"/>
      <c r="AQ1065" s="50"/>
      <c r="AR1065" s="50"/>
      <c r="AS1065" s="50"/>
      <c r="AU1065" s="50"/>
      <c r="AV1065" s="50"/>
      <c r="AX1065" s="50"/>
      <c r="AY1065" s="50"/>
      <c r="AZ1065" s="50"/>
      <c r="BA1065" s="50"/>
      <c r="BB1065" s="50"/>
      <c r="BC1065" s="50"/>
      <c r="BD1065" s="51"/>
    </row>
    <row r="1066" spans="9:56" x14ac:dyDescent="0.2">
      <c r="I1066" s="51"/>
      <c r="J1066" s="51"/>
      <c r="K1066" s="51"/>
      <c r="L1066" s="51"/>
      <c r="M1066" s="51"/>
      <c r="N1066" s="51"/>
      <c r="O1066" s="50"/>
      <c r="P1066" s="50"/>
      <c r="Q1066" s="50"/>
      <c r="R1066" s="50"/>
      <c r="T1066" s="50"/>
      <c r="U1066" s="50"/>
      <c r="V1066" s="50"/>
      <c r="W1066" s="50"/>
      <c r="X1066" s="50"/>
      <c r="Z1066" s="50"/>
      <c r="AA1066" s="50"/>
      <c r="AB1066" s="50"/>
      <c r="AC1066" s="50"/>
      <c r="AD1066" s="50"/>
      <c r="AF1066" s="50"/>
      <c r="AG1066" s="50"/>
      <c r="AI1066" s="50"/>
      <c r="AJ1066" s="50"/>
      <c r="AK1066" s="50"/>
      <c r="AL1066" s="50"/>
      <c r="AM1066" s="50"/>
      <c r="AO1066" s="50"/>
      <c r="AP1066" s="50"/>
      <c r="AQ1066" s="50"/>
      <c r="AR1066" s="50"/>
      <c r="AS1066" s="50"/>
      <c r="AU1066" s="50"/>
      <c r="AV1066" s="50"/>
      <c r="AX1066" s="50"/>
      <c r="AY1066" s="50"/>
      <c r="AZ1066" s="50"/>
      <c r="BA1066" s="50"/>
      <c r="BB1066" s="50"/>
      <c r="BC1066" s="50"/>
      <c r="BD1066" s="51"/>
    </row>
    <row r="1067" spans="9:56" x14ac:dyDescent="0.2">
      <c r="I1067" s="51"/>
      <c r="J1067" s="51"/>
      <c r="K1067" s="51"/>
      <c r="L1067" s="51"/>
      <c r="M1067" s="51"/>
      <c r="N1067" s="51"/>
      <c r="O1067" s="50"/>
      <c r="P1067" s="50"/>
      <c r="Q1067" s="50"/>
      <c r="R1067" s="50"/>
      <c r="T1067" s="50"/>
      <c r="U1067" s="50"/>
      <c r="V1067" s="50"/>
      <c r="W1067" s="50"/>
      <c r="X1067" s="50"/>
      <c r="Z1067" s="50"/>
      <c r="AA1067" s="50"/>
      <c r="AB1067" s="50"/>
      <c r="AC1067" s="50"/>
      <c r="AD1067" s="50"/>
      <c r="AF1067" s="50"/>
      <c r="AG1067" s="50"/>
      <c r="AI1067" s="50"/>
      <c r="AJ1067" s="50"/>
      <c r="AK1067" s="50"/>
      <c r="AL1067" s="50"/>
      <c r="AM1067" s="50"/>
      <c r="AO1067" s="50"/>
      <c r="AP1067" s="50"/>
      <c r="AQ1067" s="50"/>
      <c r="AR1067" s="50"/>
      <c r="AS1067" s="50"/>
      <c r="AU1067" s="50"/>
      <c r="AV1067" s="50"/>
      <c r="AX1067" s="50"/>
      <c r="AY1067" s="50"/>
      <c r="AZ1067" s="50"/>
      <c r="BA1067" s="50"/>
      <c r="BB1067" s="50"/>
      <c r="BC1067" s="50"/>
      <c r="BD1067" s="51"/>
    </row>
    <row r="1068" spans="9:56" x14ac:dyDescent="0.2">
      <c r="I1068" s="51"/>
      <c r="J1068" s="51"/>
      <c r="K1068" s="51"/>
      <c r="L1068" s="51"/>
      <c r="M1068" s="51"/>
      <c r="N1068" s="51"/>
      <c r="O1068" s="50"/>
      <c r="P1068" s="50"/>
      <c r="Q1068" s="50"/>
      <c r="R1068" s="50"/>
      <c r="T1068" s="50"/>
      <c r="U1068" s="50"/>
      <c r="V1068" s="50"/>
      <c r="W1068" s="50"/>
      <c r="X1068" s="50"/>
      <c r="Z1068" s="50"/>
      <c r="AA1068" s="50"/>
      <c r="AB1068" s="50"/>
      <c r="AC1068" s="50"/>
      <c r="AD1068" s="50"/>
      <c r="AF1068" s="50"/>
      <c r="AG1068" s="50"/>
      <c r="AI1068" s="50"/>
      <c r="AJ1068" s="50"/>
      <c r="AK1068" s="50"/>
      <c r="AL1068" s="50"/>
      <c r="AM1068" s="50"/>
      <c r="AO1068" s="50"/>
      <c r="AP1068" s="50"/>
      <c r="AQ1068" s="50"/>
      <c r="AR1068" s="50"/>
      <c r="AS1068" s="50"/>
      <c r="AU1068" s="50"/>
      <c r="AV1068" s="50"/>
      <c r="AX1068" s="50"/>
      <c r="AY1068" s="50"/>
      <c r="AZ1068" s="50"/>
      <c r="BA1068" s="50"/>
      <c r="BB1068" s="50"/>
      <c r="BC1068" s="50"/>
      <c r="BD1068" s="51"/>
    </row>
    <row r="1069" spans="9:56" x14ac:dyDescent="0.2">
      <c r="I1069" s="51"/>
      <c r="J1069" s="51"/>
      <c r="K1069" s="51"/>
      <c r="L1069" s="51"/>
      <c r="M1069" s="51"/>
      <c r="N1069" s="51"/>
      <c r="O1069" s="50"/>
      <c r="P1069" s="50"/>
      <c r="Q1069" s="50"/>
      <c r="R1069" s="50"/>
      <c r="T1069" s="50"/>
      <c r="U1069" s="50"/>
      <c r="V1069" s="50"/>
      <c r="W1069" s="50"/>
      <c r="X1069" s="50"/>
      <c r="Z1069" s="50"/>
      <c r="AA1069" s="50"/>
      <c r="AB1069" s="50"/>
      <c r="AC1069" s="50"/>
      <c r="AD1069" s="50"/>
      <c r="AF1069" s="50"/>
      <c r="AG1069" s="50"/>
      <c r="AI1069" s="50"/>
      <c r="AJ1069" s="50"/>
      <c r="AK1069" s="50"/>
      <c r="AL1069" s="50"/>
      <c r="AM1069" s="50"/>
      <c r="AO1069" s="50"/>
      <c r="AP1069" s="50"/>
      <c r="AQ1069" s="50"/>
      <c r="AR1069" s="50"/>
      <c r="AS1069" s="50"/>
      <c r="AU1069" s="50"/>
      <c r="AV1069" s="50"/>
      <c r="AX1069" s="50"/>
      <c r="AY1069" s="50"/>
      <c r="AZ1069" s="50"/>
      <c r="BA1069" s="50"/>
      <c r="BB1069" s="50"/>
      <c r="BC1069" s="50"/>
      <c r="BD1069" s="51"/>
    </row>
    <row r="1070" spans="9:56" x14ac:dyDescent="0.2">
      <c r="I1070" s="51"/>
      <c r="J1070" s="51"/>
      <c r="K1070" s="51"/>
      <c r="L1070" s="51"/>
      <c r="M1070" s="51"/>
      <c r="N1070" s="51"/>
      <c r="O1070" s="50"/>
      <c r="P1070" s="50"/>
      <c r="Q1070" s="50"/>
      <c r="R1070" s="50"/>
      <c r="T1070" s="50"/>
      <c r="U1070" s="50"/>
      <c r="V1070" s="50"/>
      <c r="W1070" s="50"/>
      <c r="X1070" s="50"/>
      <c r="Z1070" s="50"/>
      <c r="AA1070" s="50"/>
      <c r="AB1070" s="50"/>
      <c r="AC1070" s="50"/>
      <c r="AD1070" s="50"/>
      <c r="AF1070" s="50"/>
      <c r="AG1070" s="50"/>
      <c r="AI1070" s="50"/>
      <c r="AJ1070" s="50"/>
      <c r="AK1070" s="50"/>
      <c r="AL1070" s="50"/>
      <c r="AM1070" s="50"/>
      <c r="AO1070" s="50"/>
      <c r="AP1070" s="50"/>
      <c r="AQ1070" s="50"/>
      <c r="AR1070" s="50"/>
      <c r="AS1070" s="50"/>
      <c r="AU1070" s="50"/>
      <c r="AV1070" s="50"/>
      <c r="AX1070" s="50"/>
      <c r="AY1070" s="50"/>
      <c r="AZ1070" s="50"/>
      <c r="BA1070" s="50"/>
      <c r="BB1070" s="50"/>
      <c r="BC1070" s="50"/>
      <c r="BD1070" s="51"/>
    </row>
    <row r="1071" spans="9:56" x14ac:dyDescent="0.2">
      <c r="I1071" s="51"/>
      <c r="J1071" s="51"/>
      <c r="K1071" s="51"/>
      <c r="L1071" s="51"/>
      <c r="M1071" s="51"/>
      <c r="N1071" s="51"/>
      <c r="O1071" s="50"/>
      <c r="P1071" s="50"/>
      <c r="Q1071" s="50"/>
      <c r="R1071" s="50"/>
      <c r="T1071" s="50"/>
      <c r="U1071" s="50"/>
      <c r="V1071" s="50"/>
      <c r="W1071" s="50"/>
      <c r="X1071" s="50"/>
      <c r="Z1071" s="50"/>
      <c r="AA1071" s="50"/>
      <c r="AB1071" s="50"/>
      <c r="AC1071" s="50"/>
      <c r="AD1071" s="50"/>
      <c r="AF1071" s="50"/>
      <c r="AG1071" s="50"/>
      <c r="AI1071" s="50"/>
      <c r="AJ1071" s="50"/>
      <c r="AK1071" s="50"/>
      <c r="AL1071" s="50"/>
      <c r="AM1071" s="50"/>
      <c r="AO1071" s="50"/>
      <c r="AP1071" s="50"/>
      <c r="AQ1071" s="50"/>
      <c r="AR1071" s="50"/>
      <c r="AS1071" s="50"/>
      <c r="AU1071" s="50"/>
      <c r="AV1071" s="50"/>
      <c r="AX1071" s="50"/>
      <c r="AY1071" s="50"/>
      <c r="AZ1071" s="50"/>
      <c r="BA1071" s="50"/>
      <c r="BB1071" s="50"/>
      <c r="BC1071" s="50"/>
      <c r="BD1071" s="51"/>
    </row>
    <row r="1072" spans="9:56" x14ac:dyDescent="0.2">
      <c r="I1072" s="51"/>
      <c r="J1072" s="51"/>
      <c r="K1072" s="51"/>
      <c r="L1072" s="51"/>
      <c r="M1072" s="51"/>
      <c r="N1072" s="51"/>
      <c r="O1072" s="50"/>
      <c r="P1072" s="50"/>
      <c r="Q1072" s="50"/>
      <c r="R1072" s="50"/>
      <c r="T1072" s="50"/>
      <c r="U1072" s="50"/>
      <c r="V1072" s="50"/>
      <c r="W1072" s="50"/>
      <c r="X1072" s="50"/>
      <c r="Z1072" s="50"/>
      <c r="AA1072" s="50"/>
      <c r="AB1072" s="50"/>
      <c r="AC1072" s="50"/>
      <c r="AD1072" s="50"/>
      <c r="AF1072" s="50"/>
      <c r="AG1072" s="50"/>
      <c r="AI1072" s="50"/>
      <c r="AJ1072" s="50"/>
      <c r="AK1072" s="50"/>
      <c r="AL1072" s="50"/>
      <c r="AM1072" s="50"/>
      <c r="AO1072" s="50"/>
      <c r="AP1072" s="50"/>
      <c r="AQ1072" s="50"/>
      <c r="AR1072" s="50"/>
      <c r="AS1072" s="50"/>
      <c r="AU1072" s="50"/>
      <c r="AV1072" s="50"/>
      <c r="AX1072" s="50"/>
      <c r="AY1072" s="50"/>
      <c r="AZ1072" s="50"/>
      <c r="BA1072" s="50"/>
      <c r="BB1072" s="50"/>
      <c r="BC1072" s="50"/>
      <c r="BD1072" s="51"/>
    </row>
    <row r="1073" spans="9:56" x14ac:dyDescent="0.2">
      <c r="I1073" s="51"/>
      <c r="J1073" s="51"/>
      <c r="K1073" s="51"/>
      <c r="L1073" s="51"/>
      <c r="M1073" s="51"/>
      <c r="N1073" s="51"/>
      <c r="O1073" s="50"/>
      <c r="P1073" s="50"/>
      <c r="Q1073" s="50"/>
      <c r="R1073" s="50"/>
      <c r="T1073" s="50"/>
      <c r="U1073" s="50"/>
      <c r="V1073" s="50"/>
      <c r="W1073" s="50"/>
      <c r="X1073" s="50"/>
      <c r="Z1073" s="50"/>
      <c r="AA1073" s="50"/>
      <c r="AB1073" s="50"/>
      <c r="AC1073" s="50"/>
      <c r="AD1073" s="50"/>
      <c r="AF1073" s="50"/>
      <c r="AG1073" s="50"/>
      <c r="AI1073" s="50"/>
      <c r="AJ1073" s="50"/>
      <c r="AK1073" s="50"/>
      <c r="AL1073" s="50"/>
      <c r="AM1073" s="50"/>
      <c r="AO1073" s="50"/>
      <c r="AP1073" s="50"/>
      <c r="AQ1073" s="50"/>
      <c r="AR1073" s="50"/>
      <c r="AS1073" s="50"/>
      <c r="AU1073" s="50"/>
      <c r="AV1073" s="50"/>
      <c r="AX1073" s="50"/>
      <c r="AY1073" s="50"/>
      <c r="AZ1073" s="50"/>
      <c r="BA1073" s="50"/>
      <c r="BB1073" s="50"/>
      <c r="BC1073" s="50"/>
      <c r="BD1073" s="51"/>
    </row>
    <row r="1074" spans="9:56" x14ac:dyDescent="0.2">
      <c r="I1074" s="51"/>
      <c r="J1074" s="51"/>
      <c r="K1074" s="51"/>
      <c r="L1074" s="51"/>
      <c r="M1074" s="51"/>
      <c r="N1074" s="51"/>
      <c r="O1074" s="50"/>
      <c r="P1074" s="50"/>
      <c r="Q1074" s="50"/>
      <c r="R1074" s="50"/>
      <c r="T1074" s="50"/>
      <c r="U1074" s="50"/>
      <c r="V1074" s="50"/>
      <c r="W1074" s="50"/>
      <c r="X1074" s="50"/>
      <c r="Z1074" s="50"/>
      <c r="AA1074" s="50"/>
      <c r="AB1074" s="50"/>
      <c r="AC1074" s="50"/>
      <c r="AD1074" s="50"/>
      <c r="AF1074" s="50"/>
      <c r="AG1074" s="50"/>
      <c r="AI1074" s="50"/>
      <c r="AJ1074" s="50"/>
      <c r="AK1074" s="50"/>
      <c r="AL1074" s="50"/>
      <c r="AM1074" s="50"/>
      <c r="AO1074" s="50"/>
      <c r="AP1074" s="50"/>
      <c r="AQ1074" s="50"/>
      <c r="AR1074" s="50"/>
      <c r="AS1074" s="50"/>
      <c r="AU1074" s="50"/>
      <c r="AV1074" s="50"/>
      <c r="AX1074" s="50"/>
      <c r="AY1074" s="50"/>
      <c r="AZ1074" s="50"/>
      <c r="BA1074" s="50"/>
      <c r="BB1074" s="50"/>
      <c r="BC1074" s="50"/>
      <c r="BD1074" s="51"/>
    </row>
    <row r="1075" spans="9:56" x14ac:dyDescent="0.2">
      <c r="I1075" s="51"/>
      <c r="J1075" s="51"/>
      <c r="K1075" s="51"/>
      <c r="L1075" s="51"/>
      <c r="M1075" s="51"/>
      <c r="N1075" s="51"/>
      <c r="O1075" s="50"/>
      <c r="P1075" s="50"/>
      <c r="Q1075" s="50"/>
      <c r="R1075" s="50"/>
      <c r="T1075" s="50"/>
      <c r="U1075" s="50"/>
      <c r="V1075" s="50"/>
      <c r="W1075" s="50"/>
      <c r="X1075" s="50"/>
      <c r="Z1075" s="50"/>
      <c r="AA1075" s="50"/>
      <c r="AB1075" s="50"/>
      <c r="AC1075" s="50"/>
      <c r="AD1075" s="50"/>
      <c r="AF1075" s="50"/>
      <c r="AG1075" s="50"/>
      <c r="AI1075" s="50"/>
      <c r="AJ1075" s="50"/>
      <c r="AK1075" s="50"/>
      <c r="AL1075" s="50"/>
      <c r="AM1075" s="50"/>
      <c r="AO1075" s="50"/>
      <c r="AP1075" s="50"/>
      <c r="AQ1075" s="50"/>
      <c r="AR1075" s="50"/>
      <c r="AS1075" s="50"/>
      <c r="AU1075" s="50"/>
      <c r="AV1075" s="50"/>
      <c r="AX1075" s="50"/>
      <c r="AY1075" s="50"/>
      <c r="AZ1075" s="50"/>
      <c r="BA1075" s="50"/>
      <c r="BB1075" s="50"/>
      <c r="BC1075" s="50"/>
      <c r="BD1075" s="51"/>
    </row>
    <row r="1076" spans="9:56" x14ac:dyDescent="0.2">
      <c r="I1076" s="51"/>
      <c r="J1076" s="51"/>
      <c r="K1076" s="51"/>
      <c r="L1076" s="51"/>
      <c r="M1076" s="51"/>
      <c r="N1076" s="51"/>
      <c r="O1076" s="50"/>
      <c r="P1076" s="50"/>
      <c r="Q1076" s="50"/>
      <c r="R1076" s="50"/>
      <c r="T1076" s="50"/>
      <c r="U1076" s="50"/>
      <c r="V1076" s="50"/>
      <c r="W1076" s="50"/>
      <c r="X1076" s="50"/>
      <c r="Z1076" s="50"/>
      <c r="AA1076" s="50"/>
      <c r="AB1076" s="50"/>
      <c r="AC1076" s="50"/>
      <c r="AD1076" s="50"/>
      <c r="AF1076" s="50"/>
      <c r="AG1076" s="50"/>
      <c r="AI1076" s="50"/>
      <c r="AJ1076" s="50"/>
      <c r="AK1076" s="50"/>
      <c r="AL1076" s="50"/>
      <c r="AM1076" s="50"/>
      <c r="AO1076" s="50"/>
      <c r="AP1076" s="50"/>
      <c r="AQ1076" s="50"/>
      <c r="AR1076" s="50"/>
      <c r="AS1076" s="50"/>
      <c r="AU1076" s="50"/>
      <c r="AV1076" s="50"/>
      <c r="AX1076" s="50"/>
      <c r="AY1076" s="50"/>
      <c r="AZ1076" s="50"/>
      <c r="BA1076" s="50"/>
      <c r="BB1076" s="50"/>
      <c r="BC1076" s="50"/>
      <c r="BD1076" s="51"/>
    </row>
    <row r="1077" spans="9:56" x14ac:dyDescent="0.2">
      <c r="I1077" s="51"/>
      <c r="J1077" s="51"/>
      <c r="K1077" s="51"/>
      <c r="L1077" s="51"/>
      <c r="M1077" s="51"/>
      <c r="N1077" s="51"/>
      <c r="O1077" s="50"/>
      <c r="P1077" s="50"/>
      <c r="Q1077" s="50"/>
      <c r="R1077" s="50"/>
      <c r="T1077" s="50"/>
      <c r="U1077" s="50"/>
      <c r="V1077" s="50"/>
      <c r="W1077" s="50"/>
      <c r="X1077" s="50"/>
      <c r="Z1077" s="50"/>
      <c r="AA1077" s="50"/>
      <c r="AB1077" s="50"/>
      <c r="AC1077" s="50"/>
      <c r="AD1077" s="50"/>
      <c r="AF1077" s="50"/>
      <c r="AG1077" s="50"/>
      <c r="AI1077" s="50"/>
      <c r="AJ1077" s="50"/>
      <c r="AK1077" s="50"/>
      <c r="AL1077" s="50"/>
      <c r="AM1077" s="50"/>
      <c r="AO1077" s="50"/>
      <c r="AP1077" s="50"/>
      <c r="AQ1077" s="50"/>
      <c r="AR1077" s="50"/>
      <c r="AS1077" s="50"/>
      <c r="AU1077" s="50"/>
      <c r="AV1077" s="50"/>
      <c r="AX1077" s="50"/>
      <c r="AY1077" s="50"/>
      <c r="AZ1077" s="50"/>
      <c r="BA1077" s="50"/>
      <c r="BB1077" s="50"/>
      <c r="BC1077" s="50"/>
      <c r="BD1077" s="51"/>
    </row>
    <row r="1078" spans="9:56" x14ac:dyDescent="0.2">
      <c r="I1078" s="51"/>
      <c r="J1078" s="51"/>
      <c r="K1078" s="51"/>
      <c r="L1078" s="51"/>
      <c r="M1078" s="51"/>
      <c r="N1078" s="51"/>
      <c r="O1078" s="50"/>
      <c r="P1078" s="50"/>
      <c r="Q1078" s="50"/>
      <c r="R1078" s="50"/>
      <c r="T1078" s="50"/>
      <c r="U1078" s="50"/>
      <c r="V1078" s="50"/>
      <c r="W1078" s="50"/>
      <c r="X1078" s="50"/>
      <c r="Z1078" s="50"/>
      <c r="AA1078" s="50"/>
      <c r="AB1078" s="50"/>
      <c r="AC1078" s="50"/>
      <c r="AD1078" s="50"/>
      <c r="AF1078" s="50"/>
      <c r="AG1078" s="50"/>
      <c r="AI1078" s="50"/>
      <c r="AJ1078" s="50"/>
      <c r="AK1078" s="50"/>
      <c r="AL1078" s="50"/>
      <c r="AM1078" s="50"/>
      <c r="AO1078" s="50"/>
      <c r="AP1078" s="50"/>
      <c r="AQ1078" s="50"/>
      <c r="AR1078" s="50"/>
      <c r="AS1078" s="50"/>
      <c r="AU1078" s="50"/>
      <c r="AV1078" s="50"/>
      <c r="AX1078" s="50"/>
      <c r="AY1078" s="50"/>
      <c r="AZ1078" s="50"/>
      <c r="BA1078" s="50"/>
      <c r="BB1078" s="50"/>
      <c r="BC1078" s="50"/>
      <c r="BD1078" s="51"/>
    </row>
    <row r="1079" spans="9:56" x14ac:dyDescent="0.2">
      <c r="I1079" s="51"/>
      <c r="J1079" s="51"/>
      <c r="K1079" s="51"/>
      <c r="L1079" s="51"/>
      <c r="M1079" s="51"/>
      <c r="N1079" s="51"/>
      <c r="O1079" s="50"/>
      <c r="P1079" s="50"/>
      <c r="Q1079" s="50"/>
      <c r="R1079" s="50"/>
      <c r="T1079" s="50"/>
      <c r="U1079" s="50"/>
      <c r="V1079" s="50"/>
      <c r="W1079" s="50"/>
      <c r="X1079" s="50"/>
      <c r="Z1079" s="50"/>
      <c r="AA1079" s="50"/>
      <c r="AB1079" s="50"/>
      <c r="AC1079" s="50"/>
      <c r="AD1079" s="50"/>
      <c r="AF1079" s="50"/>
      <c r="AG1079" s="50"/>
      <c r="AI1079" s="50"/>
      <c r="AJ1079" s="50"/>
      <c r="AK1079" s="50"/>
      <c r="AL1079" s="50"/>
      <c r="AM1079" s="50"/>
      <c r="AO1079" s="50"/>
      <c r="AP1079" s="50"/>
      <c r="AQ1079" s="50"/>
      <c r="AR1079" s="50"/>
      <c r="AS1079" s="50"/>
      <c r="AU1079" s="50"/>
      <c r="AV1079" s="50"/>
      <c r="AX1079" s="50"/>
      <c r="AY1079" s="50"/>
      <c r="AZ1079" s="50"/>
      <c r="BA1079" s="50"/>
      <c r="BB1079" s="50"/>
      <c r="BC1079" s="50"/>
      <c r="BD1079" s="51"/>
    </row>
    <row r="1080" spans="9:56" x14ac:dyDescent="0.2">
      <c r="I1080" s="51"/>
      <c r="J1080" s="51"/>
      <c r="K1080" s="51"/>
      <c r="L1080" s="51"/>
      <c r="M1080" s="51"/>
      <c r="N1080" s="51"/>
      <c r="O1080" s="50"/>
      <c r="P1080" s="50"/>
      <c r="Q1080" s="50"/>
      <c r="R1080" s="50"/>
      <c r="T1080" s="50"/>
      <c r="U1080" s="50"/>
      <c r="V1080" s="50"/>
      <c r="W1080" s="50"/>
      <c r="X1080" s="50"/>
      <c r="Z1080" s="50"/>
      <c r="AA1080" s="50"/>
      <c r="AB1080" s="50"/>
      <c r="AC1080" s="50"/>
      <c r="AD1080" s="50"/>
      <c r="AF1080" s="50"/>
      <c r="AG1080" s="50"/>
      <c r="AI1080" s="50"/>
      <c r="AJ1080" s="50"/>
      <c r="AK1080" s="50"/>
      <c r="AL1080" s="50"/>
      <c r="AM1080" s="50"/>
      <c r="AO1080" s="50"/>
      <c r="AP1080" s="50"/>
      <c r="AQ1080" s="50"/>
      <c r="AR1080" s="50"/>
      <c r="AS1080" s="50"/>
      <c r="AU1080" s="50"/>
      <c r="AV1080" s="50"/>
      <c r="AX1080" s="50"/>
      <c r="AY1080" s="50"/>
      <c r="AZ1080" s="50"/>
      <c r="BA1080" s="50"/>
      <c r="BB1080" s="50"/>
      <c r="BC1080" s="50"/>
      <c r="BD1080" s="51"/>
    </row>
    <row r="1081" spans="9:56" x14ac:dyDescent="0.2">
      <c r="I1081" s="51"/>
      <c r="J1081" s="51"/>
      <c r="K1081" s="51"/>
      <c r="L1081" s="51"/>
      <c r="M1081" s="51"/>
      <c r="N1081" s="51"/>
      <c r="O1081" s="50"/>
      <c r="P1081" s="50"/>
      <c r="Q1081" s="50"/>
      <c r="R1081" s="50"/>
      <c r="T1081" s="50"/>
      <c r="U1081" s="50"/>
      <c r="V1081" s="50"/>
      <c r="W1081" s="50"/>
      <c r="X1081" s="50"/>
      <c r="Z1081" s="50"/>
      <c r="AA1081" s="50"/>
      <c r="AB1081" s="50"/>
      <c r="AC1081" s="50"/>
      <c r="AD1081" s="50"/>
      <c r="AF1081" s="50"/>
      <c r="AG1081" s="50"/>
      <c r="AI1081" s="50"/>
      <c r="AJ1081" s="50"/>
      <c r="AK1081" s="50"/>
      <c r="AL1081" s="50"/>
      <c r="AM1081" s="50"/>
      <c r="AO1081" s="50"/>
      <c r="AP1081" s="50"/>
      <c r="AQ1081" s="50"/>
      <c r="AR1081" s="50"/>
      <c r="AS1081" s="50"/>
      <c r="AU1081" s="50"/>
      <c r="AV1081" s="50"/>
      <c r="AX1081" s="50"/>
      <c r="AY1081" s="50"/>
      <c r="AZ1081" s="50"/>
      <c r="BA1081" s="50"/>
      <c r="BB1081" s="50"/>
      <c r="BC1081" s="50"/>
      <c r="BD1081" s="51"/>
    </row>
    <row r="1082" spans="9:56" x14ac:dyDescent="0.2">
      <c r="I1082" s="51"/>
      <c r="J1082" s="51"/>
      <c r="K1082" s="51"/>
      <c r="L1082" s="51"/>
      <c r="M1082" s="51"/>
      <c r="N1082" s="51"/>
      <c r="O1082" s="50"/>
      <c r="P1082" s="50"/>
      <c r="Q1082" s="50"/>
      <c r="R1082" s="50"/>
      <c r="T1082" s="50"/>
      <c r="U1082" s="50"/>
      <c r="V1082" s="50"/>
      <c r="W1082" s="50"/>
      <c r="X1082" s="50"/>
      <c r="Z1082" s="50"/>
      <c r="AA1082" s="50"/>
      <c r="AB1082" s="50"/>
      <c r="AC1082" s="50"/>
      <c r="AD1082" s="50"/>
      <c r="AF1082" s="50"/>
      <c r="AG1082" s="50"/>
      <c r="AI1082" s="50"/>
      <c r="AJ1082" s="50"/>
      <c r="AK1082" s="50"/>
      <c r="AL1082" s="50"/>
      <c r="AM1082" s="50"/>
      <c r="AO1082" s="50"/>
      <c r="AP1082" s="50"/>
      <c r="AQ1082" s="50"/>
      <c r="AR1082" s="50"/>
      <c r="AS1082" s="50"/>
      <c r="AU1082" s="50"/>
      <c r="AV1082" s="50"/>
      <c r="AX1082" s="50"/>
      <c r="AY1082" s="50"/>
      <c r="AZ1082" s="50"/>
      <c r="BA1082" s="50"/>
      <c r="BB1082" s="50"/>
      <c r="BC1082" s="50"/>
      <c r="BD1082" s="51"/>
    </row>
    <row r="1083" spans="9:56" x14ac:dyDescent="0.2">
      <c r="I1083" s="51"/>
      <c r="J1083" s="51"/>
      <c r="K1083" s="51"/>
      <c r="L1083" s="51"/>
      <c r="M1083" s="51"/>
      <c r="N1083" s="51"/>
      <c r="O1083" s="50"/>
      <c r="P1083" s="50"/>
      <c r="Q1083" s="50"/>
      <c r="R1083" s="50"/>
      <c r="T1083" s="50"/>
      <c r="U1083" s="50"/>
      <c r="V1083" s="50"/>
      <c r="W1083" s="50"/>
      <c r="X1083" s="50"/>
      <c r="Z1083" s="50"/>
      <c r="AA1083" s="50"/>
      <c r="AB1083" s="50"/>
      <c r="AC1083" s="50"/>
      <c r="AD1083" s="50"/>
      <c r="AF1083" s="50"/>
      <c r="AG1083" s="50"/>
      <c r="AI1083" s="50"/>
      <c r="AJ1083" s="50"/>
      <c r="AK1083" s="50"/>
      <c r="AL1083" s="50"/>
      <c r="AM1083" s="50"/>
      <c r="AO1083" s="50"/>
      <c r="AP1083" s="50"/>
      <c r="AQ1083" s="50"/>
      <c r="AR1083" s="50"/>
      <c r="AS1083" s="50"/>
      <c r="AU1083" s="50"/>
      <c r="AV1083" s="50"/>
      <c r="AX1083" s="50"/>
      <c r="AY1083" s="50"/>
      <c r="AZ1083" s="50"/>
      <c r="BA1083" s="50"/>
      <c r="BB1083" s="50"/>
      <c r="BC1083" s="50"/>
      <c r="BD1083" s="51"/>
    </row>
    <row r="1084" spans="9:56" x14ac:dyDescent="0.2">
      <c r="I1084" s="51"/>
      <c r="J1084" s="51"/>
      <c r="K1084" s="51"/>
      <c r="L1084" s="51"/>
      <c r="M1084" s="51"/>
      <c r="N1084" s="51"/>
      <c r="O1084" s="50"/>
      <c r="P1084" s="50"/>
      <c r="Q1084" s="50"/>
      <c r="R1084" s="50"/>
      <c r="T1084" s="50"/>
      <c r="U1084" s="50"/>
      <c r="V1084" s="50"/>
      <c r="W1084" s="50"/>
      <c r="X1084" s="50"/>
      <c r="Z1084" s="50"/>
      <c r="AA1084" s="50"/>
      <c r="AB1084" s="50"/>
      <c r="AC1084" s="50"/>
      <c r="AD1084" s="50"/>
      <c r="AF1084" s="50"/>
      <c r="AG1084" s="50"/>
      <c r="AI1084" s="50"/>
      <c r="AJ1084" s="50"/>
      <c r="AK1084" s="50"/>
      <c r="AL1084" s="50"/>
      <c r="AM1084" s="50"/>
      <c r="AO1084" s="50"/>
      <c r="AP1084" s="50"/>
      <c r="AQ1084" s="50"/>
      <c r="AR1084" s="50"/>
      <c r="AS1084" s="50"/>
      <c r="AU1084" s="50"/>
      <c r="AV1084" s="50"/>
      <c r="AX1084" s="50"/>
      <c r="AY1084" s="50"/>
      <c r="AZ1084" s="50"/>
      <c r="BA1084" s="50"/>
      <c r="BB1084" s="50"/>
      <c r="BC1084" s="50"/>
      <c r="BD1084" s="51"/>
    </row>
    <row r="1085" spans="9:56" x14ac:dyDescent="0.2">
      <c r="I1085" s="51"/>
      <c r="J1085" s="51"/>
      <c r="K1085" s="51"/>
      <c r="L1085" s="51"/>
      <c r="M1085" s="51"/>
      <c r="N1085" s="51"/>
      <c r="O1085" s="50"/>
      <c r="P1085" s="50"/>
      <c r="Q1085" s="50"/>
      <c r="R1085" s="50"/>
      <c r="T1085" s="50"/>
      <c r="U1085" s="50"/>
      <c r="V1085" s="50"/>
      <c r="W1085" s="50"/>
      <c r="X1085" s="50"/>
      <c r="Z1085" s="50"/>
      <c r="AA1085" s="50"/>
      <c r="AB1085" s="50"/>
      <c r="AC1085" s="50"/>
      <c r="AD1085" s="50"/>
      <c r="AF1085" s="50"/>
      <c r="AG1085" s="50"/>
      <c r="AI1085" s="50"/>
      <c r="AJ1085" s="50"/>
      <c r="AK1085" s="50"/>
      <c r="AL1085" s="50"/>
      <c r="AM1085" s="50"/>
      <c r="AO1085" s="50"/>
      <c r="AP1085" s="50"/>
      <c r="AQ1085" s="50"/>
      <c r="AR1085" s="50"/>
      <c r="AS1085" s="50"/>
      <c r="AU1085" s="50"/>
      <c r="AV1085" s="50"/>
      <c r="AX1085" s="50"/>
      <c r="AY1085" s="50"/>
      <c r="AZ1085" s="50"/>
      <c r="BA1085" s="50"/>
      <c r="BB1085" s="50"/>
      <c r="BC1085" s="50"/>
      <c r="BD1085" s="51"/>
    </row>
    <row r="1086" spans="9:56" x14ac:dyDescent="0.2">
      <c r="I1086" s="51"/>
      <c r="J1086" s="51"/>
      <c r="K1086" s="51"/>
      <c r="L1086" s="51"/>
      <c r="M1086" s="51"/>
      <c r="N1086" s="51"/>
      <c r="O1086" s="50"/>
      <c r="P1086" s="50"/>
      <c r="Q1086" s="50"/>
      <c r="R1086" s="50"/>
      <c r="T1086" s="50"/>
      <c r="U1086" s="50"/>
      <c r="V1086" s="50"/>
      <c r="W1086" s="50"/>
      <c r="X1086" s="50"/>
      <c r="Z1086" s="50"/>
      <c r="AA1086" s="50"/>
      <c r="AB1086" s="50"/>
      <c r="AC1086" s="50"/>
      <c r="AD1086" s="50"/>
      <c r="AF1086" s="50"/>
      <c r="AG1086" s="50"/>
      <c r="AI1086" s="50"/>
      <c r="AJ1086" s="50"/>
      <c r="AK1086" s="50"/>
      <c r="AL1086" s="50"/>
      <c r="AM1086" s="50"/>
      <c r="AO1086" s="50"/>
      <c r="AP1086" s="50"/>
      <c r="AQ1086" s="50"/>
      <c r="AR1086" s="50"/>
      <c r="AS1086" s="50"/>
      <c r="AU1086" s="50"/>
      <c r="AV1086" s="50"/>
      <c r="AX1086" s="50"/>
      <c r="AY1086" s="50"/>
      <c r="AZ1086" s="50"/>
      <c r="BA1086" s="50"/>
      <c r="BB1086" s="50"/>
      <c r="BC1086" s="50"/>
      <c r="BD1086" s="51"/>
    </row>
    <row r="1087" spans="9:56" x14ac:dyDescent="0.2">
      <c r="I1087" s="51"/>
      <c r="J1087" s="51"/>
      <c r="K1087" s="51"/>
      <c r="L1087" s="51"/>
      <c r="M1087" s="51"/>
      <c r="N1087" s="51"/>
      <c r="O1087" s="50"/>
      <c r="P1087" s="50"/>
      <c r="Q1087" s="50"/>
      <c r="R1087" s="50"/>
      <c r="T1087" s="50"/>
      <c r="U1087" s="50"/>
      <c r="V1087" s="50"/>
      <c r="W1087" s="50"/>
      <c r="X1087" s="50"/>
      <c r="Z1087" s="50"/>
      <c r="AA1087" s="50"/>
      <c r="AB1087" s="50"/>
      <c r="AC1087" s="50"/>
      <c r="AD1087" s="50"/>
      <c r="AF1087" s="50"/>
      <c r="AG1087" s="50"/>
      <c r="AI1087" s="50"/>
      <c r="AJ1087" s="50"/>
      <c r="AK1087" s="50"/>
      <c r="AL1087" s="50"/>
      <c r="AM1087" s="50"/>
      <c r="AO1087" s="50"/>
      <c r="AP1087" s="50"/>
      <c r="AQ1087" s="50"/>
      <c r="AR1087" s="50"/>
      <c r="AS1087" s="50"/>
      <c r="AU1087" s="50"/>
      <c r="AV1087" s="50"/>
      <c r="AX1087" s="50"/>
      <c r="AY1087" s="50"/>
      <c r="AZ1087" s="50"/>
      <c r="BA1087" s="50"/>
      <c r="BB1087" s="50"/>
      <c r="BC1087" s="50"/>
      <c r="BD1087" s="51"/>
    </row>
    <row r="1088" spans="9:56" x14ac:dyDescent="0.2">
      <c r="I1088" s="51"/>
      <c r="J1088" s="51"/>
      <c r="K1088" s="51"/>
      <c r="L1088" s="51"/>
      <c r="M1088" s="51"/>
      <c r="N1088" s="51"/>
      <c r="O1088" s="50"/>
      <c r="P1088" s="50"/>
      <c r="Q1088" s="50"/>
      <c r="R1088" s="50"/>
      <c r="T1088" s="50"/>
      <c r="U1088" s="50"/>
      <c r="V1088" s="50"/>
      <c r="W1088" s="50"/>
      <c r="X1088" s="50"/>
      <c r="Z1088" s="50"/>
      <c r="AA1088" s="50"/>
      <c r="AB1088" s="50"/>
      <c r="AC1088" s="50"/>
      <c r="AD1088" s="50"/>
      <c r="AF1088" s="50"/>
      <c r="AG1088" s="50"/>
      <c r="AI1088" s="50"/>
      <c r="AJ1088" s="50"/>
      <c r="AK1088" s="50"/>
      <c r="AL1088" s="50"/>
      <c r="AM1088" s="50"/>
      <c r="AO1088" s="50"/>
      <c r="AP1088" s="50"/>
      <c r="AQ1088" s="50"/>
      <c r="AR1088" s="50"/>
      <c r="AS1088" s="50"/>
      <c r="AU1088" s="50"/>
      <c r="AV1088" s="50"/>
      <c r="AX1088" s="50"/>
      <c r="AY1088" s="50"/>
      <c r="AZ1088" s="50"/>
      <c r="BA1088" s="50"/>
      <c r="BB1088" s="50"/>
      <c r="BC1088" s="50"/>
      <c r="BD1088" s="51"/>
    </row>
    <row r="1089" spans="9:56" x14ac:dyDescent="0.2">
      <c r="I1089" s="51"/>
      <c r="J1089" s="51"/>
      <c r="K1089" s="51"/>
      <c r="L1089" s="51"/>
      <c r="M1089" s="51"/>
      <c r="N1089" s="51"/>
      <c r="O1089" s="50"/>
      <c r="P1089" s="50"/>
      <c r="Q1089" s="50"/>
      <c r="R1089" s="50"/>
      <c r="T1089" s="50"/>
      <c r="U1089" s="50"/>
      <c r="V1089" s="50"/>
      <c r="W1089" s="50"/>
      <c r="X1089" s="50"/>
      <c r="Z1089" s="50"/>
      <c r="AA1089" s="50"/>
      <c r="AB1089" s="50"/>
      <c r="AC1089" s="50"/>
      <c r="AD1089" s="50"/>
      <c r="AF1089" s="50"/>
      <c r="AG1089" s="50"/>
      <c r="AI1089" s="50"/>
      <c r="AJ1089" s="50"/>
      <c r="AK1089" s="50"/>
      <c r="AL1089" s="50"/>
      <c r="AM1089" s="50"/>
      <c r="AO1089" s="50"/>
      <c r="AP1089" s="50"/>
      <c r="AQ1089" s="50"/>
      <c r="AR1089" s="50"/>
      <c r="AS1089" s="50"/>
      <c r="AU1089" s="50"/>
      <c r="AV1089" s="50"/>
      <c r="AX1089" s="50"/>
      <c r="AY1089" s="50"/>
      <c r="AZ1089" s="50"/>
      <c r="BA1089" s="50"/>
      <c r="BB1089" s="50"/>
      <c r="BC1089" s="50"/>
      <c r="BD1089" s="51"/>
    </row>
    <row r="1090" spans="9:56" x14ac:dyDescent="0.2">
      <c r="I1090" s="51"/>
      <c r="J1090" s="51"/>
      <c r="K1090" s="51"/>
      <c r="L1090" s="51"/>
      <c r="M1090" s="51"/>
      <c r="N1090" s="51"/>
      <c r="O1090" s="50"/>
      <c r="P1090" s="50"/>
      <c r="Q1090" s="50"/>
      <c r="R1090" s="50"/>
      <c r="T1090" s="50"/>
      <c r="U1090" s="50"/>
      <c r="V1090" s="50"/>
      <c r="W1090" s="50"/>
      <c r="X1090" s="50"/>
      <c r="Z1090" s="50"/>
      <c r="AA1090" s="50"/>
      <c r="AB1090" s="50"/>
      <c r="AC1090" s="50"/>
      <c r="AD1090" s="50"/>
      <c r="AF1090" s="50"/>
      <c r="AG1090" s="50"/>
      <c r="AI1090" s="50"/>
      <c r="AJ1090" s="50"/>
      <c r="AK1090" s="50"/>
      <c r="AL1090" s="50"/>
      <c r="AM1090" s="50"/>
      <c r="AO1090" s="50"/>
      <c r="AP1090" s="50"/>
      <c r="AQ1090" s="50"/>
      <c r="AR1090" s="50"/>
      <c r="AS1090" s="50"/>
      <c r="AU1090" s="50"/>
      <c r="AV1090" s="50"/>
      <c r="AX1090" s="50"/>
      <c r="AY1090" s="50"/>
      <c r="AZ1090" s="50"/>
      <c r="BA1090" s="50"/>
      <c r="BB1090" s="50"/>
      <c r="BC1090" s="50"/>
      <c r="BD1090" s="51"/>
    </row>
    <row r="1091" spans="9:56" x14ac:dyDescent="0.2">
      <c r="I1091" s="51"/>
      <c r="J1091" s="51"/>
      <c r="K1091" s="51"/>
      <c r="L1091" s="51"/>
      <c r="M1091" s="51"/>
      <c r="N1091" s="51"/>
      <c r="O1091" s="50"/>
      <c r="P1091" s="50"/>
      <c r="Q1091" s="50"/>
      <c r="R1091" s="50"/>
      <c r="T1091" s="50"/>
      <c r="U1091" s="50"/>
      <c r="V1091" s="50"/>
      <c r="W1091" s="50"/>
      <c r="X1091" s="50"/>
      <c r="Z1091" s="50"/>
      <c r="AA1091" s="50"/>
      <c r="AB1091" s="50"/>
      <c r="AC1091" s="50"/>
      <c r="AD1091" s="50"/>
      <c r="AF1091" s="50"/>
      <c r="AG1091" s="50"/>
      <c r="AI1091" s="50"/>
      <c r="AJ1091" s="50"/>
      <c r="AK1091" s="50"/>
      <c r="AL1091" s="50"/>
      <c r="AM1091" s="50"/>
      <c r="AO1091" s="50"/>
      <c r="AP1091" s="50"/>
      <c r="AQ1091" s="50"/>
      <c r="AR1091" s="50"/>
      <c r="AS1091" s="50"/>
      <c r="AU1091" s="50"/>
      <c r="AV1091" s="50"/>
      <c r="AX1091" s="50"/>
      <c r="AY1091" s="50"/>
      <c r="AZ1091" s="50"/>
      <c r="BA1091" s="50"/>
      <c r="BB1091" s="50"/>
      <c r="BC1091" s="50"/>
      <c r="BD1091" s="51"/>
    </row>
    <row r="1092" spans="9:56" x14ac:dyDescent="0.2">
      <c r="I1092" s="51"/>
      <c r="J1092" s="51"/>
      <c r="K1092" s="51"/>
      <c r="L1092" s="51"/>
      <c r="M1092" s="51"/>
      <c r="N1092" s="51"/>
      <c r="O1092" s="50"/>
      <c r="P1092" s="50"/>
      <c r="Q1092" s="50"/>
      <c r="R1092" s="50"/>
      <c r="T1092" s="50"/>
      <c r="U1092" s="50"/>
      <c r="V1092" s="50"/>
      <c r="W1092" s="50"/>
      <c r="X1092" s="50"/>
      <c r="Z1092" s="50"/>
      <c r="AA1092" s="50"/>
      <c r="AB1092" s="50"/>
      <c r="AC1092" s="50"/>
      <c r="AD1092" s="50"/>
      <c r="AF1092" s="50"/>
      <c r="AG1092" s="50"/>
      <c r="AI1092" s="50"/>
      <c r="AJ1092" s="50"/>
      <c r="AK1092" s="50"/>
      <c r="AL1092" s="50"/>
      <c r="AM1092" s="50"/>
      <c r="AO1092" s="50"/>
      <c r="AP1092" s="50"/>
      <c r="AQ1092" s="50"/>
      <c r="AR1092" s="50"/>
      <c r="AS1092" s="50"/>
      <c r="AU1092" s="50"/>
      <c r="AV1092" s="50"/>
      <c r="AX1092" s="50"/>
      <c r="AY1092" s="50"/>
      <c r="AZ1092" s="50"/>
      <c r="BA1092" s="50"/>
      <c r="BB1092" s="50"/>
      <c r="BC1092" s="50"/>
      <c r="BD1092" s="51"/>
    </row>
    <row r="1093" spans="9:56" x14ac:dyDescent="0.2">
      <c r="I1093" s="51"/>
      <c r="J1093" s="51"/>
      <c r="K1093" s="51"/>
      <c r="L1093" s="51"/>
      <c r="M1093" s="51"/>
      <c r="N1093" s="51"/>
      <c r="O1093" s="50"/>
      <c r="P1093" s="50"/>
      <c r="Q1093" s="50"/>
      <c r="R1093" s="50"/>
      <c r="T1093" s="50"/>
      <c r="U1093" s="50"/>
      <c r="V1093" s="50"/>
      <c r="W1093" s="50"/>
      <c r="X1093" s="50"/>
      <c r="Z1093" s="50"/>
      <c r="AA1093" s="50"/>
      <c r="AB1093" s="50"/>
      <c r="AC1093" s="50"/>
      <c r="AD1093" s="50"/>
      <c r="AF1093" s="50"/>
      <c r="AG1093" s="50"/>
      <c r="AI1093" s="50"/>
      <c r="AJ1093" s="50"/>
      <c r="AK1093" s="50"/>
      <c r="AL1093" s="50"/>
      <c r="AM1093" s="50"/>
      <c r="AO1093" s="50"/>
      <c r="AP1093" s="50"/>
      <c r="AQ1093" s="50"/>
      <c r="AR1093" s="50"/>
      <c r="AS1093" s="50"/>
      <c r="AU1093" s="50"/>
      <c r="AV1093" s="50"/>
      <c r="AX1093" s="50"/>
      <c r="AY1093" s="50"/>
      <c r="AZ1093" s="50"/>
      <c r="BA1093" s="50"/>
      <c r="BB1093" s="50"/>
      <c r="BC1093" s="50"/>
      <c r="BD1093" s="51"/>
    </row>
    <row r="1094" spans="9:56" x14ac:dyDescent="0.2">
      <c r="I1094" s="51"/>
      <c r="J1094" s="51"/>
      <c r="K1094" s="51"/>
      <c r="L1094" s="51"/>
      <c r="M1094" s="51"/>
      <c r="N1094" s="51"/>
      <c r="O1094" s="50"/>
      <c r="P1094" s="50"/>
      <c r="Q1094" s="50"/>
      <c r="R1094" s="50"/>
      <c r="T1094" s="50"/>
      <c r="U1094" s="50"/>
      <c r="V1094" s="50"/>
      <c r="W1094" s="50"/>
      <c r="X1094" s="50"/>
      <c r="Z1094" s="50"/>
      <c r="AA1094" s="50"/>
      <c r="AB1094" s="50"/>
      <c r="AC1094" s="50"/>
      <c r="AD1094" s="50"/>
      <c r="AF1094" s="50"/>
      <c r="AG1094" s="50"/>
      <c r="AI1094" s="50"/>
      <c r="AJ1094" s="50"/>
      <c r="AK1094" s="50"/>
      <c r="AL1094" s="50"/>
      <c r="AM1094" s="50"/>
      <c r="AO1094" s="50"/>
      <c r="AP1094" s="50"/>
      <c r="AQ1094" s="50"/>
      <c r="AR1094" s="50"/>
      <c r="AS1094" s="50"/>
      <c r="AU1094" s="50"/>
      <c r="AV1094" s="50"/>
      <c r="AX1094" s="50"/>
      <c r="AY1094" s="50"/>
      <c r="AZ1094" s="50"/>
      <c r="BA1094" s="50"/>
      <c r="BB1094" s="50"/>
      <c r="BC1094" s="50"/>
      <c r="BD1094" s="51"/>
    </row>
    <row r="1095" spans="9:56" x14ac:dyDescent="0.2">
      <c r="I1095" s="51"/>
      <c r="J1095" s="51"/>
      <c r="K1095" s="51"/>
      <c r="L1095" s="51"/>
      <c r="M1095" s="51"/>
      <c r="N1095" s="51"/>
      <c r="O1095" s="50"/>
      <c r="P1095" s="50"/>
      <c r="Q1095" s="50"/>
      <c r="R1095" s="50"/>
      <c r="T1095" s="50"/>
      <c r="U1095" s="50"/>
      <c r="V1095" s="50"/>
      <c r="W1095" s="50"/>
      <c r="X1095" s="50"/>
      <c r="Z1095" s="50"/>
      <c r="AA1095" s="50"/>
      <c r="AB1095" s="50"/>
      <c r="AC1095" s="50"/>
      <c r="AD1095" s="50"/>
      <c r="AF1095" s="50"/>
      <c r="AG1095" s="50"/>
      <c r="AI1095" s="50"/>
      <c r="AJ1095" s="50"/>
      <c r="AK1095" s="50"/>
      <c r="AL1095" s="50"/>
      <c r="AM1095" s="50"/>
      <c r="AO1095" s="50"/>
      <c r="AP1095" s="50"/>
      <c r="AQ1095" s="50"/>
      <c r="AR1095" s="50"/>
      <c r="AS1095" s="50"/>
      <c r="AU1095" s="50"/>
      <c r="AV1095" s="50"/>
      <c r="AX1095" s="50"/>
      <c r="AY1095" s="50"/>
      <c r="AZ1095" s="50"/>
      <c r="BA1095" s="50"/>
      <c r="BB1095" s="50"/>
      <c r="BC1095" s="50"/>
      <c r="BD1095" s="51"/>
    </row>
    <row r="1096" spans="9:56" x14ac:dyDescent="0.2">
      <c r="I1096" s="51"/>
      <c r="J1096" s="51"/>
      <c r="K1096" s="51"/>
      <c r="L1096" s="51"/>
      <c r="M1096" s="51"/>
      <c r="N1096" s="51"/>
      <c r="O1096" s="50"/>
      <c r="P1096" s="50"/>
      <c r="Q1096" s="50"/>
      <c r="R1096" s="50"/>
      <c r="T1096" s="50"/>
      <c r="U1096" s="50"/>
      <c r="V1096" s="50"/>
      <c r="W1096" s="50"/>
      <c r="X1096" s="50"/>
      <c r="Z1096" s="50"/>
      <c r="AA1096" s="50"/>
      <c r="AB1096" s="50"/>
      <c r="AC1096" s="50"/>
      <c r="AD1096" s="50"/>
      <c r="AF1096" s="50"/>
      <c r="AG1096" s="50"/>
      <c r="AI1096" s="50"/>
      <c r="AJ1096" s="50"/>
      <c r="AK1096" s="50"/>
      <c r="AL1096" s="50"/>
      <c r="AM1096" s="50"/>
      <c r="AO1096" s="50"/>
      <c r="AP1096" s="50"/>
      <c r="AQ1096" s="50"/>
      <c r="AR1096" s="50"/>
      <c r="AS1096" s="50"/>
      <c r="AU1096" s="50"/>
      <c r="AV1096" s="50"/>
      <c r="AX1096" s="50"/>
      <c r="AY1096" s="50"/>
      <c r="AZ1096" s="50"/>
      <c r="BA1096" s="50"/>
      <c r="BB1096" s="50"/>
      <c r="BC1096" s="50"/>
      <c r="BD1096" s="51"/>
    </row>
    <row r="1097" spans="9:56" x14ac:dyDescent="0.2">
      <c r="I1097" s="51"/>
      <c r="J1097" s="51"/>
      <c r="K1097" s="51"/>
      <c r="L1097" s="51"/>
      <c r="M1097" s="51"/>
      <c r="N1097" s="51"/>
      <c r="O1097" s="50"/>
      <c r="P1097" s="50"/>
      <c r="Q1097" s="50"/>
      <c r="R1097" s="50"/>
      <c r="T1097" s="50"/>
      <c r="U1097" s="50"/>
      <c r="V1097" s="50"/>
      <c r="W1097" s="50"/>
      <c r="X1097" s="50"/>
      <c r="Z1097" s="50"/>
      <c r="AA1097" s="50"/>
      <c r="AB1097" s="50"/>
      <c r="AC1097" s="50"/>
      <c r="AD1097" s="50"/>
      <c r="AF1097" s="50"/>
      <c r="AG1097" s="50"/>
      <c r="AI1097" s="50"/>
      <c r="AJ1097" s="50"/>
      <c r="AK1097" s="50"/>
      <c r="AL1097" s="50"/>
      <c r="AM1097" s="50"/>
      <c r="AO1097" s="50"/>
      <c r="AP1097" s="50"/>
      <c r="AQ1097" s="50"/>
      <c r="AR1097" s="50"/>
      <c r="AS1097" s="50"/>
      <c r="AU1097" s="50"/>
      <c r="AV1097" s="50"/>
      <c r="AX1097" s="50"/>
      <c r="AY1097" s="50"/>
      <c r="AZ1097" s="50"/>
      <c r="BA1097" s="50"/>
      <c r="BB1097" s="50"/>
      <c r="BC1097" s="50"/>
      <c r="BD1097" s="51"/>
    </row>
    <row r="1098" spans="9:56" x14ac:dyDescent="0.2">
      <c r="I1098" s="51"/>
      <c r="J1098" s="51"/>
      <c r="K1098" s="51"/>
      <c r="L1098" s="51"/>
      <c r="M1098" s="51"/>
      <c r="N1098" s="51"/>
      <c r="O1098" s="50"/>
      <c r="P1098" s="50"/>
      <c r="Q1098" s="50"/>
      <c r="R1098" s="50"/>
      <c r="T1098" s="50"/>
      <c r="U1098" s="50"/>
      <c r="V1098" s="50"/>
      <c r="W1098" s="50"/>
      <c r="X1098" s="50"/>
      <c r="Z1098" s="50"/>
      <c r="AA1098" s="50"/>
      <c r="AB1098" s="50"/>
      <c r="AC1098" s="50"/>
      <c r="AD1098" s="50"/>
      <c r="AF1098" s="50"/>
      <c r="AG1098" s="50"/>
      <c r="AI1098" s="50"/>
      <c r="AJ1098" s="50"/>
      <c r="AK1098" s="50"/>
      <c r="AL1098" s="50"/>
      <c r="AM1098" s="50"/>
      <c r="AO1098" s="50"/>
      <c r="AP1098" s="50"/>
      <c r="AQ1098" s="50"/>
      <c r="AR1098" s="50"/>
      <c r="AS1098" s="50"/>
      <c r="AU1098" s="50"/>
      <c r="AV1098" s="50"/>
      <c r="AX1098" s="50"/>
      <c r="AY1098" s="50"/>
      <c r="AZ1098" s="50"/>
      <c r="BA1098" s="50"/>
      <c r="BB1098" s="50"/>
      <c r="BC1098" s="50"/>
      <c r="BD1098" s="51"/>
    </row>
    <row r="1099" spans="9:56" x14ac:dyDescent="0.2">
      <c r="I1099" s="51"/>
      <c r="J1099" s="51"/>
      <c r="K1099" s="51"/>
      <c r="L1099" s="51"/>
      <c r="M1099" s="51"/>
      <c r="N1099" s="51"/>
      <c r="O1099" s="50"/>
      <c r="P1099" s="50"/>
      <c r="Q1099" s="50"/>
      <c r="R1099" s="50"/>
      <c r="T1099" s="50"/>
      <c r="U1099" s="50"/>
      <c r="V1099" s="50"/>
      <c r="W1099" s="50"/>
      <c r="X1099" s="50"/>
      <c r="Z1099" s="50"/>
      <c r="AA1099" s="50"/>
      <c r="AB1099" s="50"/>
      <c r="AC1099" s="50"/>
      <c r="AD1099" s="50"/>
      <c r="AF1099" s="50"/>
      <c r="AG1099" s="50"/>
      <c r="AI1099" s="50"/>
      <c r="AJ1099" s="50"/>
      <c r="AK1099" s="50"/>
      <c r="AL1099" s="50"/>
      <c r="AM1099" s="50"/>
      <c r="AO1099" s="50"/>
      <c r="AP1099" s="50"/>
      <c r="AQ1099" s="50"/>
      <c r="AR1099" s="50"/>
      <c r="AS1099" s="50"/>
      <c r="AU1099" s="50"/>
      <c r="AV1099" s="50"/>
      <c r="AX1099" s="50"/>
      <c r="AY1099" s="50"/>
      <c r="AZ1099" s="50"/>
      <c r="BA1099" s="50"/>
      <c r="BB1099" s="50"/>
      <c r="BC1099" s="50"/>
      <c r="BD1099" s="51"/>
    </row>
    <row r="1100" spans="9:56" x14ac:dyDescent="0.2">
      <c r="I1100" s="51"/>
      <c r="J1100" s="51"/>
      <c r="K1100" s="51"/>
      <c r="L1100" s="51"/>
      <c r="M1100" s="51"/>
      <c r="N1100" s="51"/>
      <c r="O1100" s="50"/>
      <c r="P1100" s="50"/>
      <c r="Q1100" s="50"/>
      <c r="R1100" s="50"/>
      <c r="T1100" s="50"/>
      <c r="U1100" s="50"/>
      <c r="V1100" s="50"/>
      <c r="W1100" s="50"/>
      <c r="X1100" s="50"/>
      <c r="Z1100" s="50"/>
      <c r="AA1100" s="50"/>
      <c r="AB1100" s="50"/>
      <c r="AC1100" s="50"/>
      <c r="AD1100" s="50"/>
      <c r="AF1100" s="50"/>
      <c r="AG1100" s="50"/>
      <c r="AI1100" s="50"/>
      <c r="AJ1100" s="50"/>
      <c r="AK1100" s="50"/>
      <c r="AL1100" s="50"/>
      <c r="AM1100" s="50"/>
      <c r="AO1100" s="50"/>
      <c r="AP1100" s="50"/>
      <c r="AQ1100" s="50"/>
      <c r="AR1100" s="50"/>
      <c r="AS1100" s="50"/>
      <c r="AU1100" s="50"/>
      <c r="AV1100" s="50"/>
      <c r="AX1100" s="50"/>
      <c r="AY1100" s="50"/>
      <c r="AZ1100" s="50"/>
      <c r="BA1100" s="50"/>
      <c r="BB1100" s="50"/>
      <c r="BC1100" s="50"/>
      <c r="BD1100" s="51"/>
    </row>
    <row r="1101" spans="9:56" x14ac:dyDescent="0.2">
      <c r="I1101" s="51"/>
      <c r="J1101" s="51"/>
      <c r="K1101" s="51"/>
      <c r="L1101" s="51"/>
      <c r="M1101" s="51"/>
      <c r="N1101" s="51"/>
      <c r="O1101" s="50"/>
      <c r="P1101" s="50"/>
      <c r="Q1101" s="50"/>
      <c r="R1101" s="50"/>
      <c r="T1101" s="50"/>
      <c r="U1101" s="50"/>
      <c r="V1101" s="50"/>
      <c r="W1101" s="50"/>
      <c r="X1101" s="50"/>
      <c r="Z1101" s="50"/>
      <c r="AA1101" s="50"/>
      <c r="AB1101" s="50"/>
      <c r="AC1101" s="50"/>
      <c r="AD1101" s="50"/>
      <c r="AF1101" s="50"/>
      <c r="AG1101" s="50"/>
      <c r="AI1101" s="50"/>
      <c r="AJ1101" s="50"/>
      <c r="AK1101" s="50"/>
      <c r="AL1101" s="50"/>
      <c r="AM1101" s="50"/>
      <c r="AO1101" s="50"/>
      <c r="AP1101" s="50"/>
      <c r="AQ1101" s="50"/>
      <c r="AR1101" s="50"/>
      <c r="AS1101" s="50"/>
      <c r="AU1101" s="50"/>
      <c r="AV1101" s="50"/>
      <c r="AX1101" s="50"/>
      <c r="AY1101" s="50"/>
      <c r="AZ1101" s="50"/>
      <c r="BA1101" s="50"/>
      <c r="BB1101" s="50"/>
      <c r="BC1101" s="50"/>
      <c r="BD1101" s="51"/>
    </row>
    <row r="1102" spans="9:56" x14ac:dyDescent="0.2">
      <c r="I1102" s="51"/>
      <c r="J1102" s="51"/>
      <c r="K1102" s="51"/>
      <c r="L1102" s="51"/>
      <c r="M1102" s="51"/>
      <c r="N1102" s="51"/>
      <c r="O1102" s="50"/>
      <c r="P1102" s="50"/>
      <c r="Q1102" s="50"/>
      <c r="R1102" s="50"/>
      <c r="T1102" s="50"/>
      <c r="U1102" s="50"/>
      <c r="V1102" s="50"/>
      <c r="W1102" s="50"/>
      <c r="X1102" s="50"/>
      <c r="Z1102" s="50"/>
      <c r="AA1102" s="50"/>
      <c r="AB1102" s="50"/>
      <c r="AC1102" s="50"/>
      <c r="AD1102" s="50"/>
      <c r="AF1102" s="50"/>
      <c r="AG1102" s="50"/>
      <c r="AI1102" s="50"/>
      <c r="AJ1102" s="50"/>
      <c r="AK1102" s="50"/>
      <c r="AL1102" s="50"/>
      <c r="AM1102" s="50"/>
      <c r="AO1102" s="50"/>
      <c r="AP1102" s="50"/>
      <c r="AQ1102" s="50"/>
      <c r="AR1102" s="50"/>
      <c r="AS1102" s="50"/>
      <c r="AU1102" s="50"/>
      <c r="AV1102" s="50"/>
      <c r="AX1102" s="50"/>
      <c r="AY1102" s="50"/>
      <c r="AZ1102" s="50"/>
      <c r="BA1102" s="50"/>
      <c r="BB1102" s="50"/>
      <c r="BC1102" s="50"/>
      <c r="BD1102" s="51"/>
    </row>
    <row r="1103" spans="9:56" x14ac:dyDescent="0.2">
      <c r="I1103" s="51"/>
      <c r="J1103" s="51"/>
      <c r="K1103" s="51"/>
      <c r="L1103" s="51"/>
      <c r="M1103" s="51"/>
      <c r="N1103" s="51"/>
      <c r="O1103" s="50"/>
      <c r="P1103" s="50"/>
      <c r="Q1103" s="50"/>
      <c r="R1103" s="50"/>
      <c r="T1103" s="50"/>
      <c r="U1103" s="50"/>
      <c r="V1103" s="50"/>
      <c r="W1103" s="50"/>
      <c r="X1103" s="50"/>
      <c r="Z1103" s="50"/>
      <c r="AA1103" s="50"/>
      <c r="AB1103" s="50"/>
      <c r="AC1103" s="50"/>
      <c r="AD1103" s="50"/>
      <c r="AF1103" s="50"/>
      <c r="AG1103" s="50"/>
      <c r="AI1103" s="50"/>
      <c r="AJ1103" s="50"/>
      <c r="AK1103" s="50"/>
      <c r="AL1103" s="50"/>
      <c r="AM1103" s="50"/>
      <c r="AO1103" s="50"/>
      <c r="AP1103" s="50"/>
      <c r="AQ1103" s="50"/>
      <c r="AR1103" s="50"/>
      <c r="AS1103" s="50"/>
      <c r="AU1103" s="50"/>
      <c r="AV1103" s="50"/>
      <c r="AX1103" s="50"/>
      <c r="AY1103" s="50"/>
      <c r="AZ1103" s="50"/>
      <c r="BA1103" s="50"/>
      <c r="BB1103" s="50"/>
      <c r="BC1103" s="50"/>
      <c r="BD1103" s="51"/>
    </row>
    <row r="1104" spans="9:56" x14ac:dyDescent="0.2">
      <c r="I1104" s="51"/>
      <c r="J1104" s="51"/>
      <c r="K1104" s="51"/>
      <c r="L1104" s="51"/>
      <c r="M1104" s="51"/>
      <c r="N1104" s="51"/>
      <c r="O1104" s="50"/>
      <c r="P1104" s="50"/>
      <c r="Q1104" s="50"/>
      <c r="R1104" s="50"/>
      <c r="T1104" s="50"/>
      <c r="U1104" s="50"/>
      <c r="V1104" s="50"/>
      <c r="W1104" s="50"/>
      <c r="X1104" s="50"/>
      <c r="Z1104" s="50"/>
      <c r="AA1104" s="50"/>
      <c r="AB1104" s="50"/>
      <c r="AC1104" s="50"/>
      <c r="AD1104" s="50"/>
      <c r="AF1104" s="50"/>
      <c r="AG1104" s="50"/>
      <c r="AI1104" s="50"/>
      <c r="AJ1104" s="50"/>
      <c r="AK1104" s="50"/>
      <c r="AL1104" s="50"/>
      <c r="AM1104" s="50"/>
      <c r="AO1104" s="50"/>
      <c r="AP1104" s="50"/>
      <c r="AQ1104" s="50"/>
      <c r="AR1104" s="50"/>
      <c r="AS1104" s="50"/>
      <c r="AU1104" s="50"/>
      <c r="AV1104" s="50"/>
      <c r="AX1104" s="50"/>
      <c r="AY1104" s="50"/>
      <c r="AZ1104" s="50"/>
      <c r="BA1104" s="50"/>
      <c r="BB1104" s="50"/>
      <c r="BC1104" s="50"/>
      <c r="BD1104" s="51"/>
    </row>
    <row r="1105" spans="9:56" x14ac:dyDescent="0.2">
      <c r="I1105" s="51"/>
      <c r="J1105" s="51"/>
      <c r="K1105" s="51"/>
      <c r="L1105" s="51"/>
      <c r="M1105" s="51"/>
      <c r="N1105" s="51"/>
      <c r="O1105" s="50"/>
      <c r="P1105" s="50"/>
      <c r="Q1105" s="50"/>
      <c r="R1105" s="50"/>
      <c r="T1105" s="50"/>
      <c r="U1105" s="50"/>
      <c r="V1105" s="50"/>
      <c r="W1105" s="50"/>
      <c r="X1105" s="50"/>
      <c r="Z1105" s="50"/>
      <c r="AA1105" s="50"/>
      <c r="AB1105" s="50"/>
      <c r="AC1105" s="50"/>
      <c r="AD1105" s="50"/>
      <c r="AF1105" s="50"/>
      <c r="AG1105" s="50"/>
      <c r="AI1105" s="50"/>
      <c r="AJ1105" s="50"/>
      <c r="AK1105" s="50"/>
      <c r="AL1105" s="50"/>
      <c r="AM1105" s="50"/>
      <c r="AO1105" s="50"/>
      <c r="AP1105" s="50"/>
      <c r="AQ1105" s="50"/>
      <c r="AR1105" s="50"/>
      <c r="AS1105" s="50"/>
      <c r="AU1105" s="50"/>
      <c r="AV1105" s="50"/>
      <c r="AX1105" s="50"/>
      <c r="AY1105" s="50"/>
      <c r="AZ1105" s="50"/>
      <c r="BA1105" s="50"/>
      <c r="BB1105" s="50"/>
      <c r="BC1105" s="50"/>
      <c r="BD1105" s="51"/>
    </row>
    <row r="1106" spans="9:56" x14ac:dyDescent="0.2">
      <c r="I1106" s="51"/>
      <c r="J1106" s="51"/>
      <c r="K1106" s="51"/>
      <c r="L1106" s="51"/>
      <c r="M1106" s="51"/>
      <c r="N1106" s="51"/>
      <c r="O1106" s="50"/>
      <c r="P1106" s="50"/>
      <c r="Q1106" s="50"/>
      <c r="R1106" s="50"/>
      <c r="T1106" s="50"/>
      <c r="U1106" s="50"/>
      <c r="V1106" s="50"/>
      <c r="W1106" s="50"/>
      <c r="X1106" s="50"/>
      <c r="Z1106" s="50"/>
      <c r="AA1106" s="50"/>
      <c r="AB1106" s="50"/>
      <c r="AC1106" s="50"/>
      <c r="AD1106" s="50"/>
      <c r="AF1106" s="50"/>
      <c r="AG1106" s="50"/>
      <c r="AI1106" s="50"/>
      <c r="AJ1106" s="50"/>
      <c r="AK1106" s="50"/>
      <c r="AL1106" s="50"/>
      <c r="AM1106" s="50"/>
      <c r="AO1106" s="50"/>
      <c r="AP1106" s="50"/>
      <c r="AQ1106" s="50"/>
      <c r="AR1106" s="50"/>
      <c r="AS1106" s="50"/>
      <c r="AU1106" s="50"/>
      <c r="AV1106" s="50"/>
      <c r="AX1106" s="50"/>
      <c r="AY1106" s="50"/>
      <c r="AZ1106" s="50"/>
      <c r="BA1106" s="50"/>
      <c r="BB1106" s="50"/>
      <c r="BC1106" s="50"/>
      <c r="BD1106" s="51"/>
    </row>
    <row r="1107" spans="9:56" x14ac:dyDescent="0.2">
      <c r="I1107" s="51"/>
      <c r="J1107" s="51"/>
      <c r="K1107" s="51"/>
      <c r="L1107" s="51"/>
      <c r="M1107" s="51"/>
      <c r="N1107" s="51"/>
      <c r="O1107" s="50"/>
      <c r="P1107" s="50"/>
      <c r="Q1107" s="50"/>
      <c r="R1107" s="50"/>
      <c r="T1107" s="50"/>
      <c r="U1107" s="50"/>
      <c r="V1107" s="50"/>
      <c r="W1107" s="50"/>
      <c r="X1107" s="50"/>
      <c r="Z1107" s="50"/>
      <c r="AA1107" s="50"/>
      <c r="AB1107" s="50"/>
      <c r="AC1107" s="50"/>
      <c r="AD1107" s="50"/>
      <c r="AF1107" s="50"/>
      <c r="AG1107" s="50"/>
      <c r="AI1107" s="50"/>
      <c r="AJ1107" s="50"/>
      <c r="AK1107" s="50"/>
      <c r="AL1107" s="50"/>
      <c r="AM1107" s="50"/>
      <c r="AO1107" s="50"/>
      <c r="AP1107" s="50"/>
      <c r="AQ1107" s="50"/>
      <c r="AR1107" s="50"/>
      <c r="AS1107" s="50"/>
      <c r="AU1107" s="50"/>
      <c r="AV1107" s="50"/>
      <c r="AX1107" s="50"/>
      <c r="AY1107" s="50"/>
      <c r="AZ1107" s="50"/>
      <c r="BA1107" s="50"/>
      <c r="BB1107" s="50"/>
      <c r="BC1107" s="50"/>
      <c r="BD1107" s="51"/>
    </row>
    <row r="1108" spans="9:56" x14ac:dyDescent="0.2">
      <c r="I1108" s="51"/>
      <c r="J1108" s="51"/>
      <c r="K1108" s="51"/>
      <c r="L1108" s="51"/>
      <c r="M1108" s="51"/>
      <c r="N1108" s="51"/>
      <c r="O1108" s="50"/>
      <c r="P1108" s="50"/>
      <c r="Q1108" s="50"/>
      <c r="R1108" s="50"/>
      <c r="T1108" s="50"/>
      <c r="U1108" s="50"/>
      <c r="V1108" s="50"/>
      <c r="W1108" s="50"/>
      <c r="X1108" s="50"/>
      <c r="Z1108" s="50"/>
      <c r="AA1108" s="50"/>
      <c r="AB1108" s="50"/>
      <c r="AC1108" s="50"/>
      <c r="AD1108" s="50"/>
      <c r="AF1108" s="50"/>
      <c r="AG1108" s="50"/>
      <c r="AI1108" s="50"/>
      <c r="AJ1108" s="50"/>
      <c r="AK1108" s="50"/>
      <c r="AL1108" s="50"/>
      <c r="AM1108" s="50"/>
      <c r="AO1108" s="50"/>
      <c r="AP1108" s="50"/>
      <c r="AQ1108" s="50"/>
      <c r="AR1108" s="50"/>
      <c r="AS1108" s="50"/>
      <c r="AU1108" s="50"/>
      <c r="AV1108" s="50"/>
      <c r="AX1108" s="50"/>
      <c r="AY1108" s="50"/>
      <c r="AZ1108" s="50"/>
      <c r="BA1108" s="50"/>
      <c r="BB1108" s="50"/>
      <c r="BC1108" s="50"/>
      <c r="BD1108" s="51"/>
    </row>
    <row r="1109" spans="9:56" x14ac:dyDescent="0.2">
      <c r="I1109" s="51"/>
      <c r="J1109" s="51"/>
      <c r="K1109" s="51"/>
      <c r="L1109" s="51"/>
      <c r="M1109" s="51"/>
      <c r="N1109" s="51"/>
      <c r="O1109" s="50"/>
      <c r="P1109" s="50"/>
      <c r="Q1109" s="50"/>
      <c r="R1109" s="50"/>
      <c r="T1109" s="50"/>
      <c r="U1109" s="50"/>
      <c r="V1109" s="50"/>
      <c r="W1109" s="50"/>
      <c r="X1109" s="50"/>
      <c r="Z1109" s="50"/>
      <c r="AA1109" s="50"/>
      <c r="AB1109" s="50"/>
      <c r="AC1109" s="50"/>
      <c r="AD1109" s="50"/>
      <c r="AF1109" s="50"/>
      <c r="AG1109" s="50"/>
      <c r="AI1109" s="50"/>
      <c r="AJ1109" s="50"/>
      <c r="AK1109" s="50"/>
      <c r="AL1109" s="50"/>
      <c r="AM1109" s="50"/>
      <c r="AO1109" s="50"/>
      <c r="AP1109" s="50"/>
      <c r="AQ1109" s="50"/>
      <c r="AR1109" s="50"/>
      <c r="AS1109" s="50"/>
      <c r="AU1109" s="50"/>
      <c r="AV1109" s="50"/>
      <c r="AX1109" s="50"/>
      <c r="AY1109" s="50"/>
      <c r="AZ1109" s="50"/>
      <c r="BA1109" s="50"/>
      <c r="BB1109" s="50"/>
      <c r="BC1109" s="50"/>
      <c r="BD1109" s="51"/>
    </row>
    <row r="1110" spans="9:56" x14ac:dyDescent="0.2">
      <c r="I1110" s="51"/>
      <c r="J1110" s="51"/>
      <c r="K1110" s="51"/>
      <c r="L1110" s="51"/>
      <c r="M1110" s="51"/>
      <c r="N1110" s="51"/>
      <c r="O1110" s="50"/>
      <c r="P1110" s="50"/>
      <c r="Q1110" s="50"/>
      <c r="R1110" s="50"/>
      <c r="T1110" s="50"/>
      <c r="U1110" s="50"/>
      <c r="V1110" s="50"/>
      <c r="W1110" s="50"/>
      <c r="X1110" s="50"/>
      <c r="Z1110" s="50"/>
      <c r="AA1110" s="50"/>
      <c r="AB1110" s="50"/>
      <c r="AC1110" s="50"/>
      <c r="AD1110" s="50"/>
      <c r="AF1110" s="50"/>
      <c r="AG1110" s="50"/>
      <c r="AI1110" s="50"/>
      <c r="AJ1110" s="50"/>
      <c r="AK1110" s="50"/>
      <c r="AL1110" s="50"/>
      <c r="AM1110" s="50"/>
      <c r="AO1110" s="50"/>
      <c r="AP1110" s="50"/>
      <c r="AQ1110" s="50"/>
      <c r="AR1110" s="50"/>
      <c r="AS1110" s="50"/>
      <c r="AU1110" s="50"/>
      <c r="AV1110" s="50"/>
      <c r="AX1110" s="50"/>
      <c r="AY1110" s="50"/>
      <c r="AZ1110" s="50"/>
      <c r="BA1110" s="50"/>
      <c r="BB1110" s="50"/>
      <c r="BC1110" s="50"/>
      <c r="BD1110" s="51"/>
    </row>
    <row r="1111" spans="9:56" x14ac:dyDescent="0.2">
      <c r="I1111" s="51"/>
      <c r="J1111" s="51"/>
      <c r="K1111" s="51"/>
      <c r="L1111" s="51"/>
      <c r="M1111" s="51"/>
      <c r="N1111" s="51"/>
      <c r="O1111" s="50"/>
      <c r="P1111" s="50"/>
      <c r="Q1111" s="50"/>
      <c r="R1111" s="50"/>
      <c r="T1111" s="50"/>
      <c r="U1111" s="50"/>
      <c r="V1111" s="50"/>
      <c r="W1111" s="50"/>
      <c r="X1111" s="50"/>
      <c r="Z1111" s="50"/>
      <c r="AA1111" s="50"/>
      <c r="AB1111" s="50"/>
      <c r="AC1111" s="50"/>
      <c r="AD1111" s="50"/>
      <c r="AF1111" s="50"/>
      <c r="AG1111" s="50"/>
      <c r="AI1111" s="50"/>
      <c r="AJ1111" s="50"/>
      <c r="AK1111" s="50"/>
      <c r="AL1111" s="50"/>
      <c r="AM1111" s="50"/>
      <c r="AO1111" s="50"/>
      <c r="AP1111" s="50"/>
      <c r="AQ1111" s="50"/>
      <c r="AR1111" s="50"/>
      <c r="AS1111" s="50"/>
      <c r="AU1111" s="50"/>
      <c r="AV1111" s="50"/>
      <c r="AX1111" s="50"/>
      <c r="AY1111" s="50"/>
      <c r="AZ1111" s="50"/>
      <c r="BA1111" s="50"/>
      <c r="BB1111" s="50"/>
      <c r="BC1111" s="50"/>
      <c r="BD1111" s="51"/>
    </row>
    <row r="1112" spans="9:56" x14ac:dyDescent="0.2">
      <c r="I1112" s="51"/>
      <c r="J1112" s="51"/>
      <c r="K1112" s="51"/>
      <c r="L1112" s="51"/>
      <c r="M1112" s="51"/>
      <c r="N1112" s="51"/>
      <c r="O1112" s="50"/>
      <c r="P1112" s="50"/>
      <c r="Q1112" s="50"/>
      <c r="R1112" s="50"/>
      <c r="T1112" s="50"/>
      <c r="U1112" s="50"/>
      <c r="V1112" s="50"/>
      <c r="W1112" s="50"/>
      <c r="X1112" s="50"/>
      <c r="Z1112" s="50"/>
      <c r="AA1112" s="50"/>
      <c r="AB1112" s="50"/>
      <c r="AC1112" s="50"/>
      <c r="AD1112" s="50"/>
      <c r="AF1112" s="50"/>
      <c r="AG1112" s="50"/>
      <c r="AI1112" s="50"/>
      <c r="AJ1112" s="50"/>
      <c r="AK1112" s="50"/>
      <c r="AL1112" s="50"/>
      <c r="AM1112" s="50"/>
      <c r="AO1112" s="50"/>
      <c r="AP1112" s="50"/>
      <c r="AQ1112" s="50"/>
      <c r="AR1112" s="50"/>
      <c r="AS1112" s="50"/>
      <c r="AU1112" s="50"/>
      <c r="AV1112" s="50"/>
      <c r="AX1112" s="50"/>
      <c r="AY1112" s="50"/>
      <c r="AZ1112" s="50"/>
      <c r="BA1112" s="50"/>
      <c r="BB1112" s="50"/>
      <c r="BC1112" s="50"/>
      <c r="BD1112" s="51"/>
    </row>
    <row r="1113" spans="9:56" x14ac:dyDescent="0.2">
      <c r="I1113" s="51"/>
      <c r="J1113" s="51"/>
      <c r="K1113" s="51"/>
      <c r="L1113" s="51"/>
      <c r="M1113" s="51"/>
      <c r="N1113" s="51"/>
      <c r="O1113" s="50"/>
      <c r="P1113" s="50"/>
      <c r="Q1113" s="50"/>
      <c r="R1113" s="50"/>
      <c r="T1113" s="50"/>
      <c r="U1113" s="50"/>
      <c r="V1113" s="50"/>
      <c r="W1113" s="50"/>
      <c r="X1113" s="50"/>
      <c r="Z1113" s="50"/>
      <c r="AA1113" s="50"/>
      <c r="AB1113" s="50"/>
      <c r="AC1113" s="50"/>
      <c r="AD1113" s="50"/>
      <c r="AF1113" s="50"/>
      <c r="AG1113" s="50"/>
      <c r="AI1113" s="50"/>
      <c r="AJ1113" s="50"/>
      <c r="AK1113" s="50"/>
      <c r="AL1113" s="50"/>
      <c r="AM1113" s="50"/>
      <c r="AO1113" s="50"/>
      <c r="AP1113" s="50"/>
      <c r="AQ1113" s="50"/>
      <c r="AR1113" s="50"/>
      <c r="AS1113" s="50"/>
      <c r="AU1113" s="50"/>
      <c r="AV1113" s="50"/>
      <c r="AX1113" s="50"/>
      <c r="AY1113" s="50"/>
      <c r="AZ1113" s="50"/>
      <c r="BA1113" s="50"/>
      <c r="BB1113" s="50"/>
      <c r="BC1113" s="50"/>
      <c r="BD1113" s="51"/>
    </row>
    <row r="1114" spans="9:56" x14ac:dyDescent="0.2">
      <c r="I1114" s="51"/>
      <c r="J1114" s="51"/>
      <c r="K1114" s="51"/>
      <c r="L1114" s="51"/>
      <c r="M1114" s="51"/>
      <c r="N1114" s="51"/>
      <c r="O1114" s="50"/>
      <c r="P1114" s="50"/>
      <c r="Q1114" s="50"/>
      <c r="R1114" s="50"/>
      <c r="T1114" s="50"/>
      <c r="U1114" s="50"/>
      <c r="V1114" s="50"/>
      <c r="W1114" s="50"/>
      <c r="X1114" s="50"/>
      <c r="Z1114" s="50"/>
      <c r="AA1114" s="50"/>
      <c r="AB1114" s="50"/>
      <c r="AC1114" s="50"/>
      <c r="AD1114" s="50"/>
      <c r="AF1114" s="50"/>
      <c r="AG1114" s="50"/>
      <c r="AI1114" s="50"/>
      <c r="AJ1114" s="50"/>
      <c r="AK1114" s="50"/>
      <c r="AL1114" s="50"/>
      <c r="AM1114" s="50"/>
      <c r="AO1114" s="50"/>
      <c r="AP1114" s="50"/>
      <c r="AQ1114" s="50"/>
      <c r="AR1114" s="50"/>
      <c r="AS1114" s="50"/>
      <c r="AU1114" s="50"/>
      <c r="AV1114" s="50"/>
      <c r="AX1114" s="50"/>
      <c r="AY1114" s="50"/>
      <c r="AZ1114" s="50"/>
      <c r="BA1114" s="50"/>
      <c r="BB1114" s="50"/>
      <c r="BC1114" s="50"/>
      <c r="BD1114" s="51"/>
    </row>
    <row r="1115" spans="9:56" x14ac:dyDescent="0.2">
      <c r="I1115" s="51"/>
      <c r="J1115" s="51"/>
      <c r="K1115" s="51"/>
      <c r="L1115" s="51"/>
      <c r="M1115" s="51"/>
      <c r="N1115" s="51"/>
      <c r="O1115" s="50"/>
      <c r="P1115" s="50"/>
      <c r="Q1115" s="50"/>
      <c r="R1115" s="50"/>
      <c r="T1115" s="50"/>
      <c r="U1115" s="50"/>
      <c r="V1115" s="50"/>
      <c r="W1115" s="50"/>
      <c r="X1115" s="50"/>
      <c r="Z1115" s="50"/>
      <c r="AA1115" s="50"/>
      <c r="AB1115" s="50"/>
      <c r="AC1115" s="50"/>
      <c r="AD1115" s="50"/>
      <c r="AF1115" s="50"/>
      <c r="AG1115" s="50"/>
      <c r="AI1115" s="50"/>
      <c r="AJ1115" s="50"/>
      <c r="AK1115" s="50"/>
      <c r="AL1115" s="50"/>
      <c r="AM1115" s="50"/>
      <c r="AO1115" s="50"/>
      <c r="AP1115" s="50"/>
      <c r="AQ1115" s="50"/>
      <c r="AR1115" s="50"/>
      <c r="AS1115" s="50"/>
      <c r="AU1115" s="50"/>
      <c r="AV1115" s="50"/>
      <c r="AX1115" s="50"/>
      <c r="AY1115" s="50"/>
      <c r="AZ1115" s="50"/>
      <c r="BA1115" s="50"/>
      <c r="BB1115" s="50"/>
      <c r="BC1115" s="50"/>
      <c r="BD1115" s="51"/>
    </row>
    <row r="1116" spans="9:56" x14ac:dyDescent="0.2">
      <c r="I1116" s="51"/>
      <c r="J1116" s="51"/>
      <c r="K1116" s="51"/>
      <c r="L1116" s="51"/>
      <c r="M1116" s="51"/>
      <c r="N1116" s="51"/>
      <c r="O1116" s="50"/>
      <c r="P1116" s="50"/>
      <c r="Q1116" s="50"/>
      <c r="R1116" s="50"/>
      <c r="T1116" s="50"/>
      <c r="U1116" s="50"/>
      <c r="V1116" s="50"/>
      <c r="W1116" s="50"/>
      <c r="X1116" s="50"/>
      <c r="Z1116" s="50"/>
      <c r="AA1116" s="50"/>
      <c r="AB1116" s="50"/>
      <c r="AC1116" s="50"/>
      <c r="AD1116" s="50"/>
      <c r="AF1116" s="50"/>
      <c r="AG1116" s="50"/>
      <c r="AI1116" s="50"/>
      <c r="AJ1116" s="50"/>
      <c r="AK1116" s="50"/>
      <c r="AL1116" s="50"/>
      <c r="AM1116" s="50"/>
      <c r="AO1116" s="50"/>
      <c r="AP1116" s="50"/>
      <c r="AQ1116" s="50"/>
      <c r="AR1116" s="50"/>
      <c r="AS1116" s="50"/>
      <c r="AU1116" s="50"/>
      <c r="AV1116" s="50"/>
      <c r="AX1116" s="50"/>
      <c r="AY1116" s="50"/>
      <c r="AZ1116" s="50"/>
      <c r="BA1116" s="50"/>
      <c r="BB1116" s="50"/>
      <c r="BC1116" s="50"/>
      <c r="BD1116" s="51"/>
    </row>
    <row r="1117" spans="9:56" x14ac:dyDescent="0.2">
      <c r="I1117" s="51"/>
      <c r="J1117" s="51"/>
      <c r="K1117" s="51"/>
      <c r="L1117" s="51"/>
      <c r="M1117" s="51"/>
      <c r="N1117" s="51"/>
      <c r="O1117" s="50"/>
      <c r="P1117" s="50"/>
      <c r="Q1117" s="50"/>
      <c r="R1117" s="50"/>
      <c r="T1117" s="50"/>
      <c r="U1117" s="50"/>
      <c r="V1117" s="50"/>
      <c r="W1117" s="50"/>
      <c r="X1117" s="50"/>
      <c r="Z1117" s="50"/>
      <c r="AA1117" s="50"/>
      <c r="AB1117" s="50"/>
      <c r="AC1117" s="50"/>
      <c r="AD1117" s="50"/>
      <c r="AF1117" s="50"/>
      <c r="AG1117" s="50"/>
      <c r="AI1117" s="50"/>
      <c r="AJ1117" s="50"/>
      <c r="AK1117" s="50"/>
      <c r="AL1117" s="50"/>
      <c r="AM1117" s="50"/>
      <c r="AO1117" s="50"/>
      <c r="AP1117" s="50"/>
      <c r="AQ1117" s="50"/>
      <c r="AR1117" s="50"/>
      <c r="AS1117" s="50"/>
      <c r="AU1117" s="50"/>
      <c r="AV1117" s="50"/>
      <c r="AX1117" s="50"/>
      <c r="AY1117" s="50"/>
      <c r="AZ1117" s="50"/>
      <c r="BA1117" s="50"/>
      <c r="BB1117" s="50"/>
      <c r="BC1117" s="50"/>
      <c r="BD1117" s="51"/>
    </row>
    <row r="1118" spans="9:56" x14ac:dyDescent="0.2">
      <c r="I1118" s="51"/>
      <c r="J1118" s="51"/>
      <c r="K1118" s="51"/>
      <c r="L1118" s="51"/>
      <c r="M1118" s="51"/>
      <c r="N1118" s="51"/>
      <c r="O1118" s="50"/>
      <c r="P1118" s="50"/>
      <c r="Q1118" s="50"/>
      <c r="R1118" s="50"/>
      <c r="T1118" s="50"/>
      <c r="U1118" s="50"/>
      <c r="V1118" s="50"/>
      <c r="W1118" s="50"/>
      <c r="X1118" s="50"/>
      <c r="Z1118" s="50"/>
      <c r="AA1118" s="50"/>
      <c r="AB1118" s="50"/>
      <c r="AC1118" s="50"/>
      <c r="AD1118" s="50"/>
      <c r="AF1118" s="50"/>
      <c r="AG1118" s="50"/>
      <c r="AI1118" s="50"/>
      <c r="AJ1118" s="50"/>
      <c r="AK1118" s="50"/>
      <c r="AL1118" s="50"/>
      <c r="AM1118" s="50"/>
      <c r="AO1118" s="50"/>
      <c r="AP1118" s="50"/>
      <c r="AQ1118" s="50"/>
      <c r="AR1118" s="50"/>
      <c r="AS1118" s="50"/>
      <c r="AU1118" s="50"/>
      <c r="AV1118" s="50"/>
      <c r="AX1118" s="50"/>
      <c r="AY1118" s="50"/>
      <c r="AZ1118" s="50"/>
      <c r="BA1118" s="50"/>
      <c r="BB1118" s="50"/>
      <c r="BC1118" s="50"/>
      <c r="BD1118" s="51"/>
    </row>
    <row r="1119" spans="9:56" x14ac:dyDescent="0.2">
      <c r="I1119" s="51"/>
      <c r="J1119" s="51"/>
      <c r="K1119" s="51"/>
      <c r="L1119" s="51"/>
      <c r="M1119" s="51"/>
      <c r="N1119" s="51"/>
      <c r="O1119" s="50"/>
      <c r="P1119" s="50"/>
      <c r="Q1119" s="50"/>
      <c r="R1119" s="50"/>
      <c r="T1119" s="50"/>
      <c r="U1119" s="50"/>
      <c r="V1119" s="50"/>
      <c r="W1119" s="50"/>
      <c r="X1119" s="50"/>
      <c r="Z1119" s="50"/>
      <c r="AA1119" s="50"/>
      <c r="AB1119" s="50"/>
      <c r="AC1119" s="50"/>
      <c r="AD1119" s="50"/>
      <c r="AF1119" s="50"/>
      <c r="AG1119" s="50"/>
      <c r="AI1119" s="50"/>
      <c r="AJ1119" s="50"/>
      <c r="AK1119" s="50"/>
      <c r="AL1119" s="50"/>
      <c r="AM1119" s="50"/>
      <c r="AO1119" s="50"/>
      <c r="AP1119" s="50"/>
      <c r="AQ1119" s="50"/>
      <c r="AR1119" s="50"/>
      <c r="AS1119" s="50"/>
      <c r="AU1119" s="50"/>
      <c r="AV1119" s="50"/>
      <c r="AX1119" s="50"/>
      <c r="AY1119" s="50"/>
      <c r="AZ1119" s="50"/>
      <c r="BA1119" s="50"/>
      <c r="BB1119" s="50"/>
      <c r="BC1119" s="50"/>
      <c r="BD1119" s="51"/>
    </row>
    <row r="1120" spans="9:56" x14ac:dyDescent="0.2">
      <c r="I1120" s="51"/>
      <c r="J1120" s="51"/>
      <c r="K1120" s="51"/>
      <c r="L1120" s="51"/>
      <c r="M1120" s="51"/>
      <c r="N1120" s="51"/>
      <c r="O1120" s="50"/>
      <c r="P1120" s="50"/>
      <c r="Q1120" s="50"/>
      <c r="R1120" s="50"/>
      <c r="T1120" s="50"/>
      <c r="U1120" s="50"/>
      <c r="V1120" s="50"/>
      <c r="W1120" s="50"/>
      <c r="X1120" s="50"/>
      <c r="Z1120" s="50"/>
      <c r="AA1120" s="50"/>
      <c r="AB1120" s="50"/>
      <c r="AC1120" s="50"/>
      <c r="AD1120" s="50"/>
      <c r="AF1120" s="50"/>
      <c r="AG1120" s="50"/>
      <c r="AI1120" s="50"/>
      <c r="AJ1120" s="50"/>
      <c r="AK1120" s="50"/>
      <c r="AL1120" s="50"/>
      <c r="AM1120" s="50"/>
      <c r="AO1120" s="50"/>
      <c r="AP1120" s="50"/>
      <c r="AQ1120" s="50"/>
      <c r="AR1120" s="50"/>
      <c r="AS1120" s="50"/>
      <c r="AU1120" s="50"/>
      <c r="AV1120" s="50"/>
      <c r="AX1120" s="50"/>
      <c r="AY1120" s="50"/>
      <c r="AZ1120" s="50"/>
      <c r="BA1120" s="50"/>
      <c r="BB1120" s="50"/>
      <c r="BC1120" s="50"/>
      <c r="BD1120" s="51"/>
    </row>
    <row r="1121" spans="9:56" x14ac:dyDescent="0.2">
      <c r="I1121" s="51"/>
      <c r="J1121" s="51"/>
      <c r="K1121" s="51"/>
      <c r="L1121" s="51"/>
      <c r="M1121" s="51"/>
      <c r="N1121" s="51"/>
      <c r="O1121" s="50"/>
      <c r="P1121" s="50"/>
      <c r="Q1121" s="50"/>
      <c r="R1121" s="50"/>
      <c r="T1121" s="50"/>
      <c r="U1121" s="50"/>
      <c r="V1121" s="50"/>
      <c r="W1121" s="50"/>
      <c r="X1121" s="50"/>
      <c r="Z1121" s="50"/>
      <c r="AA1121" s="50"/>
      <c r="AB1121" s="50"/>
      <c r="AC1121" s="50"/>
      <c r="AD1121" s="50"/>
      <c r="AF1121" s="50"/>
      <c r="AG1121" s="50"/>
      <c r="AI1121" s="50"/>
      <c r="AJ1121" s="50"/>
      <c r="AK1121" s="50"/>
      <c r="AL1121" s="50"/>
      <c r="AM1121" s="50"/>
      <c r="AO1121" s="50"/>
      <c r="AP1121" s="50"/>
      <c r="AQ1121" s="50"/>
      <c r="AR1121" s="50"/>
      <c r="AS1121" s="50"/>
      <c r="AU1121" s="50"/>
      <c r="AV1121" s="50"/>
      <c r="AX1121" s="50"/>
      <c r="AY1121" s="50"/>
      <c r="AZ1121" s="50"/>
      <c r="BA1121" s="50"/>
      <c r="BB1121" s="50"/>
      <c r="BC1121" s="50"/>
      <c r="BD1121" s="51"/>
    </row>
    <row r="1122" spans="9:56" x14ac:dyDescent="0.2">
      <c r="I1122" s="51"/>
      <c r="J1122" s="51"/>
      <c r="K1122" s="51"/>
      <c r="L1122" s="51"/>
      <c r="M1122" s="51"/>
      <c r="N1122" s="51"/>
      <c r="O1122" s="50"/>
      <c r="P1122" s="50"/>
      <c r="Q1122" s="50"/>
      <c r="R1122" s="50"/>
      <c r="T1122" s="50"/>
      <c r="U1122" s="50"/>
      <c r="V1122" s="50"/>
      <c r="W1122" s="50"/>
      <c r="X1122" s="50"/>
      <c r="Z1122" s="50"/>
      <c r="AA1122" s="50"/>
      <c r="AB1122" s="50"/>
      <c r="AC1122" s="50"/>
      <c r="AD1122" s="50"/>
      <c r="AF1122" s="50"/>
      <c r="AG1122" s="50"/>
      <c r="AI1122" s="50"/>
      <c r="AJ1122" s="50"/>
      <c r="AK1122" s="50"/>
      <c r="AL1122" s="50"/>
      <c r="AM1122" s="50"/>
      <c r="AO1122" s="50"/>
      <c r="AP1122" s="50"/>
      <c r="AQ1122" s="50"/>
      <c r="AR1122" s="50"/>
      <c r="AS1122" s="50"/>
      <c r="AU1122" s="50"/>
      <c r="AV1122" s="50"/>
      <c r="AX1122" s="50"/>
      <c r="AY1122" s="50"/>
      <c r="AZ1122" s="50"/>
      <c r="BA1122" s="50"/>
      <c r="BB1122" s="50"/>
      <c r="BC1122" s="50"/>
      <c r="BD1122" s="51"/>
    </row>
    <row r="1123" spans="9:56" x14ac:dyDescent="0.2">
      <c r="I1123" s="51"/>
      <c r="J1123" s="51"/>
      <c r="K1123" s="51"/>
      <c r="L1123" s="51"/>
      <c r="M1123" s="51"/>
      <c r="N1123" s="51"/>
      <c r="O1123" s="50"/>
      <c r="P1123" s="50"/>
      <c r="Q1123" s="50"/>
      <c r="R1123" s="50"/>
      <c r="T1123" s="50"/>
      <c r="U1123" s="50"/>
      <c r="V1123" s="50"/>
      <c r="W1123" s="50"/>
      <c r="X1123" s="50"/>
      <c r="Z1123" s="50"/>
      <c r="AA1123" s="50"/>
      <c r="AB1123" s="50"/>
      <c r="AC1123" s="50"/>
      <c r="AD1123" s="50"/>
      <c r="AF1123" s="50"/>
      <c r="AG1123" s="50"/>
      <c r="AI1123" s="50"/>
      <c r="AJ1123" s="50"/>
      <c r="AK1123" s="50"/>
      <c r="AL1123" s="50"/>
      <c r="AM1123" s="50"/>
      <c r="AO1123" s="50"/>
      <c r="AP1123" s="50"/>
      <c r="AQ1123" s="50"/>
      <c r="AR1123" s="50"/>
      <c r="AS1123" s="50"/>
      <c r="AU1123" s="50"/>
      <c r="AV1123" s="50"/>
      <c r="AX1123" s="50"/>
      <c r="AY1123" s="50"/>
      <c r="AZ1123" s="50"/>
      <c r="BA1123" s="50"/>
      <c r="BB1123" s="50"/>
      <c r="BC1123" s="50"/>
      <c r="BD1123" s="51"/>
    </row>
    <row r="1124" spans="9:56" x14ac:dyDescent="0.2">
      <c r="I1124" s="51"/>
      <c r="J1124" s="51"/>
      <c r="K1124" s="51"/>
      <c r="L1124" s="51"/>
      <c r="M1124" s="51"/>
      <c r="N1124" s="51"/>
      <c r="O1124" s="50"/>
      <c r="P1124" s="50"/>
      <c r="Q1124" s="50"/>
      <c r="R1124" s="50"/>
      <c r="T1124" s="50"/>
      <c r="U1124" s="50"/>
      <c r="V1124" s="50"/>
      <c r="W1124" s="50"/>
      <c r="X1124" s="50"/>
      <c r="Z1124" s="50"/>
      <c r="AA1124" s="50"/>
      <c r="AB1124" s="50"/>
      <c r="AC1124" s="50"/>
      <c r="AD1124" s="50"/>
      <c r="AF1124" s="50"/>
      <c r="AG1124" s="50"/>
      <c r="AI1124" s="50"/>
      <c r="AJ1124" s="50"/>
      <c r="AK1124" s="50"/>
      <c r="AL1124" s="50"/>
      <c r="AM1124" s="50"/>
      <c r="AO1124" s="50"/>
      <c r="AP1124" s="50"/>
      <c r="AQ1124" s="50"/>
      <c r="AR1124" s="50"/>
      <c r="AS1124" s="50"/>
      <c r="AU1124" s="50"/>
      <c r="AV1124" s="50"/>
      <c r="AX1124" s="50"/>
      <c r="AY1124" s="50"/>
      <c r="AZ1124" s="50"/>
      <c r="BA1124" s="50"/>
      <c r="BB1124" s="50"/>
      <c r="BC1124" s="50"/>
      <c r="BD1124" s="51"/>
    </row>
    <row r="1125" spans="9:56" x14ac:dyDescent="0.2">
      <c r="I1125" s="51"/>
      <c r="J1125" s="51"/>
      <c r="K1125" s="51"/>
      <c r="L1125" s="51"/>
      <c r="M1125" s="51"/>
      <c r="N1125" s="51"/>
      <c r="O1125" s="50"/>
      <c r="P1125" s="50"/>
      <c r="Q1125" s="50"/>
      <c r="R1125" s="50"/>
      <c r="T1125" s="50"/>
      <c r="U1125" s="50"/>
      <c r="V1125" s="50"/>
      <c r="W1125" s="50"/>
      <c r="X1125" s="50"/>
      <c r="Z1125" s="50"/>
      <c r="AA1125" s="50"/>
      <c r="AB1125" s="50"/>
      <c r="AC1125" s="50"/>
      <c r="AD1125" s="50"/>
      <c r="AF1125" s="50"/>
      <c r="AG1125" s="50"/>
      <c r="AI1125" s="50"/>
      <c r="AJ1125" s="50"/>
      <c r="AK1125" s="50"/>
      <c r="AL1125" s="50"/>
      <c r="AM1125" s="50"/>
      <c r="AO1125" s="50"/>
      <c r="AP1125" s="50"/>
      <c r="AQ1125" s="50"/>
      <c r="AR1125" s="50"/>
      <c r="AS1125" s="50"/>
      <c r="AU1125" s="50"/>
      <c r="AV1125" s="50"/>
      <c r="AX1125" s="50"/>
      <c r="AY1125" s="50"/>
      <c r="AZ1125" s="50"/>
      <c r="BA1125" s="50"/>
      <c r="BB1125" s="50"/>
      <c r="BC1125" s="50"/>
      <c r="BD1125" s="51"/>
    </row>
    <row r="1126" spans="9:56" x14ac:dyDescent="0.2">
      <c r="I1126" s="51"/>
      <c r="J1126" s="51"/>
      <c r="K1126" s="51"/>
      <c r="L1126" s="51"/>
      <c r="M1126" s="51"/>
      <c r="N1126" s="51"/>
      <c r="O1126" s="50"/>
      <c r="P1126" s="50"/>
      <c r="Q1126" s="50"/>
      <c r="R1126" s="50"/>
      <c r="T1126" s="50"/>
      <c r="U1126" s="50"/>
      <c r="V1126" s="50"/>
      <c r="W1126" s="50"/>
      <c r="X1126" s="50"/>
      <c r="Z1126" s="50"/>
      <c r="AA1126" s="50"/>
      <c r="AB1126" s="50"/>
      <c r="AC1126" s="50"/>
      <c r="AD1126" s="50"/>
      <c r="AF1126" s="50"/>
      <c r="AG1126" s="50"/>
      <c r="AI1126" s="50"/>
      <c r="AJ1126" s="50"/>
      <c r="AK1126" s="50"/>
      <c r="AL1126" s="50"/>
      <c r="AM1126" s="50"/>
      <c r="AO1126" s="50"/>
      <c r="AP1126" s="50"/>
      <c r="AQ1126" s="50"/>
      <c r="AR1126" s="50"/>
      <c r="AS1126" s="50"/>
      <c r="AU1126" s="50"/>
      <c r="AV1126" s="50"/>
      <c r="AX1126" s="50"/>
      <c r="AY1126" s="50"/>
      <c r="AZ1126" s="50"/>
      <c r="BA1126" s="50"/>
      <c r="BB1126" s="50"/>
      <c r="BC1126" s="50"/>
      <c r="BD1126" s="51"/>
    </row>
    <row r="1127" spans="9:56" x14ac:dyDescent="0.2">
      <c r="I1127" s="51"/>
      <c r="J1127" s="51"/>
      <c r="K1127" s="51"/>
      <c r="L1127" s="51"/>
      <c r="M1127" s="51"/>
      <c r="N1127" s="51"/>
      <c r="O1127" s="50"/>
      <c r="P1127" s="50"/>
      <c r="Q1127" s="50"/>
      <c r="R1127" s="50"/>
      <c r="T1127" s="50"/>
      <c r="U1127" s="50"/>
      <c r="V1127" s="50"/>
      <c r="W1127" s="50"/>
      <c r="X1127" s="50"/>
      <c r="Z1127" s="50"/>
      <c r="AA1127" s="50"/>
      <c r="AB1127" s="50"/>
      <c r="AC1127" s="50"/>
      <c r="AD1127" s="50"/>
      <c r="AF1127" s="50"/>
      <c r="AG1127" s="50"/>
      <c r="AI1127" s="50"/>
      <c r="AJ1127" s="50"/>
      <c r="AK1127" s="50"/>
      <c r="AL1127" s="50"/>
      <c r="AM1127" s="50"/>
      <c r="AO1127" s="50"/>
      <c r="AP1127" s="50"/>
      <c r="AQ1127" s="50"/>
      <c r="AR1127" s="50"/>
      <c r="AS1127" s="50"/>
      <c r="AU1127" s="50"/>
      <c r="AV1127" s="50"/>
      <c r="AX1127" s="50"/>
      <c r="AY1127" s="50"/>
      <c r="AZ1127" s="50"/>
      <c r="BA1127" s="50"/>
      <c r="BB1127" s="50"/>
      <c r="BC1127" s="50"/>
      <c r="BD1127" s="51"/>
    </row>
    <row r="1128" spans="9:56" x14ac:dyDescent="0.2">
      <c r="I1128" s="51"/>
      <c r="J1128" s="51"/>
      <c r="K1128" s="51"/>
      <c r="L1128" s="51"/>
      <c r="M1128" s="51"/>
      <c r="N1128" s="51"/>
      <c r="O1128" s="50"/>
      <c r="P1128" s="50"/>
      <c r="Q1128" s="50"/>
      <c r="R1128" s="50"/>
      <c r="T1128" s="50"/>
      <c r="U1128" s="50"/>
      <c r="V1128" s="50"/>
      <c r="W1128" s="50"/>
      <c r="X1128" s="50"/>
      <c r="Z1128" s="50"/>
      <c r="AA1128" s="50"/>
      <c r="AB1128" s="50"/>
      <c r="AC1128" s="50"/>
      <c r="AD1128" s="50"/>
      <c r="AF1128" s="50"/>
      <c r="AG1128" s="50"/>
      <c r="AI1128" s="50"/>
      <c r="AJ1128" s="50"/>
      <c r="AK1128" s="50"/>
      <c r="AL1128" s="50"/>
      <c r="AM1128" s="50"/>
      <c r="AO1128" s="50"/>
      <c r="AP1128" s="50"/>
      <c r="AQ1128" s="50"/>
      <c r="AR1128" s="50"/>
      <c r="AS1128" s="50"/>
      <c r="AU1128" s="50"/>
      <c r="AV1128" s="50"/>
      <c r="AX1128" s="50"/>
      <c r="AY1128" s="50"/>
      <c r="AZ1128" s="50"/>
      <c r="BA1128" s="50"/>
      <c r="BB1128" s="50"/>
      <c r="BC1128" s="50"/>
      <c r="BD1128" s="51"/>
    </row>
    <row r="1129" spans="9:56" x14ac:dyDescent="0.2">
      <c r="I1129" s="51"/>
      <c r="J1129" s="51"/>
      <c r="K1129" s="51"/>
      <c r="L1129" s="51"/>
      <c r="M1129" s="51"/>
      <c r="N1129" s="51"/>
      <c r="O1129" s="50"/>
      <c r="P1129" s="50"/>
      <c r="Q1129" s="50"/>
      <c r="R1129" s="50"/>
      <c r="T1129" s="50"/>
      <c r="U1129" s="50"/>
      <c r="V1129" s="50"/>
      <c r="W1129" s="50"/>
      <c r="X1129" s="50"/>
      <c r="Z1129" s="50"/>
      <c r="AA1129" s="50"/>
      <c r="AB1129" s="50"/>
      <c r="AC1129" s="50"/>
      <c r="AD1129" s="50"/>
      <c r="AF1129" s="50"/>
      <c r="AG1129" s="50"/>
      <c r="AI1129" s="50"/>
      <c r="AJ1129" s="50"/>
      <c r="AK1129" s="50"/>
      <c r="AL1129" s="50"/>
      <c r="AM1129" s="50"/>
      <c r="AO1129" s="50"/>
      <c r="AP1129" s="50"/>
      <c r="AQ1129" s="50"/>
      <c r="AR1129" s="50"/>
      <c r="AS1129" s="50"/>
      <c r="AU1129" s="50"/>
      <c r="AV1129" s="50"/>
      <c r="AX1129" s="50"/>
      <c r="AY1129" s="50"/>
      <c r="AZ1129" s="50"/>
      <c r="BA1129" s="50"/>
      <c r="BB1129" s="50"/>
      <c r="BC1129" s="50"/>
      <c r="BD1129" s="51"/>
    </row>
    <row r="1130" spans="9:56" x14ac:dyDescent="0.2">
      <c r="I1130" s="51"/>
      <c r="J1130" s="51"/>
      <c r="K1130" s="51"/>
      <c r="L1130" s="51"/>
      <c r="M1130" s="51"/>
      <c r="N1130" s="51"/>
      <c r="O1130" s="50"/>
      <c r="P1130" s="50"/>
      <c r="Q1130" s="50"/>
      <c r="R1130" s="50"/>
      <c r="T1130" s="50"/>
      <c r="U1130" s="50"/>
      <c r="V1130" s="50"/>
      <c r="W1130" s="50"/>
      <c r="X1130" s="50"/>
      <c r="Z1130" s="50"/>
      <c r="AA1130" s="50"/>
      <c r="AB1130" s="50"/>
      <c r="AC1130" s="50"/>
      <c r="AD1130" s="50"/>
      <c r="AF1130" s="50"/>
      <c r="AG1130" s="50"/>
      <c r="AI1130" s="50"/>
      <c r="AJ1130" s="50"/>
      <c r="AK1130" s="50"/>
      <c r="AL1130" s="50"/>
      <c r="AM1130" s="50"/>
      <c r="AO1130" s="50"/>
      <c r="AP1130" s="50"/>
      <c r="AQ1130" s="50"/>
      <c r="AR1130" s="50"/>
      <c r="AS1130" s="50"/>
      <c r="AU1130" s="50"/>
      <c r="AV1130" s="50"/>
      <c r="AX1130" s="50"/>
      <c r="AY1130" s="50"/>
      <c r="AZ1130" s="50"/>
      <c r="BA1130" s="50"/>
      <c r="BB1130" s="50"/>
      <c r="BC1130" s="50"/>
      <c r="BD1130" s="51"/>
    </row>
    <row r="1131" spans="9:56" x14ac:dyDescent="0.2">
      <c r="I1131" s="51"/>
      <c r="J1131" s="51"/>
      <c r="K1131" s="51"/>
      <c r="L1131" s="51"/>
      <c r="M1131" s="51"/>
      <c r="N1131" s="51"/>
      <c r="O1131" s="50"/>
      <c r="P1131" s="50"/>
      <c r="Q1131" s="50"/>
      <c r="R1131" s="50"/>
      <c r="T1131" s="50"/>
      <c r="U1131" s="50"/>
      <c r="V1131" s="50"/>
      <c r="W1131" s="50"/>
      <c r="X1131" s="50"/>
      <c r="Z1131" s="50"/>
      <c r="AA1131" s="50"/>
      <c r="AB1131" s="50"/>
      <c r="AC1131" s="50"/>
      <c r="AD1131" s="50"/>
      <c r="AF1131" s="50"/>
      <c r="AG1131" s="50"/>
      <c r="AI1131" s="50"/>
      <c r="AJ1131" s="50"/>
      <c r="AK1131" s="50"/>
      <c r="AL1131" s="50"/>
      <c r="AM1131" s="50"/>
      <c r="AO1131" s="50"/>
      <c r="AP1131" s="50"/>
      <c r="AQ1131" s="50"/>
      <c r="AR1131" s="50"/>
      <c r="AS1131" s="50"/>
      <c r="AU1131" s="50"/>
      <c r="AV1131" s="50"/>
      <c r="AX1131" s="50"/>
      <c r="AY1131" s="50"/>
      <c r="AZ1131" s="50"/>
      <c r="BA1131" s="50"/>
      <c r="BB1131" s="50"/>
      <c r="BC1131" s="50"/>
      <c r="BD1131" s="51"/>
    </row>
    <row r="1132" spans="9:56" x14ac:dyDescent="0.2">
      <c r="I1132" s="51"/>
      <c r="J1132" s="51"/>
      <c r="K1132" s="51"/>
      <c r="L1132" s="51"/>
      <c r="M1132" s="51"/>
      <c r="N1132" s="51"/>
      <c r="O1132" s="50"/>
      <c r="P1132" s="50"/>
      <c r="Q1132" s="50"/>
      <c r="R1132" s="50"/>
      <c r="T1132" s="50"/>
      <c r="U1132" s="50"/>
      <c r="V1132" s="50"/>
      <c r="W1132" s="50"/>
      <c r="X1132" s="50"/>
      <c r="Z1132" s="50"/>
      <c r="AA1132" s="50"/>
      <c r="AB1132" s="50"/>
      <c r="AC1132" s="50"/>
      <c r="AD1132" s="50"/>
      <c r="AF1132" s="50"/>
      <c r="AG1132" s="50"/>
      <c r="AI1132" s="50"/>
      <c r="AJ1132" s="50"/>
      <c r="AK1132" s="50"/>
      <c r="AL1132" s="50"/>
      <c r="AM1132" s="50"/>
      <c r="AO1132" s="50"/>
      <c r="AP1132" s="50"/>
      <c r="AQ1132" s="50"/>
      <c r="AR1132" s="50"/>
      <c r="AS1132" s="50"/>
      <c r="AU1132" s="50"/>
      <c r="AV1132" s="50"/>
      <c r="AX1132" s="50"/>
      <c r="AY1132" s="50"/>
      <c r="AZ1132" s="50"/>
      <c r="BA1132" s="50"/>
      <c r="BB1132" s="50"/>
      <c r="BC1132" s="50"/>
      <c r="BD1132" s="51"/>
    </row>
    <row r="1133" spans="9:56" x14ac:dyDescent="0.2">
      <c r="I1133" s="51"/>
      <c r="J1133" s="51"/>
      <c r="K1133" s="51"/>
      <c r="L1133" s="51"/>
      <c r="M1133" s="51"/>
      <c r="N1133" s="51"/>
      <c r="O1133" s="50"/>
      <c r="P1133" s="50"/>
      <c r="Q1133" s="50"/>
      <c r="R1133" s="50"/>
      <c r="T1133" s="50"/>
      <c r="U1133" s="50"/>
      <c r="V1133" s="50"/>
      <c r="W1133" s="50"/>
      <c r="X1133" s="50"/>
      <c r="Z1133" s="50"/>
      <c r="AA1133" s="50"/>
      <c r="AB1133" s="50"/>
      <c r="AC1133" s="50"/>
      <c r="AD1133" s="50"/>
      <c r="AF1133" s="50"/>
      <c r="AG1133" s="50"/>
      <c r="AI1133" s="50"/>
      <c r="AJ1133" s="50"/>
      <c r="AK1133" s="50"/>
      <c r="AL1133" s="50"/>
      <c r="AM1133" s="50"/>
      <c r="AO1133" s="50"/>
      <c r="AP1133" s="50"/>
      <c r="AQ1133" s="50"/>
      <c r="AR1133" s="50"/>
      <c r="AS1133" s="50"/>
      <c r="AU1133" s="50"/>
      <c r="AV1133" s="50"/>
      <c r="AX1133" s="50"/>
      <c r="AY1133" s="50"/>
      <c r="AZ1133" s="50"/>
      <c r="BA1133" s="50"/>
      <c r="BB1133" s="50"/>
      <c r="BC1133" s="50"/>
      <c r="BD1133" s="51"/>
    </row>
    <row r="1134" spans="9:56" x14ac:dyDescent="0.2">
      <c r="I1134" s="51"/>
      <c r="J1134" s="51"/>
      <c r="K1134" s="51"/>
      <c r="L1134" s="51"/>
      <c r="M1134" s="51"/>
      <c r="N1134" s="51"/>
      <c r="O1134" s="50"/>
      <c r="P1134" s="50"/>
      <c r="Q1134" s="50"/>
      <c r="R1134" s="50"/>
      <c r="T1134" s="50"/>
      <c r="U1134" s="50"/>
      <c r="V1134" s="50"/>
      <c r="W1134" s="50"/>
      <c r="X1134" s="50"/>
      <c r="Z1134" s="50"/>
      <c r="AA1134" s="50"/>
      <c r="AB1134" s="50"/>
      <c r="AC1134" s="50"/>
      <c r="AD1134" s="50"/>
      <c r="AF1134" s="50"/>
      <c r="AG1134" s="50"/>
      <c r="AI1134" s="50"/>
      <c r="AJ1134" s="50"/>
      <c r="AK1134" s="50"/>
      <c r="AL1134" s="50"/>
      <c r="AM1134" s="50"/>
      <c r="AO1134" s="50"/>
      <c r="AP1134" s="50"/>
      <c r="AQ1134" s="50"/>
      <c r="AR1134" s="50"/>
      <c r="AS1134" s="50"/>
      <c r="AU1134" s="50"/>
      <c r="AV1134" s="50"/>
      <c r="AX1134" s="50"/>
      <c r="AY1134" s="50"/>
      <c r="AZ1134" s="50"/>
      <c r="BA1134" s="50"/>
      <c r="BB1134" s="50"/>
      <c r="BC1134" s="50"/>
      <c r="BD1134" s="51"/>
    </row>
    <row r="1135" spans="9:56" x14ac:dyDescent="0.2">
      <c r="I1135" s="51"/>
      <c r="J1135" s="51"/>
      <c r="K1135" s="51"/>
      <c r="L1135" s="51"/>
      <c r="M1135" s="51"/>
      <c r="N1135" s="51"/>
      <c r="O1135" s="50"/>
      <c r="P1135" s="50"/>
      <c r="Q1135" s="50"/>
      <c r="R1135" s="50"/>
      <c r="T1135" s="50"/>
      <c r="U1135" s="50"/>
      <c r="V1135" s="50"/>
      <c r="W1135" s="50"/>
      <c r="X1135" s="50"/>
      <c r="Z1135" s="50"/>
      <c r="AA1135" s="50"/>
      <c r="AB1135" s="50"/>
      <c r="AC1135" s="50"/>
      <c r="AD1135" s="50"/>
      <c r="AF1135" s="50"/>
      <c r="AG1135" s="50"/>
      <c r="AI1135" s="50"/>
      <c r="AJ1135" s="50"/>
      <c r="AK1135" s="50"/>
      <c r="AL1135" s="50"/>
      <c r="AM1135" s="50"/>
      <c r="AO1135" s="50"/>
      <c r="AP1135" s="50"/>
      <c r="AQ1135" s="50"/>
      <c r="AR1135" s="50"/>
      <c r="AS1135" s="50"/>
      <c r="AU1135" s="50"/>
      <c r="AV1135" s="50"/>
      <c r="AX1135" s="50"/>
      <c r="AY1135" s="50"/>
      <c r="AZ1135" s="50"/>
      <c r="BA1135" s="50"/>
      <c r="BB1135" s="50"/>
      <c r="BC1135" s="50"/>
      <c r="BD1135" s="51"/>
    </row>
    <row r="1136" spans="9:56" x14ac:dyDescent="0.2">
      <c r="I1136" s="51"/>
      <c r="J1136" s="51"/>
      <c r="K1136" s="51"/>
      <c r="L1136" s="51"/>
      <c r="M1136" s="51"/>
      <c r="N1136" s="51"/>
      <c r="O1136" s="50"/>
      <c r="P1136" s="50"/>
      <c r="Q1136" s="50"/>
      <c r="R1136" s="50"/>
      <c r="T1136" s="50"/>
      <c r="U1136" s="50"/>
      <c r="V1136" s="50"/>
      <c r="W1136" s="50"/>
      <c r="X1136" s="50"/>
      <c r="Z1136" s="50"/>
      <c r="AA1136" s="50"/>
      <c r="AB1136" s="50"/>
      <c r="AC1136" s="50"/>
      <c r="AD1136" s="50"/>
      <c r="AF1136" s="50"/>
      <c r="AG1136" s="50"/>
      <c r="AI1136" s="50"/>
      <c r="AJ1136" s="50"/>
      <c r="AK1136" s="50"/>
      <c r="AL1136" s="50"/>
      <c r="AM1136" s="50"/>
      <c r="AO1136" s="50"/>
      <c r="AP1136" s="50"/>
      <c r="AQ1136" s="50"/>
      <c r="AR1136" s="50"/>
      <c r="AS1136" s="50"/>
      <c r="AU1136" s="50"/>
      <c r="AV1136" s="50"/>
      <c r="AX1136" s="50"/>
      <c r="AY1136" s="50"/>
      <c r="AZ1136" s="50"/>
      <c r="BA1136" s="50"/>
      <c r="BB1136" s="50"/>
      <c r="BC1136" s="50"/>
      <c r="BD1136" s="51"/>
    </row>
    <row r="1137" spans="9:56" x14ac:dyDescent="0.2">
      <c r="I1137" s="51"/>
      <c r="J1137" s="51"/>
      <c r="K1137" s="51"/>
      <c r="L1137" s="51"/>
      <c r="M1137" s="51"/>
      <c r="N1137" s="51"/>
      <c r="O1137" s="50"/>
      <c r="P1137" s="50"/>
      <c r="Q1137" s="50"/>
      <c r="R1137" s="50"/>
      <c r="T1137" s="50"/>
      <c r="U1137" s="50"/>
      <c r="V1137" s="50"/>
      <c r="W1137" s="50"/>
      <c r="X1137" s="50"/>
      <c r="Z1137" s="50"/>
      <c r="AA1137" s="50"/>
      <c r="AB1137" s="50"/>
      <c r="AC1137" s="50"/>
      <c r="AD1137" s="50"/>
      <c r="AF1137" s="50"/>
      <c r="AG1137" s="50"/>
      <c r="AI1137" s="50"/>
      <c r="AJ1137" s="50"/>
      <c r="AK1137" s="50"/>
      <c r="AL1137" s="50"/>
      <c r="AM1137" s="50"/>
      <c r="AO1137" s="50"/>
      <c r="AP1137" s="50"/>
      <c r="AQ1137" s="50"/>
      <c r="AR1137" s="50"/>
      <c r="AS1137" s="50"/>
      <c r="AU1137" s="50"/>
      <c r="AV1137" s="50"/>
      <c r="AX1137" s="50"/>
      <c r="AY1137" s="50"/>
      <c r="AZ1137" s="50"/>
      <c r="BA1137" s="50"/>
      <c r="BB1137" s="50"/>
      <c r="BC1137" s="50"/>
      <c r="BD1137" s="51"/>
    </row>
    <row r="1138" spans="9:56" x14ac:dyDescent="0.2">
      <c r="I1138" s="51"/>
      <c r="J1138" s="51"/>
      <c r="K1138" s="51"/>
      <c r="L1138" s="51"/>
      <c r="M1138" s="51"/>
      <c r="N1138" s="51"/>
      <c r="O1138" s="50"/>
      <c r="P1138" s="50"/>
      <c r="Q1138" s="50"/>
      <c r="R1138" s="50"/>
      <c r="T1138" s="50"/>
      <c r="U1138" s="50"/>
      <c r="V1138" s="50"/>
      <c r="W1138" s="50"/>
      <c r="X1138" s="50"/>
      <c r="Z1138" s="50"/>
      <c r="AA1138" s="50"/>
      <c r="AB1138" s="50"/>
      <c r="AC1138" s="50"/>
      <c r="AD1138" s="50"/>
      <c r="AF1138" s="50"/>
      <c r="AG1138" s="50"/>
      <c r="AI1138" s="50"/>
      <c r="AJ1138" s="50"/>
      <c r="AK1138" s="50"/>
      <c r="AL1138" s="50"/>
      <c r="AM1138" s="50"/>
      <c r="AO1138" s="50"/>
      <c r="AP1138" s="50"/>
      <c r="AQ1138" s="50"/>
      <c r="AR1138" s="50"/>
      <c r="AS1138" s="50"/>
      <c r="AU1138" s="50"/>
      <c r="AV1138" s="50"/>
      <c r="AX1138" s="50"/>
      <c r="AY1138" s="50"/>
      <c r="AZ1138" s="50"/>
      <c r="BA1138" s="50"/>
      <c r="BB1138" s="50"/>
      <c r="BC1138" s="50"/>
      <c r="BD1138" s="51"/>
    </row>
    <row r="1139" spans="9:56" x14ac:dyDescent="0.2">
      <c r="I1139" s="51"/>
      <c r="J1139" s="51"/>
      <c r="K1139" s="51"/>
      <c r="L1139" s="51"/>
      <c r="M1139" s="51"/>
      <c r="N1139" s="51"/>
      <c r="O1139" s="50"/>
      <c r="P1139" s="50"/>
      <c r="Q1139" s="50"/>
      <c r="R1139" s="50"/>
      <c r="T1139" s="50"/>
      <c r="U1139" s="50"/>
      <c r="V1139" s="50"/>
      <c r="W1139" s="50"/>
      <c r="X1139" s="50"/>
      <c r="Z1139" s="50"/>
      <c r="AA1139" s="50"/>
      <c r="AB1139" s="50"/>
      <c r="AC1139" s="50"/>
      <c r="AD1139" s="50"/>
      <c r="AF1139" s="50"/>
      <c r="AG1139" s="50"/>
      <c r="AI1139" s="50"/>
      <c r="AJ1139" s="50"/>
      <c r="AK1139" s="50"/>
      <c r="AL1139" s="50"/>
      <c r="AM1139" s="50"/>
      <c r="AO1139" s="50"/>
      <c r="AP1139" s="50"/>
      <c r="AQ1139" s="50"/>
      <c r="AR1139" s="50"/>
      <c r="AS1139" s="50"/>
      <c r="AU1139" s="50"/>
      <c r="AV1139" s="50"/>
      <c r="AX1139" s="50"/>
      <c r="AY1139" s="50"/>
      <c r="AZ1139" s="50"/>
      <c r="BA1139" s="50"/>
      <c r="BB1139" s="50"/>
      <c r="BC1139" s="50"/>
      <c r="BD1139" s="51"/>
    </row>
    <row r="1140" spans="9:56" x14ac:dyDescent="0.2">
      <c r="I1140" s="51"/>
      <c r="J1140" s="51"/>
      <c r="K1140" s="51"/>
      <c r="L1140" s="51"/>
      <c r="M1140" s="51"/>
      <c r="N1140" s="51"/>
      <c r="O1140" s="50"/>
      <c r="P1140" s="50"/>
      <c r="Q1140" s="50"/>
      <c r="R1140" s="50"/>
      <c r="T1140" s="50"/>
      <c r="U1140" s="50"/>
      <c r="V1140" s="50"/>
      <c r="W1140" s="50"/>
      <c r="X1140" s="50"/>
      <c r="Z1140" s="50"/>
      <c r="AA1140" s="50"/>
      <c r="AB1140" s="50"/>
      <c r="AC1140" s="50"/>
      <c r="AD1140" s="50"/>
      <c r="AF1140" s="50"/>
      <c r="AG1140" s="50"/>
      <c r="AI1140" s="50"/>
      <c r="AJ1140" s="50"/>
      <c r="AK1140" s="50"/>
      <c r="AL1140" s="50"/>
      <c r="AM1140" s="50"/>
      <c r="AO1140" s="50"/>
      <c r="AP1140" s="50"/>
      <c r="AQ1140" s="50"/>
      <c r="AR1140" s="50"/>
      <c r="AS1140" s="50"/>
      <c r="AU1140" s="50"/>
      <c r="AV1140" s="50"/>
      <c r="AX1140" s="50"/>
      <c r="AY1140" s="50"/>
      <c r="AZ1140" s="50"/>
      <c r="BA1140" s="50"/>
      <c r="BB1140" s="50"/>
      <c r="BC1140" s="50"/>
      <c r="BD1140" s="51"/>
    </row>
    <row r="1141" spans="9:56" x14ac:dyDescent="0.2">
      <c r="I1141" s="51"/>
      <c r="J1141" s="51"/>
      <c r="K1141" s="51"/>
      <c r="L1141" s="51"/>
      <c r="M1141" s="51"/>
      <c r="N1141" s="51"/>
      <c r="O1141" s="50"/>
      <c r="P1141" s="50"/>
      <c r="Q1141" s="50"/>
      <c r="R1141" s="50"/>
      <c r="T1141" s="50"/>
      <c r="U1141" s="50"/>
      <c r="V1141" s="50"/>
      <c r="W1141" s="50"/>
      <c r="X1141" s="50"/>
      <c r="Z1141" s="50"/>
      <c r="AA1141" s="50"/>
      <c r="AB1141" s="50"/>
      <c r="AC1141" s="50"/>
      <c r="AD1141" s="50"/>
      <c r="AF1141" s="50"/>
      <c r="AG1141" s="50"/>
      <c r="AI1141" s="50"/>
      <c r="AJ1141" s="50"/>
      <c r="AK1141" s="50"/>
      <c r="AL1141" s="50"/>
      <c r="AM1141" s="50"/>
      <c r="AO1141" s="50"/>
      <c r="AP1141" s="50"/>
      <c r="AQ1141" s="50"/>
      <c r="AR1141" s="50"/>
      <c r="AS1141" s="50"/>
      <c r="AU1141" s="50"/>
      <c r="AV1141" s="50"/>
      <c r="AX1141" s="50"/>
      <c r="AY1141" s="50"/>
      <c r="AZ1141" s="50"/>
      <c r="BA1141" s="50"/>
      <c r="BB1141" s="50"/>
      <c r="BC1141" s="50"/>
      <c r="BD1141" s="51"/>
    </row>
    <row r="1142" spans="9:56" x14ac:dyDescent="0.2">
      <c r="I1142" s="51"/>
      <c r="J1142" s="51"/>
      <c r="K1142" s="51"/>
      <c r="L1142" s="51"/>
      <c r="M1142" s="51"/>
      <c r="N1142" s="51"/>
      <c r="O1142" s="50"/>
      <c r="P1142" s="50"/>
      <c r="Q1142" s="50"/>
      <c r="R1142" s="50"/>
      <c r="T1142" s="50"/>
      <c r="U1142" s="50"/>
      <c r="V1142" s="50"/>
      <c r="W1142" s="50"/>
      <c r="X1142" s="50"/>
      <c r="Z1142" s="50"/>
      <c r="AA1142" s="50"/>
      <c r="AB1142" s="50"/>
      <c r="AC1142" s="50"/>
      <c r="AD1142" s="50"/>
      <c r="AF1142" s="50"/>
      <c r="AG1142" s="50"/>
      <c r="AI1142" s="50"/>
      <c r="AJ1142" s="50"/>
      <c r="AK1142" s="50"/>
      <c r="AL1142" s="50"/>
      <c r="AM1142" s="50"/>
      <c r="AO1142" s="50"/>
      <c r="AP1142" s="50"/>
      <c r="AQ1142" s="50"/>
      <c r="AR1142" s="50"/>
      <c r="AS1142" s="50"/>
      <c r="AU1142" s="50"/>
      <c r="AV1142" s="50"/>
      <c r="AX1142" s="50"/>
      <c r="AY1142" s="50"/>
      <c r="AZ1142" s="50"/>
      <c r="BA1142" s="50"/>
      <c r="BB1142" s="50"/>
      <c r="BC1142" s="50"/>
      <c r="BD1142" s="51"/>
    </row>
    <row r="1143" spans="9:56" x14ac:dyDescent="0.2">
      <c r="I1143" s="51"/>
      <c r="J1143" s="51"/>
      <c r="K1143" s="51"/>
      <c r="L1143" s="51"/>
      <c r="M1143" s="51"/>
      <c r="N1143" s="51"/>
      <c r="O1143" s="50"/>
      <c r="P1143" s="50"/>
      <c r="Q1143" s="50"/>
      <c r="R1143" s="50"/>
      <c r="T1143" s="50"/>
      <c r="U1143" s="50"/>
      <c r="V1143" s="50"/>
      <c r="W1143" s="50"/>
      <c r="X1143" s="50"/>
      <c r="Z1143" s="50"/>
      <c r="AA1143" s="50"/>
      <c r="AB1143" s="50"/>
      <c r="AC1143" s="50"/>
      <c r="AD1143" s="50"/>
      <c r="AF1143" s="50"/>
      <c r="AG1143" s="50"/>
      <c r="AI1143" s="50"/>
      <c r="AJ1143" s="50"/>
      <c r="AK1143" s="50"/>
      <c r="AL1143" s="50"/>
      <c r="AM1143" s="50"/>
      <c r="AO1143" s="50"/>
      <c r="AP1143" s="50"/>
      <c r="AQ1143" s="50"/>
      <c r="AR1143" s="50"/>
      <c r="AS1143" s="50"/>
      <c r="AU1143" s="50"/>
      <c r="AV1143" s="50"/>
      <c r="AX1143" s="50"/>
      <c r="AY1143" s="50"/>
      <c r="AZ1143" s="50"/>
      <c r="BA1143" s="50"/>
      <c r="BB1143" s="50"/>
      <c r="BC1143" s="50"/>
      <c r="BD1143" s="51"/>
    </row>
    <row r="1144" spans="9:56" x14ac:dyDescent="0.2">
      <c r="I1144" s="51"/>
      <c r="J1144" s="51"/>
      <c r="K1144" s="51"/>
      <c r="L1144" s="51"/>
      <c r="M1144" s="51"/>
      <c r="N1144" s="51"/>
      <c r="O1144" s="50"/>
      <c r="P1144" s="50"/>
      <c r="Q1144" s="50"/>
      <c r="R1144" s="50"/>
      <c r="T1144" s="50"/>
      <c r="U1144" s="50"/>
      <c r="V1144" s="50"/>
      <c r="W1144" s="50"/>
      <c r="X1144" s="50"/>
      <c r="Z1144" s="50"/>
      <c r="AA1144" s="50"/>
      <c r="AB1144" s="50"/>
      <c r="AC1144" s="50"/>
      <c r="AD1144" s="50"/>
      <c r="AF1144" s="50"/>
      <c r="AG1144" s="50"/>
      <c r="AI1144" s="50"/>
      <c r="AJ1144" s="50"/>
      <c r="AK1144" s="50"/>
      <c r="AL1144" s="50"/>
      <c r="AM1144" s="50"/>
      <c r="AO1144" s="50"/>
      <c r="AP1144" s="50"/>
      <c r="AQ1144" s="50"/>
      <c r="AR1144" s="50"/>
      <c r="AS1144" s="50"/>
      <c r="AU1144" s="50"/>
      <c r="AV1144" s="50"/>
      <c r="AX1144" s="50"/>
      <c r="AY1144" s="50"/>
      <c r="AZ1144" s="50"/>
      <c r="BA1144" s="50"/>
      <c r="BB1144" s="50"/>
      <c r="BC1144" s="50"/>
      <c r="BD1144" s="51"/>
    </row>
    <row r="1145" spans="9:56" x14ac:dyDescent="0.2">
      <c r="I1145" s="51"/>
      <c r="J1145" s="51"/>
      <c r="K1145" s="51"/>
      <c r="L1145" s="51"/>
      <c r="M1145" s="51"/>
      <c r="N1145" s="51"/>
      <c r="O1145" s="50"/>
      <c r="P1145" s="50"/>
      <c r="Q1145" s="50"/>
      <c r="R1145" s="50"/>
      <c r="T1145" s="50"/>
      <c r="U1145" s="50"/>
      <c r="V1145" s="50"/>
      <c r="W1145" s="50"/>
      <c r="X1145" s="50"/>
      <c r="Z1145" s="50"/>
      <c r="AA1145" s="50"/>
      <c r="AB1145" s="50"/>
      <c r="AC1145" s="50"/>
      <c r="AD1145" s="50"/>
      <c r="AF1145" s="50"/>
      <c r="AG1145" s="50"/>
      <c r="AI1145" s="50"/>
      <c r="AJ1145" s="50"/>
      <c r="AK1145" s="50"/>
      <c r="AL1145" s="50"/>
      <c r="AM1145" s="50"/>
      <c r="AO1145" s="50"/>
      <c r="AP1145" s="50"/>
      <c r="AQ1145" s="50"/>
      <c r="AR1145" s="50"/>
      <c r="AS1145" s="50"/>
      <c r="AU1145" s="50"/>
      <c r="AV1145" s="50"/>
      <c r="AX1145" s="50"/>
      <c r="AY1145" s="50"/>
      <c r="AZ1145" s="50"/>
      <c r="BA1145" s="50"/>
      <c r="BB1145" s="50"/>
      <c r="BC1145" s="50"/>
      <c r="BD1145" s="51"/>
    </row>
    <row r="1146" spans="9:56" x14ac:dyDescent="0.2">
      <c r="I1146" s="51"/>
      <c r="J1146" s="51"/>
      <c r="K1146" s="51"/>
      <c r="L1146" s="51"/>
      <c r="M1146" s="51"/>
      <c r="N1146" s="51"/>
      <c r="O1146" s="50"/>
      <c r="P1146" s="50"/>
      <c r="Q1146" s="50"/>
      <c r="R1146" s="50"/>
      <c r="T1146" s="50"/>
      <c r="U1146" s="50"/>
      <c r="V1146" s="50"/>
      <c r="W1146" s="50"/>
      <c r="X1146" s="50"/>
      <c r="Z1146" s="50"/>
      <c r="AA1146" s="50"/>
      <c r="AB1146" s="50"/>
      <c r="AC1146" s="50"/>
      <c r="AD1146" s="50"/>
      <c r="AF1146" s="50"/>
      <c r="AG1146" s="50"/>
      <c r="AI1146" s="50"/>
      <c r="AJ1146" s="50"/>
      <c r="AK1146" s="50"/>
      <c r="AL1146" s="50"/>
      <c r="AM1146" s="50"/>
      <c r="AO1146" s="50"/>
      <c r="AP1146" s="50"/>
      <c r="AQ1146" s="50"/>
      <c r="AR1146" s="50"/>
      <c r="AS1146" s="50"/>
      <c r="AU1146" s="50"/>
      <c r="AV1146" s="50"/>
      <c r="AX1146" s="50"/>
      <c r="AY1146" s="50"/>
      <c r="AZ1146" s="50"/>
      <c r="BA1146" s="50"/>
      <c r="BB1146" s="50"/>
      <c r="BC1146" s="50"/>
      <c r="BD1146" s="51"/>
    </row>
    <row r="1147" spans="9:56" x14ac:dyDescent="0.2">
      <c r="I1147" s="51"/>
      <c r="J1147" s="51"/>
      <c r="K1147" s="51"/>
      <c r="L1147" s="51"/>
      <c r="M1147" s="51"/>
      <c r="N1147" s="51"/>
      <c r="O1147" s="50"/>
      <c r="P1147" s="50"/>
      <c r="Q1147" s="50"/>
      <c r="R1147" s="50"/>
      <c r="T1147" s="50"/>
      <c r="U1147" s="50"/>
      <c r="V1147" s="50"/>
      <c r="W1147" s="50"/>
      <c r="X1147" s="50"/>
      <c r="Z1147" s="50"/>
      <c r="AA1147" s="50"/>
      <c r="AB1147" s="50"/>
      <c r="AC1147" s="50"/>
      <c r="AD1147" s="50"/>
      <c r="AF1147" s="50"/>
      <c r="AG1147" s="50"/>
      <c r="AI1147" s="50"/>
      <c r="AJ1147" s="50"/>
      <c r="AK1147" s="50"/>
      <c r="AL1147" s="50"/>
      <c r="AM1147" s="50"/>
      <c r="AO1147" s="50"/>
      <c r="AP1147" s="50"/>
      <c r="AQ1147" s="50"/>
      <c r="AR1147" s="50"/>
      <c r="AS1147" s="50"/>
      <c r="AU1147" s="50"/>
      <c r="AV1147" s="50"/>
      <c r="AX1147" s="50"/>
      <c r="AY1147" s="50"/>
      <c r="AZ1147" s="50"/>
      <c r="BA1147" s="50"/>
      <c r="BB1147" s="50"/>
      <c r="BC1147" s="50"/>
      <c r="BD1147" s="51"/>
    </row>
    <row r="1148" spans="9:56" x14ac:dyDescent="0.2">
      <c r="I1148" s="51"/>
      <c r="J1148" s="51"/>
      <c r="K1148" s="51"/>
      <c r="L1148" s="51"/>
      <c r="M1148" s="51"/>
      <c r="N1148" s="51"/>
      <c r="O1148" s="50"/>
      <c r="P1148" s="50"/>
      <c r="Q1148" s="50"/>
      <c r="R1148" s="50"/>
      <c r="T1148" s="50"/>
      <c r="U1148" s="50"/>
      <c r="V1148" s="50"/>
      <c r="W1148" s="50"/>
      <c r="X1148" s="50"/>
      <c r="Z1148" s="50"/>
      <c r="AA1148" s="50"/>
      <c r="AB1148" s="50"/>
      <c r="AC1148" s="50"/>
      <c r="AD1148" s="50"/>
      <c r="AF1148" s="50"/>
      <c r="AG1148" s="50"/>
      <c r="AI1148" s="50"/>
      <c r="AJ1148" s="50"/>
      <c r="AK1148" s="50"/>
      <c r="AL1148" s="50"/>
      <c r="AM1148" s="50"/>
      <c r="AO1148" s="50"/>
      <c r="AP1148" s="50"/>
      <c r="AQ1148" s="50"/>
      <c r="AR1148" s="50"/>
      <c r="AS1148" s="50"/>
      <c r="AU1148" s="50"/>
      <c r="AV1148" s="50"/>
      <c r="AX1148" s="50"/>
      <c r="AY1148" s="50"/>
      <c r="AZ1148" s="50"/>
      <c r="BA1148" s="50"/>
      <c r="BB1148" s="50"/>
      <c r="BC1148" s="50"/>
      <c r="BD1148" s="51"/>
    </row>
    <row r="1149" spans="9:56" x14ac:dyDescent="0.2">
      <c r="I1149" s="51"/>
      <c r="J1149" s="51"/>
      <c r="K1149" s="51"/>
      <c r="L1149" s="51"/>
      <c r="M1149" s="51"/>
      <c r="N1149" s="51"/>
      <c r="O1149" s="50"/>
      <c r="P1149" s="50"/>
      <c r="Q1149" s="50"/>
      <c r="R1149" s="50"/>
      <c r="T1149" s="50"/>
      <c r="U1149" s="50"/>
      <c r="V1149" s="50"/>
      <c r="W1149" s="50"/>
      <c r="X1149" s="50"/>
      <c r="Z1149" s="50"/>
      <c r="AA1149" s="50"/>
      <c r="AB1149" s="50"/>
      <c r="AC1149" s="50"/>
      <c r="AD1149" s="50"/>
      <c r="AF1149" s="50"/>
      <c r="AG1149" s="50"/>
      <c r="AI1149" s="50"/>
      <c r="AJ1149" s="50"/>
      <c r="AK1149" s="50"/>
      <c r="AL1149" s="50"/>
      <c r="AM1149" s="50"/>
      <c r="AO1149" s="50"/>
      <c r="AP1149" s="50"/>
      <c r="AQ1149" s="50"/>
      <c r="AR1149" s="50"/>
      <c r="AS1149" s="50"/>
      <c r="AU1149" s="50"/>
      <c r="AV1149" s="50"/>
      <c r="AX1149" s="50"/>
      <c r="AY1149" s="50"/>
      <c r="AZ1149" s="50"/>
      <c r="BA1149" s="50"/>
      <c r="BB1149" s="50"/>
      <c r="BC1149" s="50"/>
      <c r="BD1149" s="51"/>
    </row>
    <row r="1150" spans="9:56" x14ac:dyDescent="0.2">
      <c r="I1150" s="51"/>
      <c r="J1150" s="51"/>
      <c r="K1150" s="51"/>
      <c r="L1150" s="51"/>
      <c r="M1150" s="51"/>
      <c r="N1150" s="51"/>
      <c r="O1150" s="50"/>
      <c r="P1150" s="50"/>
      <c r="Q1150" s="50"/>
      <c r="R1150" s="50"/>
      <c r="T1150" s="50"/>
      <c r="U1150" s="50"/>
      <c r="V1150" s="50"/>
      <c r="W1150" s="50"/>
      <c r="X1150" s="50"/>
      <c r="Z1150" s="50"/>
      <c r="AA1150" s="50"/>
      <c r="AB1150" s="50"/>
      <c r="AC1150" s="50"/>
      <c r="AD1150" s="50"/>
      <c r="AF1150" s="50"/>
      <c r="AG1150" s="50"/>
      <c r="AI1150" s="50"/>
      <c r="AJ1150" s="50"/>
      <c r="AK1150" s="50"/>
      <c r="AL1150" s="50"/>
      <c r="AM1150" s="50"/>
      <c r="AO1150" s="50"/>
      <c r="AP1150" s="50"/>
      <c r="AQ1150" s="50"/>
      <c r="AR1150" s="50"/>
      <c r="AS1150" s="50"/>
      <c r="AU1150" s="50"/>
      <c r="AV1150" s="50"/>
      <c r="AX1150" s="50"/>
      <c r="AY1150" s="50"/>
      <c r="AZ1150" s="50"/>
      <c r="BA1150" s="50"/>
      <c r="BB1150" s="50"/>
      <c r="BC1150" s="50"/>
      <c r="BD1150" s="51"/>
    </row>
    <row r="1151" spans="9:56" x14ac:dyDescent="0.2">
      <c r="I1151" s="51"/>
      <c r="J1151" s="51"/>
      <c r="K1151" s="51"/>
      <c r="L1151" s="51"/>
      <c r="M1151" s="51"/>
      <c r="N1151" s="51"/>
      <c r="O1151" s="50"/>
      <c r="P1151" s="50"/>
      <c r="Q1151" s="50"/>
      <c r="R1151" s="50"/>
      <c r="T1151" s="50"/>
      <c r="U1151" s="50"/>
      <c r="V1151" s="50"/>
      <c r="W1151" s="50"/>
      <c r="X1151" s="50"/>
      <c r="Z1151" s="50"/>
      <c r="AA1151" s="50"/>
      <c r="AB1151" s="50"/>
      <c r="AC1151" s="50"/>
      <c r="AD1151" s="50"/>
      <c r="AF1151" s="50"/>
      <c r="AG1151" s="50"/>
      <c r="AI1151" s="50"/>
      <c r="AJ1151" s="50"/>
      <c r="AK1151" s="50"/>
      <c r="AL1151" s="50"/>
      <c r="AM1151" s="50"/>
      <c r="AO1151" s="50"/>
      <c r="AP1151" s="50"/>
      <c r="AQ1151" s="50"/>
      <c r="AR1151" s="50"/>
      <c r="AS1151" s="50"/>
      <c r="AU1151" s="50"/>
      <c r="AV1151" s="50"/>
      <c r="AX1151" s="50"/>
      <c r="AY1151" s="50"/>
      <c r="AZ1151" s="50"/>
      <c r="BA1151" s="50"/>
      <c r="BB1151" s="50"/>
      <c r="BC1151" s="50"/>
      <c r="BD1151" s="51"/>
    </row>
    <row r="1152" spans="9:56" x14ac:dyDescent="0.2">
      <c r="I1152" s="51"/>
      <c r="J1152" s="51"/>
      <c r="K1152" s="51"/>
      <c r="L1152" s="51"/>
      <c r="M1152" s="51"/>
      <c r="N1152" s="51"/>
      <c r="O1152" s="50"/>
      <c r="P1152" s="50"/>
      <c r="Q1152" s="50"/>
      <c r="R1152" s="50"/>
      <c r="T1152" s="50"/>
      <c r="U1152" s="50"/>
      <c r="V1152" s="50"/>
      <c r="W1152" s="50"/>
      <c r="X1152" s="50"/>
      <c r="Z1152" s="50"/>
      <c r="AA1152" s="50"/>
      <c r="AB1152" s="50"/>
      <c r="AC1152" s="50"/>
      <c r="AD1152" s="50"/>
      <c r="AF1152" s="50"/>
      <c r="AG1152" s="50"/>
      <c r="AI1152" s="50"/>
      <c r="AJ1152" s="50"/>
      <c r="AK1152" s="50"/>
      <c r="AL1152" s="50"/>
      <c r="AM1152" s="50"/>
      <c r="AO1152" s="50"/>
      <c r="AP1152" s="50"/>
      <c r="AQ1152" s="50"/>
      <c r="AR1152" s="50"/>
      <c r="AS1152" s="50"/>
      <c r="AU1152" s="50"/>
      <c r="AV1152" s="50"/>
      <c r="AX1152" s="50"/>
      <c r="AY1152" s="50"/>
      <c r="AZ1152" s="50"/>
      <c r="BA1152" s="50"/>
      <c r="BB1152" s="50"/>
      <c r="BC1152" s="50"/>
      <c r="BD1152" s="51"/>
    </row>
    <row r="1153" spans="9:56" x14ac:dyDescent="0.2">
      <c r="I1153" s="51"/>
      <c r="J1153" s="51"/>
      <c r="K1153" s="51"/>
      <c r="L1153" s="51"/>
      <c r="M1153" s="51"/>
      <c r="N1153" s="51"/>
      <c r="O1153" s="50"/>
      <c r="P1153" s="50"/>
      <c r="Q1153" s="50"/>
      <c r="R1153" s="50"/>
      <c r="T1153" s="50"/>
      <c r="U1153" s="50"/>
      <c r="V1153" s="50"/>
      <c r="W1153" s="50"/>
      <c r="X1153" s="50"/>
      <c r="Z1153" s="50"/>
      <c r="AA1153" s="50"/>
      <c r="AB1153" s="50"/>
      <c r="AC1153" s="50"/>
      <c r="AD1153" s="50"/>
      <c r="AF1153" s="50"/>
      <c r="AG1153" s="50"/>
      <c r="AI1153" s="50"/>
      <c r="AJ1153" s="50"/>
      <c r="AK1153" s="50"/>
      <c r="AL1153" s="50"/>
      <c r="AM1153" s="50"/>
      <c r="AO1153" s="50"/>
      <c r="AP1153" s="50"/>
      <c r="AQ1153" s="50"/>
      <c r="AR1153" s="50"/>
      <c r="AS1153" s="50"/>
      <c r="AU1153" s="50"/>
      <c r="AV1153" s="50"/>
      <c r="AX1153" s="50"/>
      <c r="AY1153" s="50"/>
      <c r="AZ1153" s="50"/>
      <c r="BA1153" s="50"/>
      <c r="BB1153" s="50"/>
      <c r="BC1153" s="50"/>
      <c r="BD1153" s="51"/>
    </row>
    <row r="1154" spans="9:56" x14ac:dyDescent="0.2">
      <c r="I1154" s="51"/>
      <c r="J1154" s="51"/>
      <c r="K1154" s="51"/>
      <c r="L1154" s="51"/>
      <c r="M1154" s="51"/>
      <c r="N1154" s="51"/>
      <c r="O1154" s="50"/>
      <c r="P1154" s="50"/>
      <c r="Q1154" s="50"/>
      <c r="R1154" s="50"/>
      <c r="T1154" s="50"/>
      <c r="U1154" s="50"/>
      <c r="V1154" s="50"/>
      <c r="W1154" s="50"/>
      <c r="X1154" s="50"/>
      <c r="Z1154" s="50"/>
      <c r="AA1154" s="50"/>
      <c r="AB1154" s="50"/>
      <c r="AC1154" s="50"/>
      <c r="AD1154" s="50"/>
      <c r="AF1154" s="50"/>
      <c r="AG1154" s="50"/>
      <c r="AI1154" s="50"/>
      <c r="AJ1154" s="50"/>
      <c r="AK1154" s="50"/>
      <c r="AL1154" s="50"/>
      <c r="AM1154" s="50"/>
      <c r="AO1154" s="50"/>
      <c r="AP1154" s="50"/>
      <c r="AQ1154" s="50"/>
      <c r="AR1154" s="50"/>
      <c r="AS1154" s="50"/>
      <c r="AU1154" s="50"/>
      <c r="AV1154" s="50"/>
      <c r="AX1154" s="50"/>
      <c r="AY1154" s="50"/>
      <c r="AZ1154" s="50"/>
      <c r="BA1154" s="50"/>
      <c r="BB1154" s="50"/>
      <c r="BC1154" s="50"/>
      <c r="BD1154" s="51"/>
    </row>
    <row r="1155" spans="9:56" x14ac:dyDescent="0.2">
      <c r="I1155" s="51"/>
      <c r="J1155" s="51"/>
      <c r="K1155" s="51"/>
      <c r="L1155" s="51"/>
      <c r="M1155" s="51"/>
      <c r="N1155" s="51"/>
      <c r="O1155" s="50"/>
      <c r="P1155" s="50"/>
      <c r="Q1155" s="50"/>
      <c r="R1155" s="50"/>
      <c r="T1155" s="50"/>
      <c r="U1155" s="50"/>
      <c r="V1155" s="50"/>
      <c r="W1155" s="50"/>
      <c r="X1155" s="50"/>
      <c r="Z1155" s="50"/>
      <c r="AA1155" s="50"/>
      <c r="AB1155" s="50"/>
      <c r="AC1155" s="50"/>
      <c r="AD1155" s="50"/>
      <c r="AF1155" s="50"/>
      <c r="AG1155" s="50"/>
      <c r="AI1155" s="50"/>
      <c r="AJ1155" s="50"/>
      <c r="AK1155" s="50"/>
      <c r="AL1155" s="50"/>
      <c r="AM1155" s="50"/>
      <c r="AO1155" s="50"/>
      <c r="AP1155" s="50"/>
      <c r="AQ1155" s="50"/>
      <c r="AR1155" s="50"/>
      <c r="AS1155" s="50"/>
      <c r="AU1155" s="50"/>
      <c r="AV1155" s="50"/>
      <c r="AX1155" s="50"/>
      <c r="AY1155" s="50"/>
      <c r="AZ1155" s="50"/>
      <c r="BA1155" s="50"/>
      <c r="BB1155" s="50"/>
      <c r="BC1155" s="50"/>
      <c r="BD1155" s="51"/>
    </row>
    <row r="1156" spans="9:56" x14ac:dyDescent="0.2">
      <c r="I1156" s="51"/>
      <c r="J1156" s="51"/>
      <c r="K1156" s="51"/>
      <c r="L1156" s="51"/>
      <c r="M1156" s="51"/>
      <c r="N1156" s="51"/>
      <c r="O1156" s="50"/>
      <c r="P1156" s="50"/>
      <c r="Q1156" s="50"/>
      <c r="R1156" s="50"/>
      <c r="T1156" s="50"/>
      <c r="U1156" s="50"/>
      <c r="V1156" s="50"/>
      <c r="W1156" s="50"/>
      <c r="X1156" s="50"/>
      <c r="Z1156" s="50"/>
      <c r="AA1156" s="50"/>
      <c r="AB1156" s="50"/>
      <c r="AC1156" s="50"/>
      <c r="AD1156" s="50"/>
      <c r="AF1156" s="50"/>
      <c r="AG1156" s="50"/>
      <c r="AI1156" s="50"/>
      <c r="AJ1156" s="50"/>
      <c r="AK1156" s="50"/>
      <c r="AL1156" s="50"/>
      <c r="AM1156" s="50"/>
      <c r="AO1156" s="50"/>
      <c r="AP1156" s="50"/>
      <c r="AQ1156" s="50"/>
      <c r="AR1156" s="50"/>
      <c r="AS1156" s="50"/>
      <c r="AU1156" s="50"/>
      <c r="AV1156" s="50"/>
      <c r="AX1156" s="50"/>
      <c r="AY1156" s="50"/>
      <c r="AZ1156" s="50"/>
      <c r="BA1156" s="50"/>
      <c r="BB1156" s="50"/>
      <c r="BC1156" s="50"/>
      <c r="BD1156" s="51"/>
    </row>
    <row r="1157" spans="9:56" x14ac:dyDescent="0.2">
      <c r="I1157" s="51"/>
      <c r="J1157" s="51"/>
      <c r="K1157" s="51"/>
      <c r="L1157" s="51"/>
      <c r="M1157" s="51"/>
      <c r="N1157" s="51"/>
      <c r="O1157" s="50"/>
      <c r="P1157" s="50"/>
      <c r="Q1157" s="50"/>
      <c r="R1157" s="50"/>
      <c r="T1157" s="50"/>
      <c r="U1157" s="50"/>
      <c r="V1157" s="50"/>
      <c r="W1157" s="50"/>
      <c r="X1157" s="50"/>
      <c r="Z1157" s="50"/>
      <c r="AA1157" s="50"/>
      <c r="AB1157" s="50"/>
      <c r="AC1157" s="50"/>
      <c r="AD1157" s="50"/>
      <c r="AF1157" s="50"/>
      <c r="AG1157" s="50"/>
      <c r="AI1157" s="50"/>
      <c r="AJ1157" s="50"/>
      <c r="AK1157" s="50"/>
      <c r="AL1157" s="50"/>
      <c r="AM1157" s="50"/>
      <c r="AO1157" s="50"/>
      <c r="AP1157" s="50"/>
      <c r="AQ1157" s="50"/>
      <c r="AR1157" s="50"/>
      <c r="AS1157" s="50"/>
      <c r="AU1157" s="50"/>
      <c r="AV1157" s="50"/>
      <c r="AX1157" s="50"/>
      <c r="AY1157" s="50"/>
      <c r="AZ1157" s="50"/>
      <c r="BA1157" s="50"/>
      <c r="BB1157" s="50"/>
      <c r="BC1157" s="50"/>
      <c r="BD1157" s="51"/>
    </row>
    <row r="1158" spans="9:56" x14ac:dyDescent="0.2">
      <c r="I1158" s="51"/>
      <c r="J1158" s="51"/>
      <c r="K1158" s="51"/>
      <c r="L1158" s="51"/>
      <c r="M1158" s="51"/>
      <c r="N1158" s="51"/>
      <c r="O1158" s="50"/>
      <c r="P1158" s="50"/>
      <c r="Q1158" s="50"/>
      <c r="R1158" s="50"/>
      <c r="T1158" s="50"/>
      <c r="U1158" s="50"/>
      <c r="V1158" s="50"/>
      <c r="W1158" s="50"/>
      <c r="X1158" s="50"/>
      <c r="Z1158" s="50"/>
      <c r="AA1158" s="50"/>
      <c r="AB1158" s="50"/>
      <c r="AC1158" s="50"/>
      <c r="AD1158" s="50"/>
      <c r="AF1158" s="50"/>
      <c r="AG1158" s="50"/>
      <c r="AI1158" s="50"/>
      <c r="AJ1158" s="50"/>
      <c r="AK1158" s="50"/>
      <c r="AL1158" s="50"/>
      <c r="AM1158" s="50"/>
      <c r="AO1158" s="50"/>
      <c r="AP1158" s="50"/>
      <c r="AQ1158" s="50"/>
      <c r="AR1158" s="50"/>
      <c r="AS1158" s="50"/>
      <c r="AU1158" s="50"/>
      <c r="AV1158" s="50"/>
      <c r="AX1158" s="50"/>
      <c r="AY1158" s="50"/>
      <c r="AZ1158" s="50"/>
      <c r="BA1158" s="50"/>
      <c r="BB1158" s="50"/>
      <c r="BC1158" s="50"/>
      <c r="BD1158" s="51"/>
    </row>
    <row r="1159" spans="9:56" x14ac:dyDescent="0.2">
      <c r="I1159" s="51"/>
      <c r="J1159" s="51"/>
      <c r="K1159" s="51"/>
      <c r="L1159" s="51"/>
      <c r="M1159" s="51"/>
      <c r="N1159" s="51"/>
      <c r="O1159" s="50"/>
      <c r="P1159" s="50"/>
      <c r="Q1159" s="50"/>
      <c r="R1159" s="50"/>
      <c r="T1159" s="50"/>
      <c r="U1159" s="50"/>
      <c r="V1159" s="50"/>
      <c r="W1159" s="50"/>
      <c r="X1159" s="50"/>
      <c r="Z1159" s="50"/>
      <c r="AA1159" s="50"/>
      <c r="AB1159" s="50"/>
      <c r="AC1159" s="50"/>
      <c r="AD1159" s="50"/>
      <c r="AF1159" s="50"/>
      <c r="AG1159" s="50"/>
      <c r="AI1159" s="50"/>
      <c r="AJ1159" s="50"/>
      <c r="AK1159" s="50"/>
      <c r="AL1159" s="50"/>
      <c r="AM1159" s="50"/>
      <c r="AO1159" s="50"/>
      <c r="AP1159" s="50"/>
      <c r="AQ1159" s="50"/>
      <c r="AR1159" s="50"/>
      <c r="AS1159" s="50"/>
      <c r="AU1159" s="50"/>
      <c r="AV1159" s="50"/>
      <c r="AX1159" s="50"/>
      <c r="AY1159" s="50"/>
      <c r="AZ1159" s="50"/>
      <c r="BA1159" s="50"/>
      <c r="BB1159" s="50"/>
      <c r="BC1159" s="50"/>
      <c r="BD1159" s="51"/>
    </row>
    <row r="1160" spans="9:56" x14ac:dyDescent="0.2">
      <c r="I1160" s="51"/>
      <c r="J1160" s="51"/>
      <c r="K1160" s="51"/>
      <c r="L1160" s="51"/>
      <c r="M1160" s="51"/>
      <c r="N1160" s="51"/>
      <c r="O1160" s="50"/>
      <c r="P1160" s="50"/>
      <c r="Q1160" s="50"/>
      <c r="R1160" s="50"/>
      <c r="T1160" s="50"/>
      <c r="U1160" s="50"/>
      <c r="V1160" s="50"/>
      <c r="W1160" s="50"/>
      <c r="X1160" s="50"/>
      <c r="Z1160" s="50"/>
      <c r="AA1160" s="50"/>
      <c r="AB1160" s="50"/>
      <c r="AC1160" s="50"/>
      <c r="AD1160" s="50"/>
      <c r="AF1160" s="50"/>
      <c r="AG1160" s="50"/>
      <c r="AI1160" s="50"/>
      <c r="AJ1160" s="50"/>
      <c r="AK1160" s="50"/>
      <c r="AL1160" s="50"/>
      <c r="AM1160" s="50"/>
      <c r="AO1160" s="50"/>
      <c r="AP1160" s="50"/>
      <c r="AQ1160" s="50"/>
      <c r="AR1160" s="50"/>
      <c r="AS1160" s="50"/>
      <c r="AU1160" s="50"/>
      <c r="AV1160" s="50"/>
      <c r="AX1160" s="50"/>
      <c r="AY1160" s="50"/>
      <c r="AZ1160" s="50"/>
      <c r="BA1160" s="50"/>
      <c r="BB1160" s="50"/>
      <c r="BC1160" s="50"/>
      <c r="BD1160" s="51"/>
    </row>
    <row r="1161" spans="9:56" x14ac:dyDescent="0.2">
      <c r="I1161" s="51"/>
      <c r="J1161" s="51"/>
      <c r="K1161" s="51"/>
      <c r="L1161" s="51"/>
      <c r="M1161" s="51"/>
      <c r="N1161" s="51"/>
      <c r="O1161" s="50"/>
      <c r="P1161" s="50"/>
      <c r="Q1161" s="50"/>
      <c r="R1161" s="50"/>
      <c r="T1161" s="50"/>
      <c r="U1161" s="50"/>
      <c r="V1161" s="50"/>
      <c r="W1161" s="50"/>
      <c r="X1161" s="50"/>
      <c r="Z1161" s="50"/>
      <c r="AA1161" s="50"/>
      <c r="AB1161" s="50"/>
      <c r="AC1161" s="50"/>
      <c r="AD1161" s="50"/>
      <c r="AF1161" s="50"/>
      <c r="AG1161" s="50"/>
      <c r="AI1161" s="50"/>
      <c r="AJ1161" s="50"/>
      <c r="AK1161" s="50"/>
      <c r="AL1161" s="50"/>
      <c r="AM1161" s="50"/>
      <c r="AO1161" s="50"/>
      <c r="AP1161" s="50"/>
      <c r="AQ1161" s="50"/>
      <c r="AR1161" s="50"/>
      <c r="AS1161" s="50"/>
      <c r="AU1161" s="50"/>
      <c r="AV1161" s="50"/>
      <c r="AX1161" s="50"/>
      <c r="AY1161" s="50"/>
      <c r="AZ1161" s="50"/>
      <c r="BA1161" s="50"/>
      <c r="BB1161" s="50"/>
      <c r="BC1161" s="50"/>
      <c r="BD1161" s="51"/>
    </row>
    <row r="1162" spans="9:56" x14ac:dyDescent="0.2">
      <c r="I1162" s="51"/>
      <c r="J1162" s="51"/>
      <c r="K1162" s="51"/>
      <c r="L1162" s="51"/>
      <c r="M1162" s="51"/>
      <c r="N1162" s="51"/>
      <c r="O1162" s="50"/>
      <c r="P1162" s="50"/>
      <c r="Q1162" s="50"/>
      <c r="R1162" s="50"/>
      <c r="T1162" s="50"/>
      <c r="U1162" s="50"/>
      <c r="V1162" s="50"/>
      <c r="W1162" s="50"/>
      <c r="X1162" s="50"/>
      <c r="Z1162" s="50"/>
      <c r="AA1162" s="50"/>
      <c r="AB1162" s="50"/>
      <c r="AC1162" s="50"/>
      <c r="AD1162" s="50"/>
      <c r="AF1162" s="50"/>
      <c r="AG1162" s="50"/>
      <c r="AI1162" s="50"/>
      <c r="AJ1162" s="50"/>
      <c r="AK1162" s="50"/>
      <c r="AL1162" s="50"/>
      <c r="AM1162" s="50"/>
      <c r="AO1162" s="50"/>
      <c r="AP1162" s="50"/>
      <c r="AQ1162" s="50"/>
      <c r="AR1162" s="50"/>
      <c r="AS1162" s="50"/>
      <c r="AU1162" s="50"/>
      <c r="AV1162" s="50"/>
      <c r="AX1162" s="50"/>
      <c r="AY1162" s="50"/>
      <c r="AZ1162" s="50"/>
      <c r="BA1162" s="50"/>
      <c r="BB1162" s="50"/>
      <c r="BC1162" s="50"/>
      <c r="BD1162" s="51"/>
    </row>
    <row r="1163" spans="9:56" x14ac:dyDescent="0.2">
      <c r="I1163" s="51"/>
      <c r="J1163" s="51"/>
      <c r="K1163" s="51"/>
      <c r="L1163" s="51"/>
      <c r="M1163" s="51"/>
      <c r="N1163" s="51"/>
      <c r="O1163" s="50"/>
      <c r="P1163" s="50"/>
      <c r="Q1163" s="50"/>
      <c r="R1163" s="50"/>
      <c r="T1163" s="50"/>
      <c r="U1163" s="50"/>
      <c r="V1163" s="50"/>
      <c r="W1163" s="50"/>
      <c r="X1163" s="50"/>
      <c r="Z1163" s="50"/>
      <c r="AA1163" s="50"/>
      <c r="AB1163" s="50"/>
      <c r="AC1163" s="50"/>
      <c r="AD1163" s="50"/>
      <c r="AF1163" s="50"/>
      <c r="AG1163" s="50"/>
      <c r="AI1163" s="50"/>
      <c r="AJ1163" s="50"/>
      <c r="AK1163" s="50"/>
      <c r="AL1163" s="50"/>
      <c r="AM1163" s="50"/>
      <c r="AO1163" s="50"/>
      <c r="AP1163" s="50"/>
      <c r="AQ1163" s="50"/>
      <c r="AR1163" s="50"/>
      <c r="AS1163" s="50"/>
      <c r="AU1163" s="50"/>
      <c r="AV1163" s="50"/>
      <c r="AX1163" s="50"/>
      <c r="AY1163" s="50"/>
      <c r="AZ1163" s="50"/>
      <c r="BA1163" s="50"/>
      <c r="BB1163" s="50"/>
      <c r="BC1163" s="50"/>
      <c r="BD1163" s="51"/>
    </row>
    <row r="1164" spans="9:56" x14ac:dyDescent="0.2">
      <c r="I1164" s="51"/>
      <c r="J1164" s="51"/>
      <c r="K1164" s="51"/>
      <c r="L1164" s="51"/>
      <c r="M1164" s="51"/>
      <c r="N1164" s="51"/>
      <c r="O1164" s="50"/>
      <c r="P1164" s="50"/>
      <c r="Q1164" s="50"/>
      <c r="R1164" s="50"/>
      <c r="T1164" s="50"/>
      <c r="U1164" s="50"/>
      <c r="V1164" s="50"/>
      <c r="W1164" s="50"/>
      <c r="X1164" s="50"/>
      <c r="Z1164" s="50"/>
      <c r="AA1164" s="50"/>
      <c r="AB1164" s="50"/>
      <c r="AC1164" s="50"/>
      <c r="AD1164" s="50"/>
      <c r="AF1164" s="50"/>
      <c r="AG1164" s="50"/>
      <c r="AI1164" s="50"/>
      <c r="AJ1164" s="50"/>
      <c r="AK1164" s="50"/>
      <c r="AL1164" s="50"/>
      <c r="AM1164" s="50"/>
      <c r="AO1164" s="50"/>
      <c r="AP1164" s="50"/>
      <c r="AQ1164" s="50"/>
      <c r="AR1164" s="50"/>
      <c r="AS1164" s="50"/>
      <c r="AU1164" s="50"/>
      <c r="AV1164" s="50"/>
      <c r="AX1164" s="50"/>
      <c r="AY1164" s="50"/>
      <c r="AZ1164" s="50"/>
      <c r="BA1164" s="50"/>
      <c r="BB1164" s="50"/>
      <c r="BC1164" s="50"/>
      <c r="BD1164" s="51"/>
    </row>
    <row r="1165" spans="9:56" x14ac:dyDescent="0.2">
      <c r="I1165" s="51"/>
      <c r="J1165" s="51"/>
      <c r="K1165" s="51"/>
      <c r="L1165" s="51"/>
      <c r="M1165" s="51"/>
      <c r="N1165" s="51"/>
      <c r="O1165" s="50"/>
      <c r="P1165" s="50"/>
      <c r="Q1165" s="50"/>
      <c r="R1165" s="50"/>
      <c r="T1165" s="50"/>
      <c r="U1165" s="50"/>
      <c r="V1165" s="50"/>
      <c r="W1165" s="50"/>
      <c r="X1165" s="50"/>
      <c r="Z1165" s="50"/>
      <c r="AA1165" s="50"/>
      <c r="AB1165" s="50"/>
      <c r="AC1165" s="50"/>
      <c r="AD1165" s="50"/>
      <c r="AF1165" s="50"/>
      <c r="AG1165" s="50"/>
      <c r="AI1165" s="50"/>
      <c r="AJ1165" s="50"/>
      <c r="AK1165" s="50"/>
      <c r="AL1165" s="50"/>
      <c r="AM1165" s="50"/>
      <c r="AO1165" s="50"/>
      <c r="AP1165" s="50"/>
      <c r="AQ1165" s="50"/>
      <c r="AR1165" s="50"/>
      <c r="AS1165" s="50"/>
      <c r="AU1165" s="50"/>
      <c r="AV1165" s="50"/>
      <c r="AX1165" s="50"/>
      <c r="AY1165" s="50"/>
      <c r="AZ1165" s="50"/>
      <c r="BA1165" s="50"/>
      <c r="BB1165" s="50"/>
      <c r="BC1165" s="50"/>
      <c r="BD1165" s="51"/>
    </row>
    <row r="1166" spans="9:56" x14ac:dyDescent="0.2">
      <c r="I1166" s="51"/>
      <c r="J1166" s="51"/>
      <c r="K1166" s="51"/>
      <c r="L1166" s="51"/>
      <c r="M1166" s="51"/>
      <c r="N1166" s="51"/>
      <c r="O1166" s="50"/>
      <c r="P1166" s="50"/>
      <c r="Q1166" s="50"/>
      <c r="R1166" s="50"/>
      <c r="T1166" s="50"/>
      <c r="U1166" s="50"/>
      <c r="V1166" s="50"/>
      <c r="W1166" s="50"/>
      <c r="X1166" s="50"/>
      <c r="Z1166" s="50"/>
      <c r="AA1166" s="50"/>
      <c r="AB1166" s="50"/>
      <c r="AC1166" s="50"/>
      <c r="AD1166" s="50"/>
      <c r="AF1166" s="50"/>
      <c r="AG1166" s="50"/>
      <c r="AI1166" s="50"/>
      <c r="AJ1166" s="50"/>
      <c r="AK1166" s="50"/>
      <c r="AL1166" s="50"/>
      <c r="AM1166" s="50"/>
      <c r="AO1166" s="50"/>
      <c r="AP1166" s="50"/>
      <c r="AQ1166" s="50"/>
      <c r="AR1166" s="50"/>
      <c r="AS1166" s="50"/>
      <c r="AU1166" s="50"/>
      <c r="AV1166" s="50"/>
      <c r="AX1166" s="50"/>
      <c r="AY1166" s="50"/>
      <c r="AZ1166" s="50"/>
      <c r="BA1166" s="50"/>
      <c r="BB1166" s="50"/>
      <c r="BC1166" s="50"/>
      <c r="BD1166" s="51"/>
    </row>
    <row r="1167" spans="9:56" x14ac:dyDescent="0.2">
      <c r="I1167" s="51"/>
      <c r="J1167" s="51"/>
      <c r="K1167" s="51"/>
      <c r="L1167" s="51"/>
      <c r="M1167" s="51"/>
      <c r="N1167" s="51"/>
      <c r="O1167" s="50"/>
      <c r="P1167" s="50"/>
      <c r="Q1167" s="50"/>
      <c r="R1167" s="50"/>
      <c r="T1167" s="50"/>
      <c r="U1167" s="50"/>
      <c r="V1167" s="50"/>
      <c r="W1167" s="50"/>
      <c r="X1167" s="50"/>
      <c r="Z1167" s="50"/>
      <c r="AA1167" s="50"/>
      <c r="AB1167" s="50"/>
      <c r="AC1167" s="50"/>
      <c r="AD1167" s="50"/>
      <c r="AF1167" s="50"/>
      <c r="AG1167" s="50"/>
      <c r="AI1167" s="50"/>
      <c r="AJ1167" s="50"/>
      <c r="AK1167" s="50"/>
      <c r="AL1167" s="50"/>
      <c r="AM1167" s="50"/>
      <c r="AO1167" s="50"/>
      <c r="AP1167" s="50"/>
      <c r="AQ1167" s="50"/>
      <c r="AR1167" s="50"/>
      <c r="AS1167" s="50"/>
      <c r="AU1167" s="50"/>
      <c r="AV1167" s="50"/>
      <c r="AX1167" s="50"/>
      <c r="AY1167" s="50"/>
      <c r="AZ1167" s="50"/>
      <c r="BA1167" s="50"/>
      <c r="BB1167" s="50"/>
      <c r="BC1167" s="50"/>
      <c r="BD1167" s="51"/>
    </row>
    <row r="1168" spans="9:56" x14ac:dyDescent="0.2">
      <c r="I1168" s="51"/>
      <c r="J1168" s="51"/>
      <c r="K1168" s="51"/>
      <c r="L1168" s="51"/>
      <c r="M1168" s="51"/>
      <c r="N1168" s="51"/>
      <c r="O1168" s="50"/>
      <c r="P1168" s="50"/>
      <c r="Q1168" s="50"/>
      <c r="R1168" s="50"/>
      <c r="T1168" s="50"/>
      <c r="U1168" s="50"/>
      <c r="V1168" s="50"/>
      <c r="W1168" s="50"/>
      <c r="X1168" s="50"/>
      <c r="Z1168" s="50"/>
      <c r="AA1168" s="50"/>
      <c r="AB1168" s="50"/>
      <c r="AC1168" s="50"/>
      <c r="AD1168" s="50"/>
      <c r="AF1168" s="50"/>
      <c r="AG1168" s="50"/>
      <c r="AI1168" s="50"/>
      <c r="AJ1168" s="50"/>
      <c r="AK1168" s="50"/>
      <c r="AL1168" s="50"/>
      <c r="AM1168" s="50"/>
      <c r="AO1168" s="50"/>
      <c r="AP1168" s="50"/>
      <c r="AQ1168" s="50"/>
      <c r="AR1168" s="50"/>
      <c r="AS1168" s="50"/>
      <c r="AU1168" s="50"/>
      <c r="AV1168" s="50"/>
      <c r="AX1168" s="50"/>
      <c r="AY1168" s="50"/>
      <c r="AZ1168" s="50"/>
      <c r="BA1168" s="50"/>
      <c r="BB1168" s="50"/>
      <c r="BC1168" s="50"/>
      <c r="BD1168" s="51"/>
    </row>
    <row r="1169" spans="9:56" x14ac:dyDescent="0.2">
      <c r="I1169" s="51"/>
      <c r="J1169" s="51"/>
      <c r="K1169" s="51"/>
      <c r="L1169" s="51"/>
      <c r="M1169" s="51"/>
      <c r="N1169" s="51"/>
      <c r="O1169" s="50"/>
      <c r="P1169" s="50"/>
      <c r="Q1169" s="50"/>
      <c r="R1169" s="50"/>
      <c r="T1169" s="50"/>
      <c r="U1169" s="50"/>
      <c r="V1169" s="50"/>
      <c r="W1169" s="50"/>
      <c r="X1169" s="50"/>
      <c r="Z1169" s="50"/>
      <c r="AA1169" s="50"/>
      <c r="AB1169" s="50"/>
      <c r="AC1169" s="50"/>
      <c r="AD1169" s="50"/>
      <c r="AF1169" s="50"/>
      <c r="AG1169" s="50"/>
      <c r="AI1169" s="50"/>
      <c r="AJ1169" s="50"/>
      <c r="AK1169" s="50"/>
      <c r="AL1169" s="50"/>
      <c r="AM1169" s="50"/>
      <c r="AO1169" s="50"/>
      <c r="AP1169" s="50"/>
      <c r="AQ1169" s="50"/>
      <c r="AR1169" s="50"/>
      <c r="AS1169" s="50"/>
      <c r="AU1169" s="50"/>
      <c r="AV1169" s="50"/>
      <c r="AX1169" s="50"/>
      <c r="AY1169" s="50"/>
      <c r="AZ1169" s="50"/>
      <c r="BA1169" s="50"/>
      <c r="BB1169" s="50"/>
      <c r="BC1169" s="50"/>
      <c r="BD1169" s="51"/>
    </row>
    <row r="1170" spans="9:56" x14ac:dyDescent="0.2">
      <c r="I1170" s="51"/>
      <c r="J1170" s="51"/>
      <c r="K1170" s="51"/>
      <c r="L1170" s="51"/>
      <c r="M1170" s="51"/>
      <c r="N1170" s="51"/>
      <c r="O1170" s="50"/>
      <c r="P1170" s="50"/>
      <c r="Q1170" s="50"/>
      <c r="R1170" s="50"/>
      <c r="T1170" s="50"/>
      <c r="U1170" s="50"/>
      <c r="V1170" s="50"/>
      <c r="W1170" s="50"/>
      <c r="X1170" s="50"/>
      <c r="Z1170" s="50"/>
      <c r="AA1170" s="50"/>
      <c r="AB1170" s="50"/>
      <c r="AC1170" s="50"/>
      <c r="AD1170" s="50"/>
      <c r="AF1170" s="50"/>
      <c r="AG1170" s="50"/>
      <c r="AI1170" s="50"/>
      <c r="AJ1170" s="50"/>
      <c r="AK1170" s="50"/>
      <c r="AL1170" s="50"/>
      <c r="AM1170" s="50"/>
      <c r="AO1170" s="50"/>
      <c r="AP1170" s="50"/>
      <c r="AQ1170" s="50"/>
      <c r="AR1170" s="50"/>
      <c r="AS1170" s="50"/>
      <c r="AU1170" s="50"/>
      <c r="AV1170" s="50"/>
      <c r="AX1170" s="50"/>
      <c r="AY1170" s="50"/>
      <c r="AZ1170" s="50"/>
      <c r="BA1170" s="50"/>
      <c r="BB1170" s="50"/>
      <c r="BC1170" s="50"/>
      <c r="BD1170" s="51"/>
    </row>
    <row r="1171" spans="9:56" x14ac:dyDescent="0.2">
      <c r="I1171" s="51"/>
      <c r="J1171" s="51"/>
      <c r="K1171" s="51"/>
      <c r="L1171" s="51"/>
      <c r="M1171" s="51"/>
      <c r="N1171" s="51"/>
      <c r="O1171" s="50"/>
      <c r="P1171" s="50"/>
      <c r="Q1171" s="50"/>
      <c r="R1171" s="50"/>
      <c r="T1171" s="50"/>
      <c r="U1171" s="50"/>
      <c r="V1171" s="50"/>
      <c r="W1171" s="50"/>
      <c r="X1171" s="50"/>
      <c r="Z1171" s="50"/>
      <c r="AA1171" s="50"/>
      <c r="AB1171" s="50"/>
      <c r="AC1171" s="50"/>
      <c r="AD1171" s="50"/>
      <c r="AF1171" s="50"/>
      <c r="AG1171" s="50"/>
      <c r="AI1171" s="50"/>
      <c r="AJ1171" s="50"/>
      <c r="AK1171" s="50"/>
      <c r="AL1171" s="50"/>
      <c r="AM1171" s="50"/>
      <c r="AO1171" s="50"/>
      <c r="AP1171" s="50"/>
      <c r="AQ1171" s="50"/>
      <c r="AR1171" s="50"/>
      <c r="AS1171" s="50"/>
      <c r="AU1171" s="50"/>
      <c r="AV1171" s="50"/>
      <c r="AX1171" s="50"/>
      <c r="AY1171" s="50"/>
      <c r="AZ1171" s="50"/>
      <c r="BA1171" s="50"/>
      <c r="BB1171" s="50"/>
      <c r="BC1171" s="50"/>
      <c r="BD1171" s="51"/>
    </row>
    <row r="1172" spans="9:56" x14ac:dyDescent="0.2">
      <c r="I1172" s="51"/>
      <c r="J1172" s="51"/>
      <c r="K1172" s="51"/>
      <c r="L1172" s="51"/>
      <c r="M1172" s="51"/>
      <c r="N1172" s="51"/>
      <c r="O1172" s="50"/>
      <c r="P1172" s="50"/>
      <c r="Q1172" s="50"/>
      <c r="R1172" s="50"/>
      <c r="T1172" s="50"/>
      <c r="U1172" s="50"/>
      <c r="V1172" s="50"/>
      <c r="W1172" s="50"/>
      <c r="X1172" s="50"/>
      <c r="Z1172" s="50"/>
      <c r="AA1172" s="50"/>
      <c r="AB1172" s="50"/>
      <c r="AC1172" s="50"/>
      <c r="AD1172" s="50"/>
      <c r="AF1172" s="50"/>
      <c r="AG1172" s="50"/>
      <c r="AI1172" s="50"/>
      <c r="AJ1172" s="50"/>
      <c r="AK1172" s="50"/>
      <c r="AL1172" s="50"/>
      <c r="AM1172" s="50"/>
      <c r="AO1172" s="50"/>
      <c r="AP1172" s="50"/>
      <c r="AQ1172" s="50"/>
      <c r="AR1172" s="50"/>
      <c r="AS1172" s="50"/>
      <c r="AU1172" s="50"/>
      <c r="AV1172" s="50"/>
      <c r="AX1172" s="50"/>
      <c r="AY1172" s="50"/>
      <c r="AZ1172" s="50"/>
      <c r="BA1172" s="50"/>
      <c r="BB1172" s="50"/>
      <c r="BC1172" s="50"/>
      <c r="BD1172" s="51"/>
    </row>
    <row r="1173" spans="9:56" x14ac:dyDescent="0.2">
      <c r="I1173" s="51"/>
      <c r="J1173" s="51"/>
      <c r="K1173" s="51"/>
      <c r="L1173" s="51"/>
      <c r="M1173" s="51"/>
      <c r="N1173" s="51"/>
      <c r="O1173" s="50"/>
      <c r="P1173" s="50"/>
      <c r="Q1173" s="50"/>
      <c r="R1173" s="50"/>
      <c r="T1173" s="50"/>
      <c r="U1173" s="50"/>
      <c r="V1173" s="50"/>
      <c r="W1173" s="50"/>
      <c r="X1173" s="50"/>
      <c r="Z1173" s="50"/>
      <c r="AA1173" s="50"/>
      <c r="AB1173" s="50"/>
      <c r="AC1173" s="50"/>
      <c r="AD1173" s="50"/>
      <c r="AF1173" s="50"/>
      <c r="AG1173" s="50"/>
      <c r="AI1173" s="50"/>
      <c r="AJ1173" s="50"/>
      <c r="AK1173" s="50"/>
      <c r="AL1173" s="50"/>
      <c r="AM1173" s="50"/>
      <c r="AO1173" s="50"/>
      <c r="AP1173" s="50"/>
      <c r="AQ1173" s="50"/>
      <c r="AR1173" s="50"/>
      <c r="AS1173" s="50"/>
      <c r="AU1173" s="50"/>
      <c r="AV1173" s="50"/>
      <c r="AX1173" s="50"/>
      <c r="AY1173" s="50"/>
      <c r="AZ1173" s="50"/>
      <c r="BA1173" s="50"/>
      <c r="BB1173" s="50"/>
      <c r="BC1173" s="50"/>
      <c r="BD1173" s="51"/>
    </row>
    <row r="1174" spans="9:56" x14ac:dyDescent="0.2">
      <c r="I1174" s="51"/>
      <c r="J1174" s="51"/>
      <c r="K1174" s="51"/>
      <c r="L1174" s="51"/>
      <c r="M1174" s="51"/>
      <c r="N1174" s="51"/>
      <c r="O1174" s="50"/>
      <c r="P1174" s="50"/>
      <c r="Q1174" s="50"/>
      <c r="R1174" s="50"/>
      <c r="T1174" s="50"/>
      <c r="U1174" s="50"/>
      <c r="V1174" s="50"/>
      <c r="W1174" s="50"/>
      <c r="X1174" s="50"/>
      <c r="Z1174" s="50"/>
      <c r="AA1174" s="50"/>
      <c r="AB1174" s="50"/>
      <c r="AC1174" s="50"/>
      <c r="AD1174" s="50"/>
      <c r="AF1174" s="50"/>
      <c r="AG1174" s="50"/>
      <c r="AI1174" s="50"/>
      <c r="AJ1174" s="50"/>
      <c r="AK1174" s="50"/>
      <c r="AL1174" s="50"/>
      <c r="AM1174" s="50"/>
      <c r="AO1174" s="50"/>
      <c r="AP1174" s="50"/>
      <c r="AQ1174" s="50"/>
      <c r="AR1174" s="50"/>
      <c r="AS1174" s="50"/>
      <c r="AU1174" s="50"/>
      <c r="AV1174" s="50"/>
      <c r="AX1174" s="50"/>
      <c r="AY1174" s="50"/>
      <c r="AZ1174" s="50"/>
      <c r="BA1174" s="50"/>
      <c r="BB1174" s="50"/>
      <c r="BC1174" s="50"/>
      <c r="BD1174" s="51"/>
    </row>
    <row r="1175" spans="9:56" x14ac:dyDescent="0.2">
      <c r="I1175" s="51"/>
      <c r="J1175" s="51"/>
      <c r="K1175" s="51"/>
      <c r="L1175" s="51"/>
      <c r="M1175" s="51"/>
      <c r="N1175" s="51"/>
      <c r="O1175" s="50"/>
      <c r="P1175" s="50"/>
      <c r="Q1175" s="50"/>
      <c r="R1175" s="50"/>
      <c r="T1175" s="50"/>
      <c r="U1175" s="50"/>
      <c r="V1175" s="50"/>
      <c r="W1175" s="50"/>
      <c r="X1175" s="50"/>
      <c r="Z1175" s="50"/>
      <c r="AA1175" s="50"/>
      <c r="AB1175" s="50"/>
      <c r="AC1175" s="50"/>
      <c r="AD1175" s="50"/>
      <c r="AF1175" s="50"/>
      <c r="AG1175" s="50"/>
      <c r="AI1175" s="50"/>
      <c r="AJ1175" s="50"/>
      <c r="AK1175" s="50"/>
      <c r="AL1175" s="50"/>
      <c r="AM1175" s="50"/>
      <c r="AO1175" s="50"/>
      <c r="AP1175" s="50"/>
      <c r="AQ1175" s="50"/>
      <c r="AR1175" s="50"/>
      <c r="AS1175" s="50"/>
      <c r="AU1175" s="50"/>
      <c r="AV1175" s="50"/>
      <c r="AX1175" s="50"/>
      <c r="AY1175" s="50"/>
      <c r="AZ1175" s="50"/>
      <c r="BA1175" s="50"/>
      <c r="BB1175" s="50"/>
      <c r="BC1175" s="50"/>
      <c r="BD1175" s="51"/>
    </row>
    <row r="1176" spans="9:56" x14ac:dyDescent="0.2">
      <c r="I1176" s="51"/>
      <c r="J1176" s="51"/>
      <c r="K1176" s="51"/>
      <c r="L1176" s="51"/>
      <c r="M1176" s="51"/>
      <c r="N1176" s="51"/>
      <c r="O1176" s="50"/>
      <c r="P1176" s="50"/>
      <c r="Q1176" s="50"/>
      <c r="R1176" s="50"/>
      <c r="T1176" s="50"/>
      <c r="U1176" s="50"/>
      <c r="V1176" s="50"/>
      <c r="W1176" s="50"/>
      <c r="X1176" s="50"/>
      <c r="Z1176" s="50"/>
      <c r="AA1176" s="50"/>
      <c r="AB1176" s="50"/>
      <c r="AC1176" s="50"/>
      <c r="AD1176" s="50"/>
      <c r="AF1176" s="50"/>
      <c r="AG1176" s="50"/>
      <c r="AI1176" s="50"/>
      <c r="AJ1176" s="50"/>
      <c r="AK1176" s="50"/>
      <c r="AL1176" s="50"/>
      <c r="AM1176" s="50"/>
      <c r="AO1176" s="50"/>
      <c r="AP1176" s="50"/>
      <c r="AQ1176" s="50"/>
      <c r="AR1176" s="50"/>
      <c r="AS1176" s="50"/>
      <c r="AU1176" s="50"/>
      <c r="AV1176" s="50"/>
      <c r="AX1176" s="50"/>
      <c r="AY1176" s="50"/>
      <c r="AZ1176" s="50"/>
      <c r="BA1176" s="50"/>
      <c r="BB1176" s="50"/>
      <c r="BC1176" s="50"/>
      <c r="BD1176" s="51"/>
    </row>
    <row r="1177" spans="9:56" x14ac:dyDescent="0.2">
      <c r="I1177" s="51"/>
      <c r="J1177" s="51"/>
      <c r="K1177" s="51"/>
      <c r="L1177" s="51"/>
      <c r="M1177" s="51"/>
      <c r="N1177" s="51"/>
      <c r="O1177" s="50"/>
      <c r="P1177" s="50"/>
      <c r="Q1177" s="50"/>
      <c r="R1177" s="50"/>
      <c r="T1177" s="50"/>
      <c r="U1177" s="50"/>
      <c r="V1177" s="50"/>
      <c r="W1177" s="50"/>
      <c r="X1177" s="50"/>
      <c r="Z1177" s="50"/>
      <c r="AA1177" s="50"/>
      <c r="AB1177" s="50"/>
      <c r="AC1177" s="50"/>
      <c r="AD1177" s="50"/>
      <c r="AF1177" s="50"/>
      <c r="AG1177" s="50"/>
      <c r="AI1177" s="50"/>
      <c r="AJ1177" s="50"/>
      <c r="AK1177" s="50"/>
      <c r="AL1177" s="50"/>
      <c r="AM1177" s="50"/>
      <c r="AO1177" s="50"/>
      <c r="AP1177" s="50"/>
      <c r="AQ1177" s="50"/>
      <c r="AR1177" s="50"/>
      <c r="AS1177" s="50"/>
      <c r="AU1177" s="50"/>
      <c r="AV1177" s="50"/>
      <c r="AX1177" s="50"/>
      <c r="AY1177" s="50"/>
      <c r="AZ1177" s="50"/>
      <c r="BA1177" s="50"/>
      <c r="BB1177" s="50"/>
      <c r="BC1177" s="50"/>
      <c r="BD1177" s="51"/>
    </row>
    <row r="1178" spans="9:56" x14ac:dyDescent="0.2">
      <c r="I1178" s="51"/>
      <c r="J1178" s="51"/>
      <c r="K1178" s="51"/>
      <c r="L1178" s="51"/>
      <c r="M1178" s="51"/>
      <c r="N1178" s="51"/>
      <c r="O1178" s="50"/>
      <c r="P1178" s="50"/>
      <c r="Q1178" s="50"/>
      <c r="R1178" s="50"/>
      <c r="T1178" s="50"/>
      <c r="U1178" s="50"/>
      <c r="V1178" s="50"/>
      <c r="W1178" s="50"/>
      <c r="X1178" s="50"/>
      <c r="Z1178" s="50"/>
      <c r="AA1178" s="50"/>
      <c r="AB1178" s="50"/>
      <c r="AC1178" s="50"/>
      <c r="AD1178" s="50"/>
      <c r="AF1178" s="50"/>
      <c r="AG1178" s="50"/>
      <c r="AI1178" s="50"/>
      <c r="AJ1178" s="50"/>
      <c r="AK1178" s="50"/>
      <c r="AL1178" s="50"/>
      <c r="AM1178" s="50"/>
      <c r="AO1178" s="50"/>
      <c r="AP1178" s="50"/>
      <c r="AQ1178" s="50"/>
      <c r="AR1178" s="50"/>
      <c r="AS1178" s="50"/>
      <c r="AU1178" s="50"/>
      <c r="AV1178" s="50"/>
      <c r="AX1178" s="50"/>
      <c r="AY1178" s="50"/>
      <c r="AZ1178" s="50"/>
      <c r="BA1178" s="50"/>
      <c r="BB1178" s="50"/>
      <c r="BC1178" s="50"/>
      <c r="BD1178" s="51"/>
    </row>
    <row r="1179" spans="9:56" x14ac:dyDescent="0.2">
      <c r="I1179" s="51"/>
      <c r="J1179" s="51"/>
      <c r="K1179" s="51"/>
      <c r="L1179" s="51"/>
      <c r="M1179" s="51"/>
      <c r="N1179" s="51"/>
      <c r="O1179" s="50"/>
      <c r="P1179" s="50"/>
      <c r="Q1179" s="50"/>
      <c r="R1179" s="50"/>
      <c r="T1179" s="50"/>
      <c r="U1179" s="50"/>
      <c r="V1179" s="50"/>
      <c r="W1179" s="50"/>
      <c r="X1179" s="50"/>
      <c r="Z1179" s="50"/>
      <c r="AA1179" s="50"/>
      <c r="AB1179" s="50"/>
      <c r="AC1179" s="50"/>
      <c r="AD1179" s="50"/>
      <c r="AF1179" s="50"/>
      <c r="AG1179" s="50"/>
      <c r="AI1179" s="50"/>
      <c r="AJ1179" s="50"/>
      <c r="AK1179" s="50"/>
      <c r="AL1179" s="50"/>
      <c r="AM1179" s="50"/>
      <c r="AO1179" s="50"/>
      <c r="AP1179" s="50"/>
      <c r="AQ1179" s="50"/>
      <c r="AR1179" s="50"/>
      <c r="AS1179" s="50"/>
      <c r="AU1179" s="50"/>
      <c r="AV1179" s="50"/>
      <c r="AX1179" s="50"/>
      <c r="AY1179" s="50"/>
      <c r="AZ1179" s="50"/>
      <c r="BA1179" s="50"/>
      <c r="BB1179" s="50"/>
      <c r="BC1179" s="50"/>
      <c r="BD1179" s="51"/>
    </row>
    <row r="1180" spans="9:56" x14ac:dyDescent="0.2">
      <c r="I1180" s="51"/>
      <c r="J1180" s="51"/>
      <c r="K1180" s="51"/>
      <c r="L1180" s="51"/>
      <c r="M1180" s="51"/>
      <c r="N1180" s="51"/>
      <c r="O1180" s="50"/>
      <c r="P1180" s="50"/>
      <c r="Q1180" s="50"/>
      <c r="R1180" s="50"/>
      <c r="T1180" s="50"/>
      <c r="U1180" s="50"/>
      <c r="V1180" s="50"/>
      <c r="W1180" s="50"/>
      <c r="X1180" s="50"/>
      <c r="Z1180" s="50"/>
      <c r="AA1180" s="50"/>
      <c r="AB1180" s="50"/>
      <c r="AC1180" s="50"/>
      <c r="AD1180" s="50"/>
      <c r="AF1180" s="50"/>
      <c r="AG1180" s="50"/>
      <c r="AI1180" s="50"/>
      <c r="AJ1180" s="50"/>
      <c r="AK1180" s="50"/>
      <c r="AL1180" s="50"/>
      <c r="AM1180" s="50"/>
      <c r="AO1180" s="50"/>
      <c r="AP1180" s="50"/>
      <c r="AQ1180" s="50"/>
      <c r="AR1180" s="50"/>
      <c r="AS1180" s="50"/>
      <c r="AU1180" s="50"/>
      <c r="AV1180" s="50"/>
      <c r="AX1180" s="50"/>
      <c r="AY1180" s="50"/>
      <c r="AZ1180" s="50"/>
      <c r="BA1180" s="50"/>
      <c r="BB1180" s="50"/>
      <c r="BC1180" s="50"/>
      <c r="BD1180" s="51"/>
    </row>
    <row r="1181" spans="9:56" x14ac:dyDescent="0.2">
      <c r="I1181" s="51"/>
      <c r="J1181" s="51"/>
      <c r="K1181" s="51"/>
      <c r="L1181" s="51"/>
      <c r="M1181" s="51"/>
      <c r="N1181" s="51"/>
      <c r="O1181" s="50"/>
      <c r="P1181" s="50"/>
      <c r="Q1181" s="50"/>
      <c r="R1181" s="50"/>
      <c r="T1181" s="50"/>
      <c r="U1181" s="50"/>
      <c r="V1181" s="50"/>
      <c r="W1181" s="50"/>
      <c r="X1181" s="50"/>
      <c r="Z1181" s="50"/>
      <c r="AA1181" s="50"/>
      <c r="AB1181" s="50"/>
      <c r="AC1181" s="50"/>
      <c r="AD1181" s="50"/>
      <c r="AF1181" s="50"/>
      <c r="AG1181" s="50"/>
      <c r="AI1181" s="50"/>
      <c r="AJ1181" s="50"/>
      <c r="AK1181" s="50"/>
      <c r="AL1181" s="50"/>
      <c r="AM1181" s="50"/>
      <c r="AO1181" s="50"/>
      <c r="AP1181" s="50"/>
      <c r="AQ1181" s="50"/>
      <c r="AR1181" s="50"/>
      <c r="AS1181" s="50"/>
      <c r="AU1181" s="50"/>
      <c r="AV1181" s="50"/>
      <c r="AX1181" s="50"/>
      <c r="AY1181" s="50"/>
      <c r="AZ1181" s="50"/>
      <c r="BA1181" s="50"/>
      <c r="BB1181" s="50"/>
      <c r="BC1181" s="50"/>
      <c r="BD1181" s="51"/>
    </row>
    <row r="1182" spans="9:56" x14ac:dyDescent="0.2">
      <c r="I1182" s="51"/>
      <c r="J1182" s="51"/>
      <c r="K1182" s="51"/>
      <c r="L1182" s="51"/>
      <c r="M1182" s="51"/>
      <c r="N1182" s="51"/>
      <c r="O1182" s="50"/>
      <c r="P1182" s="50"/>
      <c r="Q1182" s="50"/>
      <c r="R1182" s="50"/>
      <c r="T1182" s="50"/>
      <c r="U1182" s="50"/>
      <c r="V1182" s="50"/>
      <c r="W1182" s="50"/>
      <c r="X1182" s="50"/>
      <c r="Z1182" s="50"/>
      <c r="AA1182" s="50"/>
      <c r="AB1182" s="50"/>
      <c r="AC1182" s="50"/>
      <c r="AD1182" s="50"/>
      <c r="AF1182" s="50"/>
      <c r="AG1182" s="50"/>
      <c r="AI1182" s="50"/>
      <c r="AJ1182" s="50"/>
      <c r="AK1182" s="50"/>
      <c r="AL1182" s="50"/>
      <c r="AM1182" s="50"/>
      <c r="AO1182" s="50"/>
      <c r="AP1182" s="50"/>
      <c r="AQ1182" s="50"/>
      <c r="AR1182" s="50"/>
      <c r="AS1182" s="50"/>
      <c r="AU1182" s="50"/>
      <c r="AV1182" s="50"/>
      <c r="AX1182" s="50"/>
      <c r="AY1182" s="50"/>
      <c r="AZ1182" s="50"/>
      <c r="BA1182" s="50"/>
      <c r="BB1182" s="50"/>
      <c r="BC1182" s="50"/>
      <c r="BD1182" s="51"/>
    </row>
    <row r="1183" spans="9:56" x14ac:dyDescent="0.2">
      <c r="I1183" s="51"/>
      <c r="J1183" s="51"/>
      <c r="K1183" s="51"/>
      <c r="L1183" s="51"/>
      <c r="M1183" s="51"/>
      <c r="N1183" s="51"/>
      <c r="O1183" s="50"/>
      <c r="P1183" s="50"/>
      <c r="Q1183" s="50"/>
      <c r="R1183" s="50"/>
      <c r="T1183" s="50"/>
      <c r="U1183" s="50"/>
      <c r="V1183" s="50"/>
      <c r="W1183" s="50"/>
      <c r="X1183" s="50"/>
      <c r="Z1183" s="50"/>
      <c r="AA1183" s="50"/>
      <c r="AB1183" s="50"/>
      <c r="AC1183" s="50"/>
      <c r="AD1183" s="50"/>
      <c r="AF1183" s="50"/>
      <c r="AG1183" s="50"/>
      <c r="AI1183" s="50"/>
      <c r="AJ1183" s="50"/>
      <c r="AK1183" s="50"/>
      <c r="AL1183" s="50"/>
      <c r="AM1183" s="50"/>
      <c r="AO1183" s="50"/>
      <c r="AP1183" s="50"/>
      <c r="AQ1183" s="50"/>
      <c r="AR1183" s="50"/>
      <c r="AS1183" s="50"/>
      <c r="AU1183" s="50"/>
      <c r="AV1183" s="50"/>
      <c r="AX1183" s="50"/>
      <c r="AY1183" s="50"/>
      <c r="AZ1183" s="50"/>
      <c r="BA1183" s="50"/>
      <c r="BB1183" s="50"/>
      <c r="BC1183" s="50"/>
      <c r="BD1183" s="51"/>
    </row>
    <row r="1184" spans="9:56" x14ac:dyDescent="0.2">
      <c r="I1184" s="51"/>
      <c r="J1184" s="51"/>
      <c r="K1184" s="51"/>
      <c r="L1184" s="51"/>
      <c r="M1184" s="51"/>
      <c r="N1184" s="51"/>
      <c r="O1184" s="50"/>
      <c r="P1184" s="50"/>
      <c r="Q1184" s="50"/>
      <c r="R1184" s="50"/>
      <c r="T1184" s="50"/>
      <c r="U1184" s="50"/>
      <c r="V1184" s="50"/>
      <c r="W1184" s="50"/>
      <c r="X1184" s="50"/>
      <c r="Z1184" s="50"/>
      <c r="AA1184" s="50"/>
      <c r="AB1184" s="50"/>
      <c r="AC1184" s="50"/>
      <c r="AD1184" s="50"/>
      <c r="AF1184" s="50"/>
      <c r="AG1184" s="50"/>
      <c r="AI1184" s="50"/>
      <c r="AJ1184" s="50"/>
      <c r="AK1184" s="50"/>
      <c r="AL1184" s="50"/>
      <c r="AM1184" s="50"/>
      <c r="AO1184" s="50"/>
      <c r="AP1184" s="50"/>
      <c r="AQ1184" s="50"/>
      <c r="AR1184" s="50"/>
      <c r="AS1184" s="50"/>
      <c r="AU1184" s="50"/>
      <c r="AV1184" s="50"/>
      <c r="AX1184" s="50"/>
      <c r="AY1184" s="50"/>
      <c r="AZ1184" s="50"/>
      <c r="BA1184" s="50"/>
      <c r="BB1184" s="50"/>
      <c r="BC1184" s="50"/>
      <c r="BD1184" s="51"/>
    </row>
    <row r="1185" spans="9:56" x14ac:dyDescent="0.2">
      <c r="I1185" s="51"/>
      <c r="J1185" s="51"/>
      <c r="K1185" s="51"/>
      <c r="L1185" s="51"/>
      <c r="M1185" s="51"/>
      <c r="N1185" s="51"/>
      <c r="O1185" s="50"/>
      <c r="P1185" s="50"/>
      <c r="Q1185" s="50"/>
      <c r="R1185" s="50"/>
      <c r="T1185" s="50"/>
      <c r="U1185" s="50"/>
      <c r="V1185" s="50"/>
      <c r="W1185" s="50"/>
      <c r="X1185" s="50"/>
      <c r="Z1185" s="50"/>
      <c r="AA1185" s="50"/>
      <c r="AB1185" s="50"/>
      <c r="AC1185" s="50"/>
      <c r="AD1185" s="50"/>
      <c r="AF1185" s="50"/>
      <c r="AG1185" s="50"/>
      <c r="AI1185" s="50"/>
      <c r="AJ1185" s="50"/>
      <c r="AK1185" s="50"/>
      <c r="AL1185" s="50"/>
      <c r="AM1185" s="50"/>
      <c r="AO1185" s="50"/>
      <c r="AP1185" s="50"/>
      <c r="AQ1185" s="50"/>
      <c r="AR1185" s="50"/>
      <c r="AS1185" s="50"/>
      <c r="AU1185" s="50"/>
      <c r="AV1185" s="50"/>
      <c r="AX1185" s="50"/>
      <c r="AY1185" s="50"/>
      <c r="AZ1185" s="50"/>
      <c r="BA1185" s="50"/>
      <c r="BB1185" s="50"/>
      <c r="BC1185" s="50"/>
      <c r="BD1185" s="51"/>
    </row>
    <row r="1186" spans="9:56" x14ac:dyDescent="0.2">
      <c r="I1186" s="51"/>
      <c r="J1186" s="51"/>
      <c r="K1186" s="51"/>
      <c r="L1186" s="51"/>
      <c r="M1186" s="51"/>
      <c r="N1186" s="51"/>
      <c r="O1186" s="50"/>
      <c r="P1186" s="50"/>
      <c r="Q1186" s="50"/>
      <c r="R1186" s="50"/>
      <c r="T1186" s="50"/>
      <c r="U1186" s="50"/>
      <c r="V1186" s="50"/>
      <c r="W1186" s="50"/>
      <c r="X1186" s="50"/>
      <c r="Z1186" s="50"/>
      <c r="AA1186" s="50"/>
      <c r="AB1186" s="50"/>
      <c r="AC1186" s="50"/>
      <c r="AD1186" s="50"/>
      <c r="AF1186" s="50"/>
      <c r="AG1186" s="50"/>
      <c r="AI1186" s="50"/>
      <c r="AJ1186" s="50"/>
      <c r="AK1186" s="50"/>
      <c r="AL1186" s="50"/>
      <c r="AM1186" s="50"/>
      <c r="AO1186" s="50"/>
      <c r="AP1186" s="50"/>
      <c r="AQ1186" s="50"/>
      <c r="AR1186" s="50"/>
      <c r="AS1186" s="50"/>
      <c r="AU1186" s="50"/>
      <c r="AV1186" s="50"/>
      <c r="AX1186" s="50"/>
      <c r="AY1186" s="50"/>
      <c r="AZ1186" s="50"/>
      <c r="BA1186" s="50"/>
      <c r="BB1186" s="50"/>
      <c r="BC1186" s="50"/>
      <c r="BD1186" s="51"/>
    </row>
    <row r="1187" spans="9:56" x14ac:dyDescent="0.2">
      <c r="I1187" s="51"/>
      <c r="J1187" s="51"/>
      <c r="K1187" s="51"/>
      <c r="L1187" s="51"/>
      <c r="M1187" s="51"/>
      <c r="N1187" s="51"/>
      <c r="O1187" s="50"/>
      <c r="P1187" s="50"/>
      <c r="Q1187" s="50"/>
      <c r="R1187" s="50"/>
      <c r="T1187" s="50"/>
      <c r="U1187" s="50"/>
      <c r="V1187" s="50"/>
      <c r="W1187" s="50"/>
      <c r="X1187" s="50"/>
      <c r="Z1187" s="50"/>
      <c r="AA1187" s="50"/>
      <c r="AB1187" s="50"/>
      <c r="AC1187" s="50"/>
      <c r="AD1187" s="50"/>
      <c r="AF1187" s="50"/>
      <c r="AG1187" s="50"/>
      <c r="AI1187" s="50"/>
      <c r="AJ1187" s="50"/>
      <c r="AK1187" s="50"/>
      <c r="AL1187" s="50"/>
      <c r="AM1187" s="50"/>
      <c r="AO1187" s="50"/>
      <c r="AP1187" s="50"/>
      <c r="AQ1187" s="50"/>
      <c r="AR1187" s="50"/>
      <c r="AS1187" s="50"/>
      <c r="AU1187" s="50"/>
      <c r="AV1187" s="50"/>
      <c r="AX1187" s="50"/>
      <c r="AY1187" s="50"/>
      <c r="AZ1187" s="50"/>
      <c r="BA1187" s="50"/>
      <c r="BB1187" s="50"/>
      <c r="BC1187" s="50"/>
      <c r="BD1187" s="51"/>
    </row>
    <row r="1188" spans="9:56" x14ac:dyDescent="0.2">
      <c r="I1188" s="51"/>
      <c r="J1188" s="51"/>
      <c r="K1188" s="51"/>
      <c r="L1188" s="51"/>
      <c r="M1188" s="51"/>
      <c r="N1188" s="51"/>
      <c r="O1188" s="50"/>
      <c r="P1188" s="50"/>
      <c r="Q1188" s="50"/>
      <c r="R1188" s="50"/>
      <c r="T1188" s="50"/>
      <c r="U1188" s="50"/>
      <c r="V1188" s="50"/>
      <c r="W1188" s="50"/>
      <c r="X1188" s="50"/>
      <c r="Z1188" s="50"/>
      <c r="AA1188" s="50"/>
      <c r="AB1188" s="50"/>
      <c r="AC1188" s="50"/>
      <c r="AD1188" s="50"/>
      <c r="AF1188" s="50"/>
      <c r="AG1188" s="50"/>
      <c r="AI1188" s="50"/>
      <c r="AJ1188" s="50"/>
      <c r="AK1188" s="50"/>
      <c r="AL1188" s="50"/>
      <c r="AM1188" s="50"/>
      <c r="AO1188" s="50"/>
      <c r="AP1188" s="50"/>
      <c r="AQ1188" s="50"/>
      <c r="AR1188" s="50"/>
      <c r="AS1188" s="50"/>
      <c r="AU1188" s="50"/>
      <c r="AV1188" s="50"/>
      <c r="AX1188" s="50"/>
      <c r="AY1188" s="50"/>
      <c r="AZ1188" s="50"/>
      <c r="BA1188" s="50"/>
      <c r="BB1188" s="50"/>
      <c r="BC1188" s="50"/>
      <c r="BD1188" s="51"/>
    </row>
    <row r="1189" spans="9:56" x14ac:dyDescent="0.2">
      <c r="I1189" s="51"/>
      <c r="J1189" s="51"/>
      <c r="K1189" s="51"/>
      <c r="L1189" s="51"/>
      <c r="M1189" s="51"/>
      <c r="N1189" s="51"/>
      <c r="O1189" s="50"/>
      <c r="P1189" s="50"/>
      <c r="Q1189" s="50"/>
      <c r="R1189" s="50"/>
      <c r="T1189" s="50"/>
      <c r="U1189" s="50"/>
      <c r="V1189" s="50"/>
      <c r="W1189" s="50"/>
      <c r="X1189" s="50"/>
      <c r="Z1189" s="50"/>
      <c r="AA1189" s="50"/>
      <c r="AB1189" s="50"/>
      <c r="AC1189" s="50"/>
      <c r="AD1189" s="50"/>
      <c r="AF1189" s="50"/>
      <c r="AG1189" s="50"/>
      <c r="AI1189" s="50"/>
      <c r="AJ1189" s="50"/>
      <c r="AK1189" s="50"/>
      <c r="AL1189" s="50"/>
      <c r="AM1189" s="50"/>
      <c r="AO1189" s="50"/>
      <c r="AP1189" s="50"/>
      <c r="AQ1189" s="50"/>
      <c r="AR1189" s="50"/>
      <c r="AS1189" s="50"/>
      <c r="AU1189" s="50"/>
      <c r="AV1189" s="50"/>
      <c r="AX1189" s="50"/>
      <c r="AY1189" s="50"/>
      <c r="AZ1189" s="50"/>
      <c r="BA1189" s="50"/>
      <c r="BB1189" s="50"/>
      <c r="BC1189" s="50"/>
      <c r="BD1189" s="51"/>
    </row>
    <row r="1190" spans="9:56" x14ac:dyDescent="0.2">
      <c r="I1190" s="51"/>
      <c r="J1190" s="51"/>
      <c r="K1190" s="51"/>
      <c r="L1190" s="51"/>
      <c r="M1190" s="51"/>
      <c r="N1190" s="51"/>
      <c r="O1190" s="50"/>
      <c r="P1190" s="50"/>
      <c r="Q1190" s="50"/>
      <c r="R1190" s="50"/>
      <c r="T1190" s="50"/>
      <c r="U1190" s="50"/>
      <c r="V1190" s="50"/>
      <c r="W1190" s="50"/>
      <c r="X1190" s="50"/>
      <c r="Z1190" s="50"/>
      <c r="AA1190" s="50"/>
      <c r="AB1190" s="50"/>
      <c r="AC1190" s="50"/>
      <c r="AD1190" s="50"/>
      <c r="AF1190" s="50"/>
      <c r="AG1190" s="50"/>
      <c r="AI1190" s="50"/>
      <c r="AJ1190" s="50"/>
      <c r="AK1190" s="50"/>
      <c r="AL1190" s="50"/>
      <c r="AM1190" s="50"/>
      <c r="AO1190" s="50"/>
      <c r="AP1190" s="50"/>
      <c r="AQ1190" s="50"/>
      <c r="AR1190" s="50"/>
      <c r="AS1190" s="50"/>
      <c r="AU1190" s="50"/>
      <c r="AV1190" s="50"/>
      <c r="AX1190" s="50"/>
      <c r="AY1190" s="50"/>
      <c r="AZ1190" s="50"/>
      <c r="BA1190" s="50"/>
      <c r="BB1190" s="50"/>
      <c r="BC1190" s="50"/>
      <c r="BD1190" s="51"/>
    </row>
    <row r="1191" spans="9:56" x14ac:dyDescent="0.2">
      <c r="I1191" s="51"/>
      <c r="J1191" s="51"/>
      <c r="K1191" s="51"/>
      <c r="L1191" s="51"/>
      <c r="M1191" s="51"/>
      <c r="N1191" s="51"/>
      <c r="O1191" s="50"/>
      <c r="P1191" s="50"/>
      <c r="Q1191" s="50"/>
      <c r="R1191" s="50"/>
      <c r="T1191" s="50"/>
      <c r="U1191" s="50"/>
      <c r="V1191" s="50"/>
      <c r="W1191" s="50"/>
      <c r="X1191" s="50"/>
      <c r="Z1191" s="50"/>
      <c r="AA1191" s="50"/>
      <c r="AB1191" s="50"/>
      <c r="AC1191" s="50"/>
      <c r="AD1191" s="50"/>
      <c r="AF1191" s="50"/>
      <c r="AG1191" s="50"/>
      <c r="AI1191" s="50"/>
      <c r="AJ1191" s="50"/>
      <c r="AK1191" s="50"/>
      <c r="AL1191" s="50"/>
      <c r="AM1191" s="50"/>
      <c r="AO1191" s="50"/>
      <c r="AP1191" s="50"/>
      <c r="AQ1191" s="50"/>
      <c r="AR1191" s="50"/>
      <c r="AS1191" s="50"/>
      <c r="AU1191" s="50"/>
      <c r="AV1191" s="50"/>
      <c r="AX1191" s="50"/>
      <c r="AY1191" s="50"/>
      <c r="AZ1191" s="50"/>
      <c r="BA1191" s="50"/>
      <c r="BB1191" s="50"/>
      <c r="BC1191" s="50"/>
      <c r="BD1191" s="51"/>
    </row>
    <row r="1192" spans="9:56" x14ac:dyDescent="0.2">
      <c r="I1192" s="51"/>
      <c r="J1192" s="51"/>
      <c r="K1192" s="51"/>
      <c r="L1192" s="51"/>
      <c r="M1192" s="51"/>
      <c r="N1192" s="51"/>
      <c r="O1192" s="50"/>
      <c r="P1192" s="50"/>
      <c r="Q1192" s="50"/>
      <c r="R1192" s="50"/>
      <c r="T1192" s="50"/>
      <c r="U1192" s="50"/>
      <c r="V1192" s="50"/>
      <c r="W1192" s="50"/>
      <c r="X1192" s="50"/>
      <c r="Z1192" s="50"/>
      <c r="AA1192" s="50"/>
      <c r="AB1192" s="50"/>
      <c r="AC1192" s="50"/>
      <c r="AD1192" s="50"/>
      <c r="AF1192" s="50"/>
      <c r="AG1192" s="50"/>
      <c r="AI1192" s="50"/>
      <c r="AJ1192" s="50"/>
      <c r="AK1192" s="50"/>
      <c r="AL1192" s="50"/>
      <c r="AM1192" s="50"/>
      <c r="AO1192" s="50"/>
      <c r="AP1192" s="50"/>
      <c r="AQ1192" s="50"/>
      <c r="AR1192" s="50"/>
      <c r="AS1192" s="50"/>
      <c r="AU1192" s="50"/>
      <c r="AV1192" s="50"/>
      <c r="AX1192" s="50"/>
      <c r="AY1192" s="50"/>
      <c r="AZ1192" s="50"/>
      <c r="BA1192" s="50"/>
      <c r="BB1192" s="50"/>
      <c r="BC1192" s="50"/>
      <c r="BD1192" s="51"/>
    </row>
    <row r="1193" spans="9:56" x14ac:dyDescent="0.2">
      <c r="I1193" s="51"/>
      <c r="J1193" s="51"/>
      <c r="K1193" s="51"/>
      <c r="L1193" s="51"/>
      <c r="M1193" s="51"/>
      <c r="N1193" s="51"/>
      <c r="O1193" s="50"/>
      <c r="P1193" s="50"/>
      <c r="Q1193" s="50"/>
      <c r="R1193" s="50"/>
      <c r="T1193" s="50"/>
      <c r="U1193" s="50"/>
      <c r="V1193" s="50"/>
      <c r="W1193" s="50"/>
      <c r="X1193" s="50"/>
      <c r="Z1193" s="50"/>
      <c r="AA1193" s="50"/>
      <c r="AB1193" s="50"/>
      <c r="AC1193" s="50"/>
      <c r="AD1193" s="50"/>
      <c r="AF1193" s="50"/>
      <c r="AG1193" s="50"/>
      <c r="AI1193" s="50"/>
      <c r="AJ1193" s="50"/>
      <c r="AK1193" s="50"/>
      <c r="AL1193" s="50"/>
      <c r="AM1193" s="50"/>
      <c r="AO1193" s="50"/>
      <c r="AP1193" s="50"/>
      <c r="AQ1193" s="50"/>
      <c r="AR1193" s="50"/>
      <c r="AS1193" s="50"/>
      <c r="AU1193" s="50"/>
      <c r="AV1193" s="50"/>
      <c r="AX1193" s="50"/>
      <c r="AY1193" s="50"/>
      <c r="AZ1193" s="50"/>
      <c r="BA1193" s="50"/>
      <c r="BB1193" s="50"/>
      <c r="BC1193" s="50"/>
      <c r="BD1193" s="51"/>
    </row>
    <row r="1194" spans="9:56" x14ac:dyDescent="0.2">
      <c r="I1194" s="51"/>
      <c r="J1194" s="51"/>
      <c r="K1194" s="51"/>
      <c r="L1194" s="51"/>
      <c r="M1194" s="51"/>
      <c r="N1194" s="51"/>
      <c r="O1194" s="50"/>
      <c r="P1194" s="50"/>
      <c r="Q1194" s="50"/>
      <c r="R1194" s="50"/>
      <c r="T1194" s="50"/>
      <c r="U1194" s="50"/>
      <c r="V1194" s="50"/>
      <c r="W1194" s="50"/>
      <c r="X1194" s="50"/>
      <c r="Z1194" s="50"/>
      <c r="AA1194" s="50"/>
      <c r="AB1194" s="50"/>
      <c r="AC1194" s="50"/>
      <c r="AD1194" s="50"/>
      <c r="AF1194" s="50"/>
      <c r="AG1194" s="50"/>
      <c r="AI1194" s="50"/>
      <c r="AJ1194" s="50"/>
      <c r="AK1194" s="50"/>
      <c r="AL1194" s="50"/>
      <c r="AM1194" s="50"/>
      <c r="AO1194" s="50"/>
      <c r="AP1194" s="50"/>
      <c r="AQ1194" s="50"/>
      <c r="AR1194" s="50"/>
      <c r="AS1194" s="50"/>
      <c r="AU1194" s="50"/>
      <c r="AV1194" s="50"/>
      <c r="AX1194" s="50"/>
      <c r="AY1194" s="50"/>
      <c r="AZ1194" s="50"/>
      <c r="BA1194" s="50"/>
      <c r="BB1194" s="50"/>
      <c r="BC1194" s="50"/>
      <c r="BD1194" s="51"/>
    </row>
    <row r="1195" spans="9:56" x14ac:dyDescent="0.2">
      <c r="I1195" s="51"/>
      <c r="J1195" s="51"/>
      <c r="K1195" s="51"/>
      <c r="L1195" s="51"/>
      <c r="M1195" s="51"/>
      <c r="N1195" s="51"/>
      <c r="O1195" s="50"/>
      <c r="P1195" s="50"/>
      <c r="Q1195" s="50"/>
      <c r="R1195" s="50"/>
      <c r="T1195" s="50"/>
      <c r="U1195" s="50"/>
      <c r="V1195" s="50"/>
      <c r="W1195" s="50"/>
      <c r="X1195" s="50"/>
      <c r="Z1195" s="50"/>
      <c r="AA1195" s="50"/>
      <c r="AB1195" s="50"/>
      <c r="AC1195" s="50"/>
      <c r="AD1195" s="50"/>
      <c r="AF1195" s="50"/>
      <c r="AG1195" s="50"/>
      <c r="AI1195" s="50"/>
      <c r="AJ1195" s="50"/>
      <c r="AK1195" s="50"/>
      <c r="AL1195" s="50"/>
      <c r="AM1195" s="50"/>
      <c r="AO1195" s="50"/>
      <c r="AP1195" s="50"/>
      <c r="AQ1195" s="50"/>
      <c r="AR1195" s="50"/>
      <c r="AS1195" s="50"/>
      <c r="AU1195" s="50"/>
      <c r="AV1195" s="50"/>
      <c r="AX1195" s="50"/>
      <c r="AY1195" s="50"/>
      <c r="AZ1195" s="50"/>
      <c r="BA1195" s="50"/>
      <c r="BB1195" s="50"/>
      <c r="BC1195" s="50"/>
      <c r="BD1195" s="51"/>
    </row>
    <row r="1196" spans="9:56" x14ac:dyDescent="0.2">
      <c r="I1196" s="51"/>
      <c r="J1196" s="51"/>
      <c r="K1196" s="51"/>
      <c r="L1196" s="51"/>
      <c r="M1196" s="51"/>
      <c r="N1196" s="51"/>
      <c r="O1196" s="50"/>
      <c r="P1196" s="50"/>
      <c r="Q1196" s="50"/>
      <c r="R1196" s="50"/>
      <c r="T1196" s="50"/>
      <c r="U1196" s="50"/>
      <c r="V1196" s="50"/>
      <c r="W1196" s="50"/>
      <c r="X1196" s="50"/>
      <c r="Z1196" s="50"/>
      <c r="AA1196" s="50"/>
      <c r="AB1196" s="50"/>
      <c r="AC1196" s="50"/>
      <c r="AD1196" s="50"/>
      <c r="AF1196" s="50"/>
      <c r="AG1196" s="50"/>
      <c r="AI1196" s="50"/>
      <c r="AJ1196" s="50"/>
      <c r="AK1196" s="50"/>
      <c r="AL1196" s="50"/>
      <c r="AM1196" s="50"/>
      <c r="AO1196" s="50"/>
      <c r="AP1196" s="50"/>
      <c r="AQ1196" s="50"/>
      <c r="AR1196" s="50"/>
      <c r="AS1196" s="50"/>
      <c r="AU1196" s="50"/>
      <c r="AV1196" s="50"/>
      <c r="AX1196" s="50"/>
      <c r="AY1196" s="50"/>
      <c r="AZ1196" s="50"/>
      <c r="BA1196" s="50"/>
      <c r="BB1196" s="50"/>
      <c r="BC1196" s="50"/>
      <c r="BD1196" s="51"/>
    </row>
    <row r="1197" spans="9:56" x14ac:dyDescent="0.2">
      <c r="I1197" s="51"/>
      <c r="J1197" s="51"/>
      <c r="K1197" s="51"/>
      <c r="L1197" s="51"/>
      <c r="M1197" s="51"/>
      <c r="N1197" s="51"/>
      <c r="O1197" s="50"/>
      <c r="P1197" s="50"/>
      <c r="Q1197" s="50"/>
      <c r="R1197" s="50"/>
      <c r="T1197" s="50"/>
      <c r="U1197" s="50"/>
      <c r="V1197" s="50"/>
      <c r="W1197" s="50"/>
      <c r="X1197" s="50"/>
      <c r="Z1197" s="50"/>
      <c r="AA1197" s="50"/>
      <c r="AB1197" s="50"/>
      <c r="AC1197" s="50"/>
      <c r="AD1197" s="50"/>
      <c r="AF1197" s="50"/>
      <c r="AG1197" s="50"/>
      <c r="AI1197" s="50"/>
      <c r="AJ1197" s="50"/>
      <c r="AK1197" s="50"/>
      <c r="AL1197" s="50"/>
      <c r="AM1197" s="50"/>
      <c r="AO1197" s="50"/>
      <c r="AP1197" s="50"/>
      <c r="AQ1197" s="50"/>
      <c r="AR1197" s="50"/>
      <c r="AS1197" s="50"/>
      <c r="AU1197" s="50"/>
      <c r="AV1197" s="50"/>
      <c r="AX1197" s="50"/>
      <c r="AY1197" s="50"/>
      <c r="AZ1197" s="50"/>
      <c r="BA1197" s="50"/>
      <c r="BB1197" s="50"/>
      <c r="BC1197" s="50"/>
      <c r="BD1197" s="51"/>
    </row>
    <row r="1198" spans="9:56" x14ac:dyDescent="0.2">
      <c r="I1198" s="51"/>
      <c r="J1198" s="51"/>
      <c r="K1198" s="51"/>
      <c r="L1198" s="51"/>
      <c r="M1198" s="51"/>
      <c r="N1198" s="51"/>
      <c r="O1198" s="50"/>
      <c r="P1198" s="50"/>
      <c r="Q1198" s="50"/>
      <c r="R1198" s="50"/>
      <c r="T1198" s="50"/>
      <c r="U1198" s="50"/>
      <c r="V1198" s="50"/>
      <c r="W1198" s="50"/>
      <c r="X1198" s="50"/>
      <c r="Z1198" s="50"/>
      <c r="AA1198" s="50"/>
      <c r="AB1198" s="50"/>
      <c r="AC1198" s="50"/>
      <c r="AD1198" s="50"/>
      <c r="AF1198" s="50"/>
      <c r="AG1198" s="50"/>
      <c r="AI1198" s="50"/>
      <c r="AJ1198" s="50"/>
      <c r="AK1198" s="50"/>
      <c r="AL1198" s="50"/>
      <c r="AM1198" s="50"/>
      <c r="AO1198" s="50"/>
      <c r="AP1198" s="50"/>
      <c r="AQ1198" s="50"/>
      <c r="AR1198" s="50"/>
      <c r="AS1198" s="50"/>
      <c r="AU1198" s="50"/>
      <c r="AV1198" s="50"/>
      <c r="AX1198" s="50"/>
      <c r="AY1198" s="50"/>
      <c r="AZ1198" s="50"/>
      <c r="BA1198" s="50"/>
      <c r="BB1198" s="50"/>
      <c r="BC1198" s="50"/>
      <c r="BD1198" s="51"/>
    </row>
    <row r="1199" spans="9:56" x14ac:dyDescent="0.2">
      <c r="I1199" s="51"/>
      <c r="J1199" s="51"/>
      <c r="K1199" s="51"/>
      <c r="L1199" s="51"/>
      <c r="M1199" s="51"/>
      <c r="N1199" s="51"/>
      <c r="O1199" s="50"/>
      <c r="P1199" s="50"/>
      <c r="Q1199" s="50"/>
      <c r="R1199" s="50"/>
      <c r="T1199" s="50"/>
      <c r="U1199" s="50"/>
      <c r="V1199" s="50"/>
      <c r="W1199" s="50"/>
      <c r="X1199" s="50"/>
      <c r="Z1199" s="50"/>
      <c r="AA1199" s="50"/>
      <c r="AB1199" s="50"/>
      <c r="AC1199" s="50"/>
      <c r="AD1199" s="50"/>
      <c r="AF1199" s="50"/>
      <c r="AG1199" s="50"/>
      <c r="AI1199" s="50"/>
      <c r="AJ1199" s="50"/>
      <c r="AK1199" s="50"/>
      <c r="AL1199" s="50"/>
      <c r="AM1199" s="50"/>
      <c r="AO1199" s="50"/>
      <c r="AP1199" s="50"/>
      <c r="AQ1199" s="50"/>
      <c r="AR1199" s="50"/>
      <c r="AS1199" s="50"/>
      <c r="AU1199" s="50"/>
      <c r="AV1199" s="50"/>
      <c r="AX1199" s="50"/>
      <c r="AY1199" s="50"/>
      <c r="AZ1199" s="50"/>
      <c r="BA1199" s="50"/>
      <c r="BB1199" s="50"/>
      <c r="BC1199" s="50"/>
      <c r="BD1199" s="51"/>
    </row>
    <row r="1200" spans="9:56" x14ac:dyDescent="0.2">
      <c r="I1200" s="51"/>
      <c r="J1200" s="51"/>
      <c r="K1200" s="51"/>
      <c r="L1200" s="51"/>
      <c r="M1200" s="51"/>
      <c r="N1200" s="51"/>
      <c r="O1200" s="50"/>
      <c r="P1200" s="50"/>
      <c r="Q1200" s="50"/>
      <c r="R1200" s="50"/>
      <c r="T1200" s="50"/>
      <c r="U1200" s="50"/>
      <c r="V1200" s="50"/>
      <c r="W1200" s="50"/>
      <c r="X1200" s="50"/>
      <c r="Z1200" s="50"/>
      <c r="AA1200" s="50"/>
      <c r="AB1200" s="50"/>
      <c r="AC1200" s="50"/>
      <c r="AD1200" s="50"/>
      <c r="AF1200" s="50"/>
      <c r="AG1200" s="50"/>
      <c r="AI1200" s="50"/>
      <c r="AJ1200" s="50"/>
      <c r="AK1200" s="50"/>
      <c r="AL1200" s="50"/>
      <c r="AM1200" s="50"/>
      <c r="AO1200" s="50"/>
      <c r="AP1200" s="50"/>
      <c r="AQ1200" s="50"/>
      <c r="AR1200" s="50"/>
      <c r="AS1200" s="50"/>
      <c r="AU1200" s="50"/>
      <c r="AV1200" s="50"/>
      <c r="AX1200" s="50"/>
      <c r="AY1200" s="50"/>
      <c r="AZ1200" s="50"/>
      <c r="BA1200" s="50"/>
      <c r="BB1200" s="50"/>
      <c r="BC1200" s="50"/>
      <c r="BD1200" s="51"/>
    </row>
    <row r="1201" spans="9:56" x14ac:dyDescent="0.2">
      <c r="I1201" s="51"/>
      <c r="J1201" s="51"/>
      <c r="K1201" s="51"/>
      <c r="L1201" s="51"/>
      <c r="M1201" s="51"/>
      <c r="N1201" s="51"/>
      <c r="O1201" s="50"/>
      <c r="P1201" s="50"/>
      <c r="Q1201" s="50"/>
      <c r="R1201" s="50"/>
      <c r="T1201" s="50"/>
      <c r="U1201" s="50"/>
      <c r="V1201" s="50"/>
      <c r="W1201" s="50"/>
      <c r="X1201" s="50"/>
      <c r="Z1201" s="50"/>
      <c r="AA1201" s="50"/>
      <c r="AB1201" s="50"/>
      <c r="AC1201" s="50"/>
      <c r="AD1201" s="50"/>
      <c r="AF1201" s="50"/>
      <c r="AG1201" s="50"/>
      <c r="AI1201" s="50"/>
      <c r="AJ1201" s="50"/>
      <c r="AK1201" s="50"/>
      <c r="AL1201" s="50"/>
      <c r="AM1201" s="50"/>
      <c r="AO1201" s="50"/>
      <c r="AP1201" s="50"/>
      <c r="AQ1201" s="50"/>
      <c r="AR1201" s="50"/>
      <c r="AS1201" s="50"/>
      <c r="AU1201" s="50"/>
      <c r="AV1201" s="50"/>
      <c r="AX1201" s="50"/>
      <c r="AY1201" s="50"/>
      <c r="AZ1201" s="50"/>
      <c r="BA1201" s="50"/>
      <c r="BB1201" s="50"/>
      <c r="BC1201" s="50"/>
      <c r="BD1201" s="51"/>
    </row>
    <row r="1202" spans="9:56" x14ac:dyDescent="0.2">
      <c r="I1202" s="51"/>
      <c r="J1202" s="51"/>
      <c r="K1202" s="51"/>
      <c r="L1202" s="51"/>
      <c r="M1202" s="51"/>
      <c r="N1202" s="51"/>
      <c r="O1202" s="50"/>
      <c r="P1202" s="50"/>
      <c r="Q1202" s="50"/>
      <c r="R1202" s="50"/>
      <c r="T1202" s="50"/>
      <c r="U1202" s="50"/>
      <c r="V1202" s="50"/>
      <c r="W1202" s="50"/>
      <c r="X1202" s="50"/>
      <c r="Z1202" s="50"/>
      <c r="AA1202" s="50"/>
      <c r="AB1202" s="50"/>
      <c r="AC1202" s="50"/>
      <c r="AD1202" s="50"/>
      <c r="AF1202" s="50"/>
      <c r="AG1202" s="50"/>
      <c r="AI1202" s="50"/>
      <c r="AJ1202" s="50"/>
      <c r="AK1202" s="50"/>
      <c r="AL1202" s="50"/>
      <c r="AM1202" s="50"/>
      <c r="AO1202" s="50"/>
      <c r="AP1202" s="50"/>
      <c r="AQ1202" s="50"/>
      <c r="AR1202" s="50"/>
      <c r="AS1202" s="50"/>
      <c r="AU1202" s="50"/>
      <c r="AV1202" s="50"/>
      <c r="AX1202" s="50"/>
      <c r="AY1202" s="50"/>
      <c r="AZ1202" s="50"/>
      <c r="BA1202" s="50"/>
      <c r="BB1202" s="50"/>
      <c r="BC1202" s="50"/>
      <c r="BD1202" s="51"/>
    </row>
    <row r="1203" spans="9:56" x14ac:dyDescent="0.2">
      <c r="I1203" s="51"/>
      <c r="J1203" s="51"/>
      <c r="K1203" s="51"/>
      <c r="L1203" s="51"/>
      <c r="M1203" s="51"/>
      <c r="N1203" s="51"/>
      <c r="O1203" s="50"/>
      <c r="P1203" s="50"/>
      <c r="Q1203" s="50"/>
      <c r="R1203" s="50"/>
      <c r="T1203" s="50"/>
      <c r="U1203" s="50"/>
      <c r="V1203" s="50"/>
      <c r="W1203" s="50"/>
      <c r="X1203" s="50"/>
      <c r="Z1203" s="50"/>
      <c r="AA1203" s="50"/>
      <c r="AB1203" s="50"/>
      <c r="AC1203" s="50"/>
      <c r="AD1203" s="50"/>
      <c r="AF1203" s="50"/>
      <c r="AG1203" s="50"/>
      <c r="AI1203" s="50"/>
      <c r="AJ1203" s="50"/>
      <c r="AK1203" s="50"/>
      <c r="AL1203" s="50"/>
      <c r="AM1203" s="50"/>
      <c r="AO1203" s="50"/>
      <c r="AP1203" s="50"/>
      <c r="AQ1203" s="50"/>
      <c r="AR1203" s="50"/>
      <c r="AS1203" s="50"/>
      <c r="AU1203" s="50"/>
      <c r="AV1203" s="50"/>
      <c r="AX1203" s="50"/>
      <c r="AY1203" s="50"/>
      <c r="AZ1203" s="50"/>
      <c r="BA1203" s="50"/>
      <c r="BB1203" s="50"/>
      <c r="BC1203" s="50"/>
      <c r="BD1203" s="51"/>
    </row>
    <row r="1204" spans="9:56" x14ac:dyDescent="0.2">
      <c r="I1204" s="51"/>
      <c r="J1204" s="51"/>
      <c r="K1204" s="51"/>
      <c r="L1204" s="51"/>
      <c r="M1204" s="51"/>
      <c r="N1204" s="51"/>
      <c r="O1204" s="50"/>
      <c r="P1204" s="50"/>
      <c r="Q1204" s="50"/>
      <c r="R1204" s="50"/>
      <c r="T1204" s="50"/>
      <c r="U1204" s="50"/>
      <c r="V1204" s="50"/>
      <c r="W1204" s="50"/>
      <c r="X1204" s="50"/>
      <c r="Z1204" s="50"/>
      <c r="AA1204" s="50"/>
      <c r="AB1204" s="50"/>
      <c r="AC1204" s="50"/>
      <c r="AD1204" s="50"/>
      <c r="AF1204" s="50"/>
      <c r="AG1204" s="50"/>
      <c r="AI1204" s="50"/>
      <c r="AJ1204" s="50"/>
      <c r="AK1204" s="50"/>
      <c r="AL1204" s="50"/>
      <c r="AM1204" s="50"/>
      <c r="AO1204" s="50"/>
      <c r="AP1204" s="50"/>
      <c r="AQ1204" s="50"/>
      <c r="AR1204" s="50"/>
      <c r="AS1204" s="50"/>
      <c r="AU1204" s="50"/>
      <c r="AV1204" s="50"/>
      <c r="AX1204" s="50"/>
      <c r="AY1204" s="50"/>
      <c r="AZ1204" s="50"/>
      <c r="BA1204" s="50"/>
      <c r="BB1204" s="50"/>
      <c r="BC1204" s="50"/>
      <c r="BD1204" s="51"/>
    </row>
    <row r="1205" spans="9:56" x14ac:dyDescent="0.2">
      <c r="I1205" s="51"/>
      <c r="J1205" s="51"/>
      <c r="K1205" s="51"/>
      <c r="L1205" s="51"/>
      <c r="M1205" s="51"/>
      <c r="N1205" s="51"/>
      <c r="O1205" s="50"/>
      <c r="P1205" s="50"/>
      <c r="Q1205" s="50"/>
      <c r="R1205" s="50"/>
      <c r="T1205" s="50"/>
      <c r="U1205" s="50"/>
      <c r="V1205" s="50"/>
      <c r="W1205" s="50"/>
      <c r="X1205" s="50"/>
      <c r="Z1205" s="50"/>
      <c r="AA1205" s="50"/>
      <c r="AB1205" s="50"/>
      <c r="AC1205" s="50"/>
      <c r="AD1205" s="50"/>
      <c r="AF1205" s="50"/>
      <c r="AG1205" s="50"/>
      <c r="AI1205" s="50"/>
      <c r="AJ1205" s="50"/>
      <c r="AK1205" s="50"/>
      <c r="AL1205" s="50"/>
      <c r="AM1205" s="50"/>
      <c r="AO1205" s="50"/>
      <c r="AP1205" s="50"/>
      <c r="AQ1205" s="50"/>
      <c r="AR1205" s="50"/>
      <c r="AS1205" s="50"/>
      <c r="AU1205" s="50"/>
      <c r="AV1205" s="50"/>
      <c r="AX1205" s="50"/>
      <c r="AY1205" s="50"/>
      <c r="AZ1205" s="50"/>
      <c r="BA1205" s="50"/>
      <c r="BB1205" s="50"/>
      <c r="BC1205" s="50"/>
      <c r="BD1205" s="51"/>
    </row>
    <row r="1206" spans="9:56" x14ac:dyDescent="0.2">
      <c r="I1206" s="51"/>
      <c r="J1206" s="51"/>
      <c r="K1206" s="51"/>
      <c r="L1206" s="51"/>
      <c r="M1206" s="51"/>
      <c r="N1206" s="51"/>
      <c r="O1206" s="50"/>
      <c r="P1206" s="50"/>
      <c r="Q1206" s="50"/>
      <c r="R1206" s="50"/>
      <c r="T1206" s="50"/>
      <c r="U1206" s="50"/>
      <c r="V1206" s="50"/>
      <c r="W1206" s="50"/>
      <c r="X1206" s="50"/>
      <c r="Z1206" s="50"/>
      <c r="AA1206" s="50"/>
      <c r="AB1206" s="50"/>
      <c r="AC1206" s="50"/>
      <c r="AD1206" s="50"/>
      <c r="AF1206" s="50"/>
      <c r="AG1206" s="50"/>
      <c r="AI1206" s="50"/>
      <c r="AJ1206" s="50"/>
      <c r="AK1206" s="50"/>
      <c r="AL1206" s="50"/>
      <c r="AM1206" s="50"/>
      <c r="AO1206" s="50"/>
      <c r="AP1206" s="50"/>
      <c r="AQ1206" s="50"/>
      <c r="AR1206" s="50"/>
      <c r="AS1206" s="50"/>
      <c r="AU1206" s="50"/>
      <c r="AV1206" s="50"/>
      <c r="AX1206" s="50"/>
      <c r="AY1206" s="50"/>
      <c r="AZ1206" s="50"/>
      <c r="BA1206" s="50"/>
      <c r="BB1206" s="50"/>
      <c r="BC1206" s="50"/>
      <c r="BD1206" s="51"/>
    </row>
    <row r="1207" spans="9:56" x14ac:dyDescent="0.2">
      <c r="I1207" s="51"/>
      <c r="J1207" s="51"/>
      <c r="K1207" s="51"/>
      <c r="L1207" s="51"/>
      <c r="M1207" s="51"/>
      <c r="N1207" s="51"/>
      <c r="O1207" s="50"/>
      <c r="P1207" s="50"/>
      <c r="Q1207" s="50"/>
      <c r="R1207" s="50"/>
      <c r="T1207" s="50"/>
      <c r="U1207" s="50"/>
      <c r="V1207" s="50"/>
      <c r="W1207" s="50"/>
      <c r="X1207" s="50"/>
      <c r="Z1207" s="50"/>
      <c r="AA1207" s="50"/>
      <c r="AB1207" s="50"/>
      <c r="AC1207" s="50"/>
      <c r="AD1207" s="50"/>
      <c r="AF1207" s="50"/>
      <c r="AG1207" s="50"/>
      <c r="AI1207" s="50"/>
      <c r="AJ1207" s="50"/>
      <c r="AK1207" s="50"/>
      <c r="AL1207" s="50"/>
      <c r="AM1207" s="50"/>
      <c r="AO1207" s="50"/>
      <c r="AP1207" s="50"/>
      <c r="AQ1207" s="50"/>
      <c r="AR1207" s="50"/>
      <c r="AS1207" s="50"/>
      <c r="AU1207" s="50"/>
      <c r="AV1207" s="50"/>
      <c r="AX1207" s="50"/>
      <c r="AY1207" s="50"/>
      <c r="AZ1207" s="50"/>
      <c r="BA1207" s="50"/>
      <c r="BB1207" s="50"/>
      <c r="BC1207" s="50"/>
      <c r="BD1207" s="51"/>
    </row>
    <row r="1208" spans="9:56" x14ac:dyDescent="0.2">
      <c r="I1208" s="51"/>
      <c r="J1208" s="51"/>
      <c r="K1208" s="51"/>
      <c r="L1208" s="51"/>
      <c r="M1208" s="51"/>
      <c r="N1208" s="51"/>
      <c r="O1208" s="50"/>
      <c r="P1208" s="50"/>
      <c r="Q1208" s="50"/>
      <c r="R1208" s="50"/>
      <c r="T1208" s="50"/>
      <c r="U1208" s="50"/>
      <c r="V1208" s="50"/>
      <c r="W1208" s="50"/>
      <c r="X1208" s="50"/>
      <c r="Z1208" s="50"/>
      <c r="AA1208" s="50"/>
      <c r="AB1208" s="50"/>
      <c r="AC1208" s="50"/>
      <c r="AD1208" s="50"/>
      <c r="AF1208" s="50"/>
      <c r="AG1208" s="50"/>
      <c r="AI1208" s="50"/>
      <c r="AJ1208" s="50"/>
      <c r="AK1208" s="50"/>
      <c r="AL1208" s="50"/>
      <c r="AM1208" s="50"/>
      <c r="AO1208" s="50"/>
      <c r="AP1208" s="50"/>
      <c r="AQ1208" s="50"/>
      <c r="AR1208" s="50"/>
      <c r="AS1208" s="50"/>
      <c r="AU1208" s="50"/>
      <c r="AV1208" s="50"/>
      <c r="AX1208" s="50"/>
      <c r="AY1208" s="50"/>
      <c r="AZ1208" s="50"/>
      <c r="BA1208" s="50"/>
      <c r="BB1208" s="50"/>
      <c r="BC1208" s="50"/>
      <c r="BD1208" s="51"/>
    </row>
    <row r="1209" spans="9:56" x14ac:dyDescent="0.2">
      <c r="I1209" s="51"/>
      <c r="J1209" s="51"/>
      <c r="K1209" s="51"/>
      <c r="L1209" s="51"/>
      <c r="M1209" s="51"/>
      <c r="N1209" s="51"/>
      <c r="O1209" s="50"/>
      <c r="P1209" s="50"/>
      <c r="Q1209" s="50"/>
      <c r="R1209" s="50"/>
      <c r="T1209" s="50"/>
      <c r="U1209" s="50"/>
      <c r="V1209" s="50"/>
      <c r="W1209" s="50"/>
      <c r="X1209" s="50"/>
      <c r="Z1209" s="50"/>
      <c r="AA1209" s="50"/>
      <c r="AB1209" s="50"/>
      <c r="AC1209" s="50"/>
      <c r="AD1209" s="50"/>
      <c r="AF1209" s="50"/>
      <c r="AG1209" s="50"/>
      <c r="AI1209" s="50"/>
      <c r="AJ1209" s="50"/>
      <c r="AK1209" s="50"/>
      <c r="AL1209" s="50"/>
      <c r="AM1209" s="50"/>
      <c r="AO1209" s="50"/>
      <c r="AP1209" s="50"/>
      <c r="AQ1209" s="50"/>
      <c r="AR1209" s="50"/>
      <c r="AS1209" s="50"/>
      <c r="AU1209" s="50"/>
      <c r="AV1209" s="50"/>
      <c r="AX1209" s="50"/>
      <c r="AY1209" s="50"/>
      <c r="AZ1209" s="50"/>
      <c r="BA1209" s="50"/>
      <c r="BB1209" s="50"/>
      <c r="BC1209" s="50"/>
      <c r="BD1209" s="51"/>
    </row>
    <row r="1210" spans="9:56" x14ac:dyDescent="0.2">
      <c r="I1210" s="51"/>
      <c r="J1210" s="51"/>
      <c r="K1210" s="51"/>
      <c r="L1210" s="51"/>
      <c r="M1210" s="51"/>
      <c r="N1210" s="51"/>
      <c r="O1210" s="50"/>
      <c r="P1210" s="50"/>
      <c r="Q1210" s="50"/>
      <c r="R1210" s="50"/>
      <c r="T1210" s="50"/>
      <c r="U1210" s="50"/>
      <c r="V1210" s="50"/>
      <c r="W1210" s="50"/>
      <c r="X1210" s="50"/>
      <c r="Z1210" s="50"/>
      <c r="AA1210" s="50"/>
      <c r="AB1210" s="50"/>
      <c r="AC1210" s="50"/>
      <c r="AD1210" s="50"/>
      <c r="AF1210" s="50"/>
      <c r="AG1210" s="50"/>
      <c r="AI1210" s="50"/>
      <c r="AJ1210" s="50"/>
      <c r="AK1210" s="50"/>
      <c r="AL1210" s="50"/>
      <c r="AM1210" s="50"/>
      <c r="AO1210" s="50"/>
      <c r="AP1210" s="50"/>
      <c r="AQ1210" s="50"/>
      <c r="AR1210" s="50"/>
      <c r="AS1210" s="50"/>
      <c r="AU1210" s="50"/>
      <c r="AV1210" s="50"/>
      <c r="AX1210" s="50"/>
      <c r="AY1210" s="50"/>
      <c r="AZ1210" s="50"/>
      <c r="BA1210" s="50"/>
      <c r="BB1210" s="50"/>
      <c r="BC1210" s="50"/>
      <c r="BD1210" s="51"/>
    </row>
    <row r="1211" spans="9:56" x14ac:dyDescent="0.2">
      <c r="I1211" s="51"/>
      <c r="J1211" s="51"/>
      <c r="K1211" s="51"/>
      <c r="L1211" s="51"/>
      <c r="M1211" s="51"/>
      <c r="N1211" s="51"/>
      <c r="O1211" s="50"/>
      <c r="P1211" s="50"/>
      <c r="Q1211" s="50"/>
      <c r="R1211" s="50"/>
      <c r="T1211" s="50"/>
      <c r="U1211" s="50"/>
      <c r="V1211" s="50"/>
      <c r="W1211" s="50"/>
      <c r="X1211" s="50"/>
      <c r="Z1211" s="50"/>
      <c r="AA1211" s="50"/>
      <c r="AB1211" s="50"/>
      <c r="AC1211" s="50"/>
      <c r="AD1211" s="50"/>
      <c r="AF1211" s="50"/>
      <c r="AG1211" s="50"/>
      <c r="AI1211" s="50"/>
      <c r="AJ1211" s="50"/>
      <c r="AK1211" s="50"/>
      <c r="AL1211" s="50"/>
      <c r="AM1211" s="50"/>
      <c r="AO1211" s="50"/>
      <c r="AP1211" s="50"/>
      <c r="AQ1211" s="50"/>
      <c r="AR1211" s="50"/>
      <c r="AS1211" s="50"/>
      <c r="AU1211" s="50"/>
      <c r="AV1211" s="50"/>
      <c r="AX1211" s="50"/>
      <c r="AY1211" s="50"/>
      <c r="AZ1211" s="50"/>
      <c r="BA1211" s="50"/>
      <c r="BB1211" s="50"/>
      <c r="BC1211" s="50"/>
      <c r="BD1211" s="51"/>
    </row>
    <row r="1212" spans="9:56" x14ac:dyDescent="0.2">
      <c r="I1212" s="51"/>
      <c r="J1212" s="51"/>
      <c r="K1212" s="51"/>
      <c r="L1212" s="51"/>
      <c r="M1212" s="51"/>
      <c r="N1212" s="51"/>
      <c r="O1212" s="50"/>
      <c r="P1212" s="50"/>
      <c r="Q1212" s="50"/>
      <c r="R1212" s="50"/>
      <c r="T1212" s="50"/>
      <c r="U1212" s="50"/>
      <c r="V1212" s="50"/>
      <c r="W1212" s="50"/>
      <c r="X1212" s="50"/>
      <c r="Z1212" s="50"/>
      <c r="AA1212" s="50"/>
      <c r="AB1212" s="50"/>
      <c r="AC1212" s="50"/>
      <c r="AD1212" s="50"/>
      <c r="AF1212" s="50"/>
      <c r="AG1212" s="50"/>
      <c r="AI1212" s="50"/>
      <c r="AJ1212" s="50"/>
      <c r="AK1212" s="50"/>
      <c r="AL1212" s="50"/>
      <c r="AM1212" s="50"/>
      <c r="AO1212" s="50"/>
      <c r="AP1212" s="50"/>
      <c r="AQ1212" s="50"/>
      <c r="AR1212" s="50"/>
      <c r="AS1212" s="50"/>
      <c r="AU1212" s="50"/>
      <c r="AV1212" s="50"/>
      <c r="AX1212" s="50"/>
      <c r="AY1212" s="50"/>
      <c r="AZ1212" s="50"/>
      <c r="BA1212" s="50"/>
      <c r="BB1212" s="50"/>
      <c r="BC1212" s="50"/>
      <c r="BD1212" s="51"/>
    </row>
    <row r="1213" spans="9:56" x14ac:dyDescent="0.2">
      <c r="I1213" s="51"/>
      <c r="J1213" s="51"/>
      <c r="K1213" s="51"/>
      <c r="L1213" s="51"/>
      <c r="M1213" s="51"/>
      <c r="N1213" s="51"/>
      <c r="O1213" s="50"/>
      <c r="P1213" s="50"/>
      <c r="Q1213" s="50"/>
      <c r="R1213" s="50"/>
      <c r="T1213" s="50"/>
      <c r="U1213" s="50"/>
      <c r="V1213" s="50"/>
      <c r="W1213" s="50"/>
      <c r="X1213" s="50"/>
      <c r="Z1213" s="50"/>
      <c r="AA1213" s="50"/>
      <c r="AB1213" s="50"/>
      <c r="AC1213" s="50"/>
      <c r="AD1213" s="50"/>
      <c r="AF1213" s="50"/>
      <c r="AG1213" s="50"/>
      <c r="AI1213" s="50"/>
      <c r="AJ1213" s="50"/>
      <c r="AK1213" s="50"/>
      <c r="AL1213" s="50"/>
      <c r="AM1213" s="50"/>
      <c r="AO1213" s="50"/>
      <c r="AP1213" s="50"/>
      <c r="AQ1213" s="50"/>
      <c r="AR1213" s="50"/>
      <c r="AS1213" s="50"/>
      <c r="AU1213" s="50"/>
      <c r="AV1213" s="50"/>
      <c r="AX1213" s="50"/>
      <c r="AY1213" s="50"/>
      <c r="AZ1213" s="50"/>
      <c r="BA1213" s="50"/>
      <c r="BB1213" s="50"/>
      <c r="BC1213" s="50"/>
      <c r="BD1213" s="51"/>
    </row>
    <row r="1214" spans="9:56" x14ac:dyDescent="0.2">
      <c r="I1214" s="51"/>
      <c r="J1214" s="51"/>
      <c r="K1214" s="51"/>
      <c r="L1214" s="51"/>
      <c r="M1214" s="51"/>
      <c r="N1214" s="51"/>
      <c r="O1214" s="50"/>
      <c r="P1214" s="50"/>
      <c r="Q1214" s="50"/>
      <c r="R1214" s="50"/>
      <c r="T1214" s="50"/>
      <c r="U1214" s="50"/>
      <c r="V1214" s="50"/>
      <c r="W1214" s="50"/>
      <c r="X1214" s="50"/>
      <c r="Z1214" s="50"/>
      <c r="AA1214" s="50"/>
      <c r="AB1214" s="50"/>
      <c r="AC1214" s="50"/>
      <c r="AD1214" s="50"/>
      <c r="AF1214" s="50"/>
      <c r="AG1214" s="50"/>
      <c r="AI1214" s="50"/>
      <c r="AJ1214" s="50"/>
      <c r="AK1214" s="50"/>
      <c r="AL1214" s="50"/>
      <c r="AM1214" s="50"/>
      <c r="AO1214" s="50"/>
      <c r="AP1214" s="50"/>
      <c r="AQ1214" s="50"/>
      <c r="AR1214" s="50"/>
      <c r="AS1214" s="50"/>
      <c r="AU1214" s="50"/>
      <c r="AV1214" s="50"/>
      <c r="AX1214" s="50"/>
      <c r="AY1214" s="50"/>
      <c r="AZ1214" s="50"/>
      <c r="BA1214" s="50"/>
      <c r="BB1214" s="50"/>
      <c r="BC1214" s="50"/>
      <c r="BD1214" s="51"/>
    </row>
    <row r="1215" spans="9:56" x14ac:dyDescent="0.2">
      <c r="I1215" s="51"/>
      <c r="J1215" s="51"/>
      <c r="K1215" s="51"/>
      <c r="L1215" s="51"/>
      <c r="M1215" s="51"/>
      <c r="N1215" s="51"/>
      <c r="O1215" s="50"/>
      <c r="P1215" s="50"/>
      <c r="Q1215" s="50"/>
      <c r="R1215" s="50"/>
      <c r="T1215" s="50"/>
      <c r="U1215" s="50"/>
      <c r="V1215" s="50"/>
      <c r="W1215" s="50"/>
      <c r="X1215" s="50"/>
      <c r="Z1215" s="50"/>
      <c r="AA1215" s="50"/>
      <c r="AB1215" s="50"/>
      <c r="AC1215" s="50"/>
      <c r="AD1215" s="50"/>
      <c r="AF1215" s="50"/>
      <c r="AG1215" s="50"/>
      <c r="AI1215" s="50"/>
      <c r="AJ1215" s="50"/>
      <c r="AK1215" s="50"/>
      <c r="AL1215" s="50"/>
      <c r="AM1215" s="50"/>
      <c r="AO1215" s="50"/>
      <c r="AP1215" s="50"/>
      <c r="AQ1215" s="50"/>
      <c r="AR1215" s="50"/>
      <c r="AS1215" s="50"/>
      <c r="AU1215" s="50"/>
      <c r="AV1215" s="50"/>
      <c r="AX1215" s="50"/>
      <c r="AY1215" s="50"/>
      <c r="AZ1215" s="50"/>
      <c r="BA1215" s="50"/>
      <c r="BB1215" s="50"/>
      <c r="BC1215" s="50"/>
      <c r="BD1215" s="51"/>
    </row>
    <row r="1216" spans="9:56" x14ac:dyDescent="0.2">
      <c r="I1216" s="51"/>
      <c r="J1216" s="51"/>
      <c r="K1216" s="51"/>
      <c r="L1216" s="51"/>
      <c r="M1216" s="51"/>
      <c r="N1216" s="51"/>
      <c r="O1216" s="50"/>
      <c r="P1216" s="50"/>
      <c r="Q1216" s="50"/>
      <c r="R1216" s="50"/>
      <c r="T1216" s="50"/>
      <c r="U1216" s="50"/>
      <c r="V1216" s="50"/>
      <c r="W1216" s="50"/>
      <c r="X1216" s="50"/>
      <c r="Z1216" s="50"/>
      <c r="AA1216" s="50"/>
      <c r="AB1216" s="50"/>
      <c r="AC1216" s="50"/>
      <c r="AD1216" s="50"/>
      <c r="AF1216" s="50"/>
      <c r="AG1216" s="50"/>
      <c r="AI1216" s="50"/>
      <c r="AJ1216" s="50"/>
      <c r="AK1216" s="50"/>
      <c r="AL1216" s="50"/>
      <c r="AM1216" s="50"/>
      <c r="AO1216" s="50"/>
      <c r="AP1216" s="50"/>
      <c r="AQ1216" s="50"/>
      <c r="AR1216" s="50"/>
      <c r="AS1216" s="50"/>
      <c r="AU1216" s="50"/>
      <c r="AV1216" s="50"/>
      <c r="AX1216" s="50"/>
      <c r="AY1216" s="50"/>
      <c r="AZ1216" s="50"/>
      <c r="BA1216" s="50"/>
      <c r="BB1216" s="50"/>
      <c r="BC1216" s="50"/>
      <c r="BD1216" s="51"/>
    </row>
    <row r="1217" spans="9:56" x14ac:dyDescent="0.2">
      <c r="I1217" s="51"/>
      <c r="J1217" s="51"/>
      <c r="K1217" s="51"/>
      <c r="L1217" s="51"/>
      <c r="M1217" s="51"/>
      <c r="N1217" s="51"/>
      <c r="O1217" s="50"/>
      <c r="P1217" s="50"/>
      <c r="Q1217" s="50"/>
      <c r="R1217" s="50"/>
      <c r="T1217" s="50"/>
      <c r="U1217" s="50"/>
      <c r="V1217" s="50"/>
      <c r="W1217" s="50"/>
      <c r="X1217" s="50"/>
      <c r="Z1217" s="50"/>
      <c r="AA1217" s="50"/>
      <c r="AB1217" s="50"/>
      <c r="AC1217" s="50"/>
      <c r="AD1217" s="50"/>
      <c r="AF1217" s="50"/>
      <c r="AG1217" s="50"/>
      <c r="AI1217" s="50"/>
      <c r="AJ1217" s="50"/>
      <c r="AK1217" s="50"/>
      <c r="AL1217" s="50"/>
      <c r="AM1217" s="50"/>
      <c r="AO1217" s="50"/>
      <c r="AP1217" s="50"/>
      <c r="AQ1217" s="50"/>
      <c r="AR1217" s="50"/>
      <c r="AS1217" s="50"/>
      <c r="AU1217" s="50"/>
      <c r="AV1217" s="50"/>
      <c r="AX1217" s="50"/>
      <c r="AY1217" s="50"/>
      <c r="AZ1217" s="50"/>
      <c r="BA1217" s="50"/>
      <c r="BB1217" s="50"/>
      <c r="BC1217" s="50"/>
      <c r="BD1217" s="51"/>
    </row>
    <row r="1218" spans="9:56" x14ac:dyDescent="0.2">
      <c r="I1218" s="51"/>
      <c r="J1218" s="51"/>
      <c r="K1218" s="51"/>
      <c r="L1218" s="51"/>
      <c r="M1218" s="51"/>
      <c r="N1218" s="51"/>
      <c r="O1218" s="50"/>
      <c r="P1218" s="50"/>
      <c r="Q1218" s="50"/>
      <c r="R1218" s="50"/>
      <c r="T1218" s="50"/>
      <c r="U1218" s="50"/>
      <c r="V1218" s="50"/>
      <c r="W1218" s="50"/>
      <c r="X1218" s="50"/>
      <c r="Z1218" s="50"/>
      <c r="AA1218" s="50"/>
      <c r="AB1218" s="50"/>
      <c r="AC1218" s="50"/>
      <c r="AD1218" s="50"/>
      <c r="AF1218" s="50"/>
      <c r="AG1218" s="50"/>
      <c r="AI1218" s="50"/>
      <c r="AJ1218" s="50"/>
      <c r="AK1218" s="50"/>
      <c r="AL1218" s="50"/>
      <c r="AM1218" s="50"/>
      <c r="AO1218" s="50"/>
      <c r="AP1218" s="50"/>
      <c r="AQ1218" s="50"/>
      <c r="AR1218" s="50"/>
      <c r="AS1218" s="50"/>
      <c r="AU1218" s="50"/>
      <c r="AV1218" s="50"/>
      <c r="AX1218" s="50"/>
      <c r="AY1218" s="50"/>
      <c r="AZ1218" s="50"/>
      <c r="BA1218" s="50"/>
      <c r="BB1218" s="50"/>
      <c r="BC1218" s="50"/>
      <c r="BD1218" s="51"/>
    </row>
    <row r="1219" spans="9:56" x14ac:dyDescent="0.2">
      <c r="I1219" s="51"/>
      <c r="J1219" s="51"/>
      <c r="K1219" s="51"/>
      <c r="L1219" s="51"/>
      <c r="M1219" s="51"/>
      <c r="N1219" s="51"/>
      <c r="O1219" s="50"/>
      <c r="P1219" s="50"/>
      <c r="Q1219" s="50"/>
      <c r="R1219" s="50"/>
      <c r="T1219" s="50"/>
      <c r="U1219" s="50"/>
      <c r="V1219" s="50"/>
      <c r="W1219" s="50"/>
      <c r="X1219" s="50"/>
      <c r="Z1219" s="50"/>
      <c r="AA1219" s="50"/>
      <c r="AB1219" s="50"/>
      <c r="AC1219" s="50"/>
      <c r="AD1219" s="50"/>
      <c r="AF1219" s="50"/>
      <c r="AG1219" s="50"/>
      <c r="AI1219" s="50"/>
      <c r="AJ1219" s="50"/>
      <c r="AK1219" s="50"/>
      <c r="AL1219" s="50"/>
      <c r="AM1219" s="50"/>
      <c r="AO1219" s="50"/>
      <c r="AP1219" s="50"/>
      <c r="AQ1219" s="50"/>
      <c r="AR1219" s="50"/>
      <c r="AS1219" s="50"/>
      <c r="AU1219" s="50"/>
      <c r="AV1219" s="50"/>
      <c r="AX1219" s="50"/>
      <c r="AY1219" s="50"/>
      <c r="AZ1219" s="50"/>
      <c r="BA1219" s="50"/>
      <c r="BB1219" s="50"/>
      <c r="BC1219" s="50"/>
      <c r="BD1219" s="51"/>
    </row>
    <row r="1220" spans="9:56" x14ac:dyDescent="0.2">
      <c r="I1220" s="51"/>
      <c r="J1220" s="51"/>
      <c r="K1220" s="51"/>
      <c r="L1220" s="51"/>
      <c r="M1220" s="51"/>
      <c r="N1220" s="51"/>
      <c r="O1220" s="50"/>
      <c r="P1220" s="50"/>
      <c r="Q1220" s="50"/>
      <c r="R1220" s="50"/>
      <c r="T1220" s="50"/>
      <c r="U1220" s="50"/>
      <c r="V1220" s="50"/>
      <c r="W1220" s="50"/>
      <c r="X1220" s="50"/>
      <c r="Z1220" s="50"/>
      <c r="AA1220" s="50"/>
      <c r="AB1220" s="50"/>
      <c r="AC1220" s="50"/>
      <c r="AD1220" s="50"/>
      <c r="AF1220" s="50"/>
      <c r="AG1220" s="50"/>
      <c r="AI1220" s="50"/>
      <c r="AJ1220" s="50"/>
      <c r="AK1220" s="50"/>
      <c r="AL1220" s="50"/>
      <c r="AM1220" s="50"/>
      <c r="AO1220" s="50"/>
      <c r="AP1220" s="50"/>
      <c r="AQ1220" s="50"/>
      <c r="AR1220" s="50"/>
      <c r="AS1220" s="50"/>
      <c r="AU1220" s="50"/>
      <c r="AV1220" s="50"/>
      <c r="AX1220" s="50"/>
      <c r="AY1220" s="50"/>
      <c r="AZ1220" s="50"/>
      <c r="BA1220" s="50"/>
      <c r="BB1220" s="50"/>
      <c r="BC1220" s="50"/>
      <c r="BD1220" s="51"/>
    </row>
    <row r="1221" spans="9:56" x14ac:dyDescent="0.2">
      <c r="I1221" s="51"/>
      <c r="J1221" s="51"/>
      <c r="K1221" s="51"/>
      <c r="L1221" s="51"/>
      <c r="M1221" s="51"/>
      <c r="N1221" s="51"/>
      <c r="O1221" s="50"/>
      <c r="P1221" s="50"/>
      <c r="Q1221" s="50"/>
      <c r="R1221" s="50"/>
      <c r="T1221" s="50"/>
      <c r="U1221" s="50"/>
      <c r="V1221" s="50"/>
      <c r="W1221" s="50"/>
      <c r="X1221" s="50"/>
      <c r="Z1221" s="50"/>
      <c r="AA1221" s="50"/>
      <c r="AB1221" s="50"/>
      <c r="AC1221" s="50"/>
      <c r="AD1221" s="50"/>
      <c r="AF1221" s="50"/>
      <c r="AG1221" s="50"/>
      <c r="AI1221" s="50"/>
      <c r="AJ1221" s="50"/>
      <c r="AK1221" s="50"/>
      <c r="AL1221" s="50"/>
      <c r="AM1221" s="50"/>
      <c r="AO1221" s="50"/>
      <c r="AP1221" s="50"/>
      <c r="AQ1221" s="50"/>
      <c r="AR1221" s="50"/>
      <c r="AS1221" s="50"/>
      <c r="AU1221" s="50"/>
      <c r="AV1221" s="50"/>
      <c r="AX1221" s="50"/>
      <c r="AY1221" s="50"/>
      <c r="AZ1221" s="50"/>
      <c r="BA1221" s="50"/>
      <c r="BB1221" s="50"/>
      <c r="BC1221" s="50"/>
      <c r="BD1221" s="51"/>
    </row>
    <row r="1222" spans="9:56" x14ac:dyDescent="0.2">
      <c r="I1222" s="51"/>
      <c r="J1222" s="51"/>
      <c r="K1222" s="51"/>
      <c r="L1222" s="51"/>
      <c r="M1222" s="51"/>
      <c r="N1222" s="51"/>
      <c r="O1222" s="50"/>
      <c r="P1222" s="50"/>
      <c r="Q1222" s="50"/>
      <c r="R1222" s="50"/>
      <c r="T1222" s="50"/>
      <c r="U1222" s="50"/>
      <c r="V1222" s="50"/>
      <c r="W1222" s="50"/>
      <c r="X1222" s="50"/>
      <c r="Z1222" s="50"/>
      <c r="AA1222" s="50"/>
      <c r="AB1222" s="50"/>
      <c r="AC1222" s="50"/>
      <c r="AD1222" s="50"/>
      <c r="AF1222" s="50"/>
      <c r="AG1222" s="50"/>
      <c r="AI1222" s="50"/>
      <c r="AJ1222" s="50"/>
      <c r="AK1222" s="50"/>
      <c r="AL1222" s="50"/>
      <c r="AM1222" s="50"/>
      <c r="AO1222" s="50"/>
      <c r="AP1222" s="50"/>
      <c r="AQ1222" s="50"/>
      <c r="AR1222" s="50"/>
      <c r="AS1222" s="50"/>
      <c r="AU1222" s="50"/>
      <c r="AV1222" s="50"/>
      <c r="AX1222" s="50"/>
      <c r="AY1222" s="50"/>
      <c r="AZ1222" s="50"/>
      <c r="BA1222" s="50"/>
      <c r="BB1222" s="50"/>
      <c r="BC1222" s="50"/>
      <c r="BD1222" s="51"/>
    </row>
    <row r="1223" spans="9:56" x14ac:dyDescent="0.2">
      <c r="I1223" s="51"/>
      <c r="J1223" s="51"/>
      <c r="K1223" s="51"/>
      <c r="L1223" s="51"/>
      <c r="M1223" s="51"/>
      <c r="N1223" s="51"/>
      <c r="O1223" s="50"/>
      <c r="P1223" s="50"/>
      <c r="Q1223" s="50"/>
      <c r="R1223" s="50"/>
      <c r="T1223" s="50"/>
      <c r="U1223" s="50"/>
      <c r="V1223" s="50"/>
      <c r="W1223" s="50"/>
      <c r="X1223" s="50"/>
      <c r="Z1223" s="50"/>
      <c r="AA1223" s="50"/>
      <c r="AB1223" s="50"/>
      <c r="AC1223" s="50"/>
      <c r="AD1223" s="50"/>
      <c r="AF1223" s="50"/>
      <c r="AG1223" s="50"/>
      <c r="AI1223" s="50"/>
      <c r="AJ1223" s="50"/>
      <c r="AK1223" s="50"/>
      <c r="AL1223" s="50"/>
      <c r="AM1223" s="50"/>
      <c r="AO1223" s="50"/>
      <c r="AP1223" s="50"/>
      <c r="AQ1223" s="50"/>
      <c r="AR1223" s="50"/>
      <c r="AS1223" s="50"/>
      <c r="AU1223" s="50"/>
      <c r="AV1223" s="50"/>
      <c r="AX1223" s="50"/>
      <c r="AY1223" s="50"/>
      <c r="AZ1223" s="50"/>
      <c r="BA1223" s="50"/>
      <c r="BB1223" s="50"/>
      <c r="BC1223" s="50"/>
      <c r="BD1223" s="51"/>
    </row>
    <row r="1224" spans="9:56" x14ac:dyDescent="0.2">
      <c r="I1224" s="51"/>
      <c r="J1224" s="51"/>
      <c r="K1224" s="51"/>
      <c r="L1224" s="51"/>
      <c r="M1224" s="51"/>
      <c r="N1224" s="51"/>
      <c r="O1224" s="50"/>
      <c r="P1224" s="50"/>
      <c r="Q1224" s="50"/>
      <c r="R1224" s="50"/>
      <c r="T1224" s="50"/>
      <c r="U1224" s="50"/>
      <c r="V1224" s="50"/>
      <c r="W1224" s="50"/>
      <c r="X1224" s="50"/>
      <c r="Z1224" s="50"/>
      <c r="AA1224" s="50"/>
      <c r="AB1224" s="50"/>
      <c r="AC1224" s="50"/>
      <c r="AD1224" s="50"/>
      <c r="AF1224" s="50"/>
      <c r="AG1224" s="50"/>
      <c r="AI1224" s="50"/>
      <c r="AJ1224" s="50"/>
      <c r="AK1224" s="50"/>
      <c r="AL1224" s="50"/>
      <c r="AM1224" s="50"/>
      <c r="AO1224" s="50"/>
      <c r="AP1224" s="50"/>
      <c r="AQ1224" s="50"/>
      <c r="AR1224" s="50"/>
      <c r="AS1224" s="50"/>
      <c r="AU1224" s="50"/>
      <c r="AV1224" s="50"/>
      <c r="AX1224" s="50"/>
      <c r="AY1224" s="50"/>
      <c r="AZ1224" s="50"/>
      <c r="BA1224" s="50"/>
      <c r="BB1224" s="50"/>
      <c r="BC1224" s="50"/>
      <c r="BD1224" s="51"/>
    </row>
    <row r="1225" spans="9:56" x14ac:dyDescent="0.2">
      <c r="I1225" s="51"/>
      <c r="J1225" s="51"/>
      <c r="K1225" s="51"/>
      <c r="L1225" s="51"/>
      <c r="M1225" s="51"/>
      <c r="N1225" s="51"/>
      <c r="O1225" s="50"/>
      <c r="P1225" s="50"/>
      <c r="Q1225" s="50"/>
      <c r="R1225" s="50"/>
      <c r="T1225" s="50"/>
      <c r="U1225" s="50"/>
      <c r="V1225" s="50"/>
      <c r="W1225" s="50"/>
      <c r="X1225" s="50"/>
      <c r="Z1225" s="50"/>
      <c r="AA1225" s="50"/>
      <c r="AB1225" s="50"/>
      <c r="AC1225" s="50"/>
      <c r="AD1225" s="50"/>
      <c r="AF1225" s="50"/>
      <c r="AG1225" s="50"/>
      <c r="AI1225" s="50"/>
      <c r="AJ1225" s="50"/>
      <c r="AK1225" s="50"/>
      <c r="AL1225" s="50"/>
      <c r="AM1225" s="50"/>
      <c r="AO1225" s="50"/>
      <c r="AP1225" s="50"/>
      <c r="AQ1225" s="50"/>
      <c r="AR1225" s="50"/>
      <c r="AS1225" s="50"/>
      <c r="AU1225" s="50"/>
      <c r="AV1225" s="50"/>
      <c r="AX1225" s="50"/>
      <c r="AY1225" s="50"/>
      <c r="AZ1225" s="50"/>
      <c r="BA1225" s="50"/>
      <c r="BB1225" s="50"/>
      <c r="BC1225" s="50"/>
      <c r="BD1225" s="51"/>
    </row>
    <row r="1226" spans="9:56" x14ac:dyDescent="0.2">
      <c r="I1226" s="51"/>
      <c r="J1226" s="51"/>
      <c r="K1226" s="51"/>
      <c r="L1226" s="51"/>
      <c r="M1226" s="51"/>
      <c r="N1226" s="51"/>
      <c r="O1226" s="50"/>
      <c r="P1226" s="50"/>
      <c r="Q1226" s="50"/>
      <c r="R1226" s="50"/>
      <c r="T1226" s="50"/>
      <c r="U1226" s="50"/>
      <c r="V1226" s="50"/>
      <c r="W1226" s="50"/>
      <c r="X1226" s="50"/>
      <c r="Z1226" s="50"/>
      <c r="AA1226" s="50"/>
      <c r="AB1226" s="50"/>
      <c r="AC1226" s="50"/>
      <c r="AD1226" s="50"/>
      <c r="AF1226" s="50"/>
      <c r="AG1226" s="50"/>
      <c r="AI1226" s="50"/>
      <c r="AJ1226" s="50"/>
      <c r="AK1226" s="50"/>
      <c r="AL1226" s="50"/>
      <c r="AM1226" s="50"/>
      <c r="AO1226" s="50"/>
      <c r="AP1226" s="50"/>
      <c r="AQ1226" s="50"/>
      <c r="AR1226" s="50"/>
      <c r="AS1226" s="50"/>
      <c r="AU1226" s="50"/>
      <c r="AV1226" s="50"/>
      <c r="AX1226" s="50"/>
      <c r="AY1226" s="50"/>
      <c r="AZ1226" s="50"/>
      <c r="BA1226" s="50"/>
      <c r="BB1226" s="50"/>
      <c r="BC1226" s="50"/>
      <c r="BD1226" s="51"/>
    </row>
    <row r="1227" spans="9:56" x14ac:dyDescent="0.2">
      <c r="I1227" s="51"/>
      <c r="J1227" s="51"/>
      <c r="K1227" s="51"/>
      <c r="L1227" s="51"/>
      <c r="M1227" s="51"/>
      <c r="N1227" s="51"/>
      <c r="O1227" s="50"/>
      <c r="P1227" s="50"/>
      <c r="Q1227" s="50"/>
      <c r="R1227" s="50"/>
      <c r="T1227" s="50"/>
      <c r="U1227" s="50"/>
      <c r="V1227" s="50"/>
      <c r="W1227" s="50"/>
      <c r="X1227" s="50"/>
      <c r="Z1227" s="50"/>
      <c r="AA1227" s="50"/>
      <c r="AB1227" s="50"/>
      <c r="AC1227" s="50"/>
      <c r="AD1227" s="50"/>
      <c r="AF1227" s="50"/>
      <c r="AG1227" s="50"/>
      <c r="AI1227" s="50"/>
      <c r="AJ1227" s="50"/>
      <c r="AK1227" s="50"/>
      <c r="AL1227" s="50"/>
      <c r="AM1227" s="50"/>
      <c r="AO1227" s="50"/>
      <c r="AP1227" s="50"/>
      <c r="AQ1227" s="50"/>
      <c r="AR1227" s="50"/>
      <c r="AS1227" s="50"/>
      <c r="AU1227" s="50"/>
      <c r="AV1227" s="50"/>
      <c r="AX1227" s="50"/>
      <c r="AY1227" s="50"/>
      <c r="AZ1227" s="50"/>
      <c r="BA1227" s="50"/>
      <c r="BB1227" s="50"/>
      <c r="BC1227" s="50"/>
      <c r="BD1227" s="51"/>
    </row>
    <row r="1228" spans="9:56" x14ac:dyDescent="0.2">
      <c r="I1228" s="51"/>
      <c r="J1228" s="51"/>
      <c r="K1228" s="51"/>
      <c r="L1228" s="51"/>
      <c r="M1228" s="51"/>
      <c r="N1228" s="51"/>
      <c r="O1228" s="50"/>
      <c r="P1228" s="50"/>
      <c r="Q1228" s="50"/>
      <c r="R1228" s="50"/>
      <c r="T1228" s="50"/>
      <c r="U1228" s="50"/>
      <c r="V1228" s="50"/>
      <c r="W1228" s="50"/>
      <c r="X1228" s="50"/>
      <c r="Z1228" s="50"/>
      <c r="AA1228" s="50"/>
      <c r="AB1228" s="50"/>
      <c r="AC1228" s="50"/>
      <c r="AD1228" s="50"/>
      <c r="AF1228" s="50"/>
      <c r="AG1228" s="50"/>
      <c r="AI1228" s="50"/>
      <c r="AJ1228" s="50"/>
      <c r="AK1228" s="50"/>
      <c r="AL1228" s="50"/>
      <c r="AM1228" s="50"/>
      <c r="AO1228" s="50"/>
      <c r="AP1228" s="50"/>
      <c r="AQ1228" s="50"/>
      <c r="AR1228" s="50"/>
      <c r="AS1228" s="50"/>
      <c r="AU1228" s="50"/>
      <c r="AV1228" s="50"/>
      <c r="AX1228" s="50"/>
      <c r="AY1228" s="50"/>
      <c r="AZ1228" s="50"/>
      <c r="BA1228" s="50"/>
      <c r="BB1228" s="50"/>
      <c r="BC1228" s="50"/>
      <c r="BD1228" s="51"/>
    </row>
    <row r="1229" spans="9:56" x14ac:dyDescent="0.2">
      <c r="I1229" s="51"/>
      <c r="J1229" s="51"/>
      <c r="K1229" s="51"/>
      <c r="L1229" s="51"/>
      <c r="M1229" s="51"/>
      <c r="N1229" s="51"/>
      <c r="O1229" s="50"/>
      <c r="P1229" s="50"/>
      <c r="Q1229" s="50"/>
      <c r="R1229" s="50"/>
      <c r="T1229" s="50"/>
      <c r="U1229" s="50"/>
      <c r="V1229" s="50"/>
      <c r="W1229" s="50"/>
      <c r="X1229" s="50"/>
      <c r="Z1229" s="50"/>
      <c r="AA1229" s="50"/>
      <c r="AB1229" s="50"/>
      <c r="AC1229" s="50"/>
      <c r="AD1229" s="50"/>
      <c r="AF1229" s="50"/>
      <c r="AG1229" s="50"/>
      <c r="AI1229" s="50"/>
      <c r="AJ1229" s="50"/>
      <c r="AK1229" s="50"/>
      <c r="AL1229" s="50"/>
      <c r="AM1229" s="50"/>
      <c r="AO1229" s="50"/>
      <c r="AP1229" s="50"/>
      <c r="AQ1229" s="50"/>
      <c r="AR1229" s="50"/>
      <c r="AS1229" s="50"/>
      <c r="AU1229" s="50"/>
      <c r="AV1229" s="50"/>
      <c r="AX1229" s="50"/>
      <c r="AY1229" s="50"/>
      <c r="AZ1229" s="50"/>
      <c r="BA1229" s="50"/>
      <c r="BB1229" s="50"/>
      <c r="BC1229" s="50"/>
      <c r="BD1229" s="51"/>
    </row>
    <row r="1230" spans="9:56" x14ac:dyDescent="0.2">
      <c r="I1230" s="51"/>
      <c r="J1230" s="51"/>
      <c r="K1230" s="51"/>
      <c r="L1230" s="51"/>
      <c r="M1230" s="51"/>
      <c r="N1230" s="51"/>
      <c r="O1230" s="50"/>
      <c r="P1230" s="50"/>
      <c r="Q1230" s="50"/>
      <c r="R1230" s="50"/>
      <c r="T1230" s="50"/>
      <c r="U1230" s="50"/>
      <c r="V1230" s="50"/>
      <c r="W1230" s="50"/>
      <c r="X1230" s="50"/>
      <c r="Z1230" s="50"/>
      <c r="AA1230" s="50"/>
      <c r="AB1230" s="50"/>
      <c r="AC1230" s="50"/>
      <c r="AD1230" s="50"/>
      <c r="AF1230" s="50"/>
      <c r="AG1230" s="50"/>
      <c r="AI1230" s="50"/>
      <c r="AJ1230" s="50"/>
      <c r="AK1230" s="50"/>
      <c r="AL1230" s="50"/>
      <c r="AM1230" s="50"/>
      <c r="AO1230" s="50"/>
      <c r="AP1230" s="50"/>
      <c r="AQ1230" s="50"/>
      <c r="AR1230" s="50"/>
      <c r="AS1230" s="50"/>
      <c r="AU1230" s="50"/>
      <c r="AV1230" s="50"/>
      <c r="AX1230" s="50"/>
      <c r="AY1230" s="50"/>
      <c r="AZ1230" s="50"/>
      <c r="BA1230" s="50"/>
      <c r="BB1230" s="50"/>
      <c r="BC1230" s="50"/>
      <c r="BD1230" s="51"/>
    </row>
    <row r="1231" spans="9:56" x14ac:dyDescent="0.2">
      <c r="I1231" s="51"/>
      <c r="J1231" s="51"/>
      <c r="K1231" s="51"/>
      <c r="L1231" s="51"/>
      <c r="M1231" s="51"/>
      <c r="N1231" s="51"/>
      <c r="O1231" s="50"/>
      <c r="P1231" s="50"/>
      <c r="Q1231" s="50"/>
      <c r="R1231" s="50"/>
      <c r="T1231" s="50"/>
      <c r="U1231" s="50"/>
      <c r="V1231" s="50"/>
      <c r="W1231" s="50"/>
      <c r="X1231" s="50"/>
      <c r="Z1231" s="50"/>
      <c r="AA1231" s="50"/>
      <c r="AB1231" s="50"/>
      <c r="AC1231" s="50"/>
      <c r="AD1231" s="50"/>
      <c r="AF1231" s="50"/>
      <c r="AG1231" s="50"/>
      <c r="AI1231" s="50"/>
      <c r="AJ1231" s="50"/>
      <c r="AK1231" s="50"/>
      <c r="AL1231" s="50"/>
      <c r="AM1231" s="50"/>
      <c r="AO1231" s="50"/>
      <c r="AP1231" s="50"/>
      <c r="AQ1231" s="50"/>
      <c r="AR1231" s="50"/>
      <c r="AS1231" s="50"/>
      <c r="AU1231" s="50"/>
      <c r="AV1231" s="50"/>
      <c r="AX1231" s="50"/>
      <c r="AY1231" s="50"/>
      <c r="AZ1231" s="50"/>
      <c r="BA1231" s="50"/>
      <c r="BB1231" s="50"/>
      <c r="BC1231" s="50"/>
      <c r="BD1231" s="51"/>
    </row>
    <row r="1232" spans="9:56" x14ac:dyDescent="0.2">
      <c r="I1232" s="51"/>
      <c r="J1232" s="51"/>
      <c r="K1232" s="51"/>
      <c r="L1232" s="51"/>
      <c r="M1232" s="51"/>
      <c r="N1232" s="51"/>
      <c r="O1232" s="50"/>
      <c r="P1232" s="50"/>
      <c r="Q1232" s="50"/>
      <c r="R1232" s="50"/>
      <c r="T1232" s="50"/>
      <c r="U1232" s="50"/>
      <c r="V1232" s="50"/>
      <c r="W1232" s="50"/>
      <c r="X1232" s="50"/>
      <c r="Z1232" s="50"/>
      <c r="AA1232" s="50"/>
      <c r="AB1232" s="50"/>
      <c r="AC1232" s="50"/>
      <c r="AD1232" s="50"/>
      <c r="AF1232" s="50"/>
      <c r="AG1232" s="50"/>
      <c r="AI1232" s="50"/>
      <c r="AJ1232" s="50"/>
      <c r="AK1232" s="50"/>
      <c r="AL1232" s="50"/>
      <c r="AM1232" s="50"/>
      <c r="AO1232" s="50"/>
      <c r="AP1232" s="50"/>
      <c r="AQ1232" s="50"/>
      <c r="AR1232" s="50"/>
      <c r="AS1232" s="50"/>
      <c r="AU1232" s="50"/>
      <c r="AV1232" s="50"/>
      <c r="AX1232" s="50"/>
      <c r="AY1232" s="50"/>
      <c r="AZ1232" s="50"/>
      <c r="BA1232" s="50"/>
      <c r="BB1232" s="50"/>
      <c r="BC1232" s="50"/>
      <c r="BD1232" s="51"/>
    </row>
    <row r="1233" spans="9:56" x14ac:dyDescent="0.2">
      <c r="I1233" s="51"/>
      <c r="J1233" s="51"/>
      <c r="K1233" s="51"/>
      <c r="L1233" s="51"/>
      <c r="M1233" s="51"/>
      <c r="N1233" s="51"/>
      <c r="O1233" s="50"/>
      <c r="P1233" s="50"/>
      <c r="Q1233" s="50"/>
      <c r="R1233" s="50"/>
      <c r="T1233" s="50"/>
      <c r="U1233" s="50"/>
      <c r="V1233" s="50"/>
      <c r="W1233" s="50"/>
      <c r="X1233" s="50"/>
      <c r="Z1233" s="50"/>
      <c r="AA1233" s="50"/>
      <c r="AB1233" s="50"/>
      <c r="AC1233" s="50"/>
      <c r="AD1233" s="50"/>
      <c r="AF1233" s="50"/>
      <c r="AG1233" s="50"/>
      <c r="AI1233" s="50"/>
      <c r="AJ1233" s="50"/>
      <c r="AK1233" s="50"/>
      <c r="AL1233" s="50"/>
      <c r="AM1233" s="50"/>
      <c r="AO1233" s="50"/>
      <c r="AP1233" s="50"/>
      <c r="AQ1233" s="50"/>
      <c r="AR1233" s="50"/>
      <c r="AS1233" s="50"/>
      <c r="AU1233" s="50"/>
      <c r="AV1233" s="50"/>
      <c r="AX1233" s="50"/>
      <c r="AY1233" s="50"/>
      <c r="AZ1233" s="50"/>
      <c r="BA1233" s="50"/>
      <c r="BB1233" s="50"/>
      <c r="BC1233" s="50"/>
      <c r="BD1233" s="51"/>
    </row>
    <row r="1234" spans="9:56" x14ac:dyDescent="0.2">
      <c r="I1234" s="51"/>
      <c r="J1234" s="51"/>
      <c r="K1234" s="51"/>
      <c r="L1234" s="51"/>
      <c r="M1234" s="51"/>
      <c r="N1234" s="51"/>
      <c r="O1234" s="50"/>
      <c r="P1234" s="50"/>
      <c r="Q1234" s="50"/>
      <c r="R1234" s="50"/>
      <c r="T1234" s="50"/>
      <c r="U1234" s="50"/>
      <c r="V1234" s="50"/>
      <c r="W1234" s="50"/>
      <c r="X1234" s="50"/>
      <c r="Z1234" s="50"/>
      <c r="AA1234" s="50"/>
      <c r="AB1234" s="50"/>
      <c r="AC1234" s="50"/>
      <c r="AD1234" s="50"/>
      <c r="AF1234" s="50"/>
      <c r="AG1234" s="50"/>
      <c r="AI1234" s="50"/>
      <c r="AJ1234" s="50"/>
      <c r="AK1234" s="50"/>
      <c r="AL1234" s="50"/>
      <c r="AM1234" s="50"/>
      <c r="AO1234" s="50"/>
      <c r="AP1234" s="50"/>
      <c r="AQ1234" s="50"/>
      <c r="AR1234" s="50"/>
      <c r="AS1234" s="50"/>
      <c r="AU1234" s="50"/>
      <c r="AV1234" s="50"/>
      <c r="AX1234" s="50"/>
      <c r="AY1234" s="50"/>
      <c r="AZ1234" s="50"/>
      <c r="BA1234" s="50"/>
      <c r="BB1234" s="50"/>
      <c r="BC1234" s="50"/>
      <c r="BD1234" s="51"/>
    </row>
    <row r="1235" spans="9:56" x14ac:dyDescent="0.2">
      <c r="I1235" s="51"/>
      <c r="J1235" s="51"/>
      <c r="K1235" s="51"/>
      <c r="L1235" s="51"/>
      <c r="M1235" s="51"/>
      <c r="N1235" s="51"/>
      <c r="O1235" s="50"/>
      <c r="P1235" s="50"/>
      <c r="Q1235" s="50"/>
      <c r="R1235" s="50"/>
      <c r="T1235" s="50"/>
      <c r="U1235" s="50"/>
      <c r="V1235" s="50"/>
      <c r="W1235" s="50"/>
      <c r="X1235" s="50"/>
      <c r="Z1235" s="50"/>
      <c r="AA1235" s="50"/>
      <c r="AB1235" s="50"/>
      <c r="AC1235" s="50"/>
      <c r="AD1235" s="50"/>
      <c r="AF1235" s="50"/>
      <c r="AG1235" s="50"/>
      <c r="AI1235" s="50"/>
      <c r="AJ1235" s="50"/>
      <c r="AK1235" s="50"/>
      <c r="AL1235" s="50"/>
      <c r="AM1235" s="50"/>
      <c r="AO1235" s="50"/>
      <c r="AP1235" s="50"/>
      <c r="AQ1235" s="50"/>
      <c r="AR1235" s="50"/>
      <c r="AS1235" s="50"/>
      <c r="AU1235" s="50"/>
      <c r="AV1235" s="50"/>
      <c r="AX1235" s="50"/>
      <c r="AY1235" s="50"/>
      <c r="AZ1235" s="50"/>
      <c r="BA1235" s="50"/>
      <c r="BB1235" s="50"/>
      <c r="BC1235" s="50"/>
      <c r="BD1235" s="51"/>
    </row>
    <row r="1236" spans="9:56" x14ac:dyDescent="0.2">
      <c r="I1236" s="51"/>
      <c r="J1236" s="51"/>
      <c r="K1236" s="51"/>
      <c r="L1236" s="51"/>
      <c r="M1236" s="51"/>
      <c r="N1236" s="51"/>
      <c r="O1236" s="50"/>
      <c r="P1236" s="50"/>
      <c r="Q1236" s="50"/>
      <c r="R1236" s="50"/>
      <c r="T1236" s="50"/>
      <c r="U1236" s="50"/>
      <c r="V1236" s="50"/>
      <c r="W1236" s="50"/>
      <c r="X1236" s="50"/>
      <c r="Z1236" s="50"/>
      <c r="AA1236" s="50"/>
      <c r="AB1236" s="50"/>
      <c r="AC1236" s="50"/>
      <c r="AD1236" s="50"/>
      <c r="AF1236" s="50"/>
      <c r="AG1236" s="50"/>
      <c r="AI1236" s="50"/>
      <c r="AJ1236" s="50"/>
      <c r="AK1236" s="50"/>
      <c r="AL1236" s="50"/>
      <c r="AM1236" s="50"/>
      <c r="AO1236" s="50"/>
      <c r="AP1236" s="50"/>
      <c r="AQ1236" s="50"/>
      <c r="AR1236" s="50"/>
      <c r="AS1236" s="50"/>
      <c r="AU1236" s="50"/>
      <c r="AV1236" s="50"/>
      <c r="AX1236" s="50"/>
      <c r="AY1236" s="50"/>
      <c r="AZ1236" s="50"/>
      <c r="BA1236" s="50"/>
      <c r="BB1236" s="50"/>
      <c r="BC1236" s="50"/>
      <c r="BD1236" s="51"/>
    </row>
    <row r="1237" spans="9:56" x14ac:dyDescent="0.2">
      <c r="I1237" s="51"/>
      <c r="J1237" s="51"/>
      <c r="K1237" s="51"/>
      <c r="L1237" s="51"/>
      <c r="M1237" s="51"/>
      <c r="N1237" s="51"/>
      <c r="O1237" s="50"/>
      <c r="P1237" s="50"/>
      <c r="Q1237" s="50"/>
      <c r="R1237" s="50"/>
      <c r="T1237" s="50"/>
      <c r="U1237" s="50"/>
      <c r="V1237" s="50"/>
      <c r="W1237" s="50"/>
      <c r="X1237" s="50"/>
      <c r="Z1237" s="50"/>
      <c r="AA1237" s="50"/>
      <c r="AB1237" s="50"/>
      <c r="AC1237" s="50"/>
      <c r="AD1237" s="50"/>
      <c r="AF1237" s="50"/>
      <c r="AG1237" s="50"/>
      <c r="AI1237" s="50"/>
      <c r="AJ1237" s="50"/>
      <c r="AK1237" s="50"/>
      <c r="AL1237" s="50"/>
      <c r="AM1237" s="50"/>
      <c r="AO1237" s="50"/>
      <c r="AP1237" s="50"/>
      <c r="AQ1237" s="50"/>
      <c r="AR1237" s="50"/>
      <c r="AS1237" s="50"/>
      <c r="AU1237" s="50"/>
      <c r="AV1237" s="50"/>
      <c r="AX1237" s="50"/>
      <c r="AY1237" s="50"/>
      <c r="AZ1237" s="50"/>
      <c r="BA1237" s="50"/>
      <c r="BB1237" s="50"/>
      <c r="BC1237" s="50"/>
      <c r="BD1237" s="51"/>
    </row>
    <row r="1238" spans="9:56" x14ac:dyDescent="0.2">
      <c r="I1238" s="51"/>
      <c r="J1238" s="51"/>
      <c r="K1238" s="51"/>
      <c r="L1238" s="51"/>
      <c r="M1238" s="51"/>
      <c r="N1238" s="51"/>
      <c r="O1238" s="50"/>
      <c r="P1238" s="50"/>
      <c r="Q1238" s="50"/>
      <c r="R1238" s="50"/>
      <c r="T1238" s="50"/>
      <c r="U1238" s="50"/>
      <c r="V1238" s="50"/>
      <c r="W1238" s="50"/>
      <c r="X1238" s="50"/>
      <c r="Z1238" s="50"/>
      <c r="AA1238" s="50"/>
      <c r="AB1238" s="50"/>
      <c r="AC1238" s="50"/>
      <c r="AD1238" s="50"/>
      <c r="AF1238" s="50"/>
      <c r="AG1238" s="50"/>
      <c r="AI1238" s="50"/>
      <c r="AJ1238" s="50"/>
      <c r="AK1238" s="50"/>
      <c r="AL1238" s="50"/>
      <c r="AM1238" s="50"/>
      <c r="AO1238" s="50"/>
      <c r="AP1238" s="50"/>
      <c r="AQ1238" s="50"/>
      <c r="AR1238" s="50"/>
      <c r="AS1238" s="50"/>
      <c r="AU1238" s="50"/>
      <c r="AV1238" s="50"/>
      <c r="AX1238" s="50"/>
      <c r="AY1238" s="50"/>
      <c r="AZ1238" s="50"/>
      <c r="BA1238" s="50"/>
      <c r="BB1238" s="50"/>
      <c r="BC1238" s="50"/>
      <c r="BD1238" s="51"/>
    </row>
    <row r="1239" spans="9:56" x14ac:dyDescent="0.2">
      <c r="I1239" s="51"/>
      <c r="J1239" s="51"/>
      <c r="K1239" s="51"/>
      <c r="L1239" s="51"/>
      <c r="M1239" s="51"/>
      <c r="N1239" s="51"/>
      <c r="O1239" s="50"/>
      <c r="P1239" s="50"/>
      <c r="Q1239" s="50"/>
      <c r="R1239" s="50"/>
      <c r="T1239" s="50"/>
      <c r="U1239" s="50"/>
      <c r="V1239" s="50"/>
      <c r="W1239" s="50"/>
      <c r="X1239" s="50"/>
      <c r="Z1239" s="50"/>
      <c r="AA1239" s="50"/>
      <c r="AB1239" s="50"/>
      <c r="AC1239" s="50"/>
      <c r="AD1239" s="50"/>
      <c r="AF1239" s="50"/>
      <c r="AG1239" s="50"/>
      <c r="AI1239" s="50"/>
      <c r="AJ1239" s="50"/>
      <c r="AK1239" s="50"/>
      <c r="AL1239" s="50"/>
      <c r="AM1239" s="50"/>
      <c r="AO1239" s="50"/>
      <c r="AP1239" s="50"/>
      <c r="AQ1239" s="50"/>
      <c r="AR1239" s="50"/>
      <c r="AS1239" s="50"/>
      <c r="AU1239" s="50"/>
      <c r="AV1239" s="50"/>
      <c r="AX1239" s="50"/>
      <c r="AY1239" s="50"/>
      <c r="AZ1239" s="50"/>
      <c r="BA1239" s="50"/>
      <c r="BB1239" s="50"/>
      <c r="BC1239" s="50"/>
      <c r="BD1239" s="51"/>
    </row>
    <row r="1240" spans="9:56" x14ac:dyDescent="0.2">
      <c r="I1240" s="51"/>
      <c r="J1240" s="51"/>
      <c r="K1240" s="51"/>
      <c r="L1240" s="51"/>
      <c r="M1240" s="51"/>
      <c r="N1240" s="51"/>
      <c r="O1240" s="50"/>
      <c r="P1240" s="50"/>
      <c r="Q1240" s="50"/>
      <c r="R1240" s="50"/>
      <c r="T1240" s="50"/>
      <c r="U1240" s="50"/>
      <c r="V1240" s="50"/>
      <c r="W1240" s="50"/>
      <c r="X1240" s="50"/>
      <c r="Z1240" s="50"/>
      <c r="AA1240" s="50"/>
      <c r="AB1240" s="50"/>
      <c r="AC1240" s="50"/>
      <c r="AD1240" s="50"/>
      <c r="AF1240" s="50"/>
      <c r="AG1240" s="50"/>
      <c r="AI1240" s="50"/>
      <c r="AJ1240" s="50"/>
      <c r="AK1240" s="50"/>
      <c r="AL1240" s="50"/>
      <c r="AM1240" s="50"/>
      <c r="AO1240" s="50"/>
      <c r="AP1240" s="50"/>
      <c r="AQ1240" s="50"/>
      <c r="AR1240" s="50"/>
      <c r="AS1240" s="50"/>
      <c r="AU1240" s="50"/>
      <c r="AV1240" s="50"/>
      <c r="AX1240" s="50"/>
      <c r="AY1240" s="50"/>
      <c r="AZ1240" s="50"/>
      <c r="BA1240" s="50"/>
      <c r="BB1240" s="50"/>
      <c r="BC1240" s="50"/>
      <c r="BD1240" s="51"/>
    </row>
    <row r="1241" spans="9:56" x14ac:dyDescent="0.2">
      <c r="I1241" s="51"/>
      <c r="J1241" s="51"/>
      <c r="K1241" s="51"/>
      <c r="L1241" s="51"/>
      <c r="M1241" s="51"/>
      <c r="N1241" s="51"/>
      <c r="O1241" s="50"/>
      <c r="P1241" s="50"/>
      <c r="Q1241" s="50"/>
      <c r="R1241" s="50"/>
      <c r="T1241" s="50"/>
      <c r="U1241" s="50"/>
      <c r="V1241" s="50"/>
      <c r="W1241" s="50"/>
      <c r="X1241" s="50"/>
      <c r="Z1241" s="50"/>
      <c r="AA1241" s="50"/>
      <c r="AB1241" s="50"/>
      <c r="AC1241" s="50"/>
      <c r="AD1241" s="50"/>
      <c r="AF1241" s="50"/>
      <c r="AG1241" s="50"/>
      <c r="AI1241" s="50"/>
      <c r="AJ1241" s="50"/>
      <c r="AK1241" s="50"/>
      <c r="AL1241" s="50"/>
      <c r="AM1241" s="50"/>
      <c r="AO1241" s="50"/>
      <c r="AP1241" s="50"/>
      <c r="AQ1241" s="50"/>
      <c r="AR1241" s="50"/>
      <c r="AS1241" s="50"/>
      <c r="AU1241" s="50"/>
      <c r="AV1241" s="50"/>
      <c r="AX1241" s="50"/>
      <c r="AY1241" s="50"/>
      <c r="AZ1241" s="50"/>
      <c r="BA1241" s="50"/>
      <c r="BB1241" s="50"/>
      <c r="BC1241" s="50"/>
      <c r="BD1241" s="51"/>
    </row>
    <row r="1242" spans="9:56" x14ac:dyDescent="0.2">
      <c r="I1242" s="51"/>
      <c r="J1242" s="51"/>
      <c r="K1242" s="51"/>
      <c r="L1242" s="51"/>
      <c r="M1242" s="51"/>
      <c r="N1242" s="51"/>
      <c r="O1242" s="50"/>
      <c r="P1242" s="50"/>
      <c r="Q1242" s="50"/>
      <c r="R1242" s="50"/>
      <c r="T1242" s="50"/>
      <c r="U1242" s="50"/>
      <c r="V1242" s="50"/>
      <c r="W1242" s="50"/>
      <c r="X1242" s="50"/>
      <c r="Z1242" s="50"/>
      <c r="AA1242" s="50"/>
      <c r="AB1242" s="50"/>
      <c r="AC1242" s="50"/>
      <c r="AD1242" s="50"/>
      <c r="AF1242" s="50"/>
      <c r="AG1242" s="50"/>
      <c r="AI1242" s="50"/>
      <c r="AJ1242" s="50"/>
      <c r="AK1242" s="50"/>
      <c r="AL1242" s="50"/>
      <c r="AM1242" s="50"/>
      <c r="AO1242" s="50"/>
      <c r="AP1242" s="50"/>
      <c r="AQ1242" s="50"/>
      <c r="AR1242" s="50"/>
      <c r="AS1242" s="50"/>
      <c r="AU1242" s="50"/>
      <c r="AV1242" s="50"/>
      <c r="AX1242" s="50"/>
      <c r="AY1242" s="50"/>
      <c r="AZ1242" s="50"/>
      <c r="BA1242" s="50"/>
      <c r="BB1242" s="50"/>
      <c r="BC1242" s="50"/>
      <c r="BD1242" s="51"/>
    </row>
    <row r="1243" spans="9:56" x14ac:dyDescent="0.2">
      <c r="I1243" s="51"/>
      <c r="J1243" s="51"/>
      <c r="K1243" s="51"/>
      <c r="L1243" s="51"/>
      <c r="M1243" s="51"/>
      <c r="N1243" s="51"/>
      <c r="O1243" s="50"/>
      <c r="P1243" s="50"/>
      <c r="Q1243" s="50"/>
      <c r="R1243" s="50"/>
      <c r="T1243" s="50"/>
      <c r="U1243" s="50"/>
      <c r="V1243" s="50"/>
      <c r="W1243" s="50"/>
      <c r="X1243" s="50"/>
      <c r="Z1243" s="50"/>
      <c r="AA1243" s="50"/>
      <c r="AB1243" s="50"/>
      <c r="AC1243" s="50"/>
      <c r="AD1243" s="50"/>
      <c r="AF1243" s="50"/>
      <c r="AG1243" s="50"/>
      <c r="AI1243" s="50"/>
      <c r="AJ1243" s="50"/>
      <c r="AK1243" s="50"/>
      <c r="AL1243" s="50"/>
      <c r="AM1243" s="50"/>
      <c r="AO1243" s="50"/>
      <c r="AP1243" s="50"/>
      <c r="AQ1243" s="50"/>
      <c r="AR1243" s="50"/>
      <c r="AS1243" s="50"/>
      <c r="AU1243" s="50"/>
      <c r="AV1243" s="50"/>
      <c r="AX1243" s="50"/>
      <c r="AY1243" s="50"/>
      <c r="AZ1243" s="50"/>
      <c r="BA1243" s="50"/>
      <c r="BB1243" s="50"/>
      <c r="BC1243" s="50"/>
      <c r="BD1243" s="51"/>
    </row>
    <row r="1244" spans="9:56" x14ac:dyDescent="0.2">
      <c r="I1244" s="51"/>
      <c r="J1244" s="51"/>
      <c r="K1244" s="51"/>
      <c r="L1244" s="51"/>
      <c r="M1244" s="51"/>
      <c r="N1244" s="51"/>
      <c r="O1244" s="50"/>
      <c r="P1244" s="50"/>
      <c r="Q1244" s="50"/>
      <c r="R1244" s="50"/>
      <c r="T1244" s="50"/>
      <c r="U1244" s="50"/>
      <c r="V1244" s="50"/>
      <c r="W1244" s="50"/>
      <c r="X1244" s="50"/>
      <c r="Z1244" s="50"/>
      <c r="AA1244" s="50"/>
      <c r="AB1244" s="50"/>
      <c r="AC1244" s="50"/>
      <c r="AD1244" s="50"/>
      <c r="AF1244" s="50"/>
      <c r="AG1244" s="50"/>
      <c r="AI1244" s="50"/>
      <c r="AJ1244" s="50"/>
      <c r="AK1244" s="50"/>
      <c r="AL1244" s="50"/>
      <c r="AM1244" s="50"/>
      <c r="AO1244" s="50"/>
      <c r="AP1244" s="50"/>
      <c r="AQ1244" s="50"/>
      <c r="AR1244" s="50"/>
      <c r="AS1244" s="50"/>
      <c r="AU1244" s="50"/>
      <c r="AV1244" s="50"/>
      <c r="AX1244" s="50"/>
      <c r="AY1244" s="50"/>
      <c r="AZ1244" s="50"/>
      <c r="BA1244" s="50"/>
      <c r="BB1244" s="50"/>
      <c r="BC1244" s="50"/>
      <c r="BD1244" s="51"/>
    </row>
    <row r="1245" spans="9:56" x14ac:dyDescent="0.2">
      <c r="I1245" s="51"/>
      <c r="J1245" s="51"/>
      <c r="K1245" s="51"/>
      <c r="L1245" s="51"/>
      <c r="M1245" s="51"/>
      <c r="N1245" s="51"/>
      <c r="O1245" s="50"/>
      <c r="P1245" s="50"/>
      <c r="Q1245" s="50"/>
      <c r="R1245" s="50"/>
      <c r="T1245" s="50"/>
      <c r="U1245" s="50"/>
      <c r="V1245" s="50"/>
      <c r="W1245" s="50"/>
      <c r="X1245" s="50"/>
      <c r="Z1245" s="50"/>
      <c r="AA1245" s="50"/>
      <c r="AB1245" s="50"/>
      <c r="AC1245" s="50"/>
      <c r="AD1245" s="50"/>
      <c r="AF1245" s="50"/>
      <c r="AG1245" s="50"/>
      <c r="AI1245" s="50"/>
      <c r="AJ1245" s="50"/>
      <c r="AK1245" s="50"/>
      <c r="AL1245" s="50"/>
      <c r="AM1245" s="50"/>
      <c r="AO1245" s="50"/>
      <c r="AP1245" s="50"/>
      <c r="AQ1245" s="50"/>
      <c r="AR1245" s="50"/>
      <c r="AS1245" s="50"/>
      <c r="AU1245" s="50"/>
      <c r="AV1245" s="50"/>
      <c r="AX1245" s="50"/>
      <c r="AY1245" s="50"/>
      <c r="AZ1245" s="50"/>
      <c r="BA1245" s="50"/>
      <c r="BB1245" s="50"/>
      <c r="BC1245" s="50"/>
      <c r="BD1245" s="51"/>
    </row>
    <row r="1246" spans="9:56" x14ac:dyDescent="0.2">
      <c r="I1246" s="51"/>
      <c r="J1246" s="51"/>
      <c r="K1246" s="51"/>
      <c r="L1246" s="51"/>
      <c r="M1246" s="51"/>
      <c r="N1246" s="51"/>
      <c r="O1246" s="50"/>
      <c r="P1246" s="50"/>
      <c r="Q1246" s="50"/>
      <c r="R1246" s="50"/>
      <c r="T1246" s="50"/>
      <c r="U1246" s="50"/>
      <c r="V1246" s="50"/>
      <c r="W1246" s="50"/>
      <c r="X1246" s="50"/>
      <c r="Z1246" s="50"/>
      <c r="AA1246" s="50"/>
      <c r="AB1246" s="50"/>
      <c r="AC1246" s="50"/>
      <c r="AD1246" s="50"/>
      <c r="AF1246" s="50"/>
      <c r="AG1246" s="50"/>
      <c r="AI1246" s="50"/>
      <c r="AJ1246" s="50"/>
      <c r="AK1246" s="50"/>
      <c r="AL1246" s="50"/>
      <c r="AM1246" s="50"/>
      <c r="AO1246" s="50"/>
      <c r="AP1246" s="50"/>
      <c r="AQ1246" s="50"/>
      <c r="AR1246" s="50"/>
      <c r="AS1246" s="50"/>
      <c r="AU1246" s="50"/>
      <c r="AV1246" s="50"/>
      <c r="AX1246" s="50"/>
      <c r="AY1246" s="50"/>
      <c r="AZ1246" s="50"/>
      <c r="BA1246" s="50"/>
      <c r="BB1246" s="50"/>
      <c r="BC1246" s="50"/>
      <c r="BD1246" s="51"/>
    </row>
    <row r="1247" spans="9:56" x14ac:dyDescent="0.2">
      <c r="I1247" s="51"/>
      <c r="J1247" s="51"/>
      <c r="K1247" s="51"/>
      <c r="L1247" s="51"/>
      <c r="M1247" s="51"/>
      <c r="N1247" s="51"/>
      <c r="O1247" s="50"/>
      <c r="P1247" s="50"/>
      <c r="Q1247" s="50"/>
      <c r="R1247" s="50"/>
      <c r="T1247" s="50"/>
      <c r="U1247" s="50"/>
      <c r="V1247" s="50"/>
      <c r="W1247" s="50"/>
      <c r="X1247" s="50"/>
      <c r="Z1247" s="50"/>
      <c r="AA1247" s="50"/>
      <c r="AB1247" s="50"/>
      <c r="AC1247" s="50"/>
      <c r="AD1247" s="50"/>
      <c r="AF1247" s="50"/>
      <c r="AG1247" s="50"/>
      <c r="AI1247" s="50"/>
      <c r="AJ1247" s="50"/>
      <c r="AK1247" s="50"/>
      <c r="AL1247" s="50"/>
      <c r="AM1247" s="50"/>
      <c r="AO1247" s="50"/>
      <c r="AP1247" s="50"/>
      <c r="AQ1247" s="50"/>
      <c r="AR1247" s="50"/>
      <c r="AS1247" s="50"/>
      <c r="AU1247" s="50"/>
      <c r="AV1247" s="50"/>
      <c r="AX1247" s="50"/>
      <c r="AY1247" s="50"/>
      <c r="AZ1247" s="50"/>
      <c r="BA1247" s="50"/>
      <c r="BB1247" s="50"/>
      <c r="BC1247" s="50"/>
      <c r="BD1247" s="51"/>
    </row>
    <row r="1248" spans="9:56" x14ac:dyDescent="0.2">
      <c r="I1248" s="51"/>
      <c r="J1248" s="51"/>
      <c r="K1248" s="51"/>
      <c r="L1248" s="51"/>
      <c r="M1248" s="51"/>
      <c r="N1248" s="51"/>
      <c r="O1248" s="50"/>
      <c r="P1248" s="50"/>
      <c r="Q1248" s="50"/>
      <c r="R1248" s="50"/>
      <c r="T1248" s="50"/>
      <c r="U1248" s="50"/>
      <c r="V1248" s="50"/>
      <c r="W1248" s="50"/>
      <c r="X1248" s="50"/>
      <c r="Z1248" s="50"/>
      <c r="AA1248" s="50"/>
      <c r="AB1248" s="50"/>
      <c r="AC1248" s="50"/>
      <c r="AD1248" s="50"/>
      <c r="AF1248" s="50"/>
      <c r="AG1248" s="50"/>
      <c r="AI1248" s="50"/>
      <c r="AJ1248" s="50"/>
      <c r="AK1248" s="50"/>
      <c r="AL1248" s="50"/>
      <c r="AM1248" s="50"/>
      <c r="AO1248" s="50"/>
      <c r="AP1248" s="50"/>
      <c r="AQ1248" s="50"/>
      <c r="AR1248" s="50"/>
      <c r="AS1248" s="50"/>
      <c r="AU1248" s="50"/>
      <c r="AV1248" s="50"/>
      <c r="AX1248" s="50"/>
      <c r="AY1248" s="50"/>
      <c r="AZ1248" s="50"/>
      <c r="BA1248" s="50"/>
      <c r="BB1248" s="50"/>
      <c r="BC1248" s="50"/>
      <c r="BD1248" s="51"/>
    </row>
    <row r="1249" spans="9:56" x14ac:dyDescent="0.2">
      <c r="I1249" s="51"/>
      <c r="J1249" s="51"/>
      <c r="K1249" s="51"/>
      <c r="L1249" s="51"/>
      <c r="M1249" s="51"/>
      <c r="N1249" s="51"/>
      <c r="O1249" s="50"/>
      <c r="P1249" s="50"/>
      <c r="Q1249" s="50"/>
      <c r="R1249" s="50"/>
      <c r="T1249" s="50"/>
      <c r="U1249" s="50"/>
      <c r="V1249" s="50"/>
      <c r="W1249" s="50"/>
      <c r="X1249" s="50"/>
      <c r="Z1249" s="50"/>
      <c r="AA1249" s="50"/>
      <c r="AB1249" s="50"/>
      <c r="AC1249" s="50"/>
      <c r="AD1249" s="50"/>
      <c r="AF1249" s="50"/>
      <c r="AG1249" s="50"/>
      <c r="AI1249" s="50"/>
      <c r="AJ1249" s="50"/>
      <c r="AK1249" s="50"/>
      <c r="AL1249" s="50"/>
      <c r="AM1249" s="50"/>
      <c r="AO1249" s="50"/>
      <c r="AP1249" s="50"/>
      <c r="AQ1249" s="50"/>
      <c r="AR1249" s="50"/>
      <c r="AS1249" s="50"/>
      <c r="AU1249" s="50"/>
      <c r="AV1249" s="50"/>
      <c r="AX1249" s="50"/>
      <c r="AY1249" s="50"/>
      <c r="AZ1249" s="50"/>
      <c r="BA1249" s="50"/>
      <c r="BB1249" s="50"/>
      <c r="BC1249" s="50"/>
      <c r="BD1249" s="51"/>
    </row>
    <row r="1250" spans="9:56" x14ac:dyDescent="0.2">
      <c r="I1250" s="51"/>
      <c r="J1250" s="51"/>
      <c r="K1250" s="51"/>
      <c r="L1250" s="51"/>
      <c r="M1250" s="51"/>
      <c r="N1250" s="51"/>
      <c r="O1250" s="50"/>
      <c r="P1250" s="50"/>
      <c r="Q1250" s="50"/>
      <c r="R1250" s="50"/>
      <c r="T1250" s="50"/>
      <c r="U1250" s="50"/>
      <c r="V1250" s="50"/>
      <c r="W1250" s="50"/>
      <c r="X1250" s="50"/>
      <c r="Z1250" s="50"/>
      <c r="AA1250" s="50"/>
      <c r="AB1250" s="50"/>
      <c r="AC1250" s="50"/>
      <c r="AD1250" s="50"/>
      <c r="AF1250" s="50"/>
      <c r="AG1250" s="50"/>
      <c r="AI1250" s="50"/>
      <c r="AJ1250" s="50"/>
      <c r="AK1250" s="50"/>
      <c r="AL1250" s="50"/>
      <c r="AM1250" s="50"/>
      <c r="AO1250" s="50"/>
      <c r="AP1250" s="50"/>
      <c r="AQ1250" s="50"/>
      <c r="AR1250" s="50"/>
      <c r="AS1250" s="50"/>
      <c r="AU1250" s="50"/>
      <c r="AV1250" s="50"/>
      <c r="AX1250" s="50"/>
      <c r="AY1250" s="50"/>
      <c r="AZ1250" s="50"/>
      <c r="BA1250" s="50"/>
      <c r="BB1250" s="50"/>
      <c r="BC1250" s="50"/>
      <c r="BD1250" s="51"/>
    </row>
    <row r="1251" spans="9:56" x14ac:dyDescent="0.2">
      <c r="I1251" s="51"/>
      <c r="J1251" s="51"/>
      <c r="K1251" s="51"/>
      <c r="L1251" s="51"/>
      <c r="M1251" s="51"/>
      <c r="N1251" s="51"/>
      <c r="O1251" s="50"/>
      <c r="P1251" s="50"/>
      <c r="Q1251" s="50"/>
      <c r="R1251" s="50"/>
      <c r="T1251" s="50"/>
      <c r="U1251" s="50"/>
      <c r="V1251" s="50"/>
      <c r="W1251" s="50"/>
      <c r="X1251" s="50"/>
      <c r="Z1251" s="50"/>
      <c r="AA1251" s="50"/>
      <c r="AB1251" s="50"/>
      <c r="AC1251" s="50"/>
      <c r="AD1251" s="50"/>
      <c r="AF1251" s="50"/>
      <c r="AG1251" s="50"/>
      <c r="AI1251" s="50"/>
      <c r="AJ1251" s="50"/>
      <c r="AK1251" s="50"/>
      <c r="AL1251" s="50"/>
      <c r="AM1251" s="50"/>
      <c r="AO1251" s="50"/>
      <c r="AP1251" s="50"/>
      <c r="AQ1251" s="50"/>
      <c r="AR1251" s="50"/>
      <c r="AS1251" s="50"/>
      <c r="AU1251" s="50"/>
      <c r="AV1251" s="50"/>
      <c r="AX1251" s="50"/>
      <c r="AY1251" s="50"/>
      <c r="AZ1251" s="50"/>
      <c r="BA1251" s="50"/>
      <c r="BB1251" s="50"/>
      <c r="BC1251" s="50"/>
      <c r="BD1251" s="51"/>
    </row>
    <row r="1252" spans="9:56" x14ac:dyDescent="0.2">
      <c r="I1252" s="51"/>
      <c r="J1252" s="51"/>
      <c r="K1252" s="51"/>
      <c r="L1252" s="51"/>
      <c r="M1252" s="51"/>
      <c r="N1252" s="51"/>
      <c r="O1252" s="50"/>
      <c r="P1252" s="50"/>
      <c r="Q1252" s="50"/>
      <c r="R1252" s="50"/>
      <c r="T1252" s="50"/>
      <c r="U1252" s="50"/>
      <c r="V1252" s="50"/>
      <c r="W1252" s="50"/>
      <c r="X1252" s="50"/>
      <c r="Z1252" s="50"/>
      <c r="AA1252" s="50"/>
      <c r="AB1252" s="50"/>
      <c r="AC1252" s="50"/>
      <c r="AD1252" s="50"/>
      <c r="AF1252" s="50"/>
      <c r="AG1252" s="50"/>
      <c r="AI1252" s="50"/>
      <c r="AJ1252" s="50"/>
      <c r="AK1252" s="50"/>
      <c r="AL1252" s="50"/>
      <c r="AM1252" s="50"/>
      <c r="AO1252" s="50"/>
      <c r="AP1252" s="50"/>
      <c r="AQ1252" s="50"/>
      <c r="AR1252" s="50"/>
      <c r="AS1252" s="50"/>
      <c r="AU1252" s="50"/>
      <c r="AV1252" s="50"/>
      <c r="AX1252" s="50"/>
      <c r="AY1252" s="50"/>
      <c r="AZ1252" s="50"/>
      <c r="BA1252" s="50"/>
      <c r="BB1252" s="50"/>
      <c r="BC1252" s="50"/>
      <c r="BD1252" s="51"/>
    </row>
    <row r="1253" spans="9:56" x14ac:dyDescent="0.2">
      <c r="I1253" s="51"/>
      <c r="J1253" s="51"/>
      <c r="K1253" s="51"/>
      <c r="L1253" s="51"/>
      <c r="M1253" s="51"/>
      <c r="N1253" s="51"/>
      <c r="O1253" s="50"/>
      <c r="P1253" s="50"/>
      <c r="Q1253" s="50"/>
      <c r="R1253" s="50"/>
      <c r="T1253" s="50"/>
      <c r="U1253" s="50"/>
      <c r="V1253" s="50"/>
      <c r="W1253" s="50"/>
      <c r="X1253" s="50"/>
      <c r="Z1253" s="50"/>
      <c r="AA1253" s="50"/>
      <c r="AB1253" s="50"/>
      <c r="AC1253" s="50"/>
      <c r="AD1253" s="50"/>
      <c r="AF1253" s="50"/>
      <c r="AG1253" s="50"/>
      <c r="AI1253" s="50"/>
      <c r="AJ1253" s="50"/>
      <c r="AK1253" s="50"/>
      <c r="AL1253" s="50"/>
      <c r="AM1253" s="50"/>
      <c r="AO1253" s="50"/>
      <c r="AP1253" s="50"/>
      <c r="AQ1253" s="50"/>
      <c r="AR1253" s="50"/>
      <c r="AS1253" s="50"/>
      <c r="AU1253" s="50"/>
      <c r="AV1253" s="50"/>
      <c r="AX1253" s="50"/>
      <c r="AY1253" s="50"/>
      <c r="AZ1253" s="50"/>
      <c r="BA1253" s="50"/>
      <c r="BB1253" s="50"/>
      <c r="BC1253" s="50"/>
      <c r="BD1253" s="51"/>
    </row>
    <row r="1254" spans="9:56" x14ac:dyDescent="0.2">
      <c r="I1254" s="51"/>
      <c r="J1254" s="51"/>
      <c r="K1254" s="51"/>
      <c r="L1254" s="51"/>
      <c r="M1254" s="51"/>
      <c r="N1254" s="51"/>
      <c r="O1254" s="50"/>
      <c r="P1254" s="50"/>
      <c r="Q1254" s="50"/>
      <c r="R1254" s="50"/>
      <c r="T1254" s="50"/>
      <c r="U1254" s="50"/>
      <c r="V1254" s="50"/>
      <c r="W1254" s="50"/>
      <c r="X1254" s="50"/>
      <c r="Z1254" s="50"/>
      <c r="AA1254" s="50"/>
      <c r="AB1254" s="50"/>
      <c r="AC1254" s="50"/>
      <c r="AD1254" s="50"/>
      <c r="AF1254" s="50"/>
      <c r="AG1254" s="50"/>
      <c r="AI1254" s="50"/>
      <c r="AJ1254" s="50"/>
      <c r="AK1254" s="50"/>
      <c r="AL1254" s="50"/>
      <c r="AM1254" s="50"/>
      <c r="AO1254" s="50"/>
      <c r="AP1254" s="50"/>
      <c r="AQ1254" s="50"/>
      <c r="AR1254" s="50"/>
      <c r="AS1254" s="50"/>
      <c r="AU1254" s="50"/>
      <c r="AV1254" s="50"/>
      <c r="AX1254" s="50"/>
      <c r="AY1254" s="50"/>
      <c r="AZ1254" s="50"/>
      <c r="BA1254" s="50"/>
      <c r="BB1254" s="50"/>
      <c r="BC1254" s="50"/>
      <c r="BD1254" s="51"/>
    </row>
    <row r="1255" spans="9:56" x14ac:dyDescent="0.2">
      <c r="I1255" s="51"/>
      <c r="J1255" s="51"/>
      <c r="K1255" s="51"/>
      <c r="L1255" s="51"/>
      <c r="M1255" s="51"/>
      <c r="N1255" s="51"/>
      <c r="O1255" s="50"/>
      <c r="P1255" s="50"/>
      <c r="Q1255" s="50"/>
      <c r="R1255" s="50"/>
      <c r="T1255" s="50"/>
      <c r="U1255" s="50"/>
      <c r="V1255" s="50"/>
      <c r="W1255" s="50"/>
      <c r="X1255" s="50"/>
      <c r="Z1255" s="50"/>
      <c r="AA1255" s="50"/>
      <c r="AB1255" s="50"/>
      <c r="AC1255" s="50"/>
      <c r="AD1255" s="50"/>
      <c r="AF1255" s="50"/>
      <c r="AG1255" s="50"/>
      <c r="AI1255" s="50"/>
      <c r="AJ1255" s="50"/>
      <c r="AK1255" s="50"/>
      <c r="AL1255" s="50"/>
      <c r="AM1255" s="50"/>
      <c r="AO1255" s="50"/>
      <c r="AP1255" s="50"/>
      <c r="AQ1255" s="50"/>
      <c r="AR1255" s="50"/>
      <c r="AS1255" s="50"/>
      <c r="AU1255" s="50"/>
      <c r="AV1255" s="50"/>
      <c r="AX1255" s="50"/>
      <c r="AY1255" s="50"/>
      <c r="AZ1255" s="50"/>
      <c r="BA1255" s="50"/>
      <c r="BB1255" s="50"/>
      <c r="BC1255" s="50"/>
      <c r="BD1255" s="51"/>
    </row>
    <row r="1256" spans="9:56" x14ac:dyDescent="0.2">
      <c r="I1256" s="51"/>
      <c r="J1256" s="51"/>
      <c r="K1256" s="51"/>
      <c r="L1256" s="51"/>
      <c r="M1256" s="51"/>
      <c r="N1256" s="51"/>
      <c r="O1256" s="50"/>
      <c r="P1256" s="50"/>
      <c r="Q1256" s="50"/>
      <c r="R1256" s="50"/>
      <c r="T1256" s="50"/>
      <c r="U1256" s="50"/>
      <c r="V1256" s="50"/>
      <c r="W1256" s="50"/>
      <c r="X1256" s="50"/>
      <c r="Z1256" s="50"/>
      <c r="AA1256" s="50"/>
      <c r="AB1256" s="50"/>
      <c r="AC1256" s="50"/>
      <c r="AD1256" s="50"/>
      <c r="AF1256" s="50"/>
      <c r="AG1256" s="50"/>
      <c r="AI1256" s="50"/>
      <c r="AJ1256" s="50"/>
      <c r="AK1256" s="50"/>
      <c r="AL1256" s="50"/>
      <c r="AM1256" s="50"/>
      <c r="AO1256" s="50"/>
      <c r="AP1256" s="50"/>
      <c r="AQ1256" s="50"/>
      <c r="AR1256" s="50"/>
      <c r="AS1256" s="50"/>
      <c r="AU1256" s="50"/>
      <c r="AV1256" s="50"/>
      <c r="AX1256" s="50"/>
      <c r="AY1256" s="50"/>
      <c r="AZ1256" s="50"/>
      <c r="BA1256" s="50"/>
      <c r="BB1256" s="50"/>
      <c r="BC1256" s="50"/>
      <c r="BD1256" s="51"/>
    </row>
    <row r="1257" spans="9:56" x14ac:dyDescent="0.2">
      <c r="I1257" s="51"/>
      <c r="J1257" s="51"/>
      <c r="K1257" s="51"/>
      <c r="L1257" s="51"/>
      <c r="M1257" s="51"/>
      <c r="N1257" s="51"/>
      <c r="O1257" s="50"/>
      <c r="P1257" s="50"/>
      <c r="Q1257" s="50"/>
      <c r="R1257" s="50"/>
      <c r="T1257" s="50"/>
      <c r="U1257" s="50"/>
      <c r="V1257" s="50"/>
      <c r="W1257" s="50"/>
      <c r="X1257" s="50"/>
      <c r="Z1257" s="50"/>
      <c r="AA1257" s="50"/>
      <c r="AB1257" s="50"/>
      <c r="AC1257" s="50"/>
      <c r="AD1257" s="50"/>
      <c r="AF1257" s="50"/>
      <c r="AG1257" s="50"/>
      <c r="AI1257" s="50"/>
      <c r="AJ1257" s="50"/>
      <c r="AK1257" s="50"/>
      <c r="AL1257" s="50"/>
      <c r="AM1257" s="50"/>
      <c r="AO1257" s="50"/>
      <c r="AP1257" s="50"/>
      <c r="AQ1257" s="50"/>
      <c r="AR1257" s="50"/>
      <c r="AS1257" s="50"/>
      <c r="AU1257" s="50"/>
      <c r="AV1257" s="50"/>
      <c r="AX1257" s="50"/>
      <c r="AY1257" s="50"/>
      <c r="AZ1257" s="50"/>
      <c r="BA1257" s="50"/>
      <c r="BB1257" s="50"/>
      <c r="BC1257" s="50"/>
      <c r="BD1257" s="51"/>
    </row>
    <row r="1258" spans="9:56" x14ac:dyDescent="0.2">
      <c r="I1258" s="51"/>
      <c r="J1258" s="51"/>
      <c r="K1258" s="51"/>
      <c r="L1258" s="51"/>
      <c r="M1258" s="51"/>
      <c r="N1258" s="51"/>
      <c r="O1258" s="50"/>
      <c r="P1258" s="50"/>
      <c r="Q1258" s="50"/>
      <c r="R1258" s="50"/>
      <c r="T1258" s="50"/>
      <c r="U1258" s="50"/>
      <c r="V1258" s="50"/>
      <c r="W1258" s="50"/>
      <c r="X1258" s="50"/>
      <c r="Z1258" s="50"/>
      <c r="AA1258" s="50"/>
      <c r="AB1258" s="50"/>
      <c r="AC1258" s="50"/>
      <c r="AD1258" s="50"/>
      <c r="AF1258" s="50"/>
      <c r="AG1258" s="50"/>
      <c r="AI1258" s="50"/>
      <c r="AJ1258" s="50"/>
      <c r="AK1258" s="50"/>
      <c r="AL1258" s="50"/>
      <c r="AM1258" s="50"/>
      <c r="AO1258" s="50"/>
      <c r="AP1258" s="50"/>
      <c r="AQ1258" s="50"/>
      <c r="AR1258" s="50"/>
      <c r="AS1258" s="50"/>
      <c r="AU1258" s="50"/>
      <c r="AV1258" s="50"/>
      <c r="AX1258" s="50"/>
      <c r="AY1258" s="50"/>
      <c r="AZ1258" s="50"/>
      <c r="BA1258" s="50"/>
      <c r="BB1258" s="50"/>
      <c r="BC1258" s="50"/>
      <c r="BD1258" s="51"/>
    </row>
    <row r="1259" spans="9:56" x14ac:dyDescent="0.2">
      <c r="I1259" s="51"/>
      <c r="J1259" s="51"/>
      <c r="K1259" s="51"/>
      <c r="L1259" s="51"/>
      <c r="M1259" s="51"/>
      <c r="N1259" s="51"/>
      <c r="O1259" s="50"/>
      <c r="P1259" s="50"/>
      <c r="Q1259" s="50"/>
      <c r="R1259" s="50"/>
      <c r="T1259" s="50"/>
      <c r="U1259" s="50"/>
      <c r="V1259" s="50"/>
      <c r="W1259" s="50"/>
      <c r="X1259" s="50"/>
      <c r="Z1259" s="50"/>
      <c r="AA1259" s="50"/>
      <c r="AB1259" s="50"/>
      <c r="AC1259" s="50"/>
      <c r="AD1259" s="50"/>
      <c r="AF1259" s="50"/>
      <c r="AG1259" s="50"/>
      <c r="AI1259" s="50"/>
      <c r="AJ1259" s="50"/>
      <c r="AK1259" s="50"/>
      <c r="AL1259" s="50"/>
      <c r="AM1259" s="50"/>
      <c r="AO1259" s="50"/>
      <c r="AP1259" s="50"/>
      <c r="AQ1259" s="50"/>
      <c r="AR1259" s="50"/>
      <c r="AS1259" s="50"/>
      <c r="AU1259" s="50"/>
      <c r="AV1259" s="50"/>
      <c r="AX1259" s="50"/>
      <c r="AY1259" s="50"/>
      <c r="AZ1259" s="50"/>
      <c r="BA1259" s="50"/>
      <c r="BB1259" s="50"/>
      <c r="BC1259" s="50"/>
    </row>
    <row r="1260" spans="9:56" x14ac:dyDescent="0.2">
      <c r="I1260" s="51"/>
      <c r="J1260" s="51"/>
      <c r="K1260" s="51"/>
      <c r="L1260" s="51"/>
      <c r="M1260" s="51"/>
      <c r="N1260" s="51"/>
      <c r="O1260" s="50"/>
      <c r="P1260" s="50"/>
      <c r="Q1260" s="50"/>
      <c r="R1260" s="50"/>
      <c r="T1260" s="50"/>
      <c r="U1260" s="50"/>
      <c r="V1260" s="50"/>
      <c r="W1260" s="50"/>
      <c r="X1260" s="50"/>
      <c r="Z1260" s="50"/>
      <c r="AA1260" s="50"/>
      <c r="AB1260" s="50"/>
      <c r="AC1260" s="50"/>
      <c r="AD1260" s="50"/>
      <c r="AF1260" s="50"/>
      <c r="AG1260" s="50"/>
      <c r="AI1260" s="50"/>
      <c r="AJ1260" s="50"/>
      <c r="AK1260" s="50"/>
      <c r="AL1260" s="50"/>
      <c r="AM1260" s="50"/>
      <c r="AO1260" s="50"/>
      <c r="AP1260" s="50"/>
      <c r="AQ1260" s="50"/>
      <c r="AR1260" s="50"/>
      <c r="AS1260" s="50"/>
      <c r="AU1260" s="50"/>
      <c r="AV1260" s="50"/>
      <c r="AX1260" s="50"/>
      <c r="AY1260" s="50"/>
      <c r="AZ1260" s="50"/>
      <c r="BA1260" s="50"/>
      <c r="BB1260" s="50"/>
      <c r="BC1260" s="50"/>
    </row>
    <row r="1261" spans="9:56" x14ac:dyDescent="0.2">
      <c r="I1261" s="51"/>
      <c r="J1261" s="51"/>
      <c r="K1261" s="51"/>
      <c r="L1261" s="51"/>
      <c r="M1261" s="51"/>
      <c r="N1261" s="51"/>
      <c r="O1261" s="50"/>
      <c r="P1261" s="50"/>
      <c r="Q1261" s="50"/>
      <c r="R1261" s="50"/>
      <c r="T1261" s="50"/>
      <c r="U1261" s="50"/>
      <c r="V1261" s="50"/>
      <c r="W1261" s="50"/>
      <c r="X1261" s="50"/>
      <c r="Z1261" s="50"/>
      <c r="AA1261" s="50"/>
      <c r="AB1261" s="50"/>
      <c r="AC1261" s="50"/>
      <c r="AD1261" s="50"/>
      <c r="AF1261" s="50"/>
      <c r="AG1261" s="50"/>
      <c r="AI1261" s="50"/>
      <c r="AJ1261" s="50"/>
      <c r="AK1261" s="50"/>
      <c r="AL1261" s="50"/>
      <c r="AM1261" s="50"/>
      <c r="AO1261" s="50"/>
      <c r="AP1261" s="50"/>
      <c r="AQ1261" s="50"/>
      <c r="AR1261" s="50"/>
      <c r="AS1261" s="50"/>
      <c r="AU1261" s="50"/>
      <c r="AV1261" s="50"/>
      <c r="AX1261" s="50"/>
      <c r="AY1261" s="50"/>
      <c r="AZ1261" s="50"/>
      <c r="BA1261" s="50"/>
      <c r="BB1261" s="50"/>
      <c r="BC1261" s="50"/>
    </row>
    <row r="1262" spans="9:56" x14ac:dyDescent="0.2">
      <c r="I1262" s="51"/>
      <c r="J1262" s="51"/>
      <c r="K1262" s="51"/>
      <c r="L1262" s="51"/>
      <c r="M1262" s="51"/>
      <c r="N1262" s="51"/>
      <c r="O1262" s="50"/>
      <c r="P1262" s="50"/>
      <c r="Q1262" s="50"/>
      <c r="R1262" s="50"/>
      <c r="T1262" s="50"/>
      <c r="U1262" s="50"/>
      <c r="V1262" s="50"/>
      <c r="W1262" s="50"/>
      <c r="X1262" s="50"/>
      <c r="Z1262" s="50"/>
      <c r="AA1262" s="50"/>
      <c r="AB1262" s="50"/>
      <c r="AC1262" s="50"/>
      <c r="AD1262" s="50"/>
      <c r="AF1262" s="50"/>
      <c r="AG1262" s="50"/>
      <c r="AI1262" s="50"/>
      <c r="AJ1262" s="50"/>
      <c r="AK1262" s="50"/>
      <c r="AL1262" s="50"/>
      <c r="AM1262" s="50"/>
      <c r="AO1262" s="50"/>
      <c r="AP1262" s="50"/>
      <c r="AQ1262" s="50"/>
      <c r="AR1262" s="50"/>
      <c r="AS1262" s="50"/>
      <c r="AU1262" s="50"/>
      <c r="AV1262" s="50"/>
      <c r="AX1262" s="50"/>
      <c r="AY1262" s="50"/>
      <c r="AZ1262" s="50"/>
      <c r="BA1262" s="50"/>
      <c r="BB1262" s="50"/>
      <c r="BC1262" s="50"/>
    </row>
    <row r="1263" spans="9:56" x14ac:dyDescent="0.2">
      <c r="I1263" s="51"/>
      <c r="J1263" s="51"/>
      <c r="K1263" s="51"/>
      <c r="L1263" s="51"/>
      <c r="M1263" s="51"/>
      <c r="N1263" s="51"/>
      <c r="O1263" s="50"/>
      <c r="P1263" s="50"/>
      <c r="Q1263" s="50"/>
      <c r="R1263" s="50"/>
      <c r="T1263" s="50"/>
      <c r="U1263" s="50"/>
      <c r="V1263" s="50"/>
      <c r="W1263" s="50"/>
      <c r="X1263" s="50"/>
      <c r="Z1263" s="50"/>
      <c r="AA1263" s="50"/>
      <c r="AB1263" s="50"/>
      <c r="AC1263" s="50"/>
      <c r="AD1263" s="50"/>
      <c r="AF1263" s="50"/>
      <c r="AG1263" s="50"/>
      <c r="AI1263" s="50"/>
      <c r="AJ1263" s="50"/>
      <c r="AK1263" s="50"/>
      <c r="AL1263" s="50"/>
      <c r="AM1263" s="50"/>
      <c r="AO1263" s="50"/>
      <c r="AP1263" s="50"/>
      <c r="AQ1263" s="50"/>
      <c r="AR1263" s="50"/>
      <c r="AS1263" s="50"/>
      <c r="AU1263" s="50"/>
      <c r="AV1263" s="50"/>
      <c r="AX1263" s="50"/>
      <c r="AY1263" s="50"/>
      <c r="AZ1263" s="50"/>
      <c r="BA1263" s="50"/>
      <c r="BB1263" s="50"/>
      <c r="BC1263" s="50"/>
    </row>
    <row r="1264" spans="9:56" x14ac:dyDescent="0.2">
      <c r="I1264" s="51"/>
      <c r="J1264" s="51"/>
      <c r="K1264" s="51"/>
      <c r="L1264" s="51"/>
      <c r="M1264" s="51"/>
      <c r="N1264" s="51"/>
      <c r="O1264" s="50"/>
      <c r="P1264" s="50"/>
      <c r="Q1264" s="50"/>
      <c r="R1264" s="50"/>
      <c r="T1264" s="50"/>
      <c r="U1264" s="50"/>
      <c r="V1264" s="50"/>
      <c r="W1264" s="50"/>
      <c r="X1264" s="50"/>
      <c r="Z1264" s="50"/>
      <c r="AA1264" s="50"/>
      <c r="AB1264" s="50"/>
      <c r="AC1264" s="50"/>
      <c r="AD1264" s="50"/>
      <c r="AF1264" s="50"/>
      <c r="AG1264" s="50"/>
      <c r="AI1264" s="50"/>
      <c r="AJ1264" s="50"/>
      <c r="AK1264" s="50"/>
      <c r="AL1264" s="50"/>
      <c r="AM1264" s="50"/>
      <c r="AO1264" s="50"/>
      <c r="AP1264" s="50"/>
      <c r="AQ1264" s="50"/>
      <c r="AR1264" s="50"/>
      <c r="AS1264" s="50"/>
      <c r="AU1264" s="50"/>
      <c r="AV1264" s="50"/>
      <c r="AX1264" s="50"/>
      <c r="AY1264" s="50"/>
      <c r="AZ1264" s="50"/>
      <c r="BA1264" s="50"/>
      <c r="BB1264" s="50"/>
      <c r="BC1264" s="50"/>
    </row>
    <row r="1265" spans="9:55" x14ac:dyDescent="0.2">
      <c r="I1265" s="51"/>
      <c r="J1265" s="51"/>
      <c r="K1265" s="51"/>
      <c r="L1265" s="51"/>
      <c r="M1265" s="51"/>
      <c r="N1265" s="51"/>
      <c r="O1265" s="50"/>
      <c r="P1265" s="50"/>
      <c r="Q1265" s="50"/>
      <c r="R1265" s="50"/>
      <c r="T1265" s="50"/>
      <c r="U1265" s="50"/>
      <c r="V1265" s="50"/>
      <c r="W1265" s="50"/>
      <c r="X1265" s="50"/>
      <c r="Z1265" s="50"/>
      <c r="AA1265" s="50"/>
      <c r="AB1265" s="50"/>
      <c r="AC1265" s="50"/>
      <c r="AD1265" s="50"/>
      <c r="AF1265" s="50"/>
      <c r="AG1265" s="50"/>
      <c r="AI1265" s="50"/>
      <c r="AJ1265" s="50"/>
      <c r="AK1265" s="50"/>
      <c r="AL1265" s="50"/>
      <c r="AM1265" s="50"/>
      <c r="AO1265" s="50"/>
      <c r="AP1265" s="50"/>
      <c r="AQ1265" s="50"/>
      <c r="AR1265" s="50"/>
      <c r="AS1265" s="50"/>
      <c r="AU1265" s="50"/>
      <c r="AV1265" s="50"/>
      <c r="AX1265" s="50"/>
      <c r="AY1265" s="50"/>
      <c r="AZ1265" s="50"/>
      <c r="BA1265" s="50"/>
      <c r="BB1265" s="50"/>
      <c r="BC1265" s="50"/>
    </row>
    <row r="1266" spans="9:55" x14ac:dyDescent="0.2">
      <c r="BC1266" s="12"/>
    </row>
    <row r="1267" spans="9:55" x14ac:dyDescent="0.2">
      <c r="BC1267" s="12"/>
    </row>
    <row r="1268" spans="9:55" x14ac:dyDescent="0.2">
      <c r="BC1268" s="12"/>
    </row>
    <row r="1269" spans="9:55" x14ac:dyDescent="0.2">
      <c r="BC1269" s="12"/>
    </row>
    <row r="1270" spans="9:55" x14ac:dyDescent="0.2">
      <c r="BC1270" s="12"/>
    </row>
    <row r="1271" spans="9:55" x14ac:dyDescent="0.2">
      <c r="BC1271" s="12"/>
    </row>
    <row r="1272" spans="9:55" x14ac:dyDescent="0.2">
      <c r="BC1272" s="12"/>
    </row>
    <row r="1273" spans="9:55" x14ac:dyDescent="0.2">
      <c r="BC1273" s="12"/>
    </row>
    <row r="1274" spans="9:55" x14ac:dyDescent="0.2">
      <c r="BC1274" s="12"/>
    </row>
    <row r="1275" spans="9:55" x14ac:dyDescent="0.2">
      <c r="BC1275" s="12"/>
    </row>
    <row r="1276" spans="9:55" x14ac:dyDescent="0.2">
      <c r="BC1276" s="12"/>
    </row>
    <row r="1277" spans="9:55" x14ac:dyDescent="0.2">
      <c r="BC1277" s="12"/>
    </row>
    <row r="1278" spans="9:55" x14ac:dyDescent="0.2">
      <c r="BC1278" s="12"/>
    </row>
    <row r="1279" spans="9:55" x14ac:dyDescent="0.2">
      <c r="BC1279" s="12"/>
    </row>
    <row r="1280" spans="9:55" x14ac:dyDescent="0.2">
      <c r="BC1280" s="12"/>
    </row>
    <row r="1281" spans="55:55" x14ac:dyDescent="0.2">
      <c r="BC1281" s="12"/>
    </row>
    <row r="1282" spans="55:55" x14ac:dyDescent="0.2">
      <c r="BC1282" s="12"/>
    </row>
    <row r="1283" spans="55:55" x14ac:dyDescent="0.2">
      <c r="BC1283" s="12"/>
    </row>
    <row r="1284" spans="55:55" x14ac:dyDescent="0.2">
      <c r="BC1284" s="12"/>
    </row>
    <row r="1285" spans="55:55" x14ac:dyDescent="0.2">
      <c r="BC1285" s="12"/>
    </row>
    <row r="1286" spans="55:55" x14ac:dyDescent="0.2">
      <c r="BC1286" s="12"/>
    </row>
    <row r="1287" spans="55:55" x14ac:dyDescent="0.2">
      <c r="BC1287" s="12"/>
    </row>
    <row r="1288" spans="55:55" x14ac:dyDescent="0.2">
      <c r="BC1288" s="12"/>
    </row>
    <row r="1289" spans="55:55" x14ac:dyDescent="0.2">
      <c r="BC1289" s="12"/>
    </row>
    <row r="1290" spans="55:55" x14ac:dyDescent="0.2">
      <c r="BC1290" s="12"/>
    </row>
    <row r="1291" spans="55:55" x14ac:dyDescent="0.2">
      <c r="BC1291" s="12"/>
    </row>
  </sheetData>
  <mergeCells count="34">
    <mergeCell ref="AU8:AV9"/>
    <mergeCell ref="AX8:AY9"/>
    <mergeCell ref="BA8:BB9"/>
    <mergeCell ref="O9:O10"/>
    <mergeCell ref="P9:P10"/>
    <mergeCell ref="Q9:Q10"/>
    <mergeCell ref="AK8:AK10"/>
    <mergeCell ref="AL8:AM9"/>
    <mergeCell ref="AO8:AO10"/>
    <mergeCell ref="AP8:AP10"/>
    <mergeCell ref="AQ8:AQ10"/>
    <mergeCell ref="AR8:AS9"/>
    <mergeCell ref="AA8:AA10"/>
    <mergeCell ref="AB8:AB10"/>
    <mergeCell ref="AC8:AD9"/>
    <mergeCell ref="AF8:AG9"/>
    <mergeCell ref="AI8:AI10"/>
    <mergeCell ref="AJ8:AJ10"/>
    <mergeCell ref="R8:R10"/>
    <mergeCell ref="T8:T10"/>
    <mergeCell ref="U8:U10"/>
    <mergeCell ref="V8:V10"/>
    <mergeCell ref="W8:X9"/>
    <mergeCell ref="Z8:Z10"/>
    <mergeCell ref="A1:R1"/>
    <mergeCell ref="A2:R2"/>
    <mergeCell ref="A3:R3"/>
    <mergeCell ref="A7:R7"/>
    <mergeCell ref="A8:D9"/>
    <mergeCell ref="E8:H9"/>
    <mergeCell ref="I8:I10"/>
    <mergeCell ref="J8:M9"/>
    <mergeCell ref="N8:N10"/>
    <mergeCell ref="P8:Q8"/>
  </mergeCells>
  <printOptions horizontalCentered="1"/>
  <pageMargins left="0.35433070866141736" right="0.15748031496062992" top="0.39370078740157483" bottom="0.62992125984251968" header="0.51181102362204722" footer="0.51181102362204722"/>
  <pageSetup paperSize="8" fitToHeight="0" orientation="portrait" horizontalDpi="300" verticalDpi="300" r:id="rId1"/>
  <headerFooter alignWithMargins="0">
    <oddFooter>Sayfa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4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T20" sqref="T20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4788000</v>
      </c>
      <c r="S13" s="393">
        <f t="shared" ref="S13:AH13" si="0">S14</f>
        <v>0</v>
      </c>
      <c r="T13" s="47">
        <f t="shared" si="0"/>
        <v>694200</v>
      </c>
      <c r="U13" s="47">
        <f t="shared" si="0"/>
        <v>300600</v>
      </c>
      <c r="V13" s="47">
        <f t="shared" si="0"/>
        <v>309000</v>
      </c>
      <c r="W13" s="47">
        <f t="shared" si="0"/>
        <v>1303800</v>
      </c>
      <c r="X13" s="47">
        <f t="shared" si="0"/>
        <v>27.230576441102755</v>
      </c>
      <c r="Y13" s="393">
        <f t="shared" si="0"/>
        <v>0</v>
      </c>
      <c r="Z13" s="47">
        <f t="shared" si="0"/>
        <v>541300</v>
      </c>
      <c r="AA13" s="47">
        <f t="shared" si="0"/>
        <v>373100</v>
      </c>
      <c r="AB13" s="47">
        <f t="shared" si="0"/>
        <v>327100</v>
      </c>
      <c r="AC13" s="47">
        <f t="shared" si="0"/>
        <v>1241500</v>
      </c>
      <c r="AD13" s="47">
        <f t="shared" si="0"/>
        <v>25.929406850459483</v>
      </c>
      <c r="AE13" s="393">
        <f t="shared" si="0"/>
        <v>0</v>
      </c>
      <c r="AF13" s="47">
        <f t="shared" si="0"/>
        <v>2545300</v>
      </c>
      <c r="AG13" s="47">
        <f t="shared" si="0"/>
        <v>53.159983291562241</v>
      </c>
      <c r="AH13" s="393">
        <f t="shared" si="0"/>
        <v>0</v>
      </c>
      <c r="AI13" s="47">
        <f t="shared" ref="AI13:AX13" si="1">AI14</f>
        <v>420900</v>
      </c>
      <c r="AJ13" s="47">
        <f t="shared" si="1"/>
        <v>377700</v>
      </c>
      <c r="AK13" s="47">
        <f t="shared" si="1"/>
        <v>376500</v>
      </c>
      <c r="AL13" s="47">
        <f t="shared" si="1"/>
        <v>1175100</v>
      </c>
      <c r="AM13" s="47">
        <f t="shared" si="1"/>
        <v>24.542606516290729</v>
      </c>
      <c r="AN13" s="393">
        <f t="shared" si="1"/>
        <v>0</v>
      </c>
      <c r="AO13" s="47">
        <f t="shared" si="1"/>
        <v>368100</v>
      </c>
      <c r="AP13" s="47">
        <f t="shared" si="1"/>
        <v>366400</v>
      </c>
      <c r="AQ13" s="47">
        <f t="shared" si="1"/>
        <v>333100</v>
      </c>
      <c r="AR13" s="47">
        <f t="shared" si="1"/>
        <v>1067600</v>
      </c>
      <c r="AS13" s="47">
        <f t="shared" si="1"/>
        <v>22.297410192147034</v>
      </c>
      <c r="AT13" s="393">
        <f t="shared" si="1"/>
        <v>0</v>
      </c>
      <c r="AU13" s="47">
        <f t="shared" si="1"/>
        <v>2242700</v>
      </c>
      <c r="AV13" s="47">
        <f t="shared" si="1"/>
        <v>46.840016708437759</v>
      </c>
      <c r="AW13" s="393">
        <f t="shared" si="1"/>
        <v>0</v>
      </c>
      <c r="AX13" s="47">
        <f t="shared" si="1"/>
        <v>4788000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4788000</v>
      </c>
      <c r="S14" s="394">
        <f t="shared" si="2"/>
        <v>0</v>
      </c>
      <c r="T14" s="66">
        <f t="shared" si="2"/>
        <v>694200</v>
      </c>
      <c r="U14" s="66">
        <f t="shared" si="2"/>
        <v>300600</v>
      </c>
      <c r="V14" s="66">
        <f t="shared" si="2"/>
        <v>309000</v>
      </c>
      <c r="W14" s="66">
        <f t="shared" si="2"/>
        <v>1303800</v>
      </c>
      <c r="X14" s="66">
        <f t="shared" si="2"/>
        <v>27.230576441102755</v>
      </c>
      <c r="Y14" s="394">
        <f t="shared" si="2"/>
        <v>0</v>
      </c>
      <c r="Z14" s="66">
        <f t="shared" si="2"/>
        <v>541300</v>
      </c>
      <c r="AA14" s="66">
        <f t="shared" si="2"/>
        <v>373100</v>
      </c>
      <c r="AB14" s="66">
        <f t="shared" si="2"/>
        <v>327100</v>
      </c>
      <c r="AC14" s="66">
        <f t="shared" si="2"/>
        <v>1241500</v>
      </c>
      <c r="AD14" s="66">
        <f t="shared" si="2"/>
        <v>25.929406850459483</v>
      </c>
      <c r="AE14" s="394">
        <f t="shared" si="2"/>
        <v>0</v>
      </c>
      <c r="AF14" s="66">
        <f t="shared" si="2"/>
        <v>2545300</v>
      </c>
      <c r="AG14" s="66">
        <f t="shared" si="2"/>
        <v>53.159983291562241</v>
      </c>
      <c r="AH14" s="394">
        <f t="shared" si="2"/>
        <v>0</v>
      </c>
      <c r="AI14" s="66">
        <f t="shared" si="2"/>
        <v>420900</v>
      </c>
      <c r="AJ14" s="66">
        <f t="shared" si="2"/>
        <v>377700</v>
      </c>
      <c r="AK14" s="66">
        <f t="shared" si="2"/>
        <v>376500</v>
      </c>
      <c r="AL14" s="66">
        <f t="shared" si="2"/>
        <v>1175100</v>
      </c>
      <c r="AM14" s="66">
        <f t="shared" si="2"/>
        <v>24.542606516290729</v>
      </c>
      <c r="AN14" s="394">
        <f t="shared" si="2"/>
        <v>0</v>
      </c>
      <c r="AO14" s="66">
        <f t="shared" si="2"/>
        <v>368100</v>
      </c>
      <c r="AP14" s="66">
        <f t="shared" si="2"/>
        <v>366400</v>
      </c>
      <c r="AQ14" s="66">
        <f t="shared" si="2"/>
        <v>333100</v>
      </c>
      <c r="AR14" s="66">
        <f t="shared" si="2"/>
        <v>1067600</v>
      </c>
      <c r="AS14" s="66">
        <f t="shared" si="2"/>
        <v>22.297410192147034</v>
      </c>
      <c r="AT14" s="394">
        <f t="shared" si="2"/>
        <v>0</v>
      </c>
      <c r="AU14" s="66">
        <f t="shared" si="2"/>
        <v>2242700</v>
      </c>
      <c r="AV14" s="66">
        <f t="shared" si="2"/>
        <v>46.840016708437759</v>
      </c>
      <c r="AW14" s="394">
        <f t="shared" si="2"/>
        <v>0</v>
      </c>
      <c r="AX14" s="66">
        <f t="shared" si="2"/>
        <v>4788000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87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88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4788000</v>
      </c>
      <c r="S15" s="379">
        <f t="shared" si="2"/>
        <v>0</v>
      </c>
      <c r="T15" s="80">
        <f t="shared" si="2"/>
        <v>694200</v>
      </c>
      <c r="U15" s="80">
        <f t="shared" si="2"/>
        <v>300600</v>
      </c>
      <c r="V15" s="80">
        <f t="shared" si="2"/>
        <v>309000</v>
      </c>
      <c r="W15" s="80">
        <f t="shared" si="2"/>
        <v>1303800</v>
      </c>
      <c r="X15" s="80">
        <f t="shared" si="2"/>
        <v>27.230576441102755</v>
      </c>
      <c r="Y15" s="379">
        <f t="shared" si="2"/>
        <v>0</v>
      </c>
      <c r="Z15" s="80">
        <f t="shared" si="2"/>
        <v>541300</v>
      </c>
      <c r="AA15" s="80">
        <f t="shared" si="2"/>
        <v>373100</v>
      </c>
      <c r="AB15" s="80">
        <f t="shared" si="2"/>
        <v>327100</v>
      </c>
      <c r="AC15" s="80">
        <f t="shared" si="2"/>
        <v>1241500</v>
      </c>
      <c r="AD15" s="80">
        <f t="shared" si="2"/>
        <v>25.929406850459483</v>
      </c>
      <c r="AE15" s="379">
        <f t="shared" si="2"/>
        <v>0</v>
      </c>
      <c r="AF15" s="80">
        <f t="shared" si="2"/>
        <v>2545300</v>
      </c>
      <c r="AG15" s="80">
        <f t="shared" si="2"/>
        <v>53.159983291562241</v>
      </c>
      <c r="AH15" s="379">
        <f t="shared" si="2"/>
        <v>0</v>
      </c>
      <c r="AI15" s="80">
        <f t="shared" si="2"/>
        <v>420900</v>
      </c>
      <c r="AJ15" s="80">
        <f t="shared" si="2"/>
        <v>377700</v>
      </c>
      <c r="AK15" s="80">
        <f t="shared" si="2"/>
        <v>376500</v>
      </c>
      <c r="AL15" s="80">
        <f t="shared" si="2"/>
        <v>1175100</v>
      </c>
      <c r="AM15" s="80">
        <f t="shared" si="2"/>
        <v>24.542606516290729</v>
      </c>
      <c r="AN15" s="379">
        <f t="shared" si="2"/>
        <v>0</v>
      </c>
      <c r="AO15" s="80">
        <f t="shared" si="2"/>
        <v>368100</v>
      </c>
      <c r="AP15" s="80">
        <f t="shared" si="2"/>
        <v>366400</v>
      </c>
      <c r="AQ15" s="80">
        <f t="shared" si="2"/>
        <v>333100</v>
      </c>
      <c r="AR15" s="80">
        <f t="shared" si="2"/>
        <v>1067600</v>
      </c>
      <c r="AS15" s="80">
        <f t="shared" si="2"/>
        <v>22.297410192147034</v>
      </c>
      <c r="AT15" s="379">
        <f t="shared" si="2"/>
        <v>0</v>
      </c>
      <c r="AU15" s="80">
        <f t="shared" si="2"/>
        <v>2242700</v>
      </c>
      <c r="AV15" s="80">
        <f t="shared" si="2"/>
        <v>46.840016708437759</v>
      </c>
      <c r="AW15" s="379">
        <f t="shared" si="2"/>
        <v>0</v>
      </c>
      <c r="AX15" s="80">
        <f t="shared" si="2"/>
        <v>4788000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46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89</v>
      </c>
      <c r="O16" s="95">
        <f>O17</f>
        <v>4788000</v>
      </c>
      <c r="P16" s="95">
        <f>P17</f>
        <v>5189000</v>
      </c>
      <c r="Q16" s="95">
        <f>Q17</f>
        <v>5584000</v>
      </c>
      <c r="R16" s="95">
        <f>R17</f>
        <v>4788000</v>
      </c>
      <c r="S16" s="375"/>
      <c r="T16" s="95">
        <f>T17</f>
        <v>694200</v>
      </c>
      <c r="U16" s="95">
        <f>U17</f>
        <v>300600</v>
      </c>
      <c r="V16" s="95">
        <f>V17</f>
        <v>309000</v>
      </c>
      <c r="W16" s="95">
        <f t="shared" ref="W16:W54" si="3">T16+U16+V16</f>
        <v>1303800</v>
      </c>
      <c r="X16" s="94">
        <f t="shared" ref="X16:X54" si="4">W16/(R16/100)</f>
        <v>27.230576441102755</v>
      </c>
      <c r="Y16" s="374"/>
      <c r="Z16" s="94">
        <f>Z17</f>
        <v>541300</v>
      </c>
      <c r="AA16" s="95">
        <f>AA17</f>
        <v>373100</v>
      </c>
      <c r="AB16" s="95">
        <f>AB17</f>
        <v>327100</v>
      </c>
      <c r="AC16" s="95">
        <f t="shared" ref="AC16:AC54" si="5">Z16+AA16+AB16</f>
        <v>1241500</v>
      </c>
      <c r="AD16" s="195">
        <f t="shared" ref="AD16:AD54" si="6">AC16/(R16/100)</f>
        <v>25.929406850459483</v>
      </c>
      <c r="AE16" s="374"/>
      <c r="AF16" s="195">
        <f t="shared" ref="AF16:AF54" si="7">W16+AC16</f>
        <v>2545300</v>
      </c>
      <c r="AG16" s="195">
        <f t="shared" ref="AG16:AG54" si="8">AF16/(R16/100)</f>
        <v>53.159983291562241</v>
      </c>
      <c r="AH16" s="374"/>
      <c r="AI16" s="195">
        <f>AI17</f>
        <v>420900</v>
      </c>
      <c r="AJ16" s="95">
        <f>AJ17</f>
        <v>377700</v>
      </c>
      <c r="AK16" s="95">
        <f>AK17</f>
        <v>376500</v>
      </c>
      <c r="AL16" s="95">
        <f t="shared" ref="AL16:AL54" si="9">AI16+AJ16+AK16</f>
        <v>1175100</v>
      </c>
      <c r="AM16" s="195">
        <f t="shared" ref="AM16:AM54" si="10">AL16/(R16/100)</f>
        <v>24.542606516290729</v>
      </c>
      <c r="AN16" s="374"/>
      <c r="AO16" s="195">
        <f>AO17</f>
        <v>368100</v>
      </c>
      <c r="AP16" s="95">
        <f>AP17</f>
        <v>366400</v>
      </c>
      <c r="AQ16" s="95">
        <f>AQ17</f>
        <v>333100</v>
      </c>
      <c r="AR16" s="95">
        <f t="shared" ref="AR16:AR54" si="11">AO16+AP16+AQ16</f>
        <v>1067600</v>
      </c>
      <c r="AS16" s="195">
        <f t="shared" ref="AS16:AS54" si="12">AR16/(R16/100)</f>
        <v>22.297410192147034</v>
      </c>
      <c r="AT16" s="374"/>
      <c r="AU16" s="195">
        <f t="shared" ref="AU16:AU54" si="13">AL16+AR16</f>
        <v>2242700</v>
      </c>
      <c r="AV16" s="195">
        <f t="shared" ref="AV16:AV54" si="14">AU16/(R16/100)</f>
        <v>46.840016708437759</v>
      </c>
      <c r="AW16" s="374"/>
      <c r="AX16" s="195">
        <f t="shared" ref="AX16:AX54" si="15">AF16+AU16</f>
        <v>4788000</v>
      </c>
      <c r="AY16" s="195">
        <f t="shared" ref="AY16:AY54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ref="O17:R18" si="17">O18</f>
        <v>4788000</v>
      </c>
      <c r="P17" s="66">
        <f t="shared" si="17"/>
        <v>5189000</v>
      </c>
      <c r="Q17" s="67">
        <f t="shared" si="17"/>
        <v>5584000</v>
      </c>
      <c r="R17" s="99">
        <f t="shared" si="17"/>
        <v>4788000</v>
      </c>
      <c r="S17" s="383"/>
      <c r="T17" s="99">
        <f t="shared" ref="T17:V18" si="18">T18</f>
        <v>694200</v>
      </c>
      <c r="U17" s="99">
        <f t="shared" si="18"/>
        <v>300600</v>
      </c>
      <c r="V17" s="99">
        <f t="shared" si="18"/>
        <v>309000</v>
      </c>
      <c r="W17" s="99">
        <f t="shared" si="3"/>
        <v>1303800</v>
      </c>
      <c r="X17" s="98">
        <f t="shared" si="4"/>
        <v>27.230576441102755</v>
      </c>
      <c r="Y17" s="374"/>
      <c r="Z17" s="98">
        <f t="shared" ref="Z17:AB18" si="19">Z18</f>
        <v>541300</v>
      </c>
      <c r="AA17" s="99">
        <f t="shared" si="19"/>
        <v>373100</v>
      </c>
      <c r="AB17" s="99">
        <f t="shared" si="19"/>
        <v>327100</v>
      </c>
      <c r="AC17" s="99">
        <f t="shared" si="5"/>
        <v>1241500</v>
      </c>
      <c r="AD17" s="65">
        <f t="shared" si="6"/>
        <v>25.929406850459483</v>
      </c>
      <c r="AE17" s="374"/>
      <c r="AF17" s="65">
        <f t="shared" si="7"/>
        <v>2545300</v>
      </c>
      <c r="AG17" s="65">
        <f t="shared" si="8"/>
        <v>53.159983291562241</v>
      </c>
      <c r="AH17" s="374"/>
      <c r="AI17" s="65">
        <f t="shared" ref="AI17:AK18" si="20">AI18</f>
        <v>420900</v>
      </c>
      <c r="AJ17" s="99">
        <f t="shared" si="20"/>
        <v>377700</v>
      </c>
      <c r="AK17" s="99">
        <f t="shared" si="20"/>
        <v>376500</v>
      </c>
      <c r="AL17" s="99">
        <f t="shared" si="9"/>
        <v>1175100</v>
      </c>
      <c r="AM17" s="65">
        <f t="shared" si="10"/>
        <v>24.542606516290729</v>
      </c>
      <c r="AN17" s="374"/>
      <c r="AO17" s="65">
        <f t="shared" ref="AO17:AQ18" si="21">AO18</f>
        <v>368100</v>
      </c>
      <c r="AP17" s="99">
        <f t="shared" si="21"/>
        <v>366400</v>
      </c>
      <c r="AQ17" s="99">
        <f t="shared" si="21"/>
        <v>333100</v>
      </c>
      <c r="AR17" s="99">
        <f t="shared" si="11"/>
        <v>1067600</v>
      </c>
      <c r="AS17" s="65">
        <f t="shared" si="12"/>
        <v>22.297410192147034</v>
      </c>
      <c r="AT17" s="374"/>
      <c r="AU17" s="65">
        <f t="shared" si="13"/>
        <v>2242700</v>
      </c>
      <c r="AV17" s="65">
        <f t="shared" si="14"/>
        <v>46.840016708437759</v>
      </c>
      <c r="AW17" s="374"/>
      <c r="AX17" s="65">
        <f t="shared" si="15"/>
        <v>4788000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17"/>
        <v>4788000</v>
      </c>
      <c r="P18" s="131">
        <f t="shared" si="17"/>
        <v>5189000</v>
      </c>
      <c r="Q18" s="132">
        <f t="shared" si="17"/>
        <v>5584000</v>
      </c>
      <c r="R18" s="103">
        <f t="shared" si="17"/>
        <v>4788000</v>
      </c>
      <c r="S18" s="379"/>
      <c r="T18" s="103">
        <f t="shared" si="18"/>
        <v>694200</v>
      </c>
      <c r="U18" s="103">
        <f t="shared" si="18"/>
        <v>300600</v>
      </c>
      <c r="V18" s="103">
        <f t="shared" si="18"/>
        <v>309000</v>
      </c>
      <c r="W18" s="103">
        <f t="shared" si="3"/>
        <v>1303800</v>
      </c>
      <c r="X18" s="102">
        <f t="shared" si="4"/>
        <v>27.230576441102755</v>
      </c>
      <c r="Y18" s="374"/>
      <c r="Z18" s="102">
        <f t="shared" si="19"/>
        <v>541300</v>
      </c>
      <c r="AA18" s="103">
        <f t="shared" si="19"/>
        <v>373100</v>
      </c>
      <c r="AB18" s="103">
        <f t="shared" si="19"/>
        <v>327100</v>
      </c>
      <c r="AC18" s="103">
        <f t="shared" si="5"/>
        <v>1241500</v>
      </c>
      <c r="AD18" s="420">
        <f t="shared" si="6"/>
        <v>25.929406850459483</v>
      </c>
      <c r="AE18" s="374"/>
      <c r="AF18" s="420">
        <f t="shared" si="7"/>
        <v>2545300</v>
      </c>
      <c r="AG18" s="420">
        <f t="shared" si="8"/>
        <v>53.159983291562241</v>
      </c>
      <c r="AH18" s="374"/>
      <c r="AI18" s="420">
        <f t="shared" si="20"/>
        <v>420900</v>
      </c>
      <c r="AJ18" s="103">
        <f t="shared" si="20"/>
        <v>377700</v>
      </c>
      <c r="AK18" s="103">
        <f t="shared" si="20"/>
        <v>376500</v>
      </c>
      <c r="AL18" s="103">
        <f t="shared" si="9"/>
        <v>1175100</v>
      </c>
      <c r="AM18" s="420">
        <f t="shared" si="10"/>
        <v>24.542606516290729</v>
      </c>
      <c r="AN18" s="374"/>
      <c r="AO18" s="420">
        <f t="shared" si="21"/>
        <v>368100</v>
      </c>
      <c r="AP18" s="103">
        <f t="shared" si="21"/>
        <v>366400</v>
      </c>
      <c r="AQ18" s="103">
        <f t="shared" si="21"/>
        <v>333100</v>
      </c>
      <c r="AR18" s="103">
        <f t="shared" si="11"/>
        <v>1067600</v>
      </c>
      <c r="AS18" s="420">
        <f t="shared" si="12"/>
        <v>22.297410192147034</v>
      </c>
      <c r="AT18" s="374"/>
      <c r="AU18" s="420">
        <f t="shared" si="13"/>
        <v>2242700</v>
      </c>
      <c r="AV18" s="420">
        <f t="shared" si="14"/>
        <v>46.840016708437759</v>
      </c>
      <c r="AW18" s="374"/>
      <c r="AX18" s="420">
        <f t="shared" si="15"/>
        <v>4788000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O20+O33+O43+O54</f>
        <v>4788000</v>
      </c>
      <c r="P19" s="131">
        <f>P20+P33+P43+P54</f>
        <v>5189000</v>
      </c>
      <c r="Q19" s="132">
        <f>Q20+Q33+Q43+Q54</f>
        <v>5584000</v>
      </c>
      <c r="R19" s="103">
        <f>R20+R33+R43+R54</f>
        <v>4788000</v>
      </c>
      <c r="S19" s="379"/>
      <c r="T19" s="103">
        <f>T20+T33+T43+T54</f>
        <v>694200</v>
      </c>
      <c r="U19" s="103">
        <f>U20+U33+U43+U54</f>
        <v>300600</v>
      </c>
      <c r="V19" s="103">
        <f>V20+V33+V43+V54</f>
        <v>309000</v>
      </c>
      <c r="W19" s="103">
        <f t="shared" si="3"/>
        <v>1303800</v>
      </c>
      <c r="X19" s="102">
        <f t="shared" si="4"/>
        <v>27.230576441102755</v>
      </c>
      <c r="Y19" s="374"/>
      <c r="Z19" s="102">
        <f>Z20+Z33+Z43+Z54</f>
        <v>541300</v>
      </c>
      <c r="AA19" s="103">
        <f>AA20+AA33+AA43+AA54</f>
        <v>373100</v>
      </c>
      <c r="AB19" s="103">
        <f>AB20+AB33+AB43+AB54</f>
        <v>327100</v>
      </c>
      <c r="AC19" s="103">
        <f t="shared" si="5"/>
        <v>1241500</v>
      </c>
      <c r="AD19" s="420">
        <f t="shared" si="6"/>
        <v>25.929406850459483</v>
      </c>
      <c r="AE19" s="374"/>
      <c r="AF19" s="420">
        <f t="shared" si="7"/>
        <v>2545300</v>
      </c>
      <c r="AG19" s="420">
        <f t="shared" si="8"/>
        <v>53.159983291562241</v>
      </c>
      <c r="AH19" s="374"/>
      <c r="AI19" s="420">
        <f>AI20+AI33+AI43+AI54</f>
        <v>420900</v>
      </c>
      <c r="AJ19" s="103">
        <f>AJ20+AJ33+AJ43+AJ54</f>
        <v>377700</v>
      </c>
      <c r="AK19" s="103">
        <f>AK20+AK33+AK43+AK54</f>
        <v>376500</v>
      </c>
      <c r="AL19" s="103">
        <f t="shared" si="9"/>
        <v>1175100</v>
      </c>
      <c r="AM19" s="420">
        <f t="shared" si="10"/>
        <v>24.542606516290729</v>
      </c>
      <c r="AN19" s="374"/>
      <c r="AO19" s="420">
        <f>AO20+AO33+AO43+AO54</f>
        <v>368100</v>
      </c>
      <c r="AP19" s="103">
        <f>AP20+AP33+AP43+AP54</f>
        <v>366400</v>
      </c>
      <c r="AQ19" s="103">
        <f>AQ20+AQ33+AQ43+AQ54</f>
        <v>333100</v>
      </c>
      <c r="AR19" s="103">
        <f t="shared" si="11"/>
        <v>1067600</v>
      </c>
      <c r="AS19" s="420">
        <f t="shared" si="12"/>
        <v>22.297410192147034</v>
      </c>
      <c r="AT19" s="374"/>
      <c r="AU19" s="420">
        <f t="shared" si="13"/>
        <v>2242700</v>
      </c>
      <c r="AV19" s="420">
        <f t="shared" si="14"/>
        <v>46.840016708437759</v>
      </c>
      <c r="AW19" s="374"/>
      <c r="AX19" s="420">
        <f t="shared" si="15"/>
        <v>4788000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4499000</v>
      </c>
      <c r="P20" s="131">
        <f>P21</f>
        <v>4877000</v>
      </c>
      <c r="Q20" s="132">
        <f>Q21</f>
        <v>5250000</v>
      </c>
      <c r="R20" s="103">
        <f>R21</f>
        <v>4499000</v>
      </c>
      <c r="S20" s="379"/>
      <c r="T20" s="103">
        <f>T21</f>
        <v>672300</v>
      </c>
      <c r="U20" s="103">
        <f>U21</f>
        <v>279100</v>
      </c>
      <c r="V20" s="103">
        <f>V21</f>
        <v>288400</v>
      </c>
      <c r="W20" s="103">
        <f t="shared" si="3"/>
        <v>1239800</v>
      </c>
      <c r="X20" s="102">
        <f t="shared" si="4"/>
        <v>27.55723494109802</v>
      </c>
      <c r="Y20" s="374"/>
      <c r="Z20" s="102">
        <f>Z21</f>
        <v>520700</v>
      </c>
      <c r="AA20" s="103">
        <f>AA21</f>
        <v>352000</v>
      </c>
      <c r="AB20" s="103">
        <f>AB21</f>
        <v>306400</v>
      </c>
      <c r="AC20" s="103">
        <f t="shared" si="5"/>
        <v>1179100</v>
      </c>
      <c r="AD20" s="420">
        <f t="shared" si="6"/>
        <v>26.208046232496109</v>
      </c>
      <c r="AE20" s="374"/>
      <c r="AF20" s="420">
        <f t="shared" si="7"/>
        <v>2418900</v>
      </c>
      <c r="AG20" s="420">
        <f t="shared" si="8"/>
        <v>53.765281173594133</v>
      </c>
      <c r="AH20" s="374"/>
      <c r="AI20" s="420">
        <f>AI21</f>
        <v>356700</v>
      </c>
      <c r="AJ20" s="103">
        <f>AJ21</f>
        <v>356900</v>
      </c>
      <c r="AK20" s="103">
        <f>AK21</f>
        <v>356200</v>
      </c>
      <c r="AL20" s="103">
        <f t="shared" si="9"/>
        <v>1069800</v>
      </c>
      <c r="AM20" s="420">
        <f t="shared" si="10"/>
        <v>23.778617470549012</v>
      </c>
      <c r="AN20" s="374"/>
      <c r="AO20" s="420">
        <f>AO21</f>
        <v>347000</v>
      </c>
      <c r="AP20" s="103">
        <f>AP21</f>
        <v>347500</v>
      </c>
      <c r="AQ20" s="103">
        <f>AQ21</f>
        <v>315800</v>
      </c>
      <c r="AR20" s="103">
        <f t="shared" si="11"/>
        <v>1010300</v>
      </c>
      <c r="AS20" s="420">
        <f t="shared" si="12"/>
        <v>22.456101355856855</v>
      </c>
      <c r="AT20" s="374"/>
      <c r="AU20" s="420">
        <f t="shared" si="13"/>
        <v>2080100</v>
      </c>
      <c r="AV20" s="420">
        <f t="shared" si="14"/>
        <v>46.234718826405867</v>
      </c>
      <c r="AW20" s="374"/>
      <c r="AX20" s="420">
        <f t="shared" si="15"/>
        <v>4499000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4499000</v>
      </c>
      <c r="P21" s="127">
        <f>P22+P25+P28</f>
        <v>4877000</v>
      </c>
      <c r="Q21" s="128">
        <f>Q22+Q25+Q28</f>
        <v>5250000</v>
      </c>
      <c r="R21" s="126">
        <f>R22+R25+R28</f>
        <v>4499000</v>
      </c>
      <c r="S21" s="388"/>
      <c r="T21" s="126">
        <f>T22+T25+T28</f>
        <v>672300</v>
      </c>
      <c r="U21" s="126">
        <f>U22+U25+U28</f>
        <v>279100</v>
      </c>
      <c r="V21" s="126">
        <f>V22+V25+V28</f>
        <v>288400</v>
      </c>
      <c r="W21" s="126">
        <f t="shared" si="3"/>
        <v>1239800</v>
      </c>
      <c r="X21" s="125">
        <f t="shared" si="4"/>
        <v>27.55723494109802</v>
      </c>
      <c r="Y21" s="374"/>
      <c r="Z21" s="125">
        <f>Z22+Z25+Z28</f>
        <v>520700</v>
      </c>
      <c r="AA21" s="126">
        <f>AA22+AA25+AA28</f>
        <v>352000</v>
      </c>
      <c r="AB21" s="126">
        <f>AB22+AB25+AB28</f>
        <v>306400</v>
      </c>
      <c r="AC21" s="126">
        <f t="shared" si="5"/>
        <v>1179100</v>
      </c>
      <c r="AD21" s="423">
        <f t="shared" si="6"/>
        <v>26.208046232496109</v>
      </c>
      <c r="AE21" s="374"/>
      <c r="AF21" s="423">
        <f t="shared" si="7"/>
        <v>2418900</v>
      </c>
      <c r="AG21" s="423">
        <f t="shared" si="8"/>
        <v>53.765281173594133</v>
      </c>
      <c r="AH21" s="374"/>
      <c r="AI21" s="423">
        <f>AI22+AI25+AI28</f>
        <v>356700</v>
      </c>
      <c r="AJ21" s="126">
        <f>AJ22+AJ25+AJ28</f>
        <v>356900</v>
      </c>
      <c r="AK21" s="126">
        <f>AK22+AK25+AK28</f>
        <v>356200</v>
      </c>
      <c r="AL21" s="126">
        <f t="shared" si="9"/>
        <v>1069800</v>
      </c>
      <c r="AM21" s="423">
        <f t="shared" si="10"/>
        <v>23.778617470549012</v>
      </c>
      <c r="AN21" s="374"/>
      <c r="AO21" s="423">
        <f>AO22+AO25+AO28</f>
        <v>347000</v>
      </c>
      <c r="AP21" s="126">
        <f>AP22+AP25+AP28</f>
        <v>347500</v>
      </c>
      <c r="AQ21" s="126">
        <f>AQ22+AQ25+AQ28</f>
        <v>315800</v>
      </c>
      <c r="AR21" s="126">
        <f t="shared" si="11"/>
        <v>1010300</v>
      </c>
      <c r="AS21" s="423">
        <f t="shared" si="12"/>
        <v>22.456101355856855</v>
      </c>
      <c r="AT21" s="374"/>
      <c r="AU21" s="423">
        <f t="shared" si="13"/>
        <v>2080100</v>
      </c>
      <c r="AV21" s="423">
        <f t="shared" si="14"/>
        <v>46.234718826405867</v>
      </c>
      <c r="AW21" s="374"/>
      <c r="AX21" s="423">
        <f t="shared" si="15"/>
        <v>4499000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3714000</v>
      </c>
      <c r="P22" s="131">
        <f>P23+P24</f>
        <v>4029000</v>
      </c>
      <c r="Q22" s="132">
        <f>Q23+Q24</f>
        <v>4359000</v>
      </c>
      <c r="R22" s="103">
        <f>R23+R24</f>
        <v>3714000</v>
      </c>
      <c r="S22" s="379"/>
      <c r="T22" s="103">
        <f>T23+T24</f>
        <v>556000</v>
      </c>
      <c r="U22" s="103">
        <f>U23+U24</f>
        <v>203000</v>
      </c>
      <c r="V22" s="103">
        <f>V23+V24</f>
        <v>252000</v>
      </c>
      <c r="W22" s="103">
        <f t="shared" si="3"/>
        <v>1011000</v>
      </c>
      <c r="X22" s="102">
        <f t="shared" si="4"/>
        <v>27.221324717285945</v>
      </c>
      <c r="Y22" s="374"/>
      <c r="Z22" s="102">
        <f>Z23+Z24</f>
        <v>403000</v>
      </c>
      <c r="AA22" s="103">
        <f>AA23+AA24</f>
        <v>254000</v>
      </c>
      <c r="AB22" s="103">
        <f>AB23+AB24</f>
        <v>253000</v>
      </c>
      <c r="AC22" s="103">
        <f t="shared" si="5"/>
        <v>910000</v>
      </c>
      <c r="AD22" s="424">
        <f t="shared" ref="AD22:AD27" si="22">AC22/(O22/100)</f>
        <v>24.501884760366181</v>
      </c>
      <c r="AE22" s="374"/>
      <c r="AF22" s="420">
        <f t="shared" si="7"/>
        <v>1921000</v>
      </c>
      <c r="AG22" s="420">
        <f t="shared" si="8"/>
        <v>51.723209477652127</v>
      </c>
      <c r="AH22" s="374"/>
      <c r="AI22" s="420">
        <f>AI23+AI24</f>
        <v>303000</v>
      </c>
      <c r="AJ22" s="103">
        <f>AJ23+AJ24</f>
        <v>303000</v>
      </c>
      <c r="AK22" s="103">
        <f>AK23+AK24</f>
        <v>303000</v>
      </c>
      <c r="AL22" s="103">
        <f t="shared" si="9"/>
        <v>909000</v>
      </c>
      <c r="AM22" s="424">
        <f t="shared" ref="AM22:AM27" si="23">AL22/(O22/100)</f>
        <v>24.474959612277868</v>
      </c>
      <c r="AN22" s="374"/>
      <c r="AO22" s="420">
        <f>AO23+AO24</f>
        <v>305000</v>
      </c>
      <c r="AP22" s="103">
        <f>AP23+AP24</f>
        <v>305000</v>
      </c>
      <c r="AQ22" s="103">
        <f>AQ23+AQ24</f>
        <v>274000</v>
      </c>
      <c r="AR22" s="103">
        <f t="shared" si="11"/>
        <v>884000</v>
      </c>
      <c r="AS22" s="424">
        <f t="shared" ref="AS22:AS27" si="24">AR22/(O22/100)</f>
        <v>23.801830910070006</v>
      </c>
      <c r="AT22" s="374"/>
      <c r="AU22" s="420">
        <f t="shared" si="13"/>
        <v>1793000</v>
      </c>
      <c r="AV22" s="420">
        <f t="shared" si="14"/>
        <v>48.276790522347873</v>
      </c>
      <c r="AW22" s="374"/>
      <c r="AX22" s="420">
        <f t="shared" si="15"/>
        <v>3714000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3670000</v>
      </c>
      <c r="P23" s="136">
        <v>3989000</v>
      </c>
      <c r="Q23" s="137">
        <v>4315000</v>
      </c>
      <c r="R23" s="129">
        <v>3670000</v>
      </c>
      <c r="S23" s="375"/>
      <c r="T23" s="129">
        <v>550000</v>
      </c>
      <c r="U23" s="129">
        <v>200000</v>
      </c>
      <c r="V23" s="129">
        <v>250000</v>
      </c>
      <c r="W23" s="129">
        <f t="shared" si="3"/>
        <v>1000000</v>
      </c>
      <c r="X23" s="135">
        <f t="shared" si="4"/>
        <v>27.247956403269754</v>
      </c>
      <c r="Y23" s="374"/>
      <c r="Z23" s="135">
        <v>400000</v>
      </c>
      <c r="AA23" s="129">
        <v>250000</v>
      </c>
      <c r="AB23" s="129">
        <v>250000</v>
      </c>
      <c r="AC23" s="129">
        <f>Z23+AA23+AB23</f>
        <v>900000</v>
      </c>
      <c r="AD23" s="424">
        <f>AC23/(O23/100)</f>
        <v>24.52316076294278</v>
      </c>
      <c r="AE23" s="374"/>
      <c r="AF23" s="424">
        <f t="shared" si="7"/>
        <v>1900000</v>
      </c>
      <c r="AG23" s="424">
        <f t="shared" si="8"/>
        <v>51.771117166212534</v>
      </c>
      <c r="AH23" s="374"/>
      <c r="AI23" s="424">
        <v>300000</v>
      </c>
      <c r="AJ23" s="129">
        <v>300000</v>
      </c>
      <c r="AK23" s="129">
        <v>300000</v>
      </c>
      <c r="AL23" s="129">
        <f>AI23+AJ23+AK23</f>
        <v>900000</v>
      </c>
      <c r="AM23" s="424">
        <f>AL23/(O23/100)</f>
        <v>24.52316076294278</v>
      </c>
      <c r="AN23" s="374"/>
      <c r="AO23" s="424">
        <v>300000</v>
      </c>
      <c r="AP23" s="129">
        <v>300000</v>
      </c>
      <c r="AQ23" s="129">
        <v>270000</v>
      </c>
      <c r="AR23" s="129">
        <f>AO23+AP23+AQ23</f>
        <v>870000</v>
      </c>
      <c r="AS23" s="424">
        <f>AR23/(O23/100)</f>
        <v>23.705722070844686</v>
      </c>
      <c r="AT23" s="374"/>
      <c r="AU23" s="424">
        <f t="shared" si="13"/>
        <v>1770000</v>
      </c>
      <c r="AV23" s="424">
        <f t="shared" si="14"/>
        <v>48.228882833787466</v>
      </c>
      <c r="AW23" s="374"/>
      <c r="AX23" s="424">
        <f t="shared" si="15"/>
        <v>3670000</v>
      </c>
      <c r="AY23" s="424">
        <f t="shared" si="16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44000</v>
      </c>
      <c r="P24" s="136">
        <v>40000</v>
      </c>
      <c r="Q24" s="137">
        <v>44000</v>
      </c>
      <c r="R24" s="129">
        <v>44000</v>
      </c>
      <c r="S24" s="375"/>
      <c r="T24" s="129">
        <v>6000</v>
      </c>
      <c r="U24" s="129">
        <v>3000</v>
      </c>
      <c r="V24" s="129">
        <v>2000</v>
      </c>
      <c r="W24" s="129">
        <f t="shared" si="3"/>
        <v>11000</v>
      </c>
      <c r="X24" s="135">
        <f t="shared" si="4"/>
        <v>25</v>
      </c>
      <c r="Y24" s="374"/>
      <c r="Z24" s="135">
        <v>3000</v>
      </c>
      <c r="AA24" s="129">
        <v>4000</v>
      </c>
      <c r="AB24" s="129">
        <v>3000</v>
      </c>
      <c r="AC24" s="129">
        <f>Z24+AA24+AB24</f>
        <v>10000</v>
      </c>
      <c r="AD24" s="424">
        <f>AC24/(O24/100)</f>
        <v>22.727272727272727</v>
      </c>
      <c r="AE24" s="374"/>
      <c r="AF24" s="424">
        <f t="shared" si="7"/>
        <v>21000</v>
      </c>
      <c r="AG24" s="424">
        <f t="shared" si="8"/>
        <v>47.727272727272727</v>
      </c>
      <c r="AH24" s="374"/>
      <c r="AI24" s="424">
        <v>3000</v>
      </c>
      <c r="AJ24" s="129">
        <v>3000</v>
      </c>
      <c r="AK24" s="129">
        <v>3000</v>
      </c>
      <c r="AL24" s="129">
        <f>AI24+AJ24+AK24</f>
        <v>9000</v>
      </c>
      <c r="AM24" s="424">
        <f>AL24/(O24/100)</f>
        <v>20.454545454545453</v>
      </c>
      <c r="AN24" s="374"/>
      <c r="AO24" s="424">
        <v>5000</v>
      </c>
      <c r="AP24" s="129">
        <v>5000</v>
      </c>
      <c r="AQ24" s="129">
        <v>4000</v>
      </c>
      <c r="AR24" s="129">
        <f>AO24+AP24+AQ24</f>
        <v>14000</v>
      </c>
      <c r="AS24" s="424">
        <f>AR24/(O24/100)</f>
        <v>31.818181818181817</v>
      </c>
      <c r="AT24" s="374"/>
      <c r="AU24" s="424">
        <f t="shared" si="13"/>
        <v>23000</v>
      </c>
      <c r="AV24" s="424">
        <f t="shared" si="14"/>
        <v>52.272727272727273</v>
      </c>
      <c r="AW24" s="374"/>
      <c r="AX24" s="424">
        <f t="shared" si="15"/>
        <v>44000</v>
      </c>
      <c r="AY24" s="424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754000</v>
      </c>
      <c r="P25" s="131">
        <f>P26+P27</f>
        <v>816000</v>
      </c>
      <c r="Q25" s="132">
        <f>Q26+Q27</f>
        <v>857000</v>
      </c>
      <c r="R25" s="103">
        <f>R26+R27</f>
        <v>754000</v>
      </c>
      <c r="S25" s="379"/>
      <c r="T25" s="103">
        <f>T26+T27</f>
        <v>114000</v>
      </c>
      <c r="U25" s="103">
        <f>U26+U27</f>
        <v>74000</v>
      </c>
      <c r="V25" s="103">
        <f>V26+V27</f>
        <v>34000</v>
      </c>
      <c r="W25" s="103">
        <f t="shared" si="3"/>
        <v>222000</v>
      </c>
      <c r="X25" s="102">
        <f t="shared" si="4"/>
        <v>29.442970822281168</v>
      </c>
      <c r="Y25" s="374"/>
      <c r="Z25" s="102">
        <f>Z26+Z27</f>
        <v>115000</v>
      </c>
      <c r="AA25" s="103">
        <f>AA26+AA27</f>
        <v>95000</v>
      </c>
      <c r="AB25" s="103">
        <f>AB26+AB27</f>
        <v>50000</v>
      </c>
      <c r="AC25" s="103">
        <f t="shared" si="5"/>
        <v>260000</v>
      </c>
      <c r="AD25" s="424">
        <f t="shared" si="22"/>
        <v>34.482758620689658</v>
      </c>
      <c r="AE25" s="374"/>
      <c r="AF25" s="420">
        <f t="shared" si="7"/>
        <v>482000</v>
      </c>
      <c r="AG25" s="420">
        <f t="shared" si="8"/>
        <v>63.92572944297082</v>
      </c>
      <c r="AH25" s="374"/>
      <c r="AI25" s="420">
        <f>AI26+AI27</f>
        <v>51000</v>
      </c>
      <c r="AJ25" s="103">
        <f>AJ26+AJ27</f>
        <v>51000</v>
      </c>
      <c r="AK25" s="103">
        <f>AK26+AK27</f>
        <v>50000</v>
      </c>
      <c r="AL25" s="103">
        <f t="shared" si="9"/>
        <v>152000</v>
      </c>
      <c r="AM25" s="424">
        <f t="shared" si="23"/>
        <v>20.159151193633953</v>
      </c>
      <c r="AN25" s="374"/>
      <c r="AO25" s="420">
        <f>AO26+AO27</f>
        <v>40000</v>
      </c>
      <c r="AP25" s="103">
        <f>AP26+AP27</f>
        <v>40000</v>
      </c>
      <c r="AQ25" s="103">
        <f>AQ26+AQ27</f>
        <v>40000</v>
      </c>
      <c r="AR25" s="103">
        <f t="shared" si="11"/>
        <v>120000</v>
      </c>
      <c r="AS25" s="424">
        <f t="shared" si="24"/>
        <v>15.915119363395226</v>
      </c>
      <c r="AT25" s="374"/>
      <c r="AU25" s="420">
        <f t="shared" si="13"/>
        <v>272000</v>
      </c>
      <c r="AV25" s="420">
        <f t="shared" si="14"/>
        <v>36.07427055702918</v>
      </c>
      <c r="AW25" s="374"/>
      <c r="AX25" s="420">
        <f t="shared" si="15"/>
        <v>754000</v>
      </c>
      <c r="AY25" s="420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750000</v>
      </c>
      <c r="P26" s="136">
        <v>810000</v>
      </c>
      <c r="Q26" s="137">
        <v>850000</v>
      </c>
      <c r="R26" s="129">
        <v>750000</v>
      </c>
      <c r="S26" s="375"/>
      <c r="T26" s="129">
        <v>113000</v>
      </c>
      <c r="U26" s="129">
        <v>74000</v>
      </c>
      <c r="V26" s="129">
        <v>34000</v>
      </c>
      <c r="W26" s="129">
        <f t="shared" si="3"/>
        <v>221000</v>
      </c>
      <c r="X26" s="135">
        <f t="shared" si="4"/>
        <v>29.466666666666665</v>
      </c>
      <c r="Y26" s="374"/>
      <c r="Z26" s="135">
        <v>114000</v>
      </c>
      <c r="AA26" s="129">
        <v>95000</v>
      </c>
      <c r="AB26" s="129">
        <v>50000</v>
      </c>
      <c r="AC26" s="129">
        <f t="shared" si="5"/>
        <v>259000</v>
      </c>
      <c r="AD26" s="424">
        <f t="shared" si="22"/>
        <v>34.533333333333331</v>
      </c>
      <c r="AE26" s="374"/>
      <c r="AF26" s="424">
        <f t="shared" si="7"/>
        <v>480000</v>
      </c>
      <c r="AG26" s="424">
        <f t="shared" si="8"/>
        <v>64</v>
      </c>
      <c r="AH26" s="374"/>
      <c r="AI26" s="424">
        <v>50000</v>
      </c>
      <c r="AJ26" s="129">
        <v>50000</v>
      </c>
      <c r="AK26" s="129">
        <v>50000</v>
      </c>
      <c r="AL26" s="129">
        <f t="shared" si="9"/>
        <v>150000</v>
      </c>
      <c r="AM26" s="424">
        <f t="shared" si="23"/>
        <v>20</v>
      </c>
      <c r="AN26" s="374"/>
      <c r="AO26" s="424">
        <v>40000</v>
      </c>
      <c r="AP26" s="129">
        <v>40000</v>
      </c>
      <c r="AQ26" s="129">
        <v>40000</v>
      </c>
      <c r="AR26" s="129">
        <f t="shared" si="11"/>
        <v>120000</v>
      </c>
      <c r="AS26" s="424">
        <f t="shared" si="24"/>
        <v>16</v>
      </c>
      <c r="AT26" s="374"/>
      <c r="AU26" s="424">
        <f t="shared" si="13"/>
        <v>270000</v>
      </c>
      <c r="AV26" s="424">
        <f t="shared" si="14"/>
        <v>36</v>
      </c>
      <c r="AW26" s="374"/>
      <c r="AX26" s="424">
        <f t="shared" si="15"/>
        <v>750000</v>
      </c>
      <c r="AY26" s="424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4000</v>
      </c>
      <c r="P27" s="136">
        <v>6000</v>
      </c>
      <c r="Q27" s="137">
        <v>7000</v>
      </c>
      <c r="R27" s="129">
        <v>4000</v>
      </c>
      <c r="S27" s="375"/>
      <c r="T27" s="129">
        <v>1000</v>
      </c>
      <c r="U27" s="129"/>
      <c r="V27" s="129"/>
      <c r="W27" s="129">
        <f t="shared" si="3"/>
        <v>1000</v>
      </c>
      <c r="X27" s="135">
        <f t="shared" si="4"/>
        <v>25</v>
      </c>
      <c r="Y27" s="374"/>
      <c r="Z27" s="135">
        <v>1000</v>
      </c>
      <c r="AA27" s="129"/>
      <c r="AB27" s="129"/>
      <c r="AC27" s="129">
        <f t="shared" si="5"/>
        <v>1000</v>
      </c>
      <c r="AD27" s="424">
        <f t="shared" si="22"/>
        <v>25</v>
      </c>
      <c r="AE27" s="374"/>
      <c r="AF27" s="424">
        <f t="shared" si="7"/>
        <v>2000</v>
      </c>
      <c r="AG27" s="424">
        <f t="shared" si="8"/>
        <v>50</v>
      </c>
      <c r="AH27" s="374"/>
      <c r="AI27" s="424">
        <v>1000</v>
      </c>
      <c r="AJ27" s="129">
        <v>1000</v>
      </c>
      <c r="AK27" s="129"/>
      <c r="AL27" s="129">
        <f t="shared" si="9"/>
        <v>2000</v>
      </c>
      <c r="AM27" s="424">
        <f t="shared" si="23"/>
        <v>50</v>
      </c>
      <c r="AN27" s="374"/>
      <c r="AO27" s="424"/>
      <c r="AP27" s="129"/>
      <c r="AQ27" s="129"/>
      <c r="AR27" s="129">
        <f t="shared" si="11"/>
        <v>0</v>
      </c>
      <c r="AS27" s="424">
        <f t="shared" si="24"/>
        <v>0</v>
      </c>
      <c r="AT27" s="374"/>
      <c r="AU27" s="424">
        <f t="shared" si="13"/>
        <v>2000</v>
      </c>
      <c r="AV27" s="424">
        <f t="shared" si="14"/>
        <v>50</v>
      </c>
      <c r="AW27" s="374"/>
      <c r="AX27" s="424">
        <f t="shared" si="15"/>
        <v>4000</v>
      </c>
      <c r="AY27" s="424">
        <f t="shared" si="16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31000</v>
      </c>
      <c r="P28" s="131">
        <f>P29+P30+P31+P32</f>
        <v>32000</v>
      </c>
      <c r="Q28" s="132">
        <f>Q29+Q30+Q31+Q32</f>
        <v>34000</v>
      </c>
      <c r="R28" s="103">
        <f>R29+R30+R31+R32</f>
        <v>31000</v>
      </c>
      <c r="S28" s="379"/>
      <c r="T28" s="103">
        <f>T29+T30+T31+T32</f>
        <v>2300</v>
      </c>
      <c r="U28" s="103">
        <f>U29+U30+U31+U32</f>
        <v>2100</v>
      </c>
      <c r="V28" s="103">
        <f>V29+V30+V31+V32</f>
        <v>2400</v>
      </c>
      <c r="W28" s="103">
        <f t="shared" si="3"/>
        <v>6800</v>
      </c>
      <c r="X28" s="102">
        <f t="shared" si="4"/>
        <v>21.93548387096774</v>
      </c>
      <c r="Y28" s="374"/>
      <c r="Z28" s="102">
        <f>Z29+Z30+Z31+Z32</f>
        <v>2700</v>
      </c>
      <c r="AA28" s="103">
        <f>AA29+AA30+AA31+AA32</f>
        <v>3000</v>
      </c>
      <c r="AB28" s="103">
        <f>AB29+AB30+AB31+AB32</f>
        <v>3400</v>
      </c>
      <c r="AC28" s="103">
        <f t="shared" si="5"/>
        <v>9100</v>
      </c>
      <c r="AD28" s="420">
        <f>AC28/(R28/100)</f>
        <v>29.35483870967742</v>
      </c>
      <c r="AE28" s="374"/>
      <c r="AF28" s="420">
        <f t="shared" si="7"/>
        <v>15900</v>
      </c>
      <c r="AG28" s="420">
        <f t="shared" si="8"/>
        <v>51.29032258064516</v>
      </c>
      <c r="AH28" s="374"/>
      <c r="AI28" s="420">
        <f>AI29+AI30+AI31+AI32</f>
        <v>2700</v>
      </c>
      <c r="AJ28" s="103">
        <f>AJ29+AJ30+AJ31+AJ32</f>
        <v>2900</v>
      </c>
      <c r="AK28" s="103">
        <f>AK29+AK30+AK31+AK32</f>
        <v>3200</v>
      </c>
      <c r="AL28" s="103">
        <f t="shared" si="9"/>
        <v>8800</v>
      </c>
      <c r="AM28" s="420">
        <f>AL28/(R28/100)</f>
        <v>28.387096774193548</v>
      </c>
      <c r="AN28" s="374"/>
      <c r="AO28" s="420">
        <f>AO29+AO30+AO31+AO32</f>
        <v>2000</v>
      </c>
      <c r="AP28" s="103">
        <f>AP29+AP30+AP31+AP32</f>
        <v>2500</v>
      </c>
      <c r="AQ28" s="103">
        <f>AQ29+AQ30+AQ31+AQ32</f>
        <v>1800</v>
      </c>
      <c r="AR28" s="103">
        <f t="shared" si="11"/>
        <v>6300</v>
      </c>
      <c r="AS28" s="420">
        <f>AR28/(R28/100)</f>
        <v>20.322580645161292</v>
      </c>
      <c r="AT28" s="374"/>
      <c r="AU28" s="420">
        <f t="shared" si="13"/>
        <v>15100</v>
      </c>
      <c r="AV28" s="420">
        <f t="shared" si="14"/>
        <v>48.70967741935484</v>
      </c>
      <c r="AW28" s="374"/>
      <c r="AX28" s="420">
        <f t="shared" si="15"/>
        <v>31000</v>
      </c>
      <c r="AY28" s="420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6000</v>
      </c>
      <c r="P29" s="136">
        <v>6000</v>
      </c>
      <c r="Q29" s="137">
        <v>7000</v>
      </c>
      <c r="R29" s="129">
        <v>6000</v>
      </c>
      <c r="S29" s="375"/>
      <c r="T29" s="129">
        <v>400</v>
      </c>
      <c r="U29" s="129">
        <v>500</v>
      </c>
      <c r="V29" s="129">
        <v>600</v>
      </c>
      <c r="W29" s="129">
        <f t="shared" si="3"/>
        <v>1500</v>
      </c>
      <c r="X29" s="135">
        <f t="shared" si="4"/>
        <v>25</v>
      </c>
      <c r="Y29" s="374"/>
      <c r="Z29" s="135">
        <v>400</v>
      </c>
      <c r="AA29" s="129">
        <v>600</v>
      </c>
      <c r="AB29" s="129">
        <v>800</v>
      </c>
      <c r="AC29" s="129">
        <f t="shared" si="5"/>
        <v>1800</v>
      </c>
      <c r="AD29" s="424">
        <f>AC29/(R29/100)</f>
        <v>30</v>
      </c>
      <c r="AE29" s="374"/>
      <c r="AF29" s="424">
        <f t="shared" si="7"/>
        <v>3300</v>
      </c>
      <c r="AG29" s="424">
        <f t="shared" si="8"/>
        <v>55</v>
      </c>
      <c r="AH29" s="374"/>
      <c r="AI29" s="424">
        <v>400</v>
      </c>
      <c r="AJ29" s="129">
        <v>500</v>
      </c>
      <c r="AK29" s="129">
        <v>600</v>
      </c>
      <c r="AL29" s="129">
        <f t="shared" si="9"/>
        <v>1500</v>
      </c>
      <c r="AM29" s="424">
        <f>AL29/(R29/100)</f>
        <v>25</v>
      </c>
      <c r="AN29" s="374"/>
      <c r="AO29" s="424">
        <v>400</v>
      </c>
      <c r="AP29" s="129">
        <v>500</v>
      </c>
      <c r="AQ29" s="129">
        <v>300</v>
      </c>
      <c r="AR29" s="129">
        <f t="shared" si="11"/>
        <v>1200</v>
      </c>
      <c r="AS29" s="424">
        <f>AR29/(R29/100)</f>
        <v>20</v>
      </c>
      <c r="AT29" s="374"/>
      <c r="AU29" s="424">
        <f t="shared" si="13"/>
        <v>2700</v>
      </c>
      <c r="AV29" s="424">
        <f t="shared" si="14"/>
        <v>45</v>
      </c>
      <c r="AW29" s="374"/>
      <c r="AX29" s="424">
        <f t="shared" si="15"/>
        <v>6000</v>
      </c>
      <c r="AY29" s="424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17000</v>
      </c>
      <c r="P30" s="136">
        <v>18000</v>
      </c>
      <c r="Q30" s="137">
        <v>19000</v>
      </c>
      <c r="R30" s="129">
        <v>17000</v>
      </c>
      <c r="S30" s="375"/>
      <c r="T30" s="129">
        <v>1300</v>
      </c>
      <c r="U30" s="129">
        <v>1000</v>
      </c>
      <c r="V30" s="129">
        <v>1100</v>
      </c>
      <c r="W30" s="129">
        <f t="shared" si="3"/>
        <v>3400</v>
      </c>
      <c r="X30" s="135">
        <f t="shared" si="4"/>
        <v>20</v>
      </c>
      <c r="Y30" s="374"/>
      <c r="Z30" s="135">
        <v>1600</v>
      </c>
      <c r="AA30" s="129">
        <v>1700</v>
      </c>
      <c r="AB30" s="129">
        <v>1800</v>
      </c>
      <c r="AC30" s="129">
        <f t="shared" si="5"/>
        <v>5100</v>
      </c>
      <c r="AD30" s="424">
        <f>AC30/(R30/100)</f>
        <v>30</v>
      </c>
      <c r="AE30" s="374"/>
      <c r="AF30" s="424">
        <f t="shared" si="7"/>
        <v>8500</v>
      </c>
      <c r="AG30" s="424">
        <f t="shared" si="8"/>
        <v>50</v>
      </c>
      <c r="AH30" s="374"/>
      <c r="AI30" s="424">
        <v>1600</v>
      </c>
      <c r="AJ30" s="129">
        <v>1700</v>
      </c>
      <c r="AK30" s="129">
        <v>1800</v>
      </c>
      <c r="AL30" s="129">
        <f t="shared" si="9"/>
        <v>5100</v>
      </c>
      <c r="AM30" s="424">
        <f>AL30/(R30/100)</f>
        <v>30</v>
      </c>
      <c r="AN30" s="374"/>
      <c r="AO30" s="424">
        <v>1000</v>
      </c>
      <c r="AP30" s="129">
        <v>1200</v>
      </c>
      <c r="AQ30" s="129">
        <v>1200</v>
      </c>
      <c r="AR30" s="129">
        <f t="shared" si="11"/>
        <v>3400</v>
      </c>
      <c r="AS30" s="424">
        <f>AR30/(R30/100)</f>
        <v>20</v>
      </c>
      <c r="AT30" s="374"/>
      <c r="AU30" s="424">
        <f t="shared" si="13"/>
        <v>8500</v>
      </c>
      <c r="AV30" s="424">
        <f t="shared" si="14"/>
        <v>50</v>
      </c>
      <c r="AW30" s="374"/>
      <c r="AX30" s="424">
        <f t="shared" si="15"/>
        <v>17000</v>
      </c>
      <c r="AY30" s="424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5000</v>
      </c>
      <c r="P31" s="136">
        <v>5000</v>
      </c>
      <c r="Q31" s="137">
        <v>5000</v>
      </c>
      <c r="R31" s="129">
        <v>5000</v>
      </c>
      <c r="S31" s="375"/>
      <c r="T31" s="129">
        <v>400</v>
      </c>
      <c r="U31" s="129">
        <v>400</v>
      </c>
      <c r="V31" s="129">
        <v>500</v>
      </c>
      <c r="W31" s="129">
        <f t="shared" si="3"/>
        <v>1300</v>
      </c>
      <c r="X31" s="135">
        <f t="shared" si="4"/>
        <v>26</v>
      </c>
      <c r="Y31" s="374"/>
      <c r="Z31" s="135">
        <v>400</v>
      </c>
      <c r="AA31" s="129">
        <v>400</v>
      </c>
      <c r="AB31" s="129">
        <v>500</v>
      </c>
      <c r="AC31" s="129">
        <f t="shared" si="5"/>
        <v>1300</v>
      </c>
      <c r="AD31" s="424">
        <f>AC31/(R31/100)</f>
        <v>26</v>
      </c>
      <c r="AE31" s="374"/>
      <c r="AF31" s="424">
        <f t="shared" si="7"/>
        <v>2600</v>
      </c>
      <c r="AG31" s="424">
        <f t="shared" si="8"/>
        <v>52</v>
      </c>
      <c r="AH31" s="374"/>
      <c r="AI31" s="424">
        <v>500</v>
      </c>
      <c r="AJ31" s="129">
        <v>500</v>
      </c>
      <c r="AK31" s="129">
        <v>500</v>
      </c>
      <c r="AL31" s="129">
        <f t="shared" si="9"/>
        <v>1500</v>
      </c>
      <c r="AM31" s="424">
        <f>AL31/(R31/100)</f>
        <v>30</v>
      </c>
      <c r="AN31" s="374"/>
      <c r="AO31" s="424">
        <v>300</v>
      </c>
      <c r="AP31" s="129">
        <v>300</v>
      </c>
      <c r="AQ31" s="129">
        <v>300</v>
      </c>
      <c r="AR31" s="129">
        <f t="shared" si="11"/>
        <v>900</v>
      </c>
      <c r="AS31" s="424">
        <f>AR31/(R31/100)</f>
        <v>18</v>
      </c>
      <c r="AT31" s="374"/>
      <c r="AU31" s="424">
        <f t="shared" si="13"/>
        <v>2400</v>
      </c>
      <c r="AV31" s="424">
        <f t="shared" si="14"/>
        <v>48</v>
      </c>
      <c r="AW31" s="374"/>
      <c r="AX31" s="424">
        <f t="shared" si="15"/>
        <v>5000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3000</v>
      </c>
      <c r="P32" s="136">
        <v>3000</v>
      </c>
      <c r="Q32" s="137">
        <v>3000</v>
      </c>
      <c r="R32" s="129">
        <v>3000</v>
      </c>
      <c r="S32" s="375"/>
      <c r="T32" s="129">
        <v>200</v>
      </c>
      <c r="U32" s="129">
        <v>200</v>
      </c>
      <c r="V32" s="129">
        <v>200</v>
      </c>
      <c r="W32" s="129">
        <f t="shared" si="3"/>
        <v>600</v>
      </c>
      <c r="X32" s="135">
        <f t="shared" si="4"/>
        <v>20</v>
      </c>
      <c r="Y32" s="374"/>
      <c r="Z32" s="135">
        <v>300</v>
      </c>
      <c r="AA32" s="129">
        <v>300</v>
      </c>
      <c r="AB32" s="129">
        <v>300</v>
      </c>
      <c r="AC32" s="129">
        <f t="shared" si="5"/>
        <v>900</v>
      </c>
      <c r="AD32" s="424">
        <f>AC32/(R32/100)</f>
        <v>30</v>
      </c>
      <c r="AE32" s="374"/>
      <c r="AF32" s="424">
        <f t="shared" si="7"/>
        <v>1500</v>
      </c>
      <c r="AG32" s="424">
        <f t="shared" si="8"/>
        <v>50</v>
      </c>
      <c r="AH32" s="374"/>
      <c r="AI32" s="424">
        <v>200</v>
      </c>
      <c r="AJ32" s="129">
        <v>200</v>
      </c>
      <c r="AK32" s="129">
        <v>300</v>
      </c>
      <c r="AL32" s="129">
        <f t="shared" si="9"/>
        <v>700</v>
      </c>
      <c r="AM32" s="424">
        <f>AL32/(R32/100)</f>
        <v>23.333333333333332</v>
      </c>
      <c r="AN32" s="374"/>
      <c r="AO32" s="424">
        <v>300</v>
      </c>
      <c r="AP32" s="129">
        <v>500</v>
      </c>
      <c r="AQ32" s="129"/>
      <c r="AR32" s="129">
        <f t="shared" si="11"/>
        <v>800</v>
      </c>
      <c r="AS32" s="424">
        <f>AR32/(R32/100)</f>
        <v>26.666666666666668</v>
      </c>
      <c r="AT32" s="374"/>
      <c r="AU32" s="424">
        <f t="shared" si="13"/>
        <v>1500</v>
      </c>
      <c r="AV32" s="424">
        <f t="shared" si="14"/>
        <v>50</v>
      </c>
      <c r="AW32" s="374"/>
      <c r="AX32" s="424">
        <f t="shared" si="15"/>
        <v>3000</v>
      </c>
      <c r="AY32" s="424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241000</v>
      </c>
      <c r="P33" s="119">
        <f>P34</f>
        <v>253000</v>
      </c>
      <c r="Q33" s="120">
        <f>Q34</f>
        <v>265000</v>
      </c>
      <c r="R33" s="118">
        <f>R34</f>
        <v>241000</v>
      </c>
      <c r="S33" s="379"/>
      <c r="T33" s="118">
        <f>T34</f>
        <v>21900</v>
      </c>
      <c r="U33" s="118">
        <f>U34</f>
        <v>21500</v>
      </c>
      <c r="V33" s="118">
        <f>V34</f>
        <v>20600</v>
      </c>
      <c r="W33" s="118">
        <f>W34</f>
        <v>64000</v>
      </c>
      <c r="X33" s="117">
        <f t="shared" si="4"/>
        <v>26.556016597510375</v>
      </c>
      <c r="Y33" s="374"/>
      <c r="Z33" s="117">
        <f>Z34</f>
        <v>20600</v>
      </c>
      <c r="AA33" s="118">
        <f>AA34</f>
        <v>21100</v>
      </c>
      <c r="AB33" s="118">
        <f>AB34</f>
        <v>20700</v>
      </c>
      <c r="AC33" s="118">
        <f>AC34</f>
        <v>62400</v>
      </c>
      <c r="AD33" s="422">
        <f t="shared" si="6"/>
        <v>25.892116182572614</v>
      </c>
      <c r="AE33" s="374"/>
      <c r="AF33" s="422">
        <f t="shared" si="7"/>
        <v>126400</v>
      </c>
      <c r="AG33" s="422">
        <f t="shared" si="8"/>
        <v>52.448132780082986</v>
      </c>
      <c r="AH33" s="374"/>
      <c r="AI33" s="422">
        <f>AI34</f>
        <v>19200</v>
      </c>
      <c r="AJ33" s="118">
        <f>AJ34</f>
        <v>17800</v>
      </c>
      <c r="AK33" s="118">
        <f>AK34</f>
        <v>20300</v>
      </c>
      <c r="AL33" s="118">
        <f>AL34</f>
        <v>57300</v>
      </c>
      <c r="AM33" s="422">
        <f t="shared" si="10"/>
        <v>23.775933609958507</v>
      </c>
      <c r="AN33" s="374"/>
      <c r="AO33" s="422">
        <f>AO34</f>
        <v>21100</v>
      </c>
      <c r="AP33" s="118">
        <f>AP34</f>
        <v>18900</v>
      </c>
      <c r="AQ33" s="118">
        <f>AQ34</f>
        <v>17300</v>
      </c>
      <c r="AR33" s="118">
        <f>AR34</f>
        <v>57300</v>
      </c>
      <c r="AS33" s="422">
        <f t="shared" si="12"/>
        <v>23.775933609958507</v>
      </c>
      <c r="AT33" s="374"/>
      <c r="AU33" s="422">
        <f>AU34</f>
        <v>114600</v>
      </c>
      <c r="AV33" s="422">
        <f t="shared" si="14"/>
        <v>47.551867219917014</v>
      </c>
      <c r="AW33" s="374"/>
      <c r="AX33" s="422">
        <f t="shared" si="15"/>
        <v>241000</v>
      </c>
      <c r="AY33" s="422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O35+O38+O40</f>
        <v>241000</v>
      </c>
      <c r="P34" s="127">
        <f>P35+P38+P40</f>
        <v>253000</v>
      </c>
      <c r="Q34" s="128">
        <f>Q35+Q38+Q40</f>
        <v>265000</v>
      </c>
      <c r="R34" s="126">
        <f>R35+R38+R40</f>
        <v>241000</v>
      </c>
      <c r="S34" s="388"/>
      <c r="T34" s="126">
        <f>T35+T38+T40</f>
        <v>21900</v>
      </c>
      <c r="U34" s="126">
        <f>U35+U38+U40</f>
        <v>21500</v>
      </c>
      <c r="V34" s="126">
        <f>V35+V38+V40</f>
        <v>20600</v>
      </c>
      <c r="W34" s="126">
        <f>W35+W38+W40</f>
        <v>64000</v>
      </c>
      <c r="X34" s="125">
        <f t="shared" si="4"/>
        <v>26.556016597510375</v>
      </c>
      <c r="Y34" s="374"/>
      <c r="Z34" s="125">
        <f>Z35+Z38+Z40</f>
        <v>20600</v>
      </c>
      <c r="AA34" s="126">
        <f>AA35+AA38+AA40</f>
        <v>21100</v>
      </c>
      <c r="AB34" s="126">
        <f>AB35+AB38+AB40</f>
        <v>20700</v>
      </c>
      <c r="AC34" s="126">
        <f>AC35+AC38+AC40</f>
        <v>62400</v>
      </c>
      <c r="AD34" s="423">
        <f t="shared" si="6"/>
        <v>25.892116182572614</v>
      </c>
      <c r="AE34" s="374"/>
      <c r="AF34" s="423">
        <f t="shared" si="7"/>
        <v>126400</v>
      </c>
      <c r="AG34" s="423">
        <f t="shared" si="8"/>
        <v>52.448132780082986</v>
      </c>
      <c r="AH34" s="374"/>
      <c r="AI34" s="423">
        <f>AI35+AI38+AI40</f>
        <v>19200</v>
      </c>
      <c r="AJ34" s="126">
        <f>AJ35+AJ38+AJ40</f>
        <v>17800</v>
      </c>
      <c r="AK34" s="126">
        <f>AK35+AK38+AK40</f>
        <v>20300</v>
      </c>
      <c r="AL34" s="126">
        <f>AL35+AL38+AL40</f>
        <v>57300</v>
      </c>
      <c r="AM34" s="423">
        <f t="shared" si="10"/>
        <v>23.775933609958507</v>
      </c>
      <c r="AN34" s="374"/>
      <c r="AO34" s="423">
        <f>AO35+AO38+AO40</f>
        <v>21100</v>
      </c>
      <c r="AP34" s="126">
        <f>AP35+AP38+AP40</f>
        <v>18900</v>
      </c>
      <c r="AQ34" s="126">
        <f>AQ35+AQ38+AQ40</f>
        <v>17300</v>
      </c>
      <c r="AR34" s="126">
        <f>AR35+AR38+AR40</f>
        <v>57300</v>
      </c>
      <c r="AS34" s="423">
        <f t="shared" si="12"/>
        <v>23.775933609958507</v>
      </c>
      <c r="AT34" s="374"/>
      <c r="AU34" s="423">
        <f t="shared" ref="AU34:AU51" si="25">AL34+AR34</f>
        <v>114600</v>
      </c>
      <c r="AV34" s="423">
        <f t="shared" si="14"/>
        <v>47.551867219917014</v>
      </c>
      <c r="AW34" s="374"/>
      <c r="AX34" s="423">
        <f t="shared" si="15"/>
        <v>241000</v>
      </c>
      <c r="AY34" s="423">
        <f t="shared" si="16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222000</v>
      </c>
      <c r="P35" s="131">
        <f>P36+P37</f>
        <v>233000</v>
      </c>
      <c r="Q35" s="132">
        <f>Q36+Q37</f>
        <v>244000</v>
      </c>
      <c r="R35" s="103">
        <f>R36+R37</f>
        <v>222000</v>
      </c>
      <c r="S35" s="379"/>
      <c r="T35" s="103">
        <f>T36+T37</f>
        <v>20000</v>
      </c>
      <c r="U35" s="103">
        <f>U36+U37</f>
        <v>20000</v>
      </c>
      <c r="V35" s="103">
        <f>V36+V37</f>
        <v>19000</v>
      </c>
      <c r="W35" s="103">
        <f>W36+W37</f>
        <v>59000</v>
      </c>
      <c r="X35" s="102">
        <f t="shared" si="4"/>
        <v>26.576576576576578</v>
      </c>
      <c r="Y35" s="374"/>
      <c r="Z35" s="102">
        <f>Z36+Z37</f>
        <v>19000</v>
      </c>
      <c r="AA35" s="103">
        <f>AA36+AA37</f>
        <v>19000</v>
      </c>
      <c r="AB35" s="103">
        <f>AB36+AB37</f>
        <v>19000</v>
      </c>
      <c r="AC35" s="103">
        <f>AC36+AC37</f>
        <v>57000</v>
      </c>
      <c r="AD35" s="420">
        <f t="shared" si="6"/>
        <v>25.675675675675677</v>
      </c>
      <c r="AE35" s="374"/>
      <c r="AF35" s="420">
        <f t="shared" si="7"/>
        <v>116000</v>
      </c>
      <c r="AG35" s="420">
        <f t="shared" si="8"/>
        <v>52.252252252252255</v>
      </c>
      <c r="AH35" s="374"/>
      <c r="AI35" s="420">
        <f>AI36+AI37</f>
        <v>17000</v>
      </c>
      <c r="AJ35" s="103">
        <f>AJ36+AJ37</f>
        <v>16000</v>
      </c>
      <c r="AK35" s="103">
        <f>AK36+AK37</f>
        <v>17600</v>
      </c>
      <c r="AL35" s="103">
        <f>AL36+AL37</f>
        <v>50600</v>
      </c>
      <c r="AM35" s="420">
        <f t="shared" si="10"/>
        <v>22.792792792792792</v>
      </c>
      <c r="AN35" s="374"/>
      <c r="AO35" s="420">
        <f>AO36+AO37</f>
        <v>19500</v>
      </c>
      <c r="AP35" s="103">
        <f>AP36+AP37</f>
        <v>18700</v>
      </c>
      <c r="AQ35" s="103">
        <f>AQ36+AQ37</f>
        <v>17200</v>
      </c>
      <c r="AR35" s="103">
        <f>AR36+AR37</f>
        <v>55400</v>
      </c>
      <c r="AS35" s="420">
        <f t="shared" si="12"/>
        <v>24.954954954954953</v>
      </c>
      <c r="AT35" s="374"/>
      <c r="AU35" s="420">
        <f t="shared" si="25"/>
        <v>106000</v>
      </c>
      <c r="AV35" s="420">
        <f t="shared" si="14"/>
        <v>47.747747747747745</v>
      </c>
      <c r="AW35" s="374"/>
      <c r="AX35" s="420">
        <f t="shared" si="15"/>
        <v>222000</v>
      </c>
      <c r="AY35" s="420">
        <f t="shared" si="16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200000</v>
      </c>
      <c r="P36" s="136">
        <v>210000</v>
      </c>
      <c r="Q36" s="137">
        <v>220000</v>
      </c>
      <c r="R36" s="129">
        <v>200000</v>
      </c>
      <c r="S36" s="375"/>
      <c r="T36" s="129">
        <v>16000</v>
      </c>
      <c r="U36" s="129">
        <v>18000</v>
      </c>
      <c r="V36" s="129">
        <v>18000</v>
      </c>
      <c r="W36" s="129">
        <f>SUM(T36:V36)</f>
        <v>52000</v>
      </c>
      <c r="X36" s="135">
        <f t="shared" si="4"/>
        <v>26</v>
      </c>
      <c r="Y36" s="374"/>
      <c r="Z36" s="135">
        <v>17000</v>
      </c>
      <c r="AA36" s="129">
        <v>17000</v>
      </c>
      <c r="AB36" s="129">
        <v>17000</v>
      </c>
      <c r="AC36" s="129">
        <f>SUM(Z36:AB36)</f>
        <v>51000</v>
      </c>
      <c r="AD36" s="424">
        <f t="shared" si="6"/>
        <v>25.5</v>
      </c>
      <c r="AE36" s="374"/>
      <c r="AF36" s="424">
        <f t="shared" si="7"/>
        <v>103000</v>
      </c>
      <c r="AG36" s="424">
        <f t="shared" si="8"/>
        <v>51.5</v>
      </c>
      <c r="AH36" s="374"/>
      <c r="AI36" s="424">
        <v>15000</v>
      </c>
      <c r="AJ36" s="129">
        <v>15000</v>
      </c>
      <c r="AK36" s="129">
        <v>15000</v>
      </c>
      <c r="AL36" s="129">
        <f>SUM(AI36:AK36)</f>
        <v>45000</v>
      </c>
      <c r="AM36" s="424">
        <f t="shared" si="10"/>
        <v>22.5</v>
      </c>
      <c r="AN36" s="374"/>
      <c r="AO36" s="424">
        <v>18000</v>
      </c>
      <c r="AP36" s="129">
        <v>18000</v>
      </c>
      <c r="AQ36" s="129">
        <v>16000</v>
      </c>
      <c r="AR36" s="129">
        <f>SUM(AO36:AQ36)</f>
        <v>52000</v>
      </c>
      <c r="AS36" s="424">
        <f t="shared" si="12"/>
        <v>26</v>
      </c>
      <c r="AT36" s="374"/>
      <c r="AU36" s="424">
        <f t="shared" si="25"/>
        <v>97000</v>
      </c>
      <c r="AV36" s="424">
        <f t="shared" si="14"/>
        <v>48.5</v>
      </c>
      <c r="AW36" s="374"/>
      <c r="AX36" s="424">
        <f t="shared" si="15"/>
        <v>200000</v>
      </c>
      <c r="AY36" s="424">
        <f t="shared" si="16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22000</v>
      </c>
      <c r="P37" s="136">
        <v>23000</v>
      </c>
      <c r="Q37" s="137">
        <v>24000</v>
      </c>
      <c r="R37" s="129">
        <v>22000</v>
      </c>
      <c r="S37" s="375"/>
      <c r="T37" s="129">
        <v>4000</v>
      </c>
      <c r="U37" s="129">
        <v>2000</v>
      </c>
      <c r="V37" s="129">
        <v>1000</v>
      </c>
      <c r="W37" s="129">
        <f>SUM(T37:V37)</f>
        <v>7000</v>
      </c>
      <c r="X37" s="135">
        <f t="shared" si="4"/>
        <v>31.818181818181817</v>
      </c>
      <c r="Y37" s="374"/>
      <c r="Z37" s="135">
        <v>2000</v>
      </c>
      <c r="AA37" s="129">
        <v>2000</v>
      </c>
      <c r="AB37" s="129">
        <v>2000</v>
      </c>
      <c r="AC37" s="129">
        <f>SUM(Z37:AB37)</f>
        <v>6000</v>
      </c>
      <c r="AD37" s="424">
        <f t="shared" si="6"/>
        <v>27.272727272727273</v>
      </c>
      <c r="AE37" s="374"/>
      <c r="AF37" s="424">
        <f t="shared" si="7"/>
        <v>13000</v>
      </c>
      <c r="AG37" s="424">
        <f t="shared" si="8"/>
        <v>59.090909090909093</v>
      </c>
      <c r="AH37" s="374"/>
      <c r="AI37" s="424">
        <v>2000</v>
      </c>
      <c r="AJ37" s="129">
        <v>1000</v>
      </c>
      <c r="AK37" s="129">
        <v>2600</v>
      </c>
      <c r="AL37" s="129">
        <f>SUM(AI37:AK37)</f>
        <v>5600</v>
      </c>
      <c r="AM37" s="424">
        <f t="shared" si="10"/>
        <v>25.454545454545453</v>
      </c>
      <c r="AN37" s="374"/>
      <c r="AO37" s="424">
        <v>1500</v>
      </c>
      <c r="AP37" s="129">
        <v>700</v>
      </c>
      <c r="AQ37" s="129">
        <v>1200</v>
      </c>
      <c r="AR37" s="129">
        <f>SUM(AO37:AQ37)</f>
        <v>3400</v>
      </c>
      <c r="AS37" s="424">
        <f t="shared" si="12"/>
        <v>15.454545454545455</v>
      </c>
      <c r="AT37" s="374"/>
      <c r="AU37" s="424">
        <f t="shared" si="25"/>
        <v>9000</v>
      </c>
      <c r="AV37" s="424">
        <f t="shared" si="14"/>
        <v>40.909090909090907</v>
      </c>
      <c r="AW37" s="374"/>
      <c r="AX37" s="424">
        <f t="shared" si="15"/>
        <v>22000</v>
      </c>
      <c r="AY37" s="424">
        <f t="shared" si="16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7000</v>
      </c>
      <c r="P38" s="131">
        <f>P39</f>
        <v>8000</v>
      </c>
      <c r="Q38" s="132">
        <f>Q39</f>
        <v>9000</v>
      </c>
      <c r="R38" s="103">
        <f>R39</f>
        <v>7000</v>
      </c>
      <c r="S38" s="379"/>
      <c r="T38" s="103">
        <f>T39</f>
        <v>1000</v>
      </c>
      <c r="U38" s="103">
        <f>U39</f>
        <v>400</v>
      </c>
      <c r="V38" s="103">
        <f>V39</f>
        <v>500</v>
      </c>
      <c r="W38" s="103">
        <f>SUM(T38:V38)</f>
        <v>1900</v>
      </c>
      <c r="X38" s="102">
        <f t="shared" si="4"/>
        <v>27.142857142857142</v>
      </c>
      <c r="Y38" s="374"/>
      <c r="Z38" s="102">
        <f>Z39</f>
        <v>600</v>
      </c>
      <c r="AA38" s="103">
        <f>AA39</f>
        <v>1000</v>
      </c>
      <c r="AB38" s="103">
        <f>AB39</f>
        <v>600</v>
      </c>
      <c r="AC38" s="103">
        <f>SUM(Z38:AB38)</f>
        <v>2200</v>
      </c>
      <c r="AD38" s="420">
        <f t="shared" si="6"/>
        <v>31.428571428571427</v>
      </c>
      <c r="AE38" s="374"/>
      <c r="AF38" s="420">
        <f t="shared" si="7"/>
        <v>4100</v>
      </c>
      <c r="AG38" s="420">
        <f t="shared" si="8"/>
        <v>58.571428571428569</v>
      </c>
      <c r="AH38" s="374"/>
      <c r="AI38" s="420">
        <f>AI39</f>
        <v>1000</v>
      </c>
      <c r="AJ38" s="103">
        <f>AJ39</f>
        <v>500</v>
      </c>
      <c r="AK38" s="103">
        <f>AK39</f>
        <v>1400</v>
      </c>
      <c r="AL38" s="103">
        <f>SUM(AI38:AK38)</f>
        <v>2900</v>
      </c>
      <c r="AM38" s="420">
        <f t="shared" si="10"/>
        <v>41.428571428571431</v>
      </c>
      <c r="AN38" s="374"/>
      <c r="AO38" s="420">
        <f>AO39</f>
        <v>0</v>
      </c>
      <c r="AP38" s="103">
        <f>AP39</f>
        <v>0</v>
      </c>
      <c r="AQ38" s="103">
        <f>AQ39</f>
        <v>0</v>
      </c>
      <c r="AR38" s="103">
        <f>SUM(AO38:AQ38)</f>
        <v>0</v>
      </c>
      <c r="AS38" s="420">
        <f t="shared" si="12"/>
        <v>0</v>
      </c>
      <c r="AT38" s="374"/>
      <c r="AU38" s="420">
        <f t="shared" si="25"/>
        <v>2900</v>
      </c>
      <c r="AV38" s="420">
        <f t="shared" si="14"/>
        <v>41.428571428571431</v>
      </c>
      <c r="AW38" s="374"/>
      <c r="AX38" s="420">
        <f t="shared" si="15"/>
        <v>7000</v>
      </c>
      <c r="AY38" s="420">
        <f t="shared" si="16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7000</v>
      </c>
      <c r="P39" s="136">
        <v>8000</v>
      </c>
      <c r="Q39" s="137">
        <v>9000</v>
      </c>
      <c r="R39" s="129">
        <v>7000</v>
      </c>
      <c r="S39" s="375"/>
      <c r="T39" s="129">
        <v>1000</v>
      </c>
      <c r="U39" s="129">
        <v>400</v>
      </c>
      <c r="V39" s="129">
        <v>500</v>
      </c>
      <c r="W39" s="129">
        <f>SUM(T39:V39)</f>
        <v>1900</v>
      </c>
      <c r="X39" s="135">
        <f t="shared" si="4"/>
        <v>27.142857142857142</v>
      </c>
      <c r="Y39" s="374"/>
      <c r="Z39" s="135">
        <v>600</v>
      </c>
      <c r="AA39" s="129">
        <v>1000</v>
      </c>
      <c r="AB39" s="129">
        <v>600</v>
      </c>
      <c r="AC39" s="129">
        <f>SUM(Z39:AB39)</f>
        <v>2200</v>
      </c>
      <c r="AD39" s="424">
        <f t="shared" si="6"/>
        <v>31.428571428571427</v>
      </c>
      <c r="AE39" s="374"/>
      <c r="AF39" s="424">
        <f t="shared" si="7"/>
        <v>4100</v>
      </c>
      <c r="AG39" s="424">
        <f t="shared" si="8"/>
        <v>58.571428571428569</v>
      </c>
      <c r="AH39" s="374"/>
      <c r="AI39" s="424">
        <v>1000</v>
      </c>
      <c r="AJ39" s="129">
        <v>500</v>
      </c>
      <c r="AK39" s="129">
        <v>1400</v>
      </c>
      <c r="AL39" s="129">
        <f>SUM(AI39:AK39)</f>
        <v>2900</v>
      </c>
      <c r="AM39" s="424">
        <f t="shared" si="10"/>
        <v>41.428571428571431</v>
      </c>
      <c r="AN39" s="374"/>
      <c r="AO39" s="424"/>
      <c r="AP39" s="129"/>
      <c r="AQ39" s="129"/>
      <c r="AR39" s="129">
        <f>SUM(AO39:AQ39)</f>
        <v>0</v>
      </c>
      <c r="AS39" s="424">
        <f t="shared" si="12"/>
        <v>0</v>
      </c>
      <c r="AT39" s="374"/>
      <c r="AU39" s="424">
        <f t="shared" si="25"/>
        <v>2900</v>
      </c>
      <c r="AV39" s="424">
        <f t="shared" si="14"/>
        <v>41.428571428571431</v>
      </c>
      <c r="AW39" s="374"/>
      <c r="AX39" s="424">
        <f t="shared" si="15"/>
        <v>7000</v>
      </c>
      <c r="AY39" s="424">
        <f t="shared" si="16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55</v>
      </c>
      <c r="K40" s="61"/>
      <c r="L40" s="62"/>
      <c r="M40" s="63"/>
      <c r="N40" s="101" t="s">
        <v>56</v>
      </c>
      <c r="O40" s="103">
        <f>O41+O42</f>
        <v>12000</v>
      </c>
      <c r="P40" s="103">
        <f>P41+P42</f>
        <v>12000</v>
      </c>
      <c r="Q40" s="103">
        <f>Q41+Q42</f>
        <v>12000</v>
      </c>
      <c r="R40" s="103">
        <f>R41+R42</f>
        <v>12000</v>
      </c>
      <c r="S40" s="379"/>
      <c r="T40" s="103">
        <f>T41+T42+T43</f>
        <v>900</v>
      </c>
      <c r="U40" s="103">
        <f>U41+U42+U43</f>
        <v>1100</v>
      </c>
      <c r="V40" s="103">
        <f>V41+V42+V43</f>
        <v>1100</v>
      </c>
      <c r="W40" s="103">
        <f>W41+W42+W43</f>
        <v>3100</v>
      </c>
      <c r="X40" s="102">
        <f t="shared" si="4"/>
        <v>25.833333333333332</v>
      </c>
      <c r="Y40" s="374"/>
      <c r="Z40" s="102">
        <f>Z41+Z42+Z43</f>
        <v>1000</v>
      </c>
      <c r="AA40" s="103">
        <f>AA41+AA42+AA43</f>
        <v>1100</v>
      </c>
      <c r="AB40" s="103">
        <f>AB41+AB42</f>
        <v>1100</v>
      </c>
      <c r="AC40" s="103">
        <f>AC41+AC42</f>
        <v>3200</v>
      </c>
      <c r="AD40" s="420">
        <f t="shared" si="6"/>
        <v>26.666666666666668</v>
      </c>
      <c r="AE40" s="374"/>
      <c r="AF40" s="420">
        <f>AF41+AF42</f>
        <v>6300</v>
      </c>
      <c r="AG40" s="420">
        <f t="shared" si="8"/>
        <v>52.5</v>
      </c>
      <c r="AH40" s="374"/>
      <c r="AI40" s="420">
        <f>AI41+AI42</f>
        <v>1200</v>
      </c>
      <c r="AJ40" s="103">
        <f>AJ41+AJ42</f>
        <v>1300</v>
      </c>
      <c r="AK40" s="103">
        <f>AK41+AK42</f>
        <v>1300</v>
      </c>
      <c r="AL40" s="103">
        <f>AL41+AL42</f>
        <v>3800</v>
      </c>
      <c r="AM40" s="420">
        <f t="shared" si="10"/>
        <v>31.666666666666668</v>
      </c>
      <c r="AN40" s="374"/>
      <c r="AO40" s="420">
        <f>AO41+AO42+AO43</f>
        <v>1600</v>
      </c>
      <c r="AP40" s="103">
        <f>AP41+AP42+AP43</f>
        <v>200</v>
      </c>
      <c r="AQ40" s="103">
        <f>AQ41+AQ42+AQ43</f>
        <v>100</v>
      </c>
      <c r="AR40" s="103">
        <f>AR41+AR42+AR43</f>
        <v>1900</v>
      </c>
      <c r="AS40" s="420">
        <f t="shared" si="12"/>
        <v>15.833333333333334</v>
      </c>
      <c r="AT40" s="374"/>
      <c r="AU40" s="420">
        <f t="shared" si="25"/>
        <v>5700</v>
      </c>
      <c r="AV40" s="420">
        <f t="shared" si="14"/>
        <v>47.5</v>
      </c>
      <c r="AW40" s="374"/>
      <c r="AX40" s="420">
        <f t="shared" si="15"/>
        <v>12000</v>
      </c>
      <c r="AY40" s="420">
        <f t="shared" si="16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5</v>
      </c>
      <c r="L41" s="62"/>
      <c r="M41" s="63"/>
      <c r="N41" s="134" t="s">
        <v>58</v>
      </c>
      <c r="O41" s="129">
        <v>3000</v>
      </c>
      <c r="P41" s="136">
        <v>3000</v>
      </c>
      <c r="Q41" s="137">
        <v>3000</v>
      </c>
      <c r="R41" s="129">
        <v>3000</v>
      </c>
      <c r="S41" s="375"/>
      <c r="T41" s="129">
        <v>200</v>
      </c>
      <c r="U41" s="129">
        <v>300</v>
      </c>
      <c r="V41" s="129">
        <v>300</v>
      </c>
      <c r="W41" s="129">
        <f t="shared" ref="W41:W46" si="26">SUM(T41:V41)</f>
        <v>800</v>
      </c>
      <c r="X41" s="135">
        <f t="shared" si="4"/>
        <v>26.666666666666668</v>
      </c>
      <c r="Y41" s="374"/>
      <c r="Z41" s="135">
        <v>200</v>
      </c>
      <c r="AA41" s="129">
        <v>300</v>
      </c>
      <c r="AB41" s="129">
        <v>300</v>
      </c>
      <c r="AC41" s="129">
        <f t="shared" ref="AC41:AC46" si="27">SUM(Z41:AB41)</f>
        <v>800</v>
      </c>
      <c r="AD41" s="424">
        <f t="shared" si="6"/>
        <v>26.666666666666668</v>
      </c>
      <c r="AE41" s="374"/>
      <c r="AF41" s="424">
        <f t="shared" si="7"/>
        <v>1600</v>
      </c>
      <c r="AG41" s="424">
        <f t="shared" si="8"/>
        <v>53.333333333333336</v>
      </c>
      <c r="AH41" s="374"/>
      <c r="AI41" s="424">
        <v>200</v>
      </c>
      <c r="AJ41" s="129">
        <v>300</v>
      </c>
      <c r="AK41" s="129">
        <v>300</v>
      </c>
      <c r="AL41" s="129">
        <f t="shared" ref="AL41:AL46" si="28">SUM(AI41:AK41)</f>
        <v>800</v>
      </c>
      <c r="AM41" s="424">
        <f t="shared" si="10"/>
        <v>26.666666666666668</v>
      </c>
      <c r="AN41" s="374"/>
      <c r="AO41" s="424">
        <v>300</v>
      </c>
      <c r="AP41" s="129">
        <v>200</v>
      </c>
      <c r="AQ41" s="129">
        <v>100</v>
      </c>
      <c r="AR41" s="129">
        <f t="shared" ref="AR41:AR46" si="29">SUM(AO41:AQ41)</f>
        <v>600</v>
      </c>
      <c r="AS41" s="424">
        <f t="shared" si="12"/>
        <v>20</v>
      </c>
      <c r="AT41" s="374"/>
      <c r="AU41" s="424">
        <f t="shared" si="25"/>
        <v>1400</v>
      </c>
      <c r="AV41" s="424">
        <f>AU41/(R41/100)</f>
        <v>46.666666666666664</v>
      </c>
      <c r="AW41" s="374"/>
      <c r="AX41" s="424">
        <f t="shared" si="15"/>
        <v>3000</v>
      </c>
      <c r="AY41" s="424">
        <f t="shared" si="16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7</v>
      </c>
      <c r="L42" s="62"/>
      <c r="M42" s="63"/>
      <c r="N42" s="134" t="s">
        <v>59</v>
      </c>
      <c r="O42" s="129">
        <v>9000</v>
      </c>
      <c r="P42" s="136">
        <v>9000</v>
      </c>
      <c r="Q42" s="137">
        <v>9000</v>
      </c>
      <c r="R42" s="129">
        <v>9000</v>
      </c>
      <c r="S42" s="375"/>
      <c r="T42" s="129">
        <v>700</v>
      </c>
      <c r="U42" s="129">
        <v>800</v>
      </c>
      <c r="V42" s="129">
        <v>800</v>
      </c>
      <c r="W42" s="129">
        <f t="shared" si="26"/>
        <v>2300</v>
      </c>
      <c r="X42" s="135">
        <f t="shared" si="4"/>
        <v>25.555555555555557</v>
      </c>
      <c r="Y42" s="374"/>
      <c r="Z42" s="135">
        <v>800</v>
      </c>
      <c r="AA42" s="129">
        <v>800</v>
      </c>
      <c r="AB42" s="129">
        <v>800</v>
      </c>
      <c r="AC42" s="129">
        <f t="shared" si="27"/>
        <v>2400</v>
      </c>
      <c r="AD42" s="424">
        <f t="shared" si="6"/>
        <v>26.666666666666668</v>
      </c>
      <c r="AE42" s="374"/>
      <c r="AF42" s="424">
        <f t="shared" si="7"/>
        <v>4700</v>
      </c>
      <c r="AG42" s="424">
        <f t="shared" si="8"/>
        <v>52.222222222222221</v>
      </c>
      <c r="AH42" s="374"/>
      <c r="AI42" s="424">
        <v>1000</v>
      </c>
      <c r="AJ42" s="129">
        <v>1000</v>
      </c>
      <c r="AK42" s="129">
        <v>1000</v>
      </c>
      <c r="AL42" s="129">
        <f t="shared" si="28"/>
        <v>3000</v>
      </c>
      <c r="AM42" s="424">
        <f t="shared" si="10"/>
        <v>33.333333333333336</v>
      </c>
      <c r="AN42" s="374"/>
      <c r="AO42" s="424">
        <v>1300</v>
      </c>
      <c r="AP42" s="129"/>
      <c r="AQ42" s="129"/>
      <c r="AR42" s="129">
        <f t="shared" si="29"/>
        <v>1300</v>
      </c>
      <c r="AS42" s="424">
        <f t="shared" si="12"/>
        <v>14.444444444444445</v>
      </c>
      <c r="AT42" s="374"/>
      <c r="AU42" s="424">
        <f t="shared" si="25"/>
        <v>4300</v>
      </c>
      <c r="AV42" s="424">
        <f>AU42/(R42/100)</f>
        <v>47.777777777777779</v>
      </c>
      <c r="AW42" s="374"/>
      <c r="AX42" s="424">
        <f t="shared" si="15"/>
        <v>9000</v>
      </c>
      <c r="AY42" s="424">
        <f t="shared" si="16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9"/>
      <c r="H43" s="138" t="s">
        <v>60</v>
      </c>
      <c r="I43" s="139"/>
      <c r="J43" s="140"/>
      <c r="K43" s="141"/>
      <c r="L43" s="142"/>
      <c r="M43" s="143"/>
      <c r="N43" s="144" t="s">
        <v>61</v>
      </c>
      <c r="O43" s="147">
        <f>O44</f>
        <v>44000</v>
      </c>
      <c r="P43" s="147">
        <f>P44</f>
        <v>55000</v>
      </c>
      <c r="Q43" s="147">
        <f>Q44</f>
        <v>65000</v>
      </c>
      <c r="R43" s="147">
        <f>R44</f>
        <v>44000</v>
      </c>
      <c r="S43" s="379"/>
      <c r="T43" s="147">
        <f>T44</f>
        <v>0</v>
      </c>
      <c r="U43" s="147">
        <f>U44</f>
        <v>0</v>
      </c>
      <c r="V43" s="147">
        <f>V44</f>
        <v>0</v>
      </c>
      <c r="W43" s="147">
        <f t="shared" si="26"/>
        <v>0</v>
      </c>
      <c r="X43" s="145">
        <f t="shared" si="4"/>
        <v>0</v>
      </c>
      <c r="Y43" s="374"/>
      <c r="Z43" s="145">
        <f>Z44</f>
        <v>0</v>
      </c>
      <c r="AA43" s="147">
        <f>AA44</f>
        <v>0</v>
      </c>
      <c r="AB43" s="147">
        <f>AB44</f>
        <v>0</v>
      </c>
      <c r="AC43" s="147">
        <f t="shared" si="27"/>
        <v>0</v>
      </c>
      <c r="AD43" s="149">
        <f t="shared" si="6"/>
        <v>0</v>
      </c>
      <c r="AE43" s="374"/>
      <c r="AF43" s="149">
        <f t="shared" si="7"/>
        <v>0</v>
      </c>
      <c r="AG43" s="149">
        <f t="shared" si="8"/>
        <v>0</v>
      </c>
      <c r="AH43" s="374"/>
      <c r="AI43" s="149">
        <f>AI44</f>
        <v>44000</v>
      </c>
      <c r="AJ43" s="147">
        <f>AJ44</f>
        <v>0</v>
      </c>
      <c r="AK43" s="147">
        <f>AK44</f>
        <v>0</v>
      </c>
      <c r="AL43" s="147">
        <f t="shared" si="28"/>
        <v>44000</v>
      </c>
      <c r="AM43" s="149">
        <f t="shared" si="10"/>
        <v>100</v>
      </c>
      <c r="AN43" s="374"/>
      <c r="AO43" s="149">
        <f>AO44</f>
        <v>0</v>
      </c>
      <c r="AP43" s="147">
        <f>AP44</f>
        <v>0</v>
      </c>
      <c r="AQ43" s="147">
        <f>AQ44</f>
        <v>0</v>
      </c>
      <c r="AR43" s="147">
        <f t="shared" si="29"/>
        <v>0</v>
      </c>
      <c r="AS43" s="149">
        <f t="shared" si="12"/>
        <v>0</v>
      </c>
      <c r="AT43" s="374"/>
      <c r="AU43" s="149">
        <f t="shared" si="25"/>
        <v>44000</v>
      </c>
      <c r="AV43" s="149">
        <f t="shared" ref="AV43:AV51" si="30">AU43/(R43/100)</f>
        <v>100</v>
      </c>
      <c r="AW43" s="374"/>
      <c r="AX43" s="149">
        <f t="shared" si="15"/>
        <v>44000</v>
      </c>
      <c r="AY43" s="446">
        <f t="shared" si="16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123">
        <v>2</v>
      </c>
      <c r="J44" s="60"/>
      <c r="K44" s="61"/>
      <c r="L44" s="62"/>
      <c r="M44" s="63"/>
      <c r="N44" s="124" t="s">
        <v>54</v>
      </c>
      <c r="O44" s="126">
        <f>O45+O47</f>
        <v>44000</v>
      </c>
      <c r="P44" s="126">
        <f>P45+P47</f>
        <v>55000</v>
      </c>
      <c r="Q44" s="126">
        <f>Q45+Q47</f>
        <v>65000</v>
      </c>
      <c r="R44" s="126">
        <f>R45+R47</f>
        <v>44000</v>
      </c>
      <c r="S44" s="388"/>
      <c r="T44" s="126">
        <f>T45+T47</f>
        <v>0</v>
      </c>
      <c r="U44" s="126">
        <f>U45+U47</f>
        <v>0</v>
      </c>
      <c r="V44" s="126">
        <f>V45+V47</f>
        <v>0</v>
      </c>
      <c r="W44" s="126">
        <f t="shared" si="26"/>
        <v>0</v>
      </c>
      <c r="X44" s="125">
        <f t="shared" si="4"/>
        <v>0</v>
      </c>
      <c r="Y44" s="374"/>
      <c r="Z44" s="125">
        <f>Z45+Z47</f>
        <v>0</v>
      </c>
      <c r="AA44" s="126">
        <f>AA45+AA47</f>
        <v>0</v>
      </c>
      <c r="AB44" s="126">
        <f>AB45+AB47</f>
        <v>0</v>
      </c>
      <c r="AC44" s="126">
        <f t="shared" si="27"/>
        <v>0</v>
      </c>
      <c r="AD44" s="423">
        <f t="shared" si="6"/>
        <v>0</v>
      </c>
      <c r="AE44" s="374"/>
      <c r="AF44" s="423">
        <f t="shared" si="7"/>
        <v>0</v>
      </c>
      <c r="AG44" s="423">
        <f t="shared" si="8"/>
        <v>0</v>
      </c>
      <c r="AH44" s="374"/>
      <c r="AI44" s="423">
        <f>AI45+AI47</f>
        <v>44000</v>
      </c>
      <c r="AJ44" s="126">
        <f>AJ45+AJ47</f>
        <v>0</v>
      </c>
      <c r="AK44" s="126">
        <f>AK45+AK47</f>
        <v>0</v>
      </c>
      <c r="AL44" s="126">
        <f t="shared" si="28"/>
        <v>44000</v>
      </c>
      <c r="AM44" s="423">
        <f t="shared" si="10"/>
        <v>100</v>
      </c>
      <c r="AN44" s="374"/>
      <c r="AO44" s="423">
        <f>AO45+AO47</f>
        <v>0</v>
      </c>
      <c r="AP44" s="126">
        <f>AP45+AP47</f>
        <v>0</v>
      </c>
      <c r="AQ44" s="126">
        <f>AQ45+AQ47</f>
        <v>0</v>
      </c>
      <c r="AR44" s="126">
        <f t="shared" si="29"/>
        <v>0</v>
      </c>
      <c r="AS44" s="423">
        <f t="shared" si="12"/>
        <v>0</v>
      </c>
      <c r="AT44" s="374"/>
      <c r="AU44" s="423">
        <f t="shared" si="25"/>
        <v>44000</v>
      </c>
      <c r="AV44" s="423">
        <f t="shared" si="30"/>
        <v>100</v>
      </c>
      <c r="AW44" s="374"/>
      <c r="AX44" s="423">
        <f t="shared" si="15"/>
        <v>44000</v>
      </c>
      <c r="AY44" s="447">
        <f t="shared" si="16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130" t="s">
        <v>63</v>
      </c>
      <c r="K45" s="61"/>
      <c r="L45" s="62"/>
      <c r="M45" s="63"/>
      <c r="N45" s="101" t="s">
        <v>64</v>
      </c>
      <c r="O45" s="103">
        <f>O46</f>
        <v>40000</v>
      </c>
      <c r="P45" s="103">
        <f>P46</f>
        <v>50000</v>
      </c>
      <c r="Q45" s="103">
        <f>Q46</f>
        <v>60000</v>
      </c>
      <c r="R45" s="103">
        <f>R46</f>
        <v>40000</v>
      </c>
      <c r="S45" s="379"/>
      <c r="T45" s="103">
        <f>T46</f>
        <v>0</v>
      </c>
      <c r="U45" s="103">
        <f>U46</f>
        <v>0</v>
      </c>
      <c r="V45" s="103">
        <f>V46</f>
        <v>0</v>
      </c>
      <c r="W45" s="103">
        <f t="shared" si="26"/>
        <v>0</v>
      </c>
      <c r="X45" s="102">
        <f t="shared" si="4"/>
        <v>0</v>
      </c>
      <c r="Y45" s="374"/>
      <c r="Z45" s="102">
        <f>Z46</f>
        <v>0</v>
      </c>
      <c r="AA45" s="103">
        <f>AA46</f>
        <v>0</v>
      </c>
      <c r="AB45" s="103">
        <f>AB46</f>
        <v>0</v>
      </c>
      <c r="AC45" s="103">
        <f t="shared" si="27"/>
        <v>0</v>
      </c>
      <c r="AD45" s="420">
        <f t="shared" si="6"/>
        <v>0</v>
      </c>
      <c r="AE45" s="374"/>
      <c r="AF45" s="420">
        <f t="shared" si="7"/>
        <v>0</v>
      </c>
      <c r="AG45" s="420">
        <f t="shared" si="8"/>
        <v>0</v>
      </c>
      <c r="AH45" s="374"/>
      <c r="AI45" s="420">
        <f>AI46</f>
        <v>40000</v>
      </c>
      <c r="AJ45" s="103">
        <f>AJ46</f>
        <v>0</v>
      </c>
      <c r="AK45" s="103">
        <f>AK46</f>
        <v>0</v>
      </c>
      <c r="AL45" s="103">
        <f t="shared" si="28"/>
        <v>40000</v>
      </c>
      <c r="AM45" s="420">
        <f t="shared" si="10"/>
        <v>100</v>
      </c>
      <c r="AN45" s="374"/>
      <c r="AO45" s="420">
        <f>AO46</f>
        <v>0</v>
      </c>
      <c r="AP45" s="103">
        <f>AP46</f>
        <v>0</v>
      </c>
      <c r="AQ45" s="103">
        <f>AQ46</f>
        <v>0</v>
      </c>
      <c r="AR45" s="103">
        <f t="shared" si="29"/>
        <v>0</v>
      </c>
      <c r="AS45" s="420">
        <f t="shared" si="12"/>
        <v>0</v>
      </c>
      <c r="AT45" s="374"/>
      <c r="AU45" s="420">
        <f t="shared" si="25"/>
        <v>40000</v>
      </c>
      <c r="AV45" s="420">
        <f t="shared" si="30"/>
        <v>100</v>
      </c>
      <c r="AW45" s="374"/>
      <c r="AX45" s="420">
        <f t="shared" si="15"/>
        <v>40000</v>
      </c>
      <c r="AY45" s="448">
        <f t="shared" si="16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1</v>
      </c>
      <c r="L46" s="62"/>
      <c r="M46" s="63"/>
      <c r="N46" s="134" t="s">
        <v>65</v>
      </c>
      <c r="O46" s="129">
        <v>40000</v>
      </c>
      <c r="P46" s="136">
        <v>50000</v>
      </c>
      <c r="Q46" s="137">
        <v>60000</v>
      </c>
      <c r="R46" s="129">
        <v>40000</v>
      </c>
      <c r="S46" s="375"/>
      <c r="T46" s="129"/>
      <c r="U46" s="129"/>
      <c r="V46" s="129"/>
      <c r="W46" s="129">
        <f t="shared" si="26"/>
        <v>0</v>
      </c>
      <c r="X46" s="135">
        <f t="shared" si="4"/>
        <v>0</v>
      </c>
      <c r="Y46" s="374"/>
      <c r="Z46" s="135"/>
      <c r="AA46" s="129"/>
      <c r="AB46" s="129"/>
      <c r="AC46" s="129">
        <f t="shared" si="27"/>
        <v>0</v>
      </c>
      <c r="AD46" s="424">
        <f t="shared" si="6"/>
        <v>0</v>
      </c>
      <c r="AE46" s="374"/>
      <c r="AF46" s="424">
        <f t="shared" si="7"/>
        <v>0</v>
      </c>
      <c r="AG46" s="424">
        <f t="shared" si="8"/>
        <v>0</v>
      </c>
      <c r="AH46" s="374"/>
      <c r="AI46" s="424">
        <v>40000</v>
      </c>
      <c r="AJ46" s="129"/>
      <c r="AK46" s="129"/>
      <c r="AL46" s="129">
        <f t="shared" si="28"/>
        <v>40000</v>
      </c>
      <c r="AM46" s="424">
        <f t="shared" si="10"/>
        <v>100</v>
      </c>
      <c r="AN46" s="374"/>
      <c r="AO46" s="424"/>
      <c r="AP46" s="129"/>
      <c r="AQ46" s="129"/>
      <c r="AR46" s="129">
        <f t="shared" si="29"/>
        <v>0</v>
      </c>
      <c r="AS46" s="424">
        <f t="shared" si="12"/>
        <v>0</v>
      </c>
      <c r="AT46" s="374"/>
      <c r="AU46" s="424">
        <f t="shared" si="25"/>
        <v>40000</v>
      </c>
      <c r="AV46" s="424">
        <f t="shared" si="30"/>
        <v>100</v>
      </c>
      <c r="AW46" s="374"/>
      <c r="AX46" s="424">
        <f t="shared" si="15"/>
        <v>40000</v>
      </c>
      <c r="AY46" s="449">
        <f t="shared" si="16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130" t="s">
        <v>55</v>
      </c>
      <c r="K47" s="61"/>
      <c r="L47" s="62"/>
      <c r="M47" s="63"/>
      <c r="N47" s="101" t="s">
        <v>56</v>
      </c>
      <c r="O47" s="103">
        <f>O49+O50</f>
        <v>4000</v>
      </c>
      <c r="P47" s="103">
        <f>P49+P50</f>
        <v>5000</v>
      </c>
      <c r="Q47" s="103">
        <f>Q49+Q50</f>
        <v>5000</v>
      </c>
      <c r="R47" s="103">
        <f>R49+R50</f>
        <v>4000</v>
      </c>
      <c r="S47" s="379"/>
      <c r="T47" s="103">
        <f>T48+T49+T50</f>
        <v>0</v>
      </c>
      <c r="U47" s="103">
        <f>U48+U49+U50</f>
        <v>0</v>
      </c>
      <c r="V47" s="103">
        <f>V48+V49+V50</f>
        <v>0</v>
      </c>
      <c r="W47" s="103">
        <f>W48+W49+W50</f>
        <v>0</v>
      </c>
      <c r="X47" s="102">
        <f t="shared" si="4"/>
        <v>0</v>
      </c>
      <c r="Y47" s="374"/>
      <c r="Z47" s="102">
        <f>Z48+Z49+Z50</f>
        <v>0</v>
      </c>
      <c r="AA47" s="103">
        <f>AA48+AA49+AA50</f>
        <v>0</v>
      </c>
      <c r="AB47" s="103">
        <f>AB48+AB49+AB50</f>
        <v>0</v>
      </c>
      <c r="AC47" s="103">
        <f>AC48+AC49+AC50</f>
        <v>0</v>
      </c>
      <c r="AD47" s="420">
        <f t="shared" si="6"/>
        <v>0</v>
      </c>
      <c r="AE47" s="374"/>
      <c r="AF47" s="420">
        <f t="shared" si="7"/>
        <v>0</v>
      </c>
      <c r="AG47" s="420">
        <f t="shared" si="8"/>
        <v>0</v>
      </c>
      <c r="AH47" s="374"/>
      <c r="AI47" s="420">
        <f>AI48+AI49+AI50</f>
        <v>4000</v>
      </c>
      <c r="AJ47" s="103">
        <f>AJ48+AJ49+AJ50</f>
        <v>0</v>
      </c>
      <c r="AK47" s="103">
        <f>AK48+AK49+AK50</f>
        <v>0</v>
      </c>
      <c r="AL47" s="103">
        <f>AL48+AL49+AL50</f>
        <v>4000</v>
      </c>
      <c r="AM47" s="420">
        <f t="shared" si="10"/>
        <v>100</v>
      </c>
      <c r="AN47" s="374"/>
      <c r="AO47" s="420">
        <f>AO48+AO49+AO50</f>
        <v>0</v>
      </c>
      <c r="AP47" s="103">
        <f>AP48+AP49+AP50</f>
        <v>0</v>
      </c>
      <c r="AQ47" s="103">
        <f>AQ48+AQ49+AQ50</f>
        <v>0</v>
      </c>
      <c r="AR47" s="103">
        <f>AR48+AR49+AR50</f>
        <v>0</v>
      </c>
      <c r="AS47" s="420">
        <f t="shared" si="12"/>
        <v>0</v>
      </c>
      <c r="AT47" s="374"/>
      <c r="AU47" s="420">
        <f t="shared" si="25"/>
        <v>4000</v>
      </c>
      <c r="AV47" s="420">
        <f t="shared" si="30"/>
        <v>100</v>
      </c>
      <c r="AW47" s="374"/>
      <c r="AX47" s="420">
        <f t="shared" si="15"/>
        <v>4000</v>
      </c>
      <c r="AY47" s="448">
        <f t="shared" si="16"/>
        <v>100</v>
      </c>
    </row>
    <row r="48" spans="1:51" ht="30" hidden="1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2</v>
      </c>
      <c r="L48" s="62"/>
      <c r="M48" s="63"/>
      <c r="N48" s="134" t="s">
        <v>57</v>
      </c>
      <c r="O48" s="129" t="e">
        <f>[1]ÖD1!AJ1209</f>
        <v>#REF!</v>
      </c>
      <c r="P48" s="136" t="e">
        <f>[1]ÖD1!AK1209</f>
        <v>#REF!</v>
      </c>
      <c r="Q48" s="137" t="e">
        <f>[1]ÖD1!AL1209</f>
        <v>#REF!</v>
      </c>
      <c r="R48" s="129" t="e">
        <f>[1]ÖD1!AM1209</f>
        <v>#REF!</v>
      </c>
      <c r="S48" s="375"/>
      <c r="T48" s="129"/>
      <c r="U48" s="129"/>
      <c r="V48" s="129"/>
      <c r="W48" s="129"/>
      <c r="X48" s="135" t="e">
        <f t="shared" si="4"/>
        <v>#REF!</v>
      </c>
      <c r="Y48" s="374"/>
      <c r="Z48" s="135"/>
      <c r="AA48" s="129"/>
      <c r="AB48" s="129"/>
      <c r="AC48" s="129"/>
      <c r="AD48" s="424" t="e">
        <f t="shared" si="6"/>
        <v>#REF!</v>
      </c>
      <c r="AE48" s="374"/>
      <c r="AF48" s="424">
        <f t="shared" si="7"/>
        <v>0</v>
      </c>
      <c r="AG48" s="424" t="e">
        <f t="shared" si="8"/>
        <v>#REF!</v>
      </c>
      <c r="AH48" s="374"/>
      <c r="AI48" s="424"/>
      <c r="AJ48" s="129"/>
      <c r="AK48" s="129"/>
      <c r="AL48" s="129"/>
      <c r="AM48" s="424" t="e">
        <f t="shared" si="10"/>
        <v>#REF!</v>
      </c>
      <c r="AN48" s="374"/>
      <c r="AO48" s="424"/>
      <c r="AP48" s="129"/>
      <c r="AQ48" s="129"/>
      <c r="AR48" s="129"/>
      <c r="AS48" s="424" t="e">
        <f t="shared" si="12"/>
        <v>#REF!</v>
      </c>
      <c r="AT48" s="374"/>
      <c r="AU48" s="424">
        <f t="shared" si="25"/>
        <v>0</v>
      </c>
      <c r="AV48" s="424" t="e">
        <f t="shared" si="30"/>
        <v>#REF!</v>
      </c>
      <c r="AW48" s="374"/>
      <c r="AX48" s="424">
        <f t="shared" si="15"/>
        <v>0</v>
      </c>
      <c r="AY48" s="449" t="e">
        <f t="shared" si="16"/>
        <v>#REF!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5</v>
      </c>
      <c r="L49" s="62"/>
      <c r="M49" s="63"/>
      <c r="N49" s="134" t="s">
        <v>58</v>
      </c>
      <c r="O49" s="129">
        <v>2000</v>
      </c>
      <c r="P49" s="136">
        <v>3000</v>
      </c>
      <c r="Q49" s="137">
        <v>3000</v>
      </c>
      <c r="R49" s="129">
        <v>2000</v>
      </c>
      <c r="S49" s="375"/>
      <c r="T49" s="129"/>
      <c r="U49" s="129"/>
      <c r="V49" s="129"/>
      <c r="W49" s="129">
        <f>SUM(T49:V49)</f>
        <v>0</v>
      </c>
      <c r="X49" s="135">
        <f t="shared" si="4"/>
        <v>0</v>
      </c>
      <c r="Y49" s="374"/>
      <c r="Z49" s="135"/>
      <c r="AA49" s="129"/>
      <c r="AB49" s="129"/>
      <c r="AC49" s="129">
        <f>SUM(Z49:AB49)</f>
        <v>0</v>
      </c>
      <c r="AD49" s="424">
        <f t="shared" si="6"/>
        <v>0</v>
      </c>
      <c r="AE49" s="374"/>
      <c r="AF49" s="424">
        <f t="shared" si="7"/>
        <v>0</v>
      </c>
      <c r="AG49" s="424">
        <f t="shared" si="8"/>
        <v>0</v>
      </c>
      <c r="AH49" s="374"/>
      <c r="AI49" s="424">
        <v>2000</v>
      </c>
      <c r="AJ49" s="129"/>
      <c r="AK49" s="129"/>
      <c r="AL49" s="129">
        <f>SUM(AI49:AK49)</f>
        <v>2000</v>
      </c>
      <c r="AM49" s="424">
        <f t="shared" si="10"/>
        <v>100</v>
      </c>
      <c r="AN49" s="374"/>
      <c r="AO49" s="424"/>
      <c r="AP49" s="129"/>
      <c r="AQ49" s="129"/>
      <c r="AR49" s="129">
        <f>SUM(AO49:AQ49)</f>
        <v>0</v>
      </c>
      <c r="AS49" s="424">
        <f t="shared" si="12"/>
        <v>0</v>
      </c>
      <c r="AT49" s="374"/>
      <c r="AU49" s="424">
        <f t="shared" si="25"/>
        <v>2000</v>
      </c>
      <c r="AV49" s="424">
        <f t="shared" si="30"/>
        <v>100</v>
      </c>
      <c r="AW49" s="374"/>
      <c r="AX49" s="424">
        <f t="shared" si="15"/>
        <v>2000</v>
      </c>
      <c r="AY49" s="449">
        <f t="shared" si="16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7</v>
      </c>
      <c r="L50" s="62"/>
      <c r="M50" s="63"/>
      <c r="N50" s="134" t="s">
        <v>59</v>
      </c>
      <c r="O50" s="129">
        <v>2000</v>
      </c>
      <c r="P50" s="136">
        <v>2000</v>
      </c>
      <c r="Q50" s="137">
        <v>2000</v>
      </c>
      <c r="R50" s="129">
        <v>2000</v>
      </c>
      <c r="S50" s="375">
        <v>500</v>
      </c>
      <c r="T50" s="129"/>
      <c r="U50" s="129"/>
      <c r="V50" s="129"/>
      <c r="W50" s="129">
        <f>SUM(T50:V50)</f>
        <v>0</v>
      </c>
      <c r="X50" s="135">
        <f t="shared" si="4"/>
        <v>0</v>
      </c>
      <c r="Y50" s="374"/>
      <c r="Z50" s="135"/>
      <c r="AA50" s="129"/>
      <c r="AB50" s="129"/>
      <c r="AC50" s="129">
        <f>SUM(Z50:AB50)</f>
        <v>0</v>
      </c>
      <c r="AD50" s="424">
        <f t="shared" si="6"/>
        <v>0</v>
      </c>
      <c r="AE50" s="374"/>
      <c r="AF50" s="424">
        <f t="shared" si="7"/>
        <v>0</v>
      </c>
      <c r="AG50" s="424">
        <f t="shared" si="8"/>
        <v>0</v>
      </c>
      <c r="AH50" s="374"/>
      <c r="AI50" s="424">
        <v>2000</v>
      </c>
      <c r="AJ50" s="129"/>
      <c r="AK50" s="129"/>
      <c r="AL50" s="129">
        <f>SUM(AI50:AK50)</f>
        <v>2000</v>
      </c>
      <c r="AM50" s="424">
        <f t="shared" si="10"/>
        <v>100</v>
      </c>
      <c r="AN50" s="374"/>
      <c r="AO50" s="424"/>
      <c r="AP50" s="129"/>
      <c r="AQ50" s="129"/>
      <c r="AR50" s="129">
        <f>SUM(AO50:AQ50)</f>
        <v>0</v>
      </c>
      <c r="AS50" s="424">
        <f t="shared" si="12"/>
        <v>0</v>
      </c>
      <c r="AT50" s="374"/>
      <c r="AU50" s="424">
        <f t="shared" si="25"/>
        <v>2000</v>
      </c>
      <c r="AV50" s="424">
        <f t="shared" si="30"/>
        <v>100</v>
      </c>
      <c r="AW50" s="374"/>
      <c r="AX50" s="424">
        <f t="shared" si="15"/>
        <v>2000</v>
      </c>
      <c r="AY50" s="449">
        <f t="shared" si="16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99" t="s">
        <v>74</v>
      </c>
      <c r="I51" s="200"/>
      <c r="J51" s="201"/>
      <c r="K51" s="202"/>
      <c r="L51" s="202"/>
      <c r="M51" s="203"/>
      <c r="N51" s="204" t="s">
        <v>75</v>
      </c>
      <c r="O51" s="206">
        <f>O52</f>
        <v>4000</v>
      </c>
      <c r="P51" s="206">
        <f>P52</f>
        <v>4000</v>
      </c>
      <c r="Q51" s="206">
        <f>Q52</f>
        <v>4000</v>
      </c>
      <c r="R51" s="206">
        <f>R52</f>
        <v>4000</v>
      </c>
      <c r="S51" s="399"/>
      <c r="T51" s="206">
        <f t="shared" ref="T51:V53" si="31">T52</f>
        <v>0</v>
      </c>
      <c r="U51" s="206">
        <f t="shared" si="31"/>
        <v>0</v>
      </c>
      <c r="V51" s="206">
        <f t="shared" si="31"/>
        <v>0</v>
      </c>
      <c r="W51" s="206">
        <f>T51+U51+V51</f>
        <v>0</v>
      </c>
      <c r="X51" s="410">
        <f t="shared" si="4"/>
        <v>0</v>
      </c>
      <c r="Y51" s="374"/>
      <c r="Z51" s="205">
        <f t="shared" ref="Z51:AB53" si="32">Z52</f>
        <v>0</v>
      </c>
      <c r="AA51" s="206">
        <f t="shared" si="32"/>
        <v>0</v>
      </c>
      <c r="AB51" s="206">
        <f t="shared" si="32"/>
        <v>0</v>
      </c>
      <c r="AC51" s="206">
        <f>Z51+AA51+AB51</f>
        <v>0</v>
      </c>
      <c r="AD51" s="427">
        <f t="shared" si="6"/>
        <v>0</v>
      </c>
      <c r="AE51" s="374"/>
      <c r="AF51" s="428">
        <f t="shared" si="7"/>
        <v>0</v>
      </c>
      <c r="AG51" s="428">
        <f t="shared" si="8"/>
        <v>0</v>
      </c>
      <c r="AH51" s="374"/>
      <c r="AI51" s="428">
        <f t="shared" ref="AI51:AK53" si="33">AI52</f>
        <v>1000</v>
      </c>
      <c r="AJ51" s="206">
        <f t="shared" si="33"/>
        <v>3000</v>
      </c>
      <c r="AK51" s="206">
        <f t="shared" si="33"/>
        <v>0</v>
      </c>
      <c r="AL51" s="206">
        <f>AI51+AJ51+AK51</f>
        <v>4000</v>
      </c>
      <c r="AM51" s="427">
        <f t="shared" si="10"/>
        <v>100</v>
      </c>
      <c r="AN51" s="374"/>
      <c r="AO51" s="428">
        <f t="shared" ref="AO51:AQ53" si="34">AO52</f>
        <v>0</v>
      </c>
      <c r="AP51" s="206">
        <f t="shared" si="34"/>
        <v>0</v>
      </c>
      <c r="AQ51" s="206">
        <f t="shared" si="34"/>
        <v>0</v>
      </c>
      <c r="AR51" s="206">
        <f>AO51+AP51+AQ51</f>
        <v>0</v>
      </c>
      <c r="AS51" s="427">
        <f t="shared" si="12"/>
        <v>0</v>
      </c>
      <c r="AT51" s="374"/>
      <c r="AU51" s="428">
        <f t="shared" si="25"/>
        <v>4000</v>
      </c>
      <c r="AV51" s="410">
        <f t="shared" si="30"/>
        <v>100</v>
      </c>
      <c r="AW51" s="374"/>
      <c r="AX51" s="428">
        <f t="shared" si="15"/>
        <v>4000</v>
      </c>
      <c r="AY51" s="428">
        <f t="shared" si="16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123">
        <v>2</v>
      </c>
      <c r="J52" s="60"/>
      <c r="K52" s="83"/>
      <c r="L52" s="83"/>
      <c r="M52" s="63"/>
      <c r="N52" s="124" t="s">
        <v>54</v>
      </c>
      <c r="O52" s="188">
        <f t="shared" ref="O52:R53" si="35">O53</f>
        <v>4000</v>
      </c>
      <c r="P52" s="188">
        <f t="shared" si="35"/>
        <v>4000</v>
      </c>
      <c r="Q52" s="188">
        <f t="shared" si="35"/>
        <v>4000</v>
      </c>
      <c r="R52" s="188">
        <f t="shared" si="35"/>
        <v>4000</v>
      </c>
      <c r="S52" s="387"/>
      <c r="T52" s="188">
        <f t="shared" si="31"/>
        <v>0</v>
      </c>
      <c r="U52" s="188">
        <f t="shared" si="31"/>
        <v>0</v>
      </c>
      <c r="V52" s="188">
        <f t="shared" si="31"/>
        <v>0</v>
      </c>
      <c r="W52" s="188">
        <f t="shared" si="3"/>
        <v>0</v>
      </c>
      <c r="X52" s="125">
        <f t="shared" si="4"/>
        <v>0</v>
      </c>
      <c r="Y52" s="374"/>
      <c r="Z52" s="125">
        <f t="shared" si="32"/>
        <v>0</v>
      </c>
      <c r="AA52" s="188">
        <f t="shared" si="32"/>
        <v>0</v>
      </c>
      <c r="AB52" s="188">
        <f t="shared" si="32"/>
        <v>0</v>
      </c>
      <c r="AC52" s="188">
        <f t="shared" si="5"/>
        <v>0</v>
      </c>
      <c r="AD52" s="423">
        <f t="shared" si="6"/>
        <v>0</v>
      </c>
      <c r="AE52" s="374"/>
      <c r="AF52" s="423">
        <f t="shared" si="7"/>
        <v>0</v>
      </c>
      <c r="AG52" s="423">
        <f t="shared" si="8"/>
        <v>0</v>
      </c>
      <c r="AH52" s="374"/>
      <c r="AI52" s="423">
        <f t="shared" si="33"/>
        <v>1000</v>
      </c>
      <c r="AJ52" s="188">
        <f t="shared" si="33"/>
        <v>3000</v>
      </c>
      <c r="AK52" s="188">
        <f t="shared" si="33"/>
        <v>0</v>
      </c>
      <c r="AL52" s="188">
        <f t="shared" si="9"/>
        <v>4000</v>
      </c>
      <c r="AM52" s="423">
        <f t="shared" si="10"/>
        <v>100</v>
      </c>
      <c r="AN52" s="374"/>
      <c r="AO52" s="423">
        <f t="shared" si="34"/>
        <v>0</v>
      </c>
      <c r="AP52" s="188">
        <f t="shared" si="34"/>
        <v>0</v>
      </c>
      <c r="AQ52" s="188">
        <f t="shared" si="34"/>
        <v>0</v>
      </c>
      <c r="AR52" s="188">
        <f t="shared" si="11"/>
        <v>0</v>
      </c>
      <c r="AS52" s="423">
        <f t="shared" si="12"/>
        <v>0</v>
      </c>
      <c r="AT52" s="374"/>
      <c r="AU52" s="423">
        <f t="shared" si="13"/>
        <v>4000</v>
      </c>
      <c r="AV52" s="423">
        <f t="shared" si="14"/>
        <v>100</v>
      </c>
      <c r="AW52" s="374"/>
      <c r="AX52" s="423">
        <f t="shared" si="15"/>
        <v>4000</v>
      </c>
      <c r="AY52" s="423">
        <f t="shared" si="16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90"/>
      <c r="I53" s="191"/>
      <c r="J53" s="130" t="s">
        <v>63</v>
      </c>
      <c r="K53" s="176"/>
      <c r="L53" s="176"/>
      <c r="M53" s="177"/>
      <c r="N53" s="101" t="s">
        <v>64</v>
      </c>
      <c r="O53" s="192">
        <f>O54</f>
        <v>4000</v>
      </c>
      <c r="P53" s="192">
        <f t="shared" si="35"/>
        <v>4000</v>
      </c>
      <c r="Q53" s="192">
        <f t="shared" si="35"/>
        <v>4000</v>
      </c>
      <c r="R53" s="192">
        <f>R54</f>
        <v>4000</v>
      </c>
      <c r="S53" s="380"/>
      <c r="T53" s="192">
        <f t="shared" si="31"/>
        <v>0</v>
      </c>
      <c r="U53" s="192">
        <f t="shared" si="31"/>
        <v>0</v>
      </c>
      <c r="V53" s="192">
        <f t="shared" si="31"/>
        <v>0</v>
      </c>
      <c r="W53" s="192">
        <f t="shared" si="3"/>
        <v>0</v>
      </c>
      <c r="X53" s="65">
        <f t="shared" si="4"/>
        <v>0</v>
      </c>
      <c r="Y53" s="374"/>
      <c r="Z53" s="102">
        <f t="shared" si="32"/>
        <v>0</v>
      </c>
      <c r="AA53" s="192">
        <f t="shared" si="32"/>
        <v>0</v>
      </c>
      <c r="AB53" s="192">
        <f t="shared" si="32"/>
        <v>0</v>
      </c>
      <c r="AC53" s="192">
        <f t="shared" si="5"/>
        <v>0</v>
      </c>
      <c r="AD53" s="424">
        <f t="shared" si="6"/>
        <v>0</v>
      </c>
      <c r="AE53" s="374"/>
      <c r="AF53" s="420">
        <f t="shared" si="7"/>
        <v>0</v>
      </c>
      <c r="AG53" s="420">
        <f t="shared" si="8"/>
        <v>0</v>
      </c>
      <c r="AH53" s="374"/>
      <c r="AI53" s="420">
        <f t="shared" si="33"/>
        <v>1000</v>
      </c>
      <c r="AJ53" s="192">
        <f t="shared" si="33"/>
        <v>3000</v>
      </c>
      <c r="AK53" s="192">
        <f t="shared" si="33"/>
        <v>0</v>
      </c>
      <c r="AL53" s="192">
        <f t="shared" si="9"/>
        <v>4000</v>
      </c>
      <c r="AM53" s="424">
        <f t="shared" si="10"/>
        <v>100</v>
      </c>
      <c r="AN53" s="374"/>
      <c r="AO53" s="420">
        <f t="shared" si="34"/>
        <v>0</v>
      </c>
      <c r="AP53" s="192">
        <f t="shared" si="34"/>
        <v>0</v>
      </c>
      <c r="AQ53" s="192">
        <f t="shared" si="34"/>
        <v>0</v>
      </c>
      <c r="AR53" s="192">
        <f t="shared" si="11"/>
        <v>0</v>
      </c>
      <c r="AS53" s="424">
        <f t="shared" si="12"/>
        <v>0</v>
      </c>
      <c r="AT53" s="374"/>
      <c r="AU53" s="420">
        <f t="shared" si="13"/>
        <v>4000</v>
      </c>
      <c r="AV53" s="65">
        <f t="shared" si="14"/>
        <v>100</v>
      </c>
      <c r="AW53" s="374"/>
      <c r="AX53" s="420">
        <f t="shared" si="15"/>
        <v>4000</v>
      </c>
      <c r="AY53" s="420">
        <f t="shared" si="16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59"/>
      <c r="J54" s="60"/>
      <c r="K54" s="133">
        <v>1</v>
      </c>
      <c r="L54" s="62"/>
      <c r="M54" s="63"/>
      <c r="N54" s="134" t="s">
        <v>65</v>
      </c>
      <c r="O54" s="129">
        <v>4000</v>
      </c>
      <c r="P54" s="136">
        <v>4000</v>
      </c>
      <c r="Q54" s="137">
        <v>4000</v>
      </c>
      <c r="R54" s="129">
        <v>4000</v>
      </c>
      <c r="S54" s="375"/>
      <c r="T54" s="129"/>
      <c r="U54" s="129"/>
      <c r="V54" s="129"/>
      <c r="W54" s="129">
        <f t="shared" si="3"/>
        <v>0</v>
      </c>
      <c r="X54" s="65">
        <f t="shared" si="4"/>
        <v>0</v>
      </c>
      <c r="Y54" s="374"/>
      <c r="Z54" s="135"/>
      <c r="AA54" s="129"/>
      <c r="AB54" s="129"/>
      <c r="AC54" s="129">
        <f t="shared" si="5"/>
        <v>0</v>
      </c>
      <c r="AD54" s="424">
        <f t="shared" si="6"/>
        <v>0</v>
      </c>
      <c r="AE54" s="374"/>
      <c r="AF54" s="424">
        <f t="shared" si="7"/>
        <v>0</v>
      </c>
      <c r="AG54" s="424">
        <f t="shared" si="8"/>
        <v>0</v>
      </c>
      <c r="AH54" s="374"/>
      <c r="AI54" s="424">
        <v>1000</v>
      </c>
      <c r="AJ54" s="129">
        <v>3000</v>
      </c>
      <c r="AK54" s="129"/>
      <c r="AL54" s="129">
        <f t="shared" si="9"/>
        <v>4000</v>
      </c>
      <c r="AM54" s="424">
        <f t="shared" si="10"/>
        <v>100</v>
      </c>
      <c r="AN54" s="374"/>
      <c r="AO54" s="424"/>
      <c r="AP54" s="129"/>
      <c r="AQ54" s="129"/>
      <c r="AR54" s="129">
        <f t="shared" si="11"/>
        <v>0</v>
      </c>
      <c r="AS54" s="424">
        <f t="shared" si="12"/>
        <v>0</v>
      </c>
      <c r="AT54" s="374"/>
      <c r="AU54" s="424">
        <f t="shared" si="13"/>
        <v>4000</v>
      </c>
      <c r="AV54" s="65">
        <f t="shared" si="14"/>
        <v>100</v>
      </c>
      <c r="AW54" s="374"/>
      <c r="AX54" s="424">
        <f t="shared" si="15"/>
        <v>4000</v>
      </c>
      <c r="AY54" s="424">
        <f t="shared" si="16"/>
        <v>100</v>
      </c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N18" sqref="N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501000</v>
      </c>
      <c r="S13" s="393">
        <f t="shared" ref="S13:AH13" si="0">S14</f>
        <v>0</v>
      </c>
      <c r="T13" s="47">
        <f t="shared" si="0"/>
        <v>75800</v>
      </c>
      <c r="U13" s="47">
        <f t="shared" si="0"/>
        <v>32600</v>
      </c>
      <c r="V13" s="47">
        <f t="shared" si="0"/>
        <v>33600</v>
      </c>
      <c r="W13" s="47">
        <f t="shared" si="0"/>
        <v>142000</v>
      </c>
      <c r="X13" s="47">
        <f t="shared" si="0"/>
        <v>28.343313373253494</v>
      </c>
      <c r="Y13" s="393">
        <f t="shared" si="0"/>
        <v>0</v>
      </c>
      <c r="Z13" s="47">
        <f t="shared" si="0"/>
        <v>40000</v>
      </c>
      <c r="AA13" s="47">
        <f t="shared" si="0"/>
        <v>46400</v>
      </c>
      <c r="AB13" s="47">
        <f t="shared" si="0"/>
        <v>54600</v>
      </c>
      <c r="AC13" s="47">
        <f t="shared" si="0"/>
        <v>141000</v>
      </c>
      <c r="AD13" s="47">
        <f t="shared" si="0"/>
        <v>28.143712574850298</v>
      </c>
      <c r="AE13" s="393">
        <f t="shared" si="0"/>
        <v>0</v>
      </c>
      <c r="AF13" s="47">
        <f t="shared" si="0"/>
        <v>283000</v>
      </c>
      <c r="AG13" s="47">
        <f t="shared" si="0"/>
        <v>56.487025948103792</v>
      </c>
      <c r="AH13" s="393">
        <f t="shared" si="0"/>
        <v>0</v>
      </c>
      <c r="AI13" s="47">
        <f t="shared" ref="AI13:AX13" si="1">AI14</f>
        <v>39000</v>
      </c>
      <c r="AJ13" s="47">
        <f t="shared" si="1"/>
        <v>37300</v>
      </c>
      <c r="AK13" s="47">
        <f t="shared" si="1"/>
        <v>52200</v>
      </c>
      <c r="AL13" s="47">
        <f t="shared" si="1"/>
        <v>128500</v>
      </c>
      <c r="AM13" s="47">
        <f t="shared" si="1"/>
        <v>25.648702594810381</v>
      </c>
      <c r="AN13" s="393">
        <f t="shared" si="1"/>
        <v>0</v>
      </c>
      <c r="AO13" s="47">
        <f t="shared" si="1"/>
        <v>26700</v>
      </c>
      <c r="AP13" s="47">
        <f t="shared" si="1"/>
        <v>31900</v>
      </c>
      <c r="AQ13" s="47">
        <f t="shared" si="1"/>
        <v>30900</v>
      </c>
      <c r="AR13" s="47">
        <f t="shared" si="1"/>
        <v>89500</v>
      </c>
      <c r="AS13" s="47">
        <f t="shared" si="1"/>
        <v>17.864271457085827</v>
      </c>
      <c r="AT13" s="393">
        <f t="shared" si="1"/>
        <v>0</v>
      </c>
      <c r="AU13" s="47">
        <f t="shared" si="1"/>
        <v>218000</v>
      </c>
      <c r="AV13" s="47">
        <f t="shared" si="1"/>
        <v>43.512974051896208</v>
      </c>
      <c r="AW13" s="393">
        <f t="shared" si="1"/>
        <v>0</v>
      </c>
      <c r="AX13" s="47">
        <f t="shared" si="1"/>
        <v>501000</v>
      </c>
      <c r="AY13" s="47">
        <f t="shared" ref="S13:AY20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501000</v>
      </c>
      <c r="S14" s="394">
        <f t="shared" si="2"/>
        <v>0</v>
      </c>
      <c r="T14" s="66">
        <f t="shared" si="2"/>
        <v>75800</v>
      </c>
      <c r="U14" s="66">
        <f t="shared" si="2"/>
        <v>32600</v>
      </c>
      <c r="V14" s="66">
        <f t="shared" si="2"/>
        <v>33600</v>
      </c>
      <c r="W14" s="66">
        <f t="shared" si="2"/>
        <v>142000</v>
      </c>
      <c r="X14" s="66">
        <f t="shared" si="2"/>
        <v>28.343313373253494</v>
      </c>
      <c r="Y14" s="394">
        <f t="shared" si="2"/>
        <v>0</v>
      </c>
      <c r="Z14" s="66">
        <f t="shared" si="2"/>
        <v>40000</v>
      </c>
      <c r="AA14" s="66">
        <f t="shared" si="2"/>
        <v>46400</v>
      </c>
      <c r="AB14" s="66">
        <f t="shared" si="2"/>
        <v>54600</v>
      </c>
      <c r="AC14" s="66">
        <f t="shared" si="2"/>
        <v>141000</v>
      </c>
      <c r="AD14" s="66">
        <f t="shared" si="2"/>
        <v>28.143712574850298</v>
      </c>
      <c r="AE14" s="394">
        <f t="shared" si="2"/>
        <v>0</v>
      </c>
      <c r="AF14" s="66">
        <f t="shared" si="2"/>
        <v>283000</v>
      </c>
      <c r="AG14" s="66">
        <f t="shared" si="2"/>
        <v>56.487025948103792</v>
      </c>
      <c r="AH14" s="394">
        <f t="shared" si="2"/>
        <v>0</v>
      </c>
      <c r="AI14" s="66">
        <f t="shared" si="2"/>
        <v>39000</v>
      </c>
      <c r="AJ14" s="66">
        <f t="shared" si="2"/>
        <v>37300</v>
      </c>
      <c r="AK14" s="66">
        <f t="shared" si="2"/>
        <v>52200</v>
      </c>
      <c r="AL14" s="66">
        <f t="shared" si="2"/>
        <v>128500</v>
      </c>
      <c r="AM14" s="66">
        <f t="shared" si="2"/>
        <v>25.648702594810381</v>
      </c>
      <c r="AN14" s="394">
        <f t="shared" si="2"/>
        <v>0</v>
      </c>
      <c r="AO14" s="66">
        <f t="shared" si="2"/>
        <v>26700</v>
      </c>
      <c r="AP14" s="66">
        <f t="shared" si="2"/>
        <v>31900</v>
      </c>
      <c r="AQ14" s="66">
        <f t="shared" si="2"/>
        <v>30900</v>
      </c>
      <c r="AR14" s="66">
        <f t="shared" si="2"/>
        <v>89500</v>
      </c>
      <c r="AS14" s="66">
        <f t="shared" si="2"/>
        <v>17.864271457085827</v>
      </c>
      <c r="AT14" s="394">
        <f t="shared" si="2"/>
        <v>0</v>
      </c>
      <c r="AU14" s="66">
        <f t="shared" si="2"/>
        <v>218000</v>
      </c>
      <c r="AV14" s="66">
        <f t="shared" si="2"/>
        <v>43.512974051896208</v>
      </c>
      <c r="AW14" s="394">
        <f t="shared" si="2"/>
        <v>0</v>
      </c>
      <c r="AX14" s="66">
        <f t="shared" si="2"/>
        <v>501000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87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88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501000</v>
      </c>
      <c r="S15" s="379">
        <f t="shared" si="2"/>
        <v>0</v>
      </c>
      <c r="T15" s="80">
        <f t="shared" si="2"/>
        <v>75800</v>
      </c>
      <c r="U15" s="80">
        <f t="shared" si="2"/>
        <v>32600</v>
      </c>
      <c r="V15" s="80">
        <f t="shared" si="2"/>
        <v>33600</v>
      </c>
      <c r="W15" s="80">
        <f t="shared" si="2"/>
        <v>142000</v>
      </c>
      <c r="X15" s="80">
        <f t="shared" si="2"/>
        <v>28.343313373253494</v>
      </c>
      <c r="Y15" s="379">
        <f t="shared" si="2"/>
        <v>0</v>
      </c>
      <c r="Z15" s="80">
        <f t="shared" si="2"/>
        <v>40000</v>
      </c>
      <c r="AA15" s="80">
        <f t="shared" si="2"/>
        <v>46400</v>
      </c>
      <c r="AB15" s="80">
        <f t="shared" si="2"/>
        <v>54600</v>
      </c>
      <c r="AC15" s="80">
        <f t="shared" si="2"/>
        <v>141000</v>
      </c>
      <c r="AD15" s="80">
        <f t="shared" si="2"/>
        <v>28.143712574850298</v>
      </c>
      <c r="AE15" s="379">
        <f t="shared" si="2"/>
        <v>0</v>
      </c>
      <c r="AF15" s="80">
        <f t="shared" si="2"/>
        <v>283000</v>
      </c>
      <c r="AG15" s="80">
        <f t="shared" si="2"/>
        <v>56.487025948103792</v>
      </c>
      <c r="AH15" s="379">
        <f t="shared" si="2"/>
        <v>0</v>
      </c>
      <c r="AI15" s="80">
        <f t="shared" si="2"/>
        <v>39000</v>
      </c>
      <c r="AJ15" s="80">
        <f t="shared" si="2"/>
        <v>37300</v>
      </c>
      <c r="AK15" s="80">
        <f t="shared" si="2"/>
        <v>52200</v>
      </c>
      <c r="AL15" s="80">
        <f t="shared" si="2"/>
        <v>128500</v>
      </c>
      <c r="AM15" s="80">
        <f t="shared" si="2"/>
        <v>25.648702594810381</v>
      </c>
      <c r="AN15" s="379">
        <f t="shared" si="2"/>
        <v>0</v>
      </c>
      <c r="AO15" s="80">
        <f t="shared" si="2"/>
        <v>26700</v>
      </c>
      <c r="AP15" s="80">
        <f t="shared" si="2"/>
        <v>31900</v>
      </c>
      <c r="AQ15" s="80">
        <f t="shared" si="2"/>
        <v>30900</v>
      </c>
      <c r="AR15" s="80">
        <f t="shared" si="2"/>
        <v>89500</v>
      </c>
      <c r="AS15" s="80">
        <f t="shared" si="2"/>
        <v>17.864271457085827</v>
      </c>
      <c r="AT15" s="379">
        <f t="shared" si="2"/>
        <v>0</v>
      </c>
      <c r="AU15" s="80">
        <f t="shared" si="2"/>
        <v>218000</v>
      </c>
      <c r="AV15" s="80">
        <f t="shared" si="2"/>
        <v>43.512974051896208</v>
      </c>
      <c r="AW15" s="379">
        <f t="shared" si="2"/>
        <v>0</v>
      </c>
      <c r="AX15" s="80">
        <f t="shared" si="2"/>
        <v>501000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90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91</v>
      </c>
      <c r="O16" s="95">
        <f t="shared" ref="O16:R20" si="3">O17</f>
        <v>501000</v>
      </c>
      <c r="P16" s="169">
        <f t="shared" si="3"/>
        <v>551000</v>
      </c>
      <c r="Q16" s="170">
        <f t="shared" si="3"/>
        <v>614000</v>
      </c>
      <c r="R16" s="95">
        <f t="shared" si="3"/>
        <v>501000</v>
      </c>
      <c r="S16" s="375"/>
      <c r="T16" s="95">
        <f t="shared" si="2"/>
        <v>75800</v>
      </c>
      <c r="U16" s="95">
        <f t="shared" si="2"/>
        <v>32600</v>
      </c>
      <c r="V16" s="95">
        <f t="shared" si="2"/>
        <v>33600</v>
      </c>
      <c r="W16" s="95">
        <f t="shared" ref="W16:W32" si="4">T16+U16+V16</f>
        <v>142000</v>
      </c>
      <c r="X16" s="94">
        <f t="shared" ref="X16:X32" si="5">W16/(R16/100)</f>
        <v>28.343313373253494</v>
      </c>
      <c r="Y16" s="374"/>
      <c r="Z16" s="94">
        <f t="shared" si="2"/>
        <v>40000</v>
      </c>
      <c r="AA16" s="95">
        <f t="shared" si="2"/>
        <v>46400</v>
      </c>
      <c r="AB16" s="95">
        <f t="shared" si="2"/>
        <v>54600</v>
      </c>
      <c r="AC16" s="95">
        <f t="shared" ref="AC16:AC32" si="6">Z16+AA16+AB16</f>
        <v>141000</v>
      </c>
      <c r="AD16" s="195">
        <f t="shared" ref="AD16:AD21" si="7">AC16/(R16/100)</f>
        <v>28.143712574850298</v>
      </c>
      <c r="AE16" s="374"/>
      <c r="AF16" s="195">
        <f t="shared" ref="AF16:AF32" si="8">W16+AC16</f>
        <v>283000</v>
      </c>
      <c r="AG16" s="195">
        <f t="shared" ref="AG16:AG32" si="9">AF16/(R16/100)</f>
        <v>56.487025948103792</v>
      </c>
      <c r="AH16" s="374"/>
      <c r="AI16" s="195">
        <f t="shared" si="2"/>
        <v>39000</v>
      </c>
      <c r="AJ16" s="95">
        <f t="shared" si="2"/>
        <v>37300</v>
      </c>
      <c r="AK16" s="95">
        <f t="shared" si="2"/>
        <v>52200</v>
      </c>
      <c r="AL16" s="95">
        <f t="shared" ref="AL16:AL32" si="10">AI16+AJ16+AK16</f>
        <v>128500</v>
      </c>
      <c r="AM16" s="195">
        <f t="shared" ref="AM16:AM21" si="11">AL16/(R16/100)</f>
        <v>25.648702594810381</v>
      </c>
      <c r="AN16" s="374"/>
      <c r="AO16" s="195">
        <f t="shared" si="2"/>
        <v>26700</v>
      </c>
      <c r="AP16" s="95">
        <f t="shared" si="2"/>
        <v>31900</v>
      </c>
      <c r="AQ16" s="95">
        <f t="shared" si="2"/>
        <v>30900</v>
      </c>
      <c r="AR16" s="95">
        <f t="shared" ref="AR16:AR32" si="12">AO16+AP16+AQ16</f>
        <v>89500</v>
      </c>
      <c r="AS16" s="195">
        <f t="shared" ref="AS16:AS21" si="13">AR16/(R16/100)</f>
        <v>17.864271457085827</v>
      </c>
      <c r="AT16" s="374"/>
      <c r="AU16" s="195">
        <f t="shared" ref="AU16:AU22" si="14">AL16+AR16</f>
        <v>218000</v>
      </c>
      <c r="AV16" s="195">
        <f t="shared" ref="AV16:AV32" si="15">AU16/(R16/100)</f>
        <v>43.512974051896208</v>
      </c>
      <c r="AW16" s="374"/>
      <c r="AX16" s="195">
        <f t="shared" ref="AX16:AX32" si="16">AF16+AU16</f>
        <v>501000</v>
      </c>
      <c r="AY16" s="195">
        <f t="shared" ref="AY16:AY32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501000</v>
      </c>
      <c r="P17" s="66">
        <f t="shared" si="3"/>
        <v>551000</v>
      </c>
      <c r="Q17" s="67">
        <f t="shared" si="3"/>
        <v>614000</v>
      </c>
      <c r="R17" s="99">
        <f t="shared" si="3"/>
        <v>501000</v>
      </c>
      <c r="S17" s="383"/>
      <c r="T17" s="99">
        <f t="shared" si="2"/>
        <v>75800</v>
      </c>
      <c r="U17" s="99">
        <f t="shared" si="2"/>
        <v>32600</v>
      </c>
      <c r="V17" s="99">
        <f t="shared" si="2"/>
        <v>33600</v>
      </c>
      <c r="W17" s="99">
        <f t="shared" si="4"/>
        <v>142000</v>
      </c>
      <c r="X17" s="98">
        <f t="shared" si="5"/>
        <v>28.343313373253494</v>
      </c>
      <c r="Y17" s="374"/>
      <c r="Z17" s="98">
        <f t="shared" si="2"/>
        <v>40000</v>
      </c>
      <c r="AA17" s="99">
        <f t="shared" si="2"/>
        <v>46400</v>
      </c>
      <c r="AB17" s="99">
        <f t="shared" si="2"/>
        <v>54600</v>
      </c>
      <c r="AC17" s="99">
        <f t="shared" si="6"/>
        <v>141000</v>
      </c>
      <c r="AD17" s="65">
        <f t="shared" si="7"/>
        <v>28.143712574850298</v>
      </c>
      <c r="AE17" s="374"/>
      <c r="AF17" s="65">
        <f t="shared" si="8"/>
        <v>283000</v>
      </c>
      <c r="AG17" s="65">
        <f t="shared" si="9"/>
        <v>56.487025948103792</v>
      </c>
      <c r="AH17" s="374"/>
      <c r="AI17" s="65">
        <f t="shared" si="2"/>
        <v>39000</v>
      </c>
      <c r="AJ17" s="99">
        <f t="shared" si="2"/>
        <v>37300</v>
      </c>
      <c r="AK17" s="99">
        <f t="shared" si="2"/>
        <v>52200</v>
      </c>
      <c r="AL17" s="99">
        <f t="shared" si="10"/>
        <v>128500</v>
      </c>
      <c r="AM17" s="65">
        <f t="shared" si="11"/>
        <v>25.648702594810381</v>
      </c>
      <c r="AN17" s="374"/>
      <c r="AO17" s="65">
        <f t="shared" si="2"/>
        <v>26700</v>
      </c>
      <c r="AP17" s="99">
        <f t="shared" si="2"/>
        <v>31900</v>
      </c>
      <c r="AQ17" s="99">
        <f t="shared" si="2"/>
        <v>30900</v>
      </c>
      <c r="AR17" s="99">
        <f t="shared" si="12"/>
        <v>89500</v>
      </c>
      <c r="AS17" s="65">
        <f t="shared" si="13"/>
        <v>17.864271457085827</v>
      </c>
      <c r="AT17" s="374"/>
      <c r="AU17" s="65">
        <f t="shared" si="14"/>
        <v>218000</v>
      </c>
      <c r="AV17" s="65">
        <f t="shared" si="15"/>
        <v>43.512974051896208</v>
      </c>
      <c r="AW17" s="374"/>
      <c r="AX17" s="65">
        <f t="shared" si="16"/>
        <v>501000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501000</v>
      </c>
      <c r="P18" s="131">
        <f t="shared" si="3"/>
        <v>551000</v>
      </c>
      <c r="Q18" s="132">
        <f t="shared" si="3"/>
        <v>614000</v>
      </c>
      <c r="R18" s="103">
        <f t="shared" si="3"/>
        <v>501000</v>
      </c>
      <c r="S18" s="379"/>
      <c r="T18" s="103">
        <f t="shared" si="2"/>
        <v>75800</v>
      </c>
      <c r="U18" s="103">
        <f t="shared" si="2"/>
        <v>32600</v>
      </c>
      <c r="V18" s="103">
        <f t="shared" si="2"/>
        <v>33600</v>
      </c>
      <c r="W18" s="103">
        <f t="shared" si="4"/>
        <v>142000</v>
      </c>
      <c r="X18" s="102">
        <f t="shared" si="5"/>
        <v>28.343313373253494</v>
      </c>
      <c r="Y18" s="374"/>
      <c r="Z18" s="102">
        <f t="shared" si="2"/>
        <v>40000</v>
      </c>
      <c r="AA18" s="103">
        <f t="shared" si="2"/>
        <v>46400</v>
      </c>
      <c r="AB18" s="103">
        <f t="shared" si="2"/>
        <v>54600</v>
      </c>
      <c r="AC18" s="103">
        <f t="shared" si="6"/>
        <v>141000</v>
      </c>
      <c r="AD18" s="420">
        <f t="shared" si="7"/>
        <v>28.143712574850298</v>
      </c>
      <c r="AE18" s="374"/>
      <c r="AF18" s="420">
        <f t="shared" si="8"/>
        <v>283000</v>
      </c>
      <c r="AG18" s="420">
        <f t="shared" si="9"/>
        <v>56.487025948103792</v>
      </c>
      <c r="AH18" s="374"/>
      <c r="AI18" s="420">
        <f t="shared" si="2"/>
        <v>39000</v>
      </c>
      <c r="AJ18" s="103">
        <f t="shared" si="2"/>
        <v>37300</v>
      </c>
      <c r="AK18" s="103">
        <f t="shared" si="2"/>
        <v>52200</v>
      </c>
      <c r="AL18" s="103">
        <f t="shared" si="10"/>
        <v>128500</v>
      </c>
      <c r="AM18" s="420">
        <f t="shared" si="11"/>
        <v>25.648702594810381</v>
      </c>
      <c r="AN18" s="374"/>
      <c r="AO18" s="420">
        <f t="shared" si="2"/>
        <v>26700</v>
      </c>
      <c r="AP18" s="103">
        <f t="shared" si="2"/>
        <v>31900</v>
      </c>
      <c r="AQ18" s="103">
        <f t="shared" si="2"/>
        <v>30900</v>
      </c>
      <c r="AR18" s="103">
        <f t="shared" si="12"/>
        <v>89500</v>
      </c>
      <c r="AS18" s="420">
        <f t="shared" si="13"/>
        <v>17.864271457085827</v>
      </c>
      <c r="AT18" s="374"/>
      <c r="AU18" s="420">
        <f t="shared" si="14"/>
        <v>218000</v>
      </c>
      <c r="AV18" s="420">
        <f t="shared" si="15"/>
        <v>43.512974051896208</v>
      </c>
      <c r="AW18" s="374"/>
      <c r="AX18" s="420">
        <f t="shared" si="16"/>
        <v>501000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 t="shared" si="3"/>
        <v>501000</v>
      </c>
      <c r="P19" s="131">
        <f t="shared" si="3"/>
        <v>551000</v>
      </c>
      <c r="Q19" s="132">
        <f t="shared" si="3"/>
        <v>614000</v>
      </c>
      <c r="R19" s="103">
        <f t="shared" si="3"/>
        <v>501000</v>
      </c>
      <c r="S19" s="379"/>
      <c r="T19" s="103">
        <f t="shared" si="2"/>
        <v>75800</v>
      </c>
      <c r="U19" s="103">
        <f t="shared" si="2"/>
        <v>32600</v>
      </c>
      <c r="V19" s="103">
        <f t="shared" si="2"/>
        <v>33600</v>
      </c>
      <c r="W19" s="103">
        <f t="shared" si="4"/>
        <v>142000</v>
      </c>
      <c r="X19" s="102">
        <f t="shared" si="5"/>
        <v>28.343313373253494</v>
      </c>
      <c r="Y19" s="374"/>
      <c r="Z19" s="102">
        <f t="shared" si="2"/>
        <v>40000</v>
      </c>
      <c r="AA19" s="103">
        <f t="shared" si="2"/>
        <v>46400</v>
      </c>
      <c r="AB19" s="103">
        <f t="shared" si="2"/>
        <v>54600</v>
      </c>
      <c r="AC19" s="103">
        <f t="shared" si="6"/>
        <v>141000</v>
      </c>
      <c r="AD19" s="420">
        <f t="shared" si="7"/>
        <v>28.143712574850298</v>
      </c>
      <c r="AE19" s="374"/>
      <c r="AF19" s="420">
        <f t="shared" si="8"/>
        <v>283000</v>
      </c>
      <c r="AG19" s="420">
        <f t="shared" si="9"/>
        <v>56.487025948103792</v>
      </c>
      <c r="AH19" s="374"/>
      <c r="AI19" s="420">
        <f t="shared" si="2"/>
        <v>39000</v>
      </c>
      <c r="AJ19" s="103">
        <f t="shared" si="2"/>
        <v>37300</v>
      </c>
      <c r="AK19" s="103">
        <f t="shared" si="2"/>
        <v>52200</v>
      </c>
      <c r="AL19" s="103">
        <f t="shared" si="10"/>
        <v>128500</v>
      </c>
      <c r="AM19" s="420">
        <f t="shared" si="11"/>
        <v>25.648702594810381</v>
      </c>
      <c r="AN19" s="374"/>
      <c r="AO19" s="420">
        <f t="shared" si="2"/>
        <v>26700</v>
      </c>
      <c r="AP19" s="103">
        <f t="shared" si="2"/>
        <v>31900</v>
      </c>
      <c r="AQ19" s="103">
        <f t="shared" si="2"/>
        <v>30900</v>
      </c>
      <c r="AR19" s="103">
        <f t="shared" si="12"/>
        <v>89500</v>
      </c>
      <c r="AS19" s="420">
        <f t="shared" si="13"/>
        <v>17.864271457085827</v>
      </c>
      <c r="AT19" s="374"/>
      <c r="AU19" s="420">
        <f t="shared" si="14"/>
        <v>218000</v>
      </c>
      <c r="AV19" s="420">
        <f t="shared" si="15"/>
        <v>43.512974051896208</v>
      </c>
      <c r="AW19" s="374"/>
      <c r="AX19" s="420">
        <f t="shared" si="16"/>
        <v>501000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 t="shared" si="3"/>
        <v>501000</v>
      </c>
      <c r="P20" s="131">
        <f t="shared" si="3"/>
        <v>551000</v>
      </c>
      <c r="Q20" s="132">
        <f t="shared" si="3"/>
        <v>614000</v>
      </c>
      <c r="R20" s="103">
        <f t="shared" si="3"/>
        <v>501000</v>
      </c>
      <c r="S20" s="379"/>
      <c r="T20" s="103">
        <f t="shared" si="2"/>
        <v>75800</v>
      </c>
      <c r="U20" s="103">
        <f t="shared" si="2"/>
        <v>32600</v>
      </c>
      <c r="V20" s="103">
        <f t="shared" si="2"/>
        <v>33600</v>
      </c>
      <c r="W20" s="103">
        <f t="shared" si="4"/>
        <v>142000</v>
      </c>
      <c r="X20" s="102">
        <f t="shared" si="5"/>
        <v>28.343313373253494</v>
      </c>
      <c r="Y20" s="374"/>
      <c r="Z20" s="102">
        <f t="shared" si="2"/>
        <v>40000</v>
      </c>
      <c r="AA20" s="103">
        <f t="shared" si="2"/>
        <v>46400</v>
      </c>
      <c r="AB20" s="103">
        <f t="shared" si="2"/>
        <v>54600</v>
      </c>
      <c r="AC20" s="103">
        <f t="shared" si="6"/>
        <v>141000</v>
      </c>
      <c r="AD20" s="420">
        <f t="shared" si="7"/>
        <v>28.143712574850298</v>
      </c>
      <c r="AE20" s="374"/>
      <c r="AF20" s="420">
        <f t="shared" si="8"/>
        <v>283000</v>
      </c>
      <c r="AG20" s="420">
        <f t="shared" si="9"/>
        <v>56.487025948103792</v>
      </c>
      <c r="AH20" s="374"/>
      <c r="AI20" s="420">
        <f t="shared" si="2"/>
        <v>39000</v>
      </c>
      <c r="AJ20" s="103">
        <f t="shared" si="2"/>
        <v>37300</v>
      </c>
      <c r="AK20" s="103">
        <f t="shared" si="2"/>
        <v>52200</v>
      </c>
      <c r="AL20" s="103">
        <f t="shared" si="10"/>
        <v>128500</v>
      </c>
      <c r="AM20" s="420">
        <f t="shared" si="11"/>
        <v>25.648702594810381</v>
      </c>
      <c r="AN20" s="374"/>
      <c r="AO20" s="420">
        <f t="shared" si="2"/>
        <v>26700</v>
      </c>
      <c r="AP20" s="103">
        <f t="shared" si="2"/>
        <v>31900</v>
      </c>
      <c r="AQ20" s="103">
        <f t="shared" si="2"/>
        <v>30900</v>
      </c>
      <c r="AR20" s="103">
        <f t="shared" si="12"/>
        <v>89500</v>
      </c>
      <c r="AS20" s="420">
        <f t="shared" si="13"/>
        <v>17.864271457085827</v>
      </c>
      <c r="AT20" s="374"/>
      <c r="AU20" s="420">
        <f t="shared" si="14"/>
        <v>218000</v>
      </c>
      <c r="AV20" s="420">
        <f t="shared" si="15"/>
        <v>43.512974051896208</v>
      </c>
      <c r="AW20" s="374"/>
      <c r="AX20" s="420">
        <f t="shared" si="16"/>
        <v>501000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501000</v>
      </c>
      <c r="P21" s="127">
        <f>P22+P25+P28</f>
        <v>551000</v>
      </c>
      <c r="Q21" s="128">
        <f>Q22+Q25+Q28</f>
        <v>614000</v>
      </c>
      <c r="R21" s="126">
        <f>R22+R25+R28</f>
        <v>501000</v>
      </c>
      <c r="S21" s="388"/>
      <c r="T21" s="126">
        <f>T22+T25+T28</f>
        <v>75800</v>
      </c>
      <c r="U21" s="126">
        <f>U22+U25+U28</f>
        <v>32600</v>
      </c>
      <c r="V21" s="126">
        <f>V22+V25+V28</f>
        <v>33600</v>
      </c>
      <c r="W21" s="126">
        <f t="shared" si="4"/>
        <v>142000</v>
      </c>
      <c r="X21" s="125">
        <f t="shared" si="5"/>
        <v>28.343313373253494</v>
      </c>
      <c r="Y21" s="374"/>
      <c r="Z21" s="125">
        <f>Z22+Z25+Z28</f>
        <v>40000</v>
      </c>
      <c r="AA21" s="126">
        <f>AA22+AA25+AA28</f>
        <v>46400</v>
      </c>
      <c r="AB21" s="126">
        <f>AB22+AB25+AB28</f>
        <v>54600</v>
      </c>
      <c r="AC21" s="126">
        <f t="shared" si="6"/>
        <v>141000</v>
      </c>
      <c r="AD21" s="423">
        <f t="shared" si="7"/>
        <v>28.143712574850298</v>
      </c>
      <c r="AE21" s="374"/>
      <c r="AF21" s="423">
        <f t="shared" si="8"/>
        <v>283000</v>
      </c>
      <c r="AG21" s="423">
        <f t="shared" si="9"/>
        <v>56.487025948103792</v>
      </c>
      <c r="AH21" s="374"/>
      <c r="AI21" s="423">
        <f>AI22+AI25+AI28</f>
        <v>39000</v>
      </c>
      <c r="AJ21" s="126">
        <f>AJ22+AJ25+AJ28</f>
        <v>37300</v>
      </c>
      <c r="AK21" s="126">
        <f>AK22+AK25+AK28</f>
        <v>52200</v>
      </c>
      <c r="AL21" s="126">
        <f t="shared" si="10"/>
        <v>128500</v>
      </c>
      <c r="AM21" s="423">
        <f t="shared" si="11"/>
        <v>25.648702594810381</v>
      </c>
      <c r="AN21" s="374"/>
      <c r="AO21" s="423">
        <f>AO22+AO25+AO28</f>
        <v>26700</v>
      </c>
      <c r="AP21" s="126">
        <f>AP22+AP25+AP28</f>
        <v>31900</v>
      </c>
      <c r="AQ21" s="126">
        <f>AQ22+AQ25+AQ28</f>
        <v>30900</v>
      </c>
      <c r="AR21" s="126">
        <f t="shared" si="12"/>
        <v>89500</v>
      </c>
      <c r="AS21" s="423">
        <f t="shared" si="13"/>
        <v>17.864271457085827</v>
      </c>
      <c r="AT21" s="374"/>
      <c r="AU21" s="423">
        <f t="shared" si="14"/>
        <v>218000</v>
      </c>
      <c r="AV21" s="423">
        <f t="shared" si="15"/>
        <v>43.512974051896208</v>
      </c>
      <c r="AW21" s="374"/>
      <c r="AX21" s="423">
        <f t="shared" si="16"/>
        <v>501000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395000</v>
      </c>
      <c r="P22" s="131">
        <f>P23+P24</f>
        <v>436000</v>
      </c>
      <c r="Q22" s="132">
        <f>Q23+Q24</f>
        <v>465000</v>
      </c>
      <c r="R22" s="103">
        <f>R23+R24</f>
        <v>395000</v>
      </c>
      <c r="S22" s="379"/>
      <c r="T22" s="103">
        <f>T23+T24</f>
        <v>62000</v>
      </c>
      <c r="U22" s="103">
        <f>U23+U24</f>
        <v>21000</v>
      </c>
      <c r="V22" s="103">
        <f>V23+V24</f>
        <v>26000</v>
      </c>
      <c r="W22" s="103">
        <f t="shared" si="4"/>
        <v>109000</v>
      </c>
      <c r="X22" s="102">
        <f t="shared" si="5"/>
        <v>27.594936708860761</v>
      </c>
      <c r="Y22" s="374"/>
      <c r="Z22" s="102">
        <f>Z23+Z24</f>
        <v>32000</v>
      </c>
      <c r="AA22" s="103">
        <f>AA23+AA24</f>
        <v>32000</v>
      </c>
      <c r="AB22" s="103">
        <f>AB23+AB24</f>
        <v>32000</v>
      </c>
      <c r="AC22" s="103">
        <f t="shared" si="6"/>
        <v>96000</v>
      </c>
      <c r="AD22" s="424">
        <f t="shared" ref="AD22:AD27" si="18">AC22/(O22/100)</f>
        <v>24.303797468354432</v>
      </c>
      <c r="AE22" s="374"/>
      <c r="AF22" s="420">
        <f t="shared" si="8"/>
        <v>205000</v>
      </c>
      <c r="AG22" s="420">
        <f t="shared" si="9"/>
        <v>51.898734177215189</v>
      </c>
      <c r="AH22" s="374"/>
      <c r="AI22" s="420">
        <f>AI23+AI24</f>
        <v>30000</v>
      </c>
      <c r="AJ22" s="103">
        <f>AJ23+AJ24</f>
        <v>30000</v>
      </c>
      <c r="AK22" s="103">
        <f>AK23+AK24</f>
        <v>45000</v>
      </c>
      <c r="AL22" s="103">
        <f t="shared" si="10"/>
        <v>105000</v>
      </c>
      <c r="AM22" s="424">
        <f t="shared" ref="AM22:AM27" si="19">AL22/(O22/100)</f>
        <v>26.582278481012658</v>
      </c>
      <c r="AN22" s="374"/>
      <c r="AO22" s="420">
        <f>AO23+AO24</f>
        <v>25000</v>
      </c>
      <c r="AP22" s="103">
        <f>AP23+AP24</f>
        <v>30000</v>
      </c>
      <c r="AQ22" s="103">
        <f>AQ23+AQ24</f>
        <v>30000</v>
      </c>
      <c r="AR22" s="103">
        <f t="shared" si="12"/>
        <v>85000</v>
      </c>
      <c r="AS22" s="424">
        <f t="shared" ref="AS22:AS27" si="20">AR22/(O22/100)</f>
        <v>21.518987341772153</v>
      </c>
      <c r="AT22" s="374"/>
      <c r="AU22" s="420">
        <f t="shared" si="14"/>
        <v>190000</v>
      </c>
      <c r="AV22" s="420">
        <f t="shared" si="15"/>
        <v>48.101265822784811</v>
      </c>
      <c r="AW22" s="374"/>
      <c r="AX22" s="420">
        <f t="shared" si="16"/>
        <v>395000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385000</v>
      </c>
      <c r="P23" s="136">
        <v>426000</v>
      </c>
      <c r="Q23" s="137">
        <v>455000</v>
      </c>
      <c r="R23" s="129">
        <v>385000</v>
      </c>
      <c r="S23" s="375"/>
      <c r="T23" s="129">
        <v>60000</v>
      </c>
      <c r="U23" s="129">
        <v>20000</v>
      </c>
      <c r="V23" s="129">
        <v>25000</v>
      </c>
      <c r="W23" s="129">
        <f>T23+U23+V23</f>
        <v>105000</v>
      </c>
      <c r="X23" s="135">
        <f>W23/(R23/100)</f>
        <v>27.272727272727273</v>
      </c>
      <c r="Y23" s="374"/>
      <c r="Z23" s="135">
        <v>30000</v>
      </c>
      <c r="AA23" s="129">
        <v>30000</v>
      </c>
      <c r="AB23" s="129">
        <v>30000</v>
      </c>
      <c r="AC23" s="129">
        <f t="shared" si="6"/>
        <v>90000</v>
      </c>
      <c r="AD23" s="424">
        <f t="shared" si="18"/>
        <v>23.376623376623378</v>
      </c>
      <c r="AE23" s="374"/>
      <c r="AF23" s="424">
        <f>W23+AC23</f>
        <v>195000</v>
      </c>
      <c r="AG23" s="424">
        <f>AF23/(R23/100)</f>
        <v>50.649350649350652</v>
      </c>
      <c r="AH23" s="374"/>
      <c r="AI23" s="424">
        <v>30000</v>
      </c>
      <c r="AJ23" s="129">
        <v>30000</v>
      </c>
      <c r="AK23" s="129">
        <v>45000</v>
      </c>
      <c r="AL23" s="129">
        <f t="shared" si="10"/>
        <v>105000</v>
      </c>
      <c r="AM23" s="424">
        <f t="shared" si="19"/>
        <v>27.272727272727273</v>
      </c>
      <c r="AN23" s="374"/>
      <c r="AO23" s="424">
        <v>25000</v>
      </c>
      <c r="AP23" s="129">
        <v>30000</v>
      </c>
      <c r="AQ23" s="129">
        <v>30000</v>
      </c>
      <c r="AR23" s="129">
        <f t="shared" si="12"/>
        <v>85000</v>
      </c>
      <c r="AS23" s="424">
        <f t="shared" si="20"/>
        <v>22.077922077922079</v>
      </c>
      <c r="AT23" s="374"/>
      <c r="AU23" s="424">
        <f>AL23+AR23</f>
        <v>190000</v>
      </c>
      <c r="AV23" s="424">
        <f>AU23/(R23/100)</f>
        <v>49.350649350649348</v>
      </c>
      <c r="AW23" s="374"/>
      <c r="AX23" s="424">
        <f>AF23+AU23</f>
        <v>385000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10000</v>
      </c>
      <c r="P24" s="136">
        <v>10000</v>
      </c>
      <c r="Q24" s="137">
        <v>10000</v>
      </c>
      <c r="R24" s="129">
        <v>10000</v>
      </c>
      <c r="S24" s="375"/>
      <c r="T24" s="129">
        <v>2000</v>
      </c>
      <c r="U24" s="129">
        <v>1000</v>
      </c>
      <c r="V24" s="129">
        <v>1000</v>
      </c>
      <c r="W24" s="129">
        <f>T24+U24+V24</f>
        <v>4000</v>
      </c>
      <c r="X24" s="135">
        <f>W24/(R24/100)</f>
        <v>40</v>
      </c>
      <c r="Y24" s="374"/>
      <c r="Z24" s="135">
        <v>2000</v>
      </c>
      <c r="AA24" s="129">
        <v>2000</v>
      </c>
      <c r="AB24" s="129">
        <v>2000</v>
      </c>
      <c r="AC24" s="129">
        <f t="shared" si="6"/>
        <v>6000</v>
      </c>
      <c r="AD24" s="424">
        <f t="shared" si="18"/>
        <v>60</v>
      </c>
      <c r="AE24" s="374"/>
      <c r="AF24" s="424">
        <f>W24+AC24</f>
        <v>10000</v>
      </c>
      <c r="AG24" s="424">
        <f>AF24/(R24/100)</f>
        <v>100</v>
      </c>
      <c r="AH24" s="374"/>
      <c r="AI24" s="424"/>
      <c r="AJ24" s="129"/>
      <c r="AK24" s="129"/>
      <c r="AL24" s="129">
        <f t="shared" si="10"/>
        <v>0</v>
      </c>
      <c r="AM24" s="424">
        <f t="shared" si="19"/>
        <v>0</v>
      </c>
      <c r="AN24" s="374"/>
      <c r="AO24" s="424"/>
      <c r="AP24" s="129"/>
      <c r="AQ24" s="129"/>
      <c r="AR24" s="129">
        <f t="shared" si="12"/>
        <v>0</v>
      </c>
      <c r="AS24" s="424">
        <f t="shared" si="20"/>
        <v>0</v>
      </c>
      <c r="AT24" s="374"/>
      <c r="AU24" s="424">
        <f>AL24+AR24</f>
        <v>0</v>
      </c>
      <c r="AV24" s="424">
        <f>AU24/(R24/100)</f>
        <v>0</v>
      </c>
      <c r="AW24" s="374"/>
      <c r="AX24" s="424">
        <f>AF24+AU24</f>
        <v>10000</v>
      </c>
      <c r="AY24" s="424">
        <f>AX24/(R24/100)</f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83000</v>
      </c>
      <c r="P25" s="131">
        <f>P26+P27</f>
        <v>89000</v>
      </c>
      <c r="Q25" s="132">
        <f>Q26+Q27</f>
        <v>123000</v>
      </c>
      <c r="R25" s="103">
        <f>R26+R27</f>
        <v>83000</v>
      </c>
      <c r="S25" s="379"/>
      <c r="T25" s="103">
        <f>T26+T27</f>
        <v>12000</v>
      </c>
      <c r="U25" s="103">
        <f>U26+U27</f>
        <v>10000</v>
      </c>
      <c r="V25" s="103">
        <f>V26+V27</f>
        <v>6000</v>
      </c>
      <c r="W25" s="103">
        <f t="shared" si="4"/>
        <v>28000</v>
      </c>
      <c r="X25" s="102">
        <f t="shared" si="5"/>
        <v>33.734939759036145</v>
      </c>
      <c r="Y25" s="374"/>
      <c r="Z25" s="102">
        <f>Z26+Z27</f>
        <v>6000</v>
      </c>
      <c r="AA25" s="103">
        <f>AA26+AA27</f>
        <v>12000</v>
      </c>
      <c r="AB25" s="103">
        <f>AB26+AB27</f>
        <v>20000</v>
      </c>
      <c r="AC25" s="103">
        <f t="shared" si="6"/>
        <v>38000</v>
      </c>
      <c r="AD25" s="424">
        <f t="shared" si="18"/>
        <v>45.783132530120483</v>
      </c>
      <c r="AE25" s="374"/>
      <c r="AF25" s="420">
        <f t="shared" si="8"/>
        <v>66000</v>
      </c>
      <c r="AG25" s="420">
        <f t="shared" si="9"/>
        <v>79.518072289156621</v>
      </c>
      <c r="AH25" s="374"/>
      <c r="AI25" s="420">
        <f>AI26+AI27</f>
        <v>7000</v>
      </c>
      <c r="AJ25" s="103">
        <f>AJ26+AJ27</f>
        <v>5000</v>
      </c>
      <c r="AK25" s="103">
        <f>AK26+AK27</f>
        <v>5000</v>
      </c>
      <c r="AL25" s="103">
        <f t="shared" si="10"/>
        <v>17000</v>
      </c>
      <c r="AM25" s="424">
        <f t="shared" si="19"/>
        <v>20.481927710843372</v>
      </c>
      <c r="AN25" s="374"/>
      <c r="AO25" s="420">
        <f>AO26+AO27</f>
        <v>0</v>
      </c>
      <c r="AP25" s="103">
        <f>AP26+AP27</f>
        <v>0</v>
      </c>
      <c r="AQ25" s="103">
        <f>AQ26+AQ27</f>
        <v>0</v>
      </c>
      <c r="AR25" s="103">
        <f t="shared" si="12"/>
        <v>0</v>
      </c>
      <c r="AS25" s="424">
        <f t="shared" si="20"/>
        <v>0</v>
      </c>
      <c r="AT25" s="374"/>
      <c r="AU25" s="420">
        <f t="shared" ref="AU25:AU32" si="21">AL25+AR25</f>
        <v>17000</v>
      </c>
      <c r="AV25" s="420">
        <f t="shared" si="15"/>
        <v>20.481927710843372</v>
      </c>
      <c r="AW25" s="374"/>
      <c r="AX25" s="420">
        <f t="shared" si="16"/>
        <v>83000</v>
      </c>
      <c r="AY25" s="420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81000</v>
      </c>
      <c r="P26" s="136">
        <v>86000</v>
      </c>
      <c r="Q26" s="137">
        <v>120000</v>
      </c>
      <c r="R26" s="129">
        <v>81000</v>
      </c>
      <c r="S26" s="375"/>
      <c r="T26" s="129">
        <v>12000</v>
      </c>
      <c r="U26" s="129">
        <v>10000</v>
      </c>
      <c r="V26" s="129">
        <v>5000</v>
      </c>
      <c r="W26" s="129">
        <f t="shared" si="4"/>
        <v>27000</v>
      </c>
      <c r="X26" s="135">
        <f t="shared" si="5"/>
        <v>33.333333333333336</v>
      </c>
      <c r="Y26" s="374"/>
      <c r="Z26" s="135">
        <v>6000</v>
      </c>
      <c r="AA26" s="129">
        <v>12000</v>
      </c>
      <c r="AB26" s="129">
        <v>19000</v>
      </c>
      <c r="AC26" s="129">
        <f t="shared" si="6"/>
        <v>37000</v>
      </c>
      <c r="AD26" s="424">
        <f t="shared" si="18"/>
        <v>45.679012345679013</v>
      </c>
      <c r="AE26" s="374"/>
      <c r="AF26" s="424">
        <f t="shared" si="8"/>
        <v>64000</v>
      </c>
      <c r="AG26" s="424">
        <f t="shared" si="9"/>
        <v>79.012345679012341</v>
      </c>
      <c r="AH26" s="374"/>
      <c r="AI26" s="424">
        <v>7000</v>
      </c>
      <c r="AJ26" s="129">
        <v>5000</v>
      </c>
      <c r="AK26" s="129">
        <v>5000</v>
      </c>
      <c r="AL26" s="129">
        <f t="shared" si="10"/>
        <v>17000</v>
      </c>
      <c r="AM26" s="424">
        <f t="shared" si="19"/>
        <v>20.987654320987655</v>
      </c>
      <c r="AN26" s="374"/>
      <c r="AO26" s="424"/>
      <c r="AP26" s="129"/>
      <c r="AQ26" s="129"/>
      <c r="AR26" s="129">
        <f t="shared" si="12"/>
        <v>0</v>
      </c>
      <c r="AS26" s="424">
        <f t="shared" si="20"/>
        <v>0</v>
      </c>
      <c r="AT26" s="374"/>
      <c r="AU26" s="424">
        <f t="shared" si="21"/>
        <v>17000</v>
      </c>
      <c r="AV26" s="424">
        <f t="shared" si="15"/>
        <v>20.987654320987655</v>
      </c>
      <c r="AW26" s="374"/>
      <c r="AX26" s="424">
        <f t="shared" si="16"/>
        <v>81000</v>
      </c>
      <c r="AY26" s="424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2000</v>
      </c>
      <c r="P27" s="136">
        <v>3000</v>
      </c>
      <c r="Q27" s="137">
        <v>3000</v>
      </c>
      <c r="R27" s="129">
        <v>2000</v>
      </c>
      <c r="S27" s="375"/>
      <c r="T27" s="129"/>
      <c r="U27" s="129"/>
      <c r="V27" s="129">
        <v>1000</v>
      </c>
      <c r="W27" s="129">
        <f t="shared" si="4"/>
        <v>1000</v>
      </c>
      <c r="X27" s="135">
        <f t="shared" si="5"/>
        <v>50</v>
      </c>
      <c r="Y27" s="374"/>
      <c r="Z27" s="135"/>
      <c r="AA27" s="129"/>
      <c r="AB27" s="129">
        <v>1000</v>
      </c>
      <c r="AC27" s="129">
        <f t="shared" si="6"/>
        <v>1000</v>
      </c>
      <c r="AD27" s="424">
        <f t="shared" si="18"/>
        <v>50</v>
      </c>
      <c r="AE27" s="374"/>
      <c r="AF27" s="424">
        <f t="shared" si="8"/>
        <v>2000</v>
      </c>
      <c r="AG27" s="424">
        <f t="shared" si="9"/>
        <v>100</v>
      </c>
      <c r="AH27" s="374"/>
      <c r="AI27" s="424"/>
      <c r="AJ27" s="129"/>
      <c r="AK27" s="129"/>
      <c r="AL27" s="129">
        <f t="shared" si="10"/>
        <v>0</v>
      </c>
      <c r="AM27" s="424">
        <f t="shared" si="19"/>
        <v>0</v>
      </c>
      <c r="AN27" s="374"/>
      <c r="AO27" s="424"/>
      <c r="AP27" s="129"/>
      <c r="AQ27" s="129"/>
      <c r="AR27" s="129">
        <f t="shared" si="12"/>
        <v>0</v>
      </c>
      <c r="AS27" s="424">
        <f t="shared" si="20"/>
        <v>0</v>
      </c>
      <c r="AT27" s="374"/>
      <c r="AU27" s="424">
        <f t="shared" si="21"/>
        <v>0</v>
      </c>
      <c r="AV27" s="424">
        <f t="shared" si="15"/>
        <v>0</v>
      </c>
      <c r="AW27" s="374"/>
      <c r="AX27" s="424">
        <f t="shared" si="16"/>
        <v>2000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23000</v>
      </c>
      <c r="P28" s="131">
        <f>P29+P30+P31+P32</f>
        <v>26000</v>
      </c>
      <c r="Q28" s="132">
        <f>Q29+Q30+Q31+Q32</f>
        <v>26000</v>
      </c>
      <c r="R28" s="103">
        <f>R29+R30+R31+R32</f>
        <v>23000</v>
      </c>
      <c r="S28" s="379"/>
      <c r="T28" s="103">
        <f>T29+T30+T31+T32</f>
        <v>1800</v>
      </c>
      <c r="U28" s="103">
        <f>U29+U30+U31+U32</f>
        <v>1600</v>
      </c>
      <c r="V28" s="103">
        <f>V29+V30+V31+V32</f>
        <v>1600</v>
      </c>
      <c r="W28" s="103">
        <f t="shared" si="4"/>
        <v>5000</v>
      </c>
      <c r="X28" s="102">
        <f t="shared" si="5"/>
        <v>21.739130434782609</v>
      </c>
      <c r="Y28" s="374"/>
      <c r="Z28" s="102">
        <f>Z29+Z30+Z31+Z32</f>
        <v>2000</v>
      </c>
      <c r="AA28" s="103">
        <f>AA29+AA30+AA31+AA32</f>
        <v>2400</v>
      </c>
      <c r="AB28" s="103">
        <f>AB29+AB30+AB31+AB32</f>
        <v>2600</v>
      </c>
      <c r="AC28" s="103">
        <f t="shared" si="6"/>
        <v>7000</v>
      </c>
      <c r="AD28" s="420">
        <f>AC28/(R28/100)</f>
        <v>30.434782608695652</v>
      </c>
      <c r="AE28" s="374"/>
      <c r="AF28" s="420">
        <f t="shared" si="8"/>
        <v>12000</v>
      </c>
      <c r="AG28" s="420">
        <f t="shared" si="9"/>
        <v>52.173913043478258</v>
      </c>
      <c r="AH28" s="374"/>
      <c r="AI28" s="420">
        <f>AI29+AI30+AI31+AI32</f>
        <v>2000</v>
      </c>
      <c r="AJ28" s="103">
        <f>AJ29+AJ30+AJ31+AJ32</f>
        <v>2300</v>
      </c>
      <c r="AK28" s="103">
        <f>AK29+AK30+AK31+AK32</f>
        <v>2200</v>
      </c>
      <c r="AL28" s="103">
        <f t="shared" si="10"/>
        <v>6500</v>
      </c>
      <c r="AM28" s="420">
        <f>AL28/(R28/100)</f>
        <v>28.260869565217391</v>
      </c>
      <c r="AN28" s="374"/>
      <c r="AO28" s="420">
        <f>AO29+AO30+AO31+AO32</f>
        <v>1700</v>
      </c>
      <c r="AP28" s="103">
        <f>AP29+AP30+AP31+AP32</f>
        <v>1900</v>
      </c>
      <c r="AQ28" s="103">
        <f>AQ29+AQ30+AQ31+AQ32</f>
        <v>900</v>
      </c>
      <c r="AR28" s="103">
        <f t="shared" si="12"/>
        <v>4500</v>
      </c>
      <c r="AS28" s="420">
        <f>AR28/(R28/100)</f>
        <v>19.565217391304348</v>
      </c>
      <c r="AT28" s="374"/>
      <c r="AU28" s="420">
        <f t="shared" si="21"/>
        <v>11000</v>
      </c>
      <c r="AV28" s="420">
        <f t="shared" si="15"/>
        <v>47.826086956521742</v>
      </c>
      <c r="AW28" s="374"/>
      <c r="AX28" s="420">
        <f t="shared" si="16"/>
        <v>23000</v>
      </c>
      <c r="AY28" s="420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8000</v>
      </c>
      <c r="P29" s="136">
        <v>10000</v>
      </c>
      <c r="Q29" s="137">
        <v>10000</v>
      </c>
      <c r="R29" s="129">
        <v>8000</v>
      </c>
      <c r="S29" s="375"/>
      <c r="T29" s="129">
        <v>600</v>
      </c>
      <c r="U29" s="129">
        <v>700</v>
      </c>
      <c r="V29" s="129">
        <v>700</v>
      </c>
      <c r="W29" s="129">
        <f t="shared" si="4"/>
        <v>2000</v>
      </c>
      <c r="X29" s="135">
        <f t="shared" si="5"/>
        <v>25</v>
      </c>
      <c r="Y29" s="374"/>
      <c r="Z29" s="135">
        <v>600</v>
      </c>
      <c r="AA29" s="129">
        <v>900</v>
      </c>
      <c r="AB29" s="129">
        <v>1000</v>
      </c>
      <c r="AC29" s="129">
        <f t="shared" si="6"/>
        <v>2500</v>
      </c>
      <c r="AD29" s="424">
        <f>AC29/(R29/100)</f>
        <v>31.25</v>
      </c>
      <c r="AE29" s="374"/>
      <c r="AF29" s="424">
        <f t="shared" si="8"/>
        <v>4500</v>
      </c>
      <c r="AG29" s="424">
        <f t="shared" si="9"/>
        <v>56.25</v>
      </c>
      <c r="AH29" s="374"/>
      <c r="AI29" s="424">
        <v>600</v>
      </c>
      <c r="AJ29" s="129">
        <v>700</v>
      </c>
      <c r="AK29" s="129">
        <v>700</v>
      </c>
      <c r="AL29" s="129">
        <f t="shared" si="10"/>
        <v>2000</v>
      </c>
      <c r="AM29" s="424">
        <f>AL29/(R29/100)</f>
        <v>25</v>
      </c>
      <c r="AN29" s="374"/>
      <c r="AO29" s="424">
        <v>600</v>
      </c>
      <c r="AP29" s="129">
        <v>700</v>
      </c>
      <c r="AQ29" s="129">
        <v>200</v>
      </c>
      <c r="AR29" s="129">
        <f t="shared" si="12"/>
        <v>1500</v>
      </c>
      <c r="AS29" s="424">
        <f>AR29/(R29/100)</f>
        <v>18.75</v>
      </c>
      <c r="AT29" s="374"/>
      <c r="AU29" s="424">
        <f t="shared" si="21"/>
        <v>3500</v>
      </c>
      <c r="AV29" s="424">
        <f t="shared" si="15"/>
        <v>43.75</v>
      </c>
      <c r="AW29" s="374"/>
      <c r="AX29" s="424">
        <f t="shared" si="16"/>
        <v>8000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10000</v>
      </c>
      <c r="P30" s="136">
        <v>11000</v>
      </c>
      <c r="Q30" s="137">
        <v>11000</v>
      </c>
      <c r="R30" s="129">
        <v>10000</v>
      </c>
      <c r="S30" s="375"/>
      <c r="T30" s="129">
        <v>800</v>
      </c>
      <c r="U30" s="129">
        <v>600</v>
      </c>
      <c r="V30" s="129">
        <v>600</v>
      </c>
      <c r="W30" s="129">
        <f t="shared" si="4"/>
        <v>2000</v>
      </c>
      <c r="X30" s="135">
        <f t="shared" si="5"/>
        <v>20</v>
      </c>
      <c r="Y30" s="374"/>
      <c r="Z30" s="135">
        <v>1000</v>
      </c>
      <c r="AA30" s="129">
        <v>1000</v>
      </c>
      <c r="AB30" s="129">
        <v>1000</v>
      </c>
      <c r="AC30" s="129">
        <f t="shared" si="6"/>
        <v>3000</v>
      </c>
      <c r="AD30" s="424">
        <f>AC30/(R30/100)</f>
        <v>30</v>
      </c>
      <c r="AE30" s="374"/>
      <c r="AF30" s="424">
        <f t="shared" si="8"/>
        <v>5000</v>
      </c>
      <c r="AG30" s="424">
        <f t="shared" si="9"/>
        <v>50</v>
      </c>
      <c r="AH30" s="374"/>
      <c r="AI30" s="424">
        <v>1000</v>
      </c>
      <c r="AJ30" s="129">
        <v>1000</v>
      </c>
      <c r="AK30" s="129">
        <v>1000</v>
      </c>
      <c r="AL30" s="129">
        <f t="shared" si="10"/>
        <v>3000</v>
      </c>
      <c r="AM30" s="424">
        <f>AL30/(R30/100)</f>
        <v>30</v>
      </c>
      <c r="AN30" s="374"/>
      <c r="AO30" s="424">
        <v>600</v>
      </c>
      <c r="AP30" s="129">
        <v>700</v>
      </c>
      <c r="AQ30" s="129">
        <v>700</v>
      </c>
      <c r="AR30" s="129">
        <f t="shared" si="12"/>
        <v>2000</v>
      </c>
      <c r="AS30" s="424">
        <f>AR30/(R30/100)</f>
        <v>20</v>
      </c>
      <c r="AT30" s="374"/>
      <c r="AU30" s="424">
        <f t="shared" si="21"/>
        <v>5000</v>
      </c>
      <c r="AV30" s="424">
        <f t="shared" si="15"/>
        <v>50</v>
      </c>
      <c r="AW30" s="374"/>
      <c r="AX30" s="424">
        <f t="shared" si="16"/>
        <v>10000</v>
      </c>
      <c r="AY30" s="424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1000</v>
      </c>
      <c r="P31" s="136">
        <v>1000</v>
      </c>
      <c r="Q31" s="137">
        <v>1000</v>
      </c>
      <c r="R31" s="129">
        <v>1000</v>
      </c>
      <c r="S31" s="375"/>
      <c r="T31" s="129">
        <v>100</v>
      </c>
      <c r="U31" s="129">
        <v>100</v>
      </c>
      <c r="V31" s="129"/>
      <c r="W31" s="129">
        <f t="shared" si="4"/>
        <v>200</v>
      </c>
      <c r="X31" s="135">
        <f t="shared" si="5"/>
        <v>20</v>
      </c>
      <c r="Y31" s="374"/>
      <c r="Z31" s="135">
        <v>100</v>
      </c>
      <c r="AA31" s="129">
        <v>100</v>
      </c>
      <c r="AB31" s="129">
        <v>100</v>
      </c>
      <c r="AC31" s="129">
        <f t="shared" si="6"/>
        <v>300</v>
      </c>
      <c r="AD31" s="424">
        <f>AC31/(R31/100)</f>
        <v>30</v>
      </c>
      <c r="AE31" s="374"/>
      <c r="AF31" s="424">
        <f t="shared" si="8"/>
        <v>500</v>
      </c>
      <c r="AG31" s="424">
        <f t="shared" si="9"/>
        <v>50</v>
      </c>
      <c r="AH31" s="374"/>
      <c r="AI31" s="424">
        <v>100</v>
      </c>
      <c r="AJ31" s="129">
        <v>100</v>
      </c>
      <c r="AK31" s="129">
        <v>100</v>
      </c>
      <c r="AL31" s="129">
        <f t="shared" si="10"/>
        <v>300</v>
      </c>
      <c r="AM31" s="424">
        <f>AL31/(R31/100)</f>
        <v>30</v>
      </c>
      <c r="AN31" s="374"/>
      <c r="AO31" s="424">
        <v>100</v>
      </c>
      <c r="AP31" s="129">
        <v>100</v>
      </c>
      <c r="AQ31" s="129"/>
      <c r="AR31" s="129">
        <f t="shared" si="12"/>
        <v>200</v>
      </c>
      <c r="AS31" s="424">
        <f>AR31/(R31/100)</f>
        <v>20</v>
      </c>
      <c r="AT31" s="374"/>
      <c r="AU31" s="424">
        <f t="shared" si="21"/>
        <v>500</v>
      </c>
      <c r="AV31" s="424">
        <f t="shared" si="15"/>
        <v>50</v>
      </c>
      <c r="AW31" s="374"/>
      <c r="AX31" s="424">
        <f t="shared" si="16"/>
        <v>1000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4000</v>
      </c>
      <c r="P32" s="136">
        <v>4000</v>
      </c>
      <c r="Q32" s="137">
        <v>4000</v>
      </c>
      <c r="R32" s="129">
        <v>4000</v>
      </c>
      <c r="S32" s="375"/>
      <c r="T32" s="129">
        <v>300</v>
      </c>
      <c r="U32" s="129">
        <v>200</v>
      </c>
      <c r="V32" s="129">
        <v>300</v>
      </c>
      <c r="W32" s="129">
        <f t="shared" si="4"/>
        <v>800</v>
      </c>
      <c r="X32" s="135">
        <f t="shared" si="5"/>
        <v>20</v>
      </c>
      <c r="Y32" s="374"/>
      <c r="Z32" s="135">
        <v>300</v>
      </c>
      <c r="AA32" s="129">
        <v>400</v>
      </c>
      <c r="AB32" s="129">
        <v>500</v>
      </c>
      <c r="AC32" s="129">
        <f t="shared" si="6"/>
        <v>1200</v>
      </c>
      <c r="AD32" s="424">
        <f>AC32/(R32/100)</f>
        <v>30</v>
      </c>
      <c r="AE32" s="374"/>
      <c r="AF32" s="424">
        <f t="shared" si="8"/>
        <v>2000</v>
      </c>
      <c r="AG32" s="424">
        <f t="shared" si="9"/>
        <v>50</v>
      </c>
      <c r="AH32" s="374"/>
      <c r="AI32" s="424">
        <v>300</v>
      </c>
      <c r="AJ32" s="129">
        <v>500</v>
      </c>
      <c r="AK32" s="129">
        <v>400</v>
      </c>
      <c r="AL32" s="129">
        <f t="shared" si="10"/>
        <v>1200</v>
      </c>
      <c r="AM32" s="424">
        <f>AL32/(R32/100)</f>
        <v>30</v>
      </c>
      <c r="AN32" s="374"/>
      <c r="AO32" s="424">
        <v>400</v>
      </c>
      <c r="AP32" s="129">
        <v>400</v>
      </c>
      <c r="AQ32" s="129"/>
      <c r="AR32" s="129">
        <f t="shared" si="12"/>
        <v>800</v>
      </c>
      <c r="AS32" s="424">
        <f>AR32/(R32/100)</f>
        <v>20</v>
      </c>
      <c r="AT32" s="374"/>
      <c r="AU32" s="424">
        <f t="shared" si="21"/>
        <v>2000</v>
      </c>
      <c r="AV32" s="424">
        <f t="shared" si="15"/>
        <v>50</v>
      </c>
      <c r="AW32" s="374"/>
      <c r="AX32" s="424">
        <f t="shared" si="16"/>
        <v>4000</v>
      </c>
      <c r="AY32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2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T18" sqref="T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1858000</v>
      </c>
      <c r="S13" s="393">
        <f t="shared" ref="S13:AH13" si="0">S14</f>
        <v>0</v>
      </c>
      <c r="T13" s="47">
        <f t="shared" si="0"/>
        <v>289700</v>
      </c>
      <c r="U13" s="47">
        <f t="shared" si="0"/>
        <v>141700</v>
      </c>
      <c r="V13" s="47">
        <f t="shared" si="0"/>
        <v>146700</v>
      </c>
      <c r="W13" s="47">
        <f t="shared" si="0"/>
        <v>578100</v>
      </c>
      <c r="X13" s="47">
        <f t="shared" si="0"/>
        <v>31.11410118406889</v>
      </c>
      <c r="Y13" s="393">
        <f t="shared" si="0"/>
        <v>0</v>
      </c>
      <c r="Z13" s="47">
        <f t="shared" si="0"/>
        <v>177400</v>
      </c>
      <c r="AA13" s="47">
        <f t="shared" si="0"/>
        <v>162200</v>
      </c>
      <c r="AB13" s="47">
        <f t="shared" si="0"/>
        <v>160000</v>
      </c>
      <c r="AC13" s="47">
        <f t="shared" si="0"/>
        <v>499600</v>
      </c>
      <c r="AD13" s="47">
        <f t="shared" si="0"/>
        <v>26.88912809472551</v>
      </c>
      <c r="AE13" s="393">
        <f t="shared" si="0"/>
        <v>0</v>
      </c>
      <c r="AF13" s="47">
        <f t="shared" si="0"/>
        <v>1077700</v>
      </c>
      <c r="AG13" s="47">
        <f t="shared" si="0"/>
        <v>58.0032292787944</v>
      </c>
      <c r="AH13" s="393">
        <f t="shared" si="0"/>
        <v>0</v>
      </c>
      <c r="AI13" s="47">
        <f t="shared" ref="AI13:AX13" si="1">AI14</f>
        <v>177500</v>
      </c>
      <c r="AJ13" s="47">
        <f t="shared" si="1"/>
        <v>171400</v>
      </c>
      <c r="AK13" s="47">
        <f t="shared" si="1"/>
        <v>170400</v>
      </c>
      <c r="AL13" s="47">
        <f t="shared" si="1"/>
        <v>519300</v>
      </c>
      <c r="AM13" s="47">
        <f t="shared" si="1"/>
        <v>27.949407965554361</v>
      </c>
      <c r="AN13" s="393">
        <f t="shared" si="1"/>
        <v>0</v>
      </c>
      <c r="AO13" s="47">
        <f t="shared" si="1"/>
        <v>98300</v>
      </c>
      <c r="AP13" s="47">
        <f t="shared" si="1"/>
        <v>83800</v>
      </c>
      <c r="AQ13" s="47">
        <f t="shared" si="1"/>
        <v>78900</v>
      </c>
      <c r="AR13" s="47">
        <f t="shared" si="1"/>
        <v>261000</v>
      </c>
      <c r="AS13" s="47">
        <f t="shared" si="1"/>
        <v>14.047362755651237</v>
      </c>
      <c r="AT13" s="393">
        <f t="shared" si="1"/>
        <v>0</v>
      </c>
      <c r="AU13" s="47">
        <f t="shared" si="1"/>
        <v>780300</v>
      </c>
      <c r="AV13" s="47">
        <f t="shared" si="1"/>
        <v>41.9967707212056</v>
      </c>
      <c r="AW13" s="393">
        <f t="shared" si="1"/>
        <v>0</v>
      </c>
      <c r="AX13" s="47">
        <f t="shared" si="1"/>
        <v>1858000</v>
      </c>
      <c r="AY13" s="47">
        <f t="shared" ref="S13:AY17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1858000</v>
      </c>
      <c r="S14" s="394">
        <f t="shared" si="2"/>
        <v>0</v>
      </c>
      <c r="T14" s="66">
        <f t="shared" si="2"/>
        <v>289700</v>
      </c>
      <c r="U14" s="66">
        <f t="shared" si="2"/>
        <v>141700</v>
      </c>
      <c r="V14" s="66">
        <f t="shared" si="2"/>
        <v>146700</v>
      </c>
      <c r="W14" s="66">
        <f t="shared" si="2"/>
        <v>578100</v>
      </c>
      <c r="X14" s="66">
        <f t="shared" si="2"/>
        <v>31.11410118406889</v>
      </c>
      <c r="Y14" s="394">
        <f t="shared" si="2"/>
        <v>0</v>
      </c>
      <c r="Z14" s="66">
        <f t="shared" si="2"/>
        <v>177400</v>
      </c>
      <c r="AA14" s="66">
        <f t="shared" si="2"/>
        <v>162200</v>
      </c>
      <c r="AB14" s="66">
        <f t="shared" si="2"/>
        <v>160000</v>
      </c>
      <c r="AC14" s="66">
        <f t="shared" si="2"/>
        <v>499600</v>
      </c>
      <c r="AD14" s="66">
        <f t="shared" si="2"/>
        <v>26.88912809472551</v>
      </c>
      <c r="AE14" s="394">
        <f t="shared" si="2"/>
        <v>0</v>
      </c>
      <c r="AF14" s="66">
        <f t="shared" si="2"/>
        <v>1077700</v>
      </c>
      <c r="AG14" s="66">
        <f t="shared" si="2"/>
        <v>58.0032292787944</v>
      </c>
      <c r="AH14" s="394">
        <f t="shared" si="2"/>
        <v>0</v>
      </c>
      <c r="AI14" s="66">
        <f t="shared" si="2"/>
        <v>177500</v>
      </c>
      <c r="AJ14" s="66">
        <f t="shared" si="2"/>
        <v>171400</v>
      </c>
      <c r="AK14" s="66">
        <f t="shared" si="2"/>
        <v>170400</v>
      </c>
      <c r="AL14" s="66">
        <f t="shared" si="2"/>
        <v>519300</v>
      </c>
      <c r="AM14" s="66">
        <f t="shared" si="2"/>
        <v>27.949407965554361</v>
      </c>
      <c r="AN14" s="394">
        <f t="shared" si="2"/>
        <v>0</v>
      </c>
      <c r="AO14" s="66">
        <f t="shared" si="2"/>
        <v>98300</v>
      </c>
      <c r="AP14" s="66">
        <f t="shared" si="2"/>
        <v>83800</v>
      </c>
      <c r="AQ14" s="66">
        <f t="shared" si="2"/>
        <v>78900</v>
      </c>
      <c r="AR14" s="66">
        <f t="shared" si="2"/>
        <v>261000</v>
      </c>
      <c r="AS14" s="66">
        <f t="shared" si="2"/>
        <v>14.047362755651237</v>
      </c>
      <c r="AT14" s="394">
        <f t="shared" si="2"/>
        <v>0</v>
      </c>
      <c r="AU14" s="66">
        <f t="shared" si="2"/>
        <v>780300</v>
      </c>
      <c r="AV14" s="66">
        <f t="shared" si="2"/>
        <v>41.9967707212056</v>
      </c>
      <c r="AW14" s="394">
        <f t="shared" si="2"/>
        <v>0</v>
      </c>
      <c r="AX14" s="66">
        <f t="shared" si="2"/>
        <v>1858000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92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180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1858000</v>
      </c>
      <c r="S15" s="379">
        <f t="shared" si="2"/>
        <v>0</v>
      </c>
      <c r="T15" s="80">
        <f t="shared" si="2"/>
        <v>289700</v>
      </c>
      <c r="U15" s="80">
        <f t="shared" si="2"/>
        <v>141700</v>
      </c>
      <c r="V15" s="80">
        <f t="shared" si="2"/>
        <v>146700</v>
      </c>
      <c r="W15" s="80">
        <f t="shared" si="2"/>
        <v>578100</v>
      </c>
      <c r="X15" s="80">
        <f t="shared" si="2"/>
        <v>31.11410118406889</v>
      </c>
      <c r="Y15" s="379">
        <f t="shared" si="2"/>
        <v>0</v>
      </c>
      <c r="Z15" s="80">
        <f t="shared" si="2"/>
        <v>177400</v>
      </c>
      <c r="AA15" s="80">
        <f t="shared" si="2"/>
        <v>162200</v>
      </c>
      <c r="AB15" s="80">
        <f t="shared" si="2"/>
        <v>160000</v>
      </c>
      <c r="AC15" s="80">
        <f t="shared" si="2"/>
        <v>499600</v>
      </c>
      <c r="AD15" s="80">
        <f t="shared" si="2"/>
        <v>26.88912809472551</v>
      </c>
      <c r="AE15" s="379">
        <f t="shared" si="2"/>
        <v>0</v>
      </c>
      <c r="AF15" s="80">
        <f t="shared" si="2"/>
        <v>1077700</v>
      </c>
      <c r="AG15" s="80">
        <f t="shared" si="2"/>
        <v>58.0032292787944</v>
      </c>
      <c r="AH15" s="379">
        <f t="shared" si="2"/>
        <v>0</v>
      </c>
      <c r="AI15" s="80">
        <f t="shared" si="2"/>
        <v>177500</v>
      </c>
      <c r="AJ15" s="80">
        <f t="shared" si="2"/>
        <v>171400</v>
      </c>
      <c r="AK15" s="80">
        <f t="shared" si="2"/>
        <v>170400</v>
      </c>
      <c r="AL15" s="80">
        <f t="shared" si="2"/>
        <v>519300</v>
      </c>
      <c r="AM15" s="80">
        <f t="shared" si="2"/>
        <v>27.949407965554361</v>
      </c>
      <c r="AN15" s="379">
        <f t="shared" si="2"/>
        <v>0</v>
      </c>
      <c r="AO15" s="80">
        <f t="shared" si="2"/>
        <v>98300</v>
      </c>
      <c r="AP15" s="80">
        <f t="shared" si="2"/>
        <v>83800</v>
      </c>
      <c r="AQ15" s="80">
        <f t="shared" si="2"/>
        <v>78900</v>
      </c>
      <c r="AR15" s="80">
        <f t="shared" si="2"/>
        <v>261000</v>
      </c>
      <c r="AS15" s="80">
        <f t="shared" si="2"/>
        <v>14.047362755651237</v>
      </c>
      <c r="AT15" s="379">
        <f t="shared" si="2"/>
        <v>0</v>
      </c>
      <c r="AU15" s="80">
        <f t="shared" si="2"/>
        <v>780300</v>
      </c>
      <c r="AV15" s="80">
        <f t="shared" si="2"/>
        <v>41.9967707212056</v>
      </c>
      <c r="AW15" s="379">
        <f t="shared" si="2"/>
        <v>0</v>
      </c>
      <c r="AX15" s="80">
        <f t="shared" si="2"/>
        <v>1858000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44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94</v>
      </c>
      <c r="O16" s="95">
        <f>O17</f>
        <v>1858000</v>
      </c>
      <c r="P16" s="95">
        <f t="shared" ref="O16:R17" si="3">P17</f>
        <v>1997000</v>
      </c>
      <c r="Q16" s="95">
        <f t="shared" si="3"/>
        <v>2175000</v>
      </c>
      <c r="R16" s="95">
        <f>R17</f>
        <v>1858000</v>
      </c>
      <c r="S16" s="375"/>
      <c r="T16" s="95">
        <f t="shared" si="2"/>
        <v>289700</v>
      </c>
      <c r="U16" s="95">
        <f t="shared" si="2"/>
        <v>141700</v>
      </c>
      <c r="V16" s="95">
        <f t="shared" si="2"/>
        <v>146700</v>
      </c>
      <c r="W16" s="95">
        <f t="shared" ref="W16:W19" si="4">T16+U16+V16</f>
        <v>578100</v>
      </c>
      <c r="X16" s="94">
        <f t="shared" ref="X16:X20" si="5">W16/(R16/100)</f>
        <v>31.11410118406889</v>
      </c>
      <c r="Y16" s="374"/>
      <c r="Z16" s="94">
        <f t="shared" si="2"/>
        <v>177400</v>
      </c>
      <c r="AA16" s="95">
        <f t="shared" si="2"/>
        <v>162200</v>
      </c>
      <c r="AB16" s="95">
        <f t="shared" si="2"/>
        <v>160000</v>
      </c>
      <c r="AC16" s="95">
        <f t="shared" ref="AC16:AC19" si="6">Z16+AA16+AB16</f>
        <v>499600</v>
      </c>
      <c r="AD16" s="195">
        <f t="shared" ref="AD16:AD20" si="7">AC16/(R16/100)</f>
        <v>26.88912809472551</v>
      </c>
      <c r="AE16" s="374"/>
      <c r="AF16" s="195">
        <f t="shared" ref="AF16:AF20" si="8">W16+AC16</f>
        <v>1077700</v>
      </c>
      <c r="AG16" s="195">
        <f t="shared" ref="AG16:AG20" si="9">AF16/(R16/100)</f>
        <v>58.0032292787944</v>
      </c>
      <c r="AH16" s="374"/>
      <c r="AI16" s="195">
        <f t="shared" si="2"/>
        <v>177500</v>
      </c>
      <c r="AJ16" s="95">
        <f t="shared" si="2"/>
        <v>171400</v>
      </c>
      <c r="AK16" s="95">
        <f t="shared" si="2"/>
        <v>170400</v>
      </c>
      <c r="AL16" s="95">
        <f t="shared" ref="AL16:AL19" si="10">AI16+AJ16+AK16</f>
        <v>519300</v>
      </c>
      <c r="AM16" s="195">
        <f t="shared" ref="AM16:AM20" si="11">AL16/(R16/100)</f>
        <v>27.949407965554361</v>
      </c>
      <c r="AN16" s="374"/>
      <c r="AO16" s="195">
        <f t="shared" si="2"/>
        <v>98300</v>
      </c>
      <c r="AP16" s="95">
        <f t="shared" si="2"/>
        <v>83800</v>
      </c>
      <c r="AQ16" s="95">
        <f t="shared" si="2"/>
        <v>78900</v>
      </c>
      <c r="AR16" s="95">
        <f t="shared" ref="AR16:AR19" si="12">AO16+AP16+AQ16</f>
        <v>261000</v>
      </c>
      <c r="AS16" s="195">
        <f t="shared" ref="AS16:AS20" si="13">AR16/(R16/100)</f>
        <v>14.047362755651237</v>
      </c>
      <c r="AT16" s="374"/>
      <c r="AU16" s="195">
        <f t="shared" ref="AU16:AU19" si="14">AL16+AR16</f>
        <v>780300</v>
      </c>
      <c r="AV16" s="195">
        <f t="shared" ref="AV16:AV52" si="15">AU16/(R16/100)</f>
        <v>41.9967707212056</v>
      </c>
      <c r="AW16" s="374"/>
      <c r="AX16" s="195">
        <f t="shared" ref="AX16:AX52" si="16">AF16+AU16</f>
        <v>1858000</v>
      </c>
      <c r="AY16" s="195">
        <f t="shared" ref="AY16:AY52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1858000</v>
      </c>
      <c r="P17" s="66">
        <f t="shared" si="3"/>
        <v>1997000</v>
      </c>
      <c r="Q17" s="67">
        <f t="shared" si="3"/>
        <v>2175000</v>
      </c>
      <c r="R17" s="99">
        <f t="shared" si="3"/>
        <v>1858000</v>
      </c>
      <c r="S17" s="383"/>
      <c r="T17" s="99">
        <f t="shared" si="2"/>
        <v>289700</v>
      </c>
      <c r="U17" s="99">
        <f t="shared" si="2"/>
        <v>141700</v>
      </c>
      <c r="V17" s="99">
        <f t="shared" si="2"/>
        <v>146700</v>
      </c>
      <c r="W17" s="99">
        <f t="shared" si="4"/>
        <v>578100</v>
      </c>
      <c r="X17" s="98">
        <f t="shared" si="5"/>
        <v>31.11410118406889</v>
      </c>
      <c r="Y17" s="374"/>
      <c r="Z17" s="98">
        <f t="shared" si="2"/>
        <v>177400</v>
      </c>
      <c r="AA17" s="99">
        <f t="shared" si="2"/>
        <v>162200</v>
      </c>
      <c r="AB17" s="99">
        <f t="shared" si="2"/>
        <v>160000</v>
      </c>
      <c r="AC17" s="99">
        <f t="shared" si="6"/>
        <v>499600</v>
      </c>
      <c r="AD17" s="65">
        <f t="shared" si="7"/>
        <v>26.88912809472551</v>
      </c>
      <c r="AE17" s="374"/>
      <c r="AF17" s="65">
        <f t="shared" si="8"/>
        <v>1077700</v>
      </c>
      <c r="AG17" s="65">
        <f t="shared" si="9"/>
        <v>58.0032292787944</v>
      </c>
      <c r="AH17" s="374"/>
      <c r="AI17" s="65">
        <f t="shared" si="2"/>
        <v>177500</v>
      </c>
      <c r="AJ17" s="99">
        <f t="shared" si="2"/>
        <v>171400</v>
      </c>
      <c r="AK17" s="99">
        <f t="shared" si="2"/>
        <v>170400</v>
      </c>
      <c r="AL17" s="99">
        <f t="shared" si="10"/>
        <v>519300</v>
      </c>
      <c r="AM17" s="65">
        <f t="shared" si="11"/>
        <v>27.949407965554361</v>
      </c>
      <c r="AN17" s="374"/>
      <c r="AO17" s="65">
        <f t="shared" si="2"/>
        <v>98300</v>
      </c>
      <c r="AP17" s="99">
        <f t="shared" si="2"/>
        <v>83800</v>
      </c>
      <c r="AQ17" s="99">
        <f t="shared" si="2"/>
        <v>78900</v>
      </c>
      <c r="AR17" s="99">
        <f t="shared" si="12"/>
        <v>261000</v>
      </c>
      <c r="AS17" s="65">
        <f t="shared" si="13"/>
        <v>14.047362755651237</v>
      </c>
      <c r="AT17" s="374"/>
      <c r="AU17" s="65">
        <f t="shared" si="14"/>
        <v>780300</v>
      </c>
      <c r="AV17" s="65">
        <f t="shared" si="15"/>
        <v>41.9967707212056</v>
      </c>
      <c r="AW17" s="374"/>
      <c r="AX17" s="65">
        <f t="shared" si="16"/>
        <v>1858000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>O19+O39</f>
        <v>1858000</v>
      </c>
      <c r="P18" s="131">
        <f>P19+P39</f>
        <v>1997000</v>
      </c>
      <c r="Q18" s="132">
        <f>Q19+Q39</f>
        <v>2175000</v>
      </c>
      <c r="R18" s="103">
        <f>R19+R39</f>
        <v>1858000</v>
      </c>
      <c r="S18" s="379"/>
      <c r="T18" s="103">
        <f>T19+T39</f>
        <v>289700</v>
      </c>
      <c r="U18" s="103">
        <f>U19+U39</f>
        <v>141700</v>
      </c>
      <c r="V18" s="103">
        <f>V19+V39</f>
        <v>146700</v>
      </c>
      <c r="W18" s="103">
        <f t="shared" si="4"/>
        <v>578100</v>
      </c>
      <c r="X18" s="102">
        <f t="shared" si="5"/>
        <v>31.11410118406889</v>
      </c>
      <c r="Y18" s="374"/>
      <c r="Z18" s="102">
        <f>Z19+Z39</f>
        <v>177400</v>
      </c>
      <c r="AA18" s="103">
        <f>AA19+AA39</f>
        <v>162200</v>
      </c>
      <c r="AB18" s="103">
        <f>AB19+AB39</f>
        <v>160000</v>
      </c>
      <c r="AC18" s="103">
        <f t="shared" si="6"/>
        <v>499600</v>
      </c>
      <c r="AD18" s="420">
        <f t="shared" si="7"/>
        <v>26.88912809472551</v>
      </c>
      <c r="AE18" s="374"/>
      <c r="AF18" s="420">
        <f t="shared" si="8"/>
        <v>1077700</v>
      </c>
      <c r="AG18" s="420">
        <f t="shared" si="9"/>
        <v>58.0032292787944</v>
      </c>
      <c r="AH18" s="374"/>
      <c r="AI18" s="420">
        <f>AI19+AI39</f>
        <v>177500</v>
      </c>
      <c r="AJ18" s="103">
        <f>AJ19+AJ39</f>
        <v>171400</v>
      </c>
      <c r="AK18" s="103">
        <f>AK19+AK39</f>
        <v>170400</v>
      </c>
      <c r="AL18" s="103">
        <f t="shared" si="10"/>
        <v>519300</v>
      </c>
      <c r="AM18" s="420">
        <f t="shared" si="11"/>
        <v>27.949407965554361</v>
      </c>
      <c r="AN18" s="374"/>
      <c r="AO18" s="420">
        <f>AO19+AO39</f>
        <v>98300</v>
      </c>
      <c r="AP18" s="103">
        <f>AP19+AP39</f>
        <v>83800</v>
      </c>
      <c r="AQ18" s="103">
        <f>AQ19+AQ39</f>
        <v>78900</v>
      </c>
      <c r="AR18" s="103">
        <f t="shared" si="12"/>
        <v>261000</v>
      </c>
      <c r="AS18" s="420">
        <f t="shared" si="13"/>
        <v>14.047362755651237</v>
      </c>
      <c r="AT18" s="374"/>
      <c r="AU18" s="420">
        <f t="shared" si="14"/>
        <v>780300</v>
      </c>
      <c r="AV18" s="420">
        <f t="shared" si="15"/>
        <v>41.9967707212056</v>
      </c>
      <c r="AW18" s="374"/>
      <c r="AX18" s="420">
        <f t="shared" si="16"/>
        <v>1858000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95</v>
      </c>
      <c r="O19" s="103">
        <f>O20+O26+O32</f>
        <v>495000</v>
      </c>
      <c r="P19" s="131">
        <f>P20+P26+P32</f>
        <v>518000</v>
      </c>
      <c r="Q19" s="132">
        <f>Q20+Q26+Q32</f>
        <v>541000</v>
      </c>
      <c r="R19" s="103">
        <f>R20+R26+R32</f>
        <v>495000</v>
      </c>
      <c r="S19" s="379"/>
      <c r="T19" s="103">
        <f>T20+T26+T32</f>
        <v>73900</v>
      </c>
      <c r="U19" s="103">
        <f>U20+U26+U32</f>
        <v>38200</v>
      </c>
      <c r="V19" s="103">
        <f>V20+V26+V32</f>
        <v>44200</v>
      </c>
      <c r="W19" s="103">
        <f t="shared" si="4"/>
        <v>156300</v>
      </c>
      <c r="X19" s="102">
        <f t="shared" si="5"/>
        <v>31.575757575757574</v>
      </c>
      <c r="Y19" s="374"/>
      <c r="Z19" s="102">
        <f>Z20+Z26+Z32</f>
        <v>52200</v>
      </c>
      <c r="AA19" s="103">
        <f>AA20+AA26+AA32</f>
        <v>37200</v>
      </c>
      <c r="AB19" s="103">
        <f>AB20+AB26+AB32</f>
        <v>36000</v>
      </c>
      <c r="AC19" s="103">
        <f t="shared" si="6"/>
        <v>125400</v>
      </c>
      <c r="AD19" s="420">
        <f t="shared" si="7"/>
        <v>25.333333333333332</v>
      </c>
      <c r="AE19" s="374"/>
      <c r="AF19" s="420">
        <f t="shared" si="8"/>
        <v>281700</v>
      </c>
      <c r="AG19" s="420">
        <f t="shared" si="9"/>
        <v>56.909090909090907</v>
      </c>
      <c r="AH19" s="374"/>
      <c r="AI19" s="420">
        <f>AI20+AI26+AI32</f>
        <v>49100</v>
      </c>
      <c r="AJ19" s="103">
        <f>AJ20+AJ26+AJ32</f>
        <v>43100</v>
      </c>
      <c r="AK19" s="103">
        <f>AK20+AK26+AK32</f>
        <v>42100</v>
      </c>
      <c r="AL19" s="103">
        <f t="shared" si="10"/>
        <v>134300</v>
      </c>
      <c r="AM19" s="420">
        <f t="shared" si="11"/>
        <v>27.131313131313131</v>
      </c>
      <c r="AN19" s="374"/>
      <c r="AO19" s="420">
        <f>AO20+AO26+AO32</f>
        <v>15300</v>
      </c>
      <c r="AP19" s="103">
        <f>AP20+AP26+AP32</f>
        <v>31800</v>
      </c>
      <c r="AQ19" s="103">
        <f>AQ20+AQ26+AQ32</f>
        <v>31900</v>
      </c>
      <c r="AR19" s="103">
        <f t="shared" si="12"/>
        <v>79000</v>
      </c>
      <c r="AS19" s="420">
        <f t="shared" si="13"/>
        <v>15.95959595959596</v>
      </c>
      <c r="AT19" s="374"/>
      <c r="AU19" s="420">
        <f t="shared" si="14"/>
        <v>213300</v>
      </c>
      <c r="AV19" s="420">
        <f t="shared" si="15"/>
        <v>43.090909090909093</v>
      </c>
      <c r="AW19" s="374"/>
      <c r="AX19" s="420">
        <f t="shared" si="16"/>
        <v>495000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10" t="s">
        <v>52</v>
      </c>
      <c r="I20" s="111"/>
      <c r="J20" s="112"/>
      <c r="K20" s="113"/>
      <c r="L20" s="114"/>
      <c r="M20" s="115"/>
      <c r="N20" s="116" t="s">
        <v>53</v>
      </c>
      <c r="O20" s="118">
        <f t="shared" ref="O20:R21" si="18">O21</f>
        <v>13000</v>
      </c>
      <c r="P20" s="119">
        <f t="shared" si="18"/>
        <v>14000</v>
      </c>
      <c r="Q20" s="120">
        <f t="shared" si="18"/>
        <v>15000</v>
      </c>
      <c r="R20" s="118">
        <f t="shared" si="18"/>
        <v>13000</v>
      </c>
      <c r="S20" s="379"/>
      <c r="T20" s="118">
        <f t="shared" ref="T20:V21" si="19">T21</f>
        <v>900</v>
      </c>
      <c r="U20" s="118">
        <f t="shared" si="19"/>
        <v>1200</v>
      </c>
      <c r="V20" s="118">
        <f t="shared" si="19"/>
        <v>1200</v>
      </c>
      <c r="W20" s="118">
        <f>SUM(T20:V20)</f>
        <v>3300</v>
      </c>
      <c r="X20" s="117">
        <f t="shared" si="5"/>
        <v>25.384615384615383</v>
      </c>
      <c r="Y20" s="374"/>
      <c r="Z20" s="117">
        <f t="shared" ref="Z20:AB21" si="20">Z21</f>
        <v>1200</v>
      </c>
      <c r="AA20" s="118">
        <f t="shared" si="20"/>
        <v>1200</v>
      </c>
      <c r="AB20" s="118">
        <f t="shared" si="20"/>
        <v>1000</v>
      </c>
      <c r="AC20" s="118">
        <f>SUM(Z20:AB20)</f>
        <v>3400</v>
      </c>
      <c r="AD20" s="422">
        <f t="shared" si="7"/>
        <v>26.153846153846153</v>
      </c>
      <c r="AE20" s="374"/>
      <c r="AF20" s="422">
        <f t="shared" si="8"/>
        <v>6700</v>
      </c>
      <c r="AG20" s="422">
        <f t="shared" si="9"/>
        <v>51.53846153846154</v>
      </c>
      <c r="AH20" s="374"/>
      <c r="AI20" s="422">
        <f t="shared" ref="AI20:AK21" si="21">AI21</f>
        <v>1100</v>
      </c>
      <c r="AJ20" s="118">
        <f t="shared" si="21"/>
        <v>1100</v>
      </c>
      <c r="AK20" s="118">
        <f t="shared" si="21"/>
        <v>1100</v>
      </c>
      <c r="AL20" s="118">
        <f>SUM(AI20:AK20)</f>
        <v>3300</v>
      </c>
      <c r="AM20" s="422">
        <f t="shared" si="11"/>
        <v>25.384615384615383</v>
      </c>
      <c r="AN20" s="374"/>
      <c r="AO20" s="422">
        <f t="shared" ref="AO20:AQ21" si="22">AO21</f>
        <v>1300</v>
      </c>
      <c r="AP20" s="118">
        <f t="shared" si="22"/>
        <v>800</v>
      </c>
      <c r="AQ20" s="118">
        <f t="shared" si="22"/>
        <v>900</v>
      </c>
      <c r="AR20" s="118">
        <f>SUM(AO20:AQ20)</f>
        <v>3000</v>
      </c>
      <c r="AS20" s="422">
        <f t="shared" si="13"/>
        <v>23.076923076923077</v>
      </c>
      <c r="AT20" s="374"/>
      <c r="AU20" s="422">
        <f>AL20+AR20</f>
        <v>6300</v>
      </c>
      <c r="AV20" s="422">
        <f t="shared" si="15"/>
        <v>48.46153846153846</v>
      </c>
      <c r="AW20" s="374"/>
      <c r="AX20" s="422">
        <f t="shared" si="16"/>
        <v>13000</v>
      </c>
      <c r="AY20" s="422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 t="shared" si="18"/>
        <v>13000</v>
      </c>
      <c r="P21" s="127">
        <f t="shared" si="18"/>
        <v>14000</v>
      </c>
      <c r="Q21" s="128">
        <f t="shared" si="18"/>
        <v>15000</v>
      </c>
      <c r="R21" s="126">
        <f t="shared" si="18"/>
        <v>13000</v>
      </c>
      <c r="S21" s="388"/>
      <c r="T21" s="126">
        <f t="shared" si="19"/>
        <v>900</v>
      </c>
      <c r="U21" s="126">
        <f t="shared" si="19"/>
        <v>1200</v>
      </c>
      <c r="V21" s="126">
        <f t="shared" si="19"/>
        <v>1200</v>
      </c>
      <c r="W21" s="126">
        <f>W22</f>
        <v>3300</v>
      </c>
      <c r="X21" s="125">
        <f>W21/(R21/100)</f>
        <v>25.384615384615383</v>
      </c>
      <c r="Y21" s="374"/>
      <c r="Z21" s="125">
        <f t="shared" si="20"/>
        <v>1200</v>
      </c>
      <c r="AA21" s="126">
        <f t="shared" si="20"/>
        <v>1200</v>
      </c>
      <c r="AB21" s="126">
        <f t="shared" si="20"/>
        <v>1000</v>
      </c>
      <c r="AC21" s="126">
        <f>AC22</f>
        <v>3400</v>
      </c>
      <c r="AD21" s="423">
        <f>AC21/(R21/100)</f>
        <v>26.153846153846153</v>
      </c>
      <c r="AE21" s="374"/>
      <c r="AF21" s="423">
        <f>W21+AC21</f>
        <v>6700</v>
      </c>
      <c r="AG21" s="423">
        <f>AF21/(R21/100)</f>
        <v>51.53846153846154</v>
      </c>
      <c r="AH21" s="374"/>
      <c r="AI21" s="423">
        <f t="shared" si="21"/>
        <v>1100</v>
      </c>
      <c r="AJ21" s="126">
        <f t="shared" si="21"/>
        <v>1100</v>
      </c>
      <c r="AK21" s="126">
        <f t="shared" si="21"/>
        <v>1100</v>
      </c>
      <c r="AL21" s="126">
        <f>AL22</f>
        <v>3300</v>
      </c>
      <c r="AM21" s="423">
        <f>AL21/(R21/100)</f>
        <v>25.384615384615383</v>
      </c>
      <c r="AN21" s="374"/>
      <c r="AO21" s="423">
        <f t="shared" si="22"/>
        <v>1300</v>
      </c>
      <c r="AP21" s="126">
        <f t="shared" si="22"/>
        <v>800</v>
      </c>
      <c r="AQ21" s="126">
        <f t="shared" si="22"/>
        <v>900</v>
      </c>
      <c r="AR21" s="126">
        <f>AR22</f>
        <v>3000</v>
      </c>
      <c r="AS21" s="423">
        <f>AR21/(R21/100)</f>
        <v>23.076923076923077</v>
      </c>
      <c r="AT21" s="374"/>
      <c r="AU21" s="423">
        <f>AU22</f>
        <v>6300</v>
      </c>
      <c r="AV21" s="423">
        <f t="shared" si="15"/>
        <v>48.46153846153846</v>
      </c>
      <c r="AW21" s="374"/>
      <c r="AX21" s="423">
        <f t="shared" si="16"/>
        <v>13000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55</v>
      </c>
      <c r="K22" s="61"/>
      <c r="L22" s="62"/>
      <c r="M22" s="63"/>
      <c r="N22" s="101" t="s">
        <v>56</v>
      </c>
      <c r="O22" s="103">
        <f>O23+O24+O25</f>
        <v>13000</v>
      </c>
      <c r="P22" s="131">
        <f>P23+P24+P25</f>
        <v>14000</v>
      </c>
      <c r="Q22" s="132">
        <f>Q23+Q24+Q25</f>
        <v>15000</v>
      </c>
      <c r="R22" s="103">
        <f>R23+R24+R25</f>
        <v>13000</v>
      </c>
      <c r="S22" s="379"/>
      <c r="T22" s="103">
        <f>T23+T24+T25</f>
        <v>900</v>
      </c>
      <c r="U22" s="103">
        <f>U23+U24+U25</f>
        <v>1200</v>
      </c>
      <c r="V22" s="103">
        <f>V23+V24+V25</f>
        <v>1200</v>
      </c>
      <c r="W22" s="103">
        <f>SUM(T22:V22)</f>
        <v>3300</v>
      </c>
      <c r="X22" s="102">
        <f>W22/(R22/100)</f>
        <v>25.384615384615383</v>
      </c>
      <c r="Y22" s="374"/>
      <c r="Z22" s="102">
        <f>Z23+Z24+Z25</f>
        <v>1200</v>
      </c>
      <c r="AA22" s="103">
        <f>AA23+AA24+AA25</f>
        <v>1200</v>
      </c>
      <c r="AB22" s="103">
        <f>AB23+AB24+AB25</f>
        <v>1000</v>
      </c>
      <c r="AC22" s="103">
        <f>SUM(Z22:AB22)</f>
        <v>3400</v>
      </c>
      <c r="AD22" s="420">
        <f>AC22/(R22/100)</f>
        <v>26.153846153846153</v>
      </c>
      <c r="AE22" s="374"/>
      <c r="AF22" s="420">
        <f>W22+AC22</f>
        <v>6700</v>
      </c>
      <c r="AG22" s="420">
        <f>AF22/(R22/100)</f>
        <v>51.53846153846154</v>
      </c>
      <c r="AH22" s="374"/>
      <c r="AI22" s="420">
        <f>AI23+AI24+AI25</f>
        <v>1100</v>
      </c>
      <c r="AJ22" s="103">
        <f>AJ23+AJ24+AJ25</f>
        <v>1100</v>
      </c>
      <c r="AK22" s="103">
        <f>AK23+AK24+AK25</f>
        <v>1100</v>
      </c>
      <c r="AL22" s="103">
        <f>SUM(AI22:AK22)</f>
        <v>3300</v>
      </c>
      <c r="AM22" s="420">
        <f>AL22/(R22/100)</f>
        <v>25.384615384615383</v>
      </c>
      <c r="AN22" s="374"/>
      <c r="AO22" s="420">
        <f>AO23+AO24+AO25</f>
        <v>1300</v>
      </c>
      <c r="AP22" s="103">
        <f>AP23+AP24+AP25</f>
        <v>800</v>
      </c>
      <c r="AQ22" s="103">
        <f>AQ23+AQ24+AQ25</f>
        <v>900</v>
      </c>
      <c r="AR22" s="103">
        <f>SUM(AO22:AQ22)</f>
        <v>3000</v>
      </c>
      <c r="AS22" s="420">
        <f>AR22/(R22/100)</f>
        <v>23.076923076923077</v>
      </c>
      <c r="AT22" s="374"/>
      <c r="AU22" s="420">
        <f t="shared" ref="AU22:AU52" si="23">AL22+AR22</f>
        <v>6300</v>
      </c>
      <c r="AV22" s="420">
        <f t="shared" si="15"/>
        <v>48.46153846153846</v>
      </c>
      <c r="AW22" s="374"/>
      <c r="AX22" s="420">
        <f t="shared" si="16"/>
        <v>13000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2</v>
      </c>
      <c r="L23" s="62"/>
      <c r="M23" s="63"/>
      <c r="N23" s="134" t="s">
        <v>57</v>
      </c>
      <c r="O23" s="129">
        <v>9000</v>
      </c>
      <c r="P23" s="136">
        <v>10000</v>
      </c>
      <c r="Q23" s="137">
        <v>10000</v>
      </c>
      <c r="R23" s="129">
        <v>9000</v>
      </c>
      <c r="S23" s="375"/>
      <c r="T23" s="129">
        <v>700</v>
      </c>
      <c r="U23" s="129">
        <v>800</v>
      </c>
      <c r="V23" s="129">
        <v>800</v>
      </c>
      <c r="W23" s="129">
        <f>SUM(T23:V23)</f>
        <v>2300</v>
      </c>
      <c r="X23" s="135">
        <f>W23/(R23/100)</f>
        <v>25.555555555555557</v>
      </c>
      <c r="Y23" s="374"/>
      <c r="Z23" s="135">
        <v>800</v>
      </c>
      <c r="AA23" s="129">
        <v>800</v>
      </c>
      <c r="AB23" s="129">
        <v>800</v>
      </c>
      <c r="AC23" s="129">
        <f>SUM(Z23:AB23)</f>
        <v>2400</v>
      </c>
      <c r="AD23" s="424">
        <f>AC23/(R23/100)</f>
        <v>26.666666666666668</v>
      </c>
      <c r="AE23" s="374"/>
      <c r="AF23" s="424">
        <f>W23+AC23</f>
        <v>4700</v>
      </c>
      <c r="AG23" s="424">
        <f>AF23/(R23/100)</f>
        <v>52.222222222222221</v>
      </c>
      <c r="AH23" s="374"/>
      <c r="AI23" s="424">
        <v>700</v>
      </c>
      <c r="AJ23" s="129">
        <v>700</v>
      </c>
      <c r="AK23" s="129">
        <v>700</v>
      </c>
      <c r="AL23" s="129">
        <f>SUM(AI23:AK23)</f>
        <v>2100</v>
      </c>
      <c r="AM23" s="424">
        <f>AL23/(R23/100)</f>
        <v>23.333333333333332</v>
      </c>
      <c r="AN23" s="374"/>
      <c r="AO23" s="424">
        <v>800</v>
      </c>
      <c r="AP23" s="129">
        <v>700</v>
      </c>
      <c r="AQ23" s="129">
        <v>700</v>
      </c>
      <c r="AR23" s="129">
        <f>SUM(AO23:AQ23)</f>
        <v>2200</v>
      </c>
      <c r="AS23" s="424">
        <f>AR23/(R23/100)</f>
        <v>24.444444444444443</v>
      </c>
      <c r="AT23" s="374"/>
      <c r="AU23" s="424">
        <f t="shared" si="23"/>
        <v>4300</v>
      </c>
      <c r="AV23" s="424">
        <f t="shared" si="15"/>
        <v>47.777777777777779</v>
      </c>
      <c r="AW23" s="374"/>
      <c r="AX23" s="424">
        <f t="shared" si="16"/>
        <v>9000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5</v>
      </c>
      <c r="L24" s="62"/>
      <c r="M24" s="63"/>
      <c r="N24" s="134" t="s">
        <v>58</v>
      </c>
      <c r="O24" s="129">
        <v>2000</v>
      </c>
      <c r="P24" s="136">
        <v>2000</v>
      </c>
      <c r="Q24" s="137">
        <v>3000</v>
      </c>
      <c r="R24" s="129">
        <v>2000</v>
      </c>
      <c r="S24" s="375"/>
      <c r="T24" s="129">
        <v>100</v>
      </c>
      <c r="U24" s="129">
        <v>200</v>
      </c>
      <c r="V24" s="129">
        <v>200</v>
      </c>
      <c r="W24" s="129">
        <f>SUM(T24:V24)</f>
        <v>500</v>
      </c>
      <c r="X24" s="135">
        <f>W24/(R24/100)</f>
        <v>25</v>
      </c>
      <c r="Y24" s="374"/>
      <c r="Z24" s="135">
        <v>200</v>
      </c>
      <c r="AA24" s="129">
        <v>200</v>
      </c>
      <c r="AB24" s="129">
        <v>100</v>
      </c>
      <c r="AC24" s="129">
        <f>SUM(Z24:AB24)</f>
        <v>500</v>
      </c>
      <c r="AD24" s="424">
        <f>AC24/(R24/100)</f>
        <v>25</v>
      </c>
      <c r="AE24" s="374"/>
      <c r="AF24" s="424">
        <f>W24+AC24</f>
        <v>1000</v>
      </c>
      <c r="AG24" s="424">
        <f>AF24/(R24/100)</f>
        <v>50</v>
      </c>
      <c r="AH24" s="374"/>
      <c r="AI24" s="424">
        <v>200</v>
      </c>
      <c r="AJ24" s="129">
        <v>200</v>
      </c>
      <c r="AK24" s="129">
        <v>200</v>
      </c>
      <c r="AL24" s="129">
        <f>SUM(AI24:AK24)</f>
        <v>600</v>
      </c>
      <c r="AM24" s="424">
        <f>AL24/(R24/100)</f>
        <v>30</v>
      </c>
      <c r="AN24" s="374"/>
      <c r="AO24" s="424">
        <v>100</v>
      </c>
      <c r="AP24" s="129">
        <v>100</v>
      </c>
      <c r="AQ24" s="129">
        <v>200</v>
      </c>
      <c r="AR24" s="129">
        <f>SUM(AO24:AQ24)</f>
        <v>400</v>
      </c>
      <c r="AS24" s="424">
        <f>AR24/(R24/100)</f>
        <v>20</v>
      </c>
      <c r="AT24" s="374"/>
      <c r="AU24" s="424">
        <f t="shared" si="23"/>
        <v>1000</v>
      </c>
      <c r="AV24" s="424">
        <f t="shared" si="15"/>
        <v>50</v>
      </c>
      <c r="AW24" s="374"/>
      <c r="AX24" s="424">
        <f t="shared" si="16"/>
        <v>2000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7</v>
      </c>
      <c r="L25" s="62"/>
      <c r="M25" s="63"/>
      <c r="N25" s="134" t="s">
        <v>59</v>
      </c>
      <c r="O25" s="129">
        <v>2000</v>
      </c>
      <c r="P25" s="136">
        <v>2000</v>
      </c>
      <c r="Q25" s="137">
        <v>2000</v>
      </c>
      <c r="R25" s="129">
        <v>2000</v>
      </c>
      <c r="S25" s="375"/>
      <c r="T25" s="129">
        <v>100</v>
      </c>
      <c r="U25" s="129">
        <v>200</v>
      </c>
      <c r="V25" s="129">
        <v>200</v>
      </c>
      <c r="W25" s="129">
        <f>SUM(T25:V25)</f>
        <v>500</v>
      </c>
      <c r="X25" s="135">
        <f>W25/(R25/100)</f>
        <v>25</v>
      </c>
      <c r="Y25" s="374"/>
      <c r="Z25" s="135">
        <v>200</v>
      </c>
      <c r="AA25" s="129">
        <v>200</v>
      </c>
      <c r="AB25" s="129">
        <v>100</v>
      </c>
      <c r="AC25" s="129">
        <f>SUM(Z25:AB25)</f>
        <v>500</v>
      </c>
      <c r="AD25" s="424">
        <f>AC25/(R25/100)</f>
        <v>25</v>
      </c>
      <c r="AE25" s="374"/>
      <c r="AF25" s="424">
        <f>W25+AC25</f>
        <v>1000</v>
      </c>
      <c r="AG25" s="424">
        <f>AF25/(R25/100)</f>
        <v>50</v>
      </c>
      <c r="AH25" s="374"/>
      <c r="AI25" s="424">
        <v>200</v>
      </c>
      <c r="AJ25" s="129">
        <v>200</v>
      </c>
      <c r="AK25" s="129">
        <v>200</v>
      </c>
      <c r="AL25" s="129">
        <f>SUM(AI25:AK25)</f>
        <v>600</v>
      </c>
      <c r="AM25" s="424">
        <f>AL25/(R25/100)</f>
        <v>30</v>
      </c>
      <c r="AN25" s="374"/>
      <c r="AO25" s="424">
        <v>400</v>
      </c>
      <c r="AP25" s="129"/>
      <c r="AQ25" s="129"/>
      <c r="AR25" s="129">
        <f>SUM(AO25:AQ25)</f>
        <v>400</v>
      </c>
      <c r="AS25" s="424">
        <f>AR25/(R25/100)</f>
        <v>20</v>
      </c>
      <c r="AT25" s="374"/>
      <c r="AU25" s="424">
        <f t="shared" si="23"/>
        <v>1000</v>
      </c>
      <c r="AV25" s="424">
        <f t="shared" si="15"/>
        <v>50</v>
      </c>
      <c r="AW25" s="374"/>
      <c r="AX25" s="424">
        <f t="shared" si="16"/>
        <v>2000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9"/>
      <c r="H26" s="138" t="s">
        <v>60</v>
      </c>
      <c r="I26" s="139"/>
      <c r="J26" s="140"/>
      <c r="K26" s="141"/>
      <c r="L26" s="142"/>
      <c r="M26" s="143"/>
      <c r="N26" s="144" t="s">
        <v>61</v>
      </c>
      <c r="O26" s="147">
        <f t="shared" ref="O26:R27" si="24">O27</f>
        <v>6000</v>
      </c>
      <c r="P26" s="146">
        <f t="shared" si="24"/>
        <v>6000</v>
      </c>
      <c r="Q26" s="174">
        <f t="shared" si="24"/>
        <v>6000</v>
      </c>
      <c r="R26" s="147">
        <f t="shared" si="24"/>
        <v>6000</v>
      </c>
      <c r="S26" s="379"/>
      <c r="T26" s="147">
        <f t="shared" ref="T26:V27" si="25">T27</f>
        <v>0</v>
      </c>
      <c r="U26" s="147">
        <f t="shared" si="25"/>
        <v>0</v>
      </c>
      <c r="V26" s="147">
        <f t="shared" si="25"/>
        <v>0</v>
      </c>
      <c r="W26" s="147">
        <f>SUM(T26:V26)</f>
        <v>0</v>
      </c>
      <c r="X26" s="145">
        <f t="shared" ref="X26:X52" si="26">W26/(R26/100)</f>
        <v>0</v>
      </c>
      <c r="Y26" s="374"/>
      <c r="Z26" s="145">
        <f t="shared" ref="Z26:AB27" si="27">Z27</f>
        <v>0</v>
      </c>
      <c r="AA26" s="147">
        <f t="shared" si="27"/>
        <v>0</v>
      </c>
      <c r="AB26" s="147">
        <f t="shared" si="27"/>
        <v>0</v>
      </c>
      <c r="AC26" s="147">
        <f>SUM(Z26:AB26)</f>
        <v>0</v>
      </c>
      <c r="AD26" s="149">
        <f t="shared" ref="AD26:AD41" si="28">AC26/(R26/100)</f>
        <v>0</v>
      </c>
      <c r="AE26" s="374"/>
      <c r="AF26" s="149">
        <f t="shared" ref="AF26:AF52" si="29">W26+AC26</f>
        <v>0</v>
      </c>
      <c r="AG26" s="149">
        <f t="shared" ref="AG26:AG52" si="30">AF26/(R26/100)</f>
        <v>0</v>
      </c>
      <c r="AH26" s="374"/>
      <c r="AI26" s="149">
        <f t="shared" ref="AI26:AK27" si="31">AI27</f>
        <v>6000</v>
      </c>
      <c r="AJ26" s="147">
        <f t="shared" si="31"/>
        <v>0</v>
      </c>
      <c r="AK26" s="147">
        <f t="shared" si="31"/>
        <v>0</v>
      </c>
      <c r="AL26" s="147">
        <f>SUM(AI26:AK26)</f>
        <v>6000</v>
      </c>
      <c r="AM26" s="149">
        <f t="shared" ref="AM26:AM41" si="32">AL26/(R26/100)</f>
        <v>100</v>
      </c>
      <c r="AN26" s="374"/>
      <c r="AO26" s="149">
        <f t="shared" ref="AO26:AQ27" si="33">AO27</f>
        <v>0</v>
      </c>
      <c r="AP26" s="147">
        <f t="shared" si="33"/>
        <v>0</v>
      </c>
      <c r="AQ26" s="147">
        <f t="shared" si="33"/>
        <v>0</v>
      </c>
      <c r="AR26" s="147">
        <f>SUM(AO26:AQ26)</f>
        <v>0</v>
      </c>
      <c r="AS26" s="149">
        <f t="shared" ref="AS26:AS41" si="34">AR26/(R26/100)</f>
        <v>0</v>
      </c>
      <c r="AT26" s="374"/>
      <c r="AU26" s="149">
        <f t="shared" si="23"/>
        <v>6000</v>
      </c>
      <c r="AV26" s="149">
        <f t="shared" si="15"/>
        <v>100</v>
      </c>
      <c r="AW26" s="374"/>
      <c r="AX26" s="149">
        <f t="shared" si="16"/>
        <v>6000</v>
      </c>
      <c r="AY26" s="446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123">
        <v>2</v>
      </c>
      <c r="J27" s="60"/>
      <c r="K27" s="61"/>
      <c r="L27" s="62"/>
      <c r="M27" s="63"/>
      <c r="N27" s="124" t="s">
        <v>54</v>
      </c>
      <c r="O27" s="126">
        <f t="shared" si="24"/>
        <v>6000</v>
      </c>
      <c r="P27" s="127">
        <f t="shared" si="24"/>
        <v>6000</v>
      </c>
      <c r="Q27" s="128">
        <f t="shared" si="24"/>
        <v>6000</v>
      </c>
      <c r="R27" s="126">
        <f t="shared" si="24"/>
        <v>6000</v>
      </c>
      <c r="S27" s="388"/>
      <c r="T27" s="126">
        <f t="shared" si="25"/>
        <v>0</v>
      </c>
      <c r="U27" s="126">
        <f t="shared" si="25"/>
        <v>0</v>
      </c>
      <c r="V27" s="126">
        <f t="shared" si="25"/>
        <v>0</v>
      </c>
      <c r="W27" s="126">
        <f>W28</f>
        <v>0</v>
      </c>
      <c r="X27" s="125">
        <f t="shared" si="26"/>
        <v>0</v>
      </c>
      <c r="Y27" s="374"/>
      <c r="Z27" s="125">
        <f t="shared" si="27"/>
        <v>0</v>
      </c>
      <c r="AA27" s="126">
        <f t="shared" si="27"/>
        <v>0</v>
      </c>
      <c r="AB27" s="126">
        <f t="shared" si="27"/>
        <v>0</v>
      </c>
      <c r="AC27" s="126">
        <f>AC28</f>
        <v>0</v>
      </c>
      <c r="AD27" s="423">
        <f t="shared" si="28"/>
        <v>0</v>
      </c>
      <c r="AE27" s="374"/>
      <c r="AF27" s="423">
        <f t="shared" si="29"/>
        <v>0</v>
      </c>
      <c r="AG27" s="423">
        <f t="shared" si="30"/>
        <v>0</v>
      </c>
      <c r="AH27" s="374"/>
      <c r="AI27" s="423">
        <f t="shared" si="31"/>
        <v>6000</v>
      </c>
      <c r="AJ27" s="126">
        <f t="shared" si="31"/>
        <v>0</v>
      </c>
      <c r="AK27" s="126">
        <f t="shared" si="31"/>
        <v>0</v>
      </c>
      <c r="AL27" s="126">
        <f>AL28</f>
        <v>6000</v>
      </c>
      <c r="AM27" s="423">
        <f t="shared" si="32"/>
        <v>100</v>
      </c>
      <c r="AN27" s="374"/>
      <c r="AO27" s="423">
        <f t="shared" si="33"/>
        <v>0</v>
      </c>
      <c r="AP27" s="126">
        <f t="shared" si="33"/>
        <v>0</v>
      </c>
      <c r="AQ27" s="126">
        <f t="shared" si="33"/>
        <v>0</v>
      </c>
      <c r="AR27" s="126">
        <f>AR28</f>
        <v>0</v>
      </c>
      <c r="AS27" s="423">
        <f t="shared" si="34"/>
        <v>0</v>
      </c>
      <c r="AT27" s="374"/>
      <c r="AU27" s="423">
        <f t="shared" si="23"/>
        <v>6000</v>
      </c>
      <c r="AV27" s="423">
        <f t="shared" si="15"/>
        <v>100</v>
      </c>
      <c r="AW27" s="374"/>
      <c r="AX27" s="423">
        <f t="shared" si="16"/>
        <v>6000</v>
      </c>
      <c r="AY27" s="447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</f>
        <v>6000</v>
      </c>
      <c r="P28" s="131">
        <f>P29+P30+P31</f>
        <v>6000</v>
      </c>
      <c r="Q28" s="132">
        <f>Q29+Q30+Q31</f>
        <v>6000</v>
      </c>
      <c r="R28" s="103">
        <f>R29+R30+R31</f>
        <v>6000</v>
      </c>
      <c r="S28" s="379"/>
      <c r="T28" s="103">
        <f>T29+T30+T31</f>
        <v>0</v>
      </c>
      <c r="U28" s="103">
        <f>U29+U30+U31</f>
        <v>0</v>
      </c>
      <c r="V28" s="103">
        <f>V29+V30+V31</f>
        <v>0</v>
      </c>
      <c r="W28" s="103">
        <f>W29+W30+W31</f>
        <v>0</v>
      </c>
      <c r="X28" s="102">
        <f t="shared" si="26"/>
        <v>0</v>
      </c>
      <c r="Y28" s="374"/>
      <c r="Z28" s="102">
        <f>Z29+Z30+Z31</f>
        <v>0</v>
      </c>
      <c r="AA28" s="103">
        <f>AA29+AA30+AA31</f>
        <v>0</v>
      </c>
      <c r="AB28" s="103">
        <f>AB29+AB30+AB31</f>
        <v>0</v>
      </c>
      <c r="AC28" s="103">
        <f>AC29+AC30+AC31</f>
        <v>0</v>
      </c>
      <c r="AD28" s="420">
        <f t="shared" si="28"/>
        <v>0</v>
      </c>
      <c r="AE28" s="374"/>
      <c r="AF28" s="420">
        <f t="shared" si="29"/>
        <v>0</v>
      </c>
      <c r="AG28" s="420">
        <f t="shared" si="30"/>
        <v>0</v>
      </c>
      <c r="AH28" s="374"/>
      <c r="AI28" s="420">
        <f>AI29+AI30+AI31</f>
        <v>6000</v>
      </c>
      <c r="AJ28" s="103">
        <f>AJ29+AJ30+AJ31</f>
        <v>0</v>
      </c>
      <c r="AK28" s="103">
        <f>AK29+AK30+AK31</f>
        <v>0</v>
      </c>
      <c r="AL28" s="103">
        <f>AL29+AL30+AL31</f>
        <v>6000</v>
      </c>
      <c r="AM28" s="420">
        <f t="shared" si="32"/>
        <v>100</v>
      </c>
      <c r="AN28" s="374"/>
      <c r="AO28" s="420">
        <f>AO29+AO30+AO31</f>
        <v>0</v>
      </c>
      <c r="AP28" s="103">
        <f>AP29+AP30+AP31</f>
        <v>0</v>
      </c>
      <c r="AQ28" s="103">
        <f>AQ29+AQ30+AQ31</f>
        <v>0</v>
      </c>
      <c r="AR28" s="103">
        <f>AR29+AR30+AR31</f>
        <v>0</v>
      </c>
      <c r="AS28" s="420">
        <f t="shared" si="34"/>
        <v>0</v>
      </c>
      <c r="AT28" s="374"/>
      <c r="AU28" s="420">
        <f t="shared" si="23"/>
        <v>6000</v>
      </c>
      <c r="AV28" s="420">
        <f t="shared" si="15"/>
        <v>100</v>
      </c>
      <c r="AW28" s="374"/>
      <c r="AX28" s="420">
        <f t="shared" si="16"/>
        <v>6000</v>
      </c>
      <c r="AY28" s="448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3000</v>
      </c>
      <c r="P29" s="136">
        <v>3000</v>
      </c>
      <c r="Q29" s="137">
        <v>3000</v>
      </c>
      <c r="R29" s="129">
        <v>3000</v>
      </c>
      <c r="S29" s="375"/>
      <c r="T29" s="129"/>
      <c r="U29" s="129"/>
      <c r="V29" s="129"/>
      <c r="W29" s="129">
        <f>SUM(T29:V29)</f>
        <v>0</v>
      </c>
      <c r="X29" s="135">
        <f t="shared" si="26"/>
        <v>0</v>
      </c>
      <c r="Y29" s="374"/>
      <c r="Z29" s="135"/>
      <c r="AA29" s="129"/>
      <c r="AB29" s="129"/>
      <c r="AC29" s="129">
        <f>SUM(Z29:AB29)</f>
        <v>0</v>
      </c>
      <c r="AD29" s="424">
        <f t="shared" si="28"/>
        <v>0</v>
      </c>
      <c r="AE29" s="374"/>
      <c r="AF29" s="424">
        <f t="shared" si="29"/>
        <v>0</v>
      </c>
      <c r="AG29" s="424">
        <f t="shared" si="30"/>
        <v>0</v>
      </c>
      <c r="AH29" s="374"/>
      <c r="AI29" s="424">
        <v>3000</v>
      </c>
      <c r="AJ29" s="129"/>
      <c r="AK29" s="129"/>
      <c r="AL29" s="129">
        <f>SUM(AI29:AK29)</f>
        <v>3000</v>
      </c>
      <c r="AM29" s="424">
        <f t="shared" si="32"/>
        <v>100</v>
      </c>
      <c r="AN29" s="374"/>
      <c r="AO29" s="424"/>
      <c r="AP29" s="129"/>
      <c r="AQ29" s="129"/>
      <c r="AR29" s="129">
        <f>SUM(AO29:AQ29)</f>
        <v>0</v>
      </c>
      <c r="AS29" s="424">
        <f t="shared" si="34"/>
        <v>0</v>
      </c>
      <c r="AT29" s="374"/>
      <c r="AU29" s="424">
        <f t="shared" si="23"/>
        <v>3000</v>
      </c>
      <c r="AV29" s="424">
        <f t="shared" si="15"/>
        <v>100</v>
      </c>
      <c r="AW29" s="374"/>
      <c r="AX29" s="424">
        <f t="shared" si="16"/>
        <v>3000</v>
      </c>
      <c r="AY29" s="449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5</v>
      </c>
      <c r="L30" s="62"/>
      <c r="M30" s="63"/>
      <c r="N30" s="134" t="s">
        <v>58</v>
      </c>
      <c r="O30" s="129">
        <v>1000</v>
      </c>
      <c r="P30" s="136">
        <v>1000</v>
      </c>
      <c r="Q30" s="137">
        <v>1000</v>
      </c>
      <c r="R30" s="129">
        <v>1000</v>
      </c>
      <c r="S30" s="375"/>
      <c r="T30" s="129"/>
      <c r="U30" s="129"/>
      <c r="V30" s="129"/>
      <c r="W30" s="129">
        <f>SUM(T30:V30)</f>
        <v>0</v>
      </c>
      <c r="X30" s="135">
        <f t="shared" si="26"/>
        <v>0</v>
      </c>
      <c r="Y30" s="374"/>
      <c r="Z30" s="135"/>
      <c r="AA30" s="129"/>
      <c r="AB30" s="129"/>
      <c r="AC30" s="129">
        <f>SUM(Z30:AB30)</f>
        <v>0</v>
      </c>
      <c r="AD30" s="424">
        <f t="shared" si="28"/>
        <v>0</v>
      </c>
      <c r="AE30" s="374"/>
      <c r="AF30" s="424">
        <f t="shared" si="29"/>
        <v>0</v>
      </c>
      <c r="AG30" s="424">
        <f t="shared" si="30"/>
        <v>0</v>
      </c>
      <c r="AH30" s="374"/>
      <c r="AI30" s="424">
        <v>1000</v>
      </c>
      <c r="AJ30" s="129"/>
      <c r="AK30" s="129"/>
      <c r="AL30" s="129">
        <f>SUM(AI30:AK30)</f>
        <v>1000</v>
      </c>
      <c r="AM30" s="424">
        <f t="shared" si="32"/>
        <v>100</v>
      </c>
      <c r="AN30" s="374"/>
      <c r="AO30" s="424"/>
      <c r="AP30" s="129"/>
      <c r="AQ30" s="129"/>
      <c r="AR30" s="129">
        <f>SUM(AO30:AQ30)</f>
        <v>0</v>
      </c>
      <c r="AS30" s="424">
        <f t="shared" si="34"/>
        <v>0</v>
      </c>
      <c r="AT30" s="374"/>
      <c r="AU30" s="424">
        <f t="shared" si="23"/>
        <v>1000</v>
      </c>
      <c r="AV30" s="424">
        <f t="shared" si="15"/>
        <v>100</v>
      </c>
      <c r="AW30" s="374"/>
      <c r="AX30" s="424">
        <f t="shared" si="16"/>
        <v>1000</v>
      </c>
      <c r="AY30" s="449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7</v>
      </c>
      <c r="L31" s="62"/>
      <c r="M31" s="63"/>
      <c r="N31" s="134" t="s">
        <v>59</v>
      </c>
      <c r="O31" s="129">
        <v>2000</v>
      </c>
      <c r="P31" s="136">
        <v>2000</v>
      </c>
      <c r="Q31" s="137">
        <v>2000</v>
      </c>
      <c r="R31" s="129">
        <v>2000</v>
      </c>
      <c r="S31" s="375"/>
      <c r="T31" s="129"/>
      <c r="U31" s="129"/>
      <c r="V31" s="129"/>
      <c r="W31" s="129">
        <f>SUM(T31:V31)</f>
        <v>0</v>
      </c>
      <c r="X31" s="135">
        <f t="shared" si="26"/>
        <v>0</v>
      </c>
      <c r="Y31" s="374"/>
      <c r="Z31" s="135"/>
      <c r="AA31" s="129"/>
      <c r="AB31" s="129"/>
      <c r="AC31" s="129">
        <f>SUM(Z31:AB31)</f>
        <v>0</v>
      </c>
      <c r="AD31" s="424">
        <f t="shared" si="28"/>
        <v>0</v>
      </c>
      <c r="AE31" s="374"/>
      <c r="AF31" s="424">
        <f t="shared" si="29"/>
        <v>0</v>
      </c>
      <c r="AG31" s="424">
        <f t="shared" si="30"/>
        <v>0</v>
      </c>
      <c r="AH31" s="374"/>
      <c r="AI31" s="424">
        <v>2000</v>
      </c>
      <c r="AJ31" s="129"/>
      <c r="AK31" s="129"/>
      <c r="AL31" s="129">
        <f>SUM(AI31:AK31)</f>
        <v>2000</v>
      </c>
      <c r="AM31" s="424">
        <f t="shared" si="32"/>
        <v>100</v>
      </c>
      <c r="AN31" s="374"/>
      <c r="AO31" s="424"/>
      <c r="AP31" s="129"/>
      <c r="AQ31" s="129"/>
      <c r="AR31" s="129">
        <f>SUM(AO31:AQ31)</f>
        <v>0</v>
      </c>
      <c r="AS31" s="424">
        <f t="shared" si="34"/>
        <v>0</v>
      </c>
      <c r="AT31" s="374"/>
      <c r="AU31" s="424">
        <f t="shared" si="23"/>
        <v>2000</v>
      </c>
      <c r="AV31" s="424">
        <f t="shared" si="15"/>
        <v>100</v>
      </c>
      <c r="AW31" s="374"/>
      <c r="AX31" s="424">
        <f t="shared" si="16"/>
        <v>2000</v>
      </c>
      <c r="AY31" s="449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9"/>
      <c r="H32" s="151" t="s">
        <v>48</v>
      </c>
      <c r="I32" s="152"/>
      <c r="J32" s="153"/>
      <c r="K32" s="154"/>
      <c r="L32" s="155"/>
      <c r="M32" s="156"/>
      <c r="N32" s="157" t="s">
        <v>62</v>
      </c>
      <c r="O32" s="159">
        <f>O33</f>
        <v>476000</v>
      </c>
      <c r="P32" s="224">
        <f>P33</f>
        <v>498000</v>
      </c>
      <c r="Q32" s="225">
        <f>Q33</f>
        <v>520000</v>
      </c>
      <c r="R32" s="159">
        <f>R33</f>
        <v>476000</v>
      </c>
      <c r="S32" s="379"/>
      <c r="T32" s="159">
        <f>T33</f>
        <v>73000</v>
      </c>
      <c r="U32" s="159">
        <f>U33</f>
        <v>37000</v>
      </c>
      <c r="V32" s="159">
        <f>V33</f>
        <v>43000</v>
      </c>
      <c r="W32" s="159">
        <f>W33</f>
        <v>153000</v>
      </c>
      <c r="X32" s="158">
        <f t="shared" si="26"/>
        <v>32.142857142857146</v>
      </c>
      <c r="Y32" s="374"/>
      <c r="Z32" s="158">
        <f>Z33</f>
        <v>51000</v>
      </c>
      <c r="AA32" s="159">
        <f>AA33</f>
        <v>36000</v>
      </c>
      <c r="AB32" s="159">
        <f>AB33</f>
        <v>35000</v>
      </c>
      <c r="AC32" s="159">
        <f>AC33</f>
        <v>122000</v>
      </c>
      <c r="AD32" s="425">
        <f t="shared" si="28"/>
        <v>25.630252100840337</v>
      </c>
      <c r="AE32" s="374"/>
      <c r="AF32" s="425">
        <f t="shared" si="29"/>
        <v>275000</v>
      </c>
      <c r="AG32" s="425">
        <f t="shared" si="30"/>
        <v>57.773109243697476</v>
      </c>
      <c r="AH32" s="374"/>
      <c r="AI32" s="425">
        <f>AI33</f>
        <v>42000</v>
      </c>
      <c r="AJ32" s="159">
        <f>AJ33</f>
        <v>42000</v>
      </c>
      <c r="AK32" s="159">
        <f>AK33</f>
        <v>41000</v>
      </c>
      <c r="AL32" s="159">
        <f>AL33</f>
        <v>125000</v>
      </c>
      <c r="AM32" s="425">
        <f t="shared" si="32"/>
        <v>26.260504201680671</v>
      </c>
      <c r="AN32" s="374"/>
      <c r="AO32" s="425">
        <f>AO33</f>
        <v>14000</v>
      </c>
      <c r="AP32" s="159">
        <f>AP33</f>
        <v>31000</v>
      </c>
      <c r="AQ32" s="159">
        <f>AQ33</f>
        <v>31000</v>
      </c>
      <c r="AR32" s="159">
        <f>AR33</f>
        <v>76000</v>
      </c>
      <c r="AS32" s="425">
        <f t="shared" si="34"/>
        <v>15.966386554621849</v>
      </c>
      <c r="AT32" s="374"/>
      <c r="AU32" s="425">
        <f t="shared" si="23"/>
        <v>201000</v>
      </c>
      <c r="AV32" s="425">
        <f t="shared" si="15"/>
        <v>42.226890756302524</v>
      </c>
      <c r="AW32" s="374"/>
      <c r="AX32" s="425">
        <f t="shared" si="16"/>
        <v>476000</v>
      </c>
      <c r="AY32" s="425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123">
        <v>2</v>
      </c>
      <c r="J33" s="60"/>
      <c r="K33" s="61"/>
      <c r="L33" s="62"/>
      <c r="M33" s="63"/>
      <c r="N33" s="124" t="s">
        <v>54</v>
      </c>
      <c r="O33" s="126">
        <f>O34+O37</f>
        <v>476000</v>
      </c>
      <c r="P33" s="127">
        <f>P34+P37</f>
        <v>498000</v>
      </c>
      <c r="Q33" s="128">
        <f>Q34+Q37</f>
        <v>520000</v>
      </c>
      <c r="R33" s="126">
        <f>R34+R37</f>
        <v>476000</v>
      </c>
      <c r="S33" s="388"/>
      <c r="T33" s="126">
        <f>T34+T37</f>
        <v>73000</v>
      </c>
      <c r="U33" s="126">
        <f>U34+U37</f>
        <v>37000</v>
      </c>
      <c r="V33" s="126">
        <f>V34+V37</f>
        <v>43000</v>
      </c>
      <c r="W33" s="126">
        <f>W34+W37</f>
        <v>153000</v>
      </c>
      <c r="X33" s="125">
        <f t="shared" si="26"/>
        <v>32.142857142857146</v>
      </c>
      <c r="Y33" s="374"/>
      <c r="Z33" s="125">
        <f>Z34+Z37</f>
        <v>51000</v>
      </c>
      <c r="AA33" s="126">
        <f>AA34+AA37</f>
        <v>36000</v>
      </c>
      <c r="AB33" s="126">
        <f>AB34+AB37</f>
        <v>35000</v>
      </c>
      <c r="AC33" s="126">
        <f>AC34+AC37</f>
        <v>122000</v>
      </c>
      <c r="AD33" s="423">
        <f t="shared" si="28"/>
        <v>25.630252100840337</v>
      </c>
      <c r="AE33" s="374"/>
      <c r="AF33" s="423">
        <f t="shared" si="29"/>
        <v>275000</v>
      </c>
      <c r="AG33" s="423">
        <f t="shared" si="30"/>
        <v>57.773109243697476</v>
      </c>
      <c r="AH33" s="374"/>
      <c r="AI33" s="423">
        <f>AI34+AI37</f>
        <v>42000</v>
      </c>
      <c r="AJ33" s="126">
        <f>AJ34+AJ37</f>
        <v>42000</v>
      </c>
      <c r="AK33" s="126">
        <f>AK34+AK37</f>
        <v>41000</v>
      </c>
      <c r="AL33" s="126">
        <f>AL34+AL37</f>
        <v>125000</v>
      </c>
      <c r="AM33" s="423">
        <f t="shared" si="32"/>
        <v>26.260504201680671</v>
      </c>
      <c r="AN33" s="374"/>
      <c r="AO33" s="423">
        <f>AO34+AO37</f>
        <v>14000</v>
      </c>
      <c r="AP33" s="126">
        <f>AP34+AP37</f>
        <v>31000</v>
      </c>
      <c r="AQ33" s="126">
        <f>AQ34+AQ37</f>
        <v>31000</v>
      </c>
      <c r="AR33" s="126">
        <f>AR34+AR37</f>
        <v>76000</v>
      </c>
      <c r="AS33" s="423">
        <f t="shared" si="34"/>
        <v>15.966386554621849</v>
      </c>
      <c r="AT33" s="374"/>
      <c r="AU33" s="423">
        <f t="shared" si="23"/>
        <v>201000</v>
      </c>
      <c r="AV33" s="423">
        <f t="shared" si="15"/>
        <v>42.226890756302524</v>
      </c>
      <c r="AW33" s="374"/>
      <c r="AX33" s="423">
        <f t="shared" si="16"/>
        <v>476000</v>
      </c>
      <c r="AY33" s="423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130" t="s">
        <v>63</v>
      </c>
      <c r="K34" s="61"/>
      <c r="L34" s="62"/>
      <c r="M34" s="63"/>
      <c r="N34" s="101" t="s">
        <v>64</v>
      </c>
      <c r="O34" s="103">
        <f>O35+O36</f>
        <v>472000</v>
      </c>
      <c r="P34" s="131">
        <f>P35+P36</f>
        <v>494000</v>
      </c>
      <c r="Q34" s="132">
        <f>Q35+Q36</f>
        <v>516000</v>
      </c>
      <c r="R34" s="103">
        <f>R35+R36</f>
        <v>472000</v>
      </c>
      <c r="S34" s="379"/>
      <c r="T34" s="103">
        <f>T35+T36</f>
        <v>72000</v>
      </c>
      <c r="U34" s="103">
        <f>U35+U36</f>
        <v>37000</v>
      </c>
      <c r="V34" s="103">
        <f>V35+V36</f>
        <v>43000</v>
      </c>
      <c r="W34" s="103">
        <f>SUM(T34:V34)</f>
        <v>152000</v>
      </c>
      <c r="X34" s="102">
        <f t="shared" si="26"/>
        <v>32.203389830508478</v>
      </c>
      <c r="Y34" s="374"/>
      <c r="Z34" s="102">
        <f>Z35+Z36</f>
        <v>50000</v>
      </c>
      <c r="AA34" s="103">
        <f>AA35+AA36</f>
        <v>36000</v>
      </c>
      <c r="AB34" s="103">
        <f>AB35+AB36</f>
        <v>35000</v>
      </c>
      <c r="AC34" s="103">
        <f>SUM(Z34:AB34)</f>
        <v>121000</v>
      </c>
      <c r="AD34" s="420">
        <f t="shared" si="28"/>
        <v>25.635593220338983</v>
      </c>
      <c r="AE34" s="374"/>
      <c r="AF34" s="420">
        <f t="shared" si="29"/>
        <v>273000</v>
      </c>
      <c r="AG34" s="420">
        <f t="shared" si="30"/>
        <v>57.83898305084746</v>
      </c>
      <c r="AH34" s="374"/>
      <c r="AI34" s="420">
        <f>AI35+AI36</f>
        <v>41000</v>
      </c>
      <c r="AJ34" s="103">
        <f>AJ35+AJ36</f>
        <v>41000</v>
      </c>
      <c r="AK34" s="103">
        <f>AK35+AK36</f>
        <v>41000</v>
      </c>
      <c r="AL34" s="103">
        <f>SUM(AI34:AK34)</f>
        <v>123000</v>
      </c>
      <c r="AM34" s="420">
        <f t="shared" si="32"/>
        <v>26.059322033898304</v>
      </c>
      <c r="AN34" s="374"/>
      <c r="AO34" s="420">
        <f>AO35+AO36</f>
        <v>14000</v>
      </c>
      <c r="AP34" s="103">
        <f>AP35+AP36</f>
        <v>31000</v>
      </c>
      <c r="AQ34" s="103">
        <f>AQ35+AQ36</f>
        <v>31000</v>
      </c>
      <c r="AR34" s="103">
        <f>SUM(AO34:AQ34)</f>
        <v>76000</v>
      </c>
      <c r="AS34" s="420">
        <f t="shared" si="34"/>
        <v>16.101694915254239</v>
      </c>
      <c r="AT34" s="374"/>
      <c r="AU34" s="420">
        <f t="shared" si="23"/>
        <v>199000</v>
      </c>
      <c r="AV34" s="420">
        <f t="shared" si="15"/>
        <v>42.16101694915254</v>
      </c>
      <c r="AW34" s="374"/>
      <c r="AX34" s="420">
        <f t="shared" si="16"/>
        <v>472000</v>
      </c>
      <c r="AY34" s="420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60"/>
      <c r="K35" s="133">
        <v>1</v>
      </c>
      <c r="L35" s="62"/>
      <c r="M35" s="63"/>
      <c r="N35" s="134" t="s">
        <v>65</v>
      </c>
      <c r="O35" s="129">
        <v>462000</v>
      </c>
      <c r="P35" s="136">
        <v>484000</v>
      </c>
      <c r="Q35" s="137">
        <v>506000</v>
      </c>
      <c r="R35" s="129">
        <v>462000</v>
      </c>
      <c r="S35" s="375"/>
      <c r="T35" s="129">
        <v>69000</v>
      </c>
      <c r="U35" s="226">
        <v>36000</v>
      </c>
      <c r="V35" s="226">
        <v>42000</v>
      </c>
      <c r="W35" s="129">
        <f>SUM(T35:V35)</f>
        <v>147000</v>
      </c>
      <c r="X35" s="135">
        <f t="shared" si="26"/>
        <v>31.818181818181817</v>
      </c>
      <c r="Y35" s="374"/>
      <c r="Z35" s="417">
        <v>49000</v>
      </c>
      <c r="AA35" s="129">
        <v>35000</v>
      </c>
      <c r="AB35" s="129">
        <v>35000</v>
      </c>
      <c r="AC35" s="129">
        <f>SUM(Z35:AB35)</f>
        <v>119000</v>
      </c>
      <c r="AD35" s="424">
        <f t="shared" si="28"/>
        <v>25.757575757575758</v>
      </c>
      <c r="AE35" s="374"/>
      <c r="AF35" s="424">
        <f t="shared" si="29"/>
        <v>266000</v>
      </c>
      <c r="AG35" s="424">
        <f t="shared" si="30"/>
        <v>57.575757575757578</v>
      </c>
      <c r="AH35" s="374"/>
      <c r="AI35" s="424">
        <v>40000</v>
      </c>
      <c r="AJ35" s="129">
        <v>40000</v>
      </c>
      <c r="AK35" s="129">
        <v>40000</v>
      </c>
      <c r="AL35" s="129">
        <f>SUM(AI35:AK35)</f>
        <v>120000</v>
      </c>
      <c r="AM35" s="424">
        <f t="shared" si="32"/>
        <v>25.974025974025974</v>
      </c>
      <c r="AN35" s="374"/>
      <c r="AO35" s="444">
        <v>14000</v>
      </c>
      <c r="AP35" s="226">
        <v>31000</v>
      </c>
      <c r="AQ35" s="226">
        <v>31000</v>
      </c>
      <c r="AR35" s="129">
        <f>SUM(AO35:AQ35)</f>
        <v>76000</v>
      </c>
      <c r="AS35" s="424">
        <f t="shared" si="34"/>
        <v>16.450216450216452</v>
      </c>
      <c r="AT35" s="374"/>
      <c r="AU35" s="424">
        <f t="shared" si="23"/>
        <v>196000</v>
      </c>
      <c r="AV35" s="424">
        <f t="shared" si="15"/>
        <v>42.424242424242422</v>
      </c>
      <c r="AW35" s="374"/>
      <c r="AX35" s="424">
        <f t="shared" si="16"/>
        <v>462000</v>
      </c>
      <c r="AY35" s="424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4</v>
      </c>
      <c r="L36" s="62"/>
      <c r="M36" s="63"/>
      <c r="N36" s="134" t="s">
        <v>66</v>
      </c>
      <c r="O36" s="129">
        <v>10000</v>
      </c>
      <c r="P36" s="136">
        <v>10000</v>
      </c>
      <c r="Q36" s="137">
        <v>10000</v>
      </c>
      <c r="R36" s="129">
        <v>10000</v>
      </c>
      <c r="S36" s="375"/>
      <c r="T36" s="129">
        <v>3000</v>
      </c>
      <c r="U36" s="129">
        <v>1000</v>
      </c>
      <c r="V36" s="129">
        <v>1000</v>
      </c>
      <c r="W36" s="129">
        <f>SUM(T36:V36)</f>
        <v>5000</v>
      </c>
      <c r="X36" s="135">
        <f t="shared" si="26"/>
        <v>50</v>
      </c>
      <c r="Y36" s="374"/>
      <c r="Z36" s="135">
        <v>1000</v>
      </c>
      <c r="AA36" s="129">
        <v>1000</v>
      </c>
      <c r="AB36" s="129"/>
      <c r="AC36" s="129">
        <f>SUM(Z36:AB36)</f>
        <v>2000</v>
      </c>
      <c r="AD36" s="424">
        <f t="shared" si="28"/>
        <v>20</v>
      </c>
      <c r="AE36" s="374"/>
      <c r="AF36" s="424">
        <f t="shared" si="29"/>
        <v>7000</v>
      </c>
      <c r="AG36" s="424">
        <f t="shared" si="30"/>
        <v>70</v>
      </c>
      <c r="AH36" s="374"/>
      <c r="AI36" s="424">
        <v>1000</v>
      </c>
      <c r="AJ36" s="129">
        <v>1000</v>
      </c>
      <c r="AK36" s="129">
        <v>1000</v>
      </c>
      <c r="AL36" s="129">
        <f>SUM(AI36:AK36)</f>
        <v>3000</v>
      </c>
      <c r="AM36" s="424">
        <f t="shared" si="32"/>
        <v>30</v>
      </c>
      <c r="AN36" s="374"/>
      <c r="AO36" s="424"/>
      <c r="AP36" s="129"/>
      <c r="AQ36" s="129"/>
      <c r="AR36" s="129">
        <f>SUM(AO36:AQ36)</f>
        <v>0</v>
      </c>
      <c r="AS36" s="424">
        <f t="shared" si="34"/>
        <v>0</v>
      </c>
      <c r="AT36" s="374"/>
      <c r="AU36" s="424">
        <f t="shared" si="23"/>
        <v>3000</v>
      </c>
      <c r="AV36" s="424">
        <f t="shared" si="15"/>
        <v>30</v>
      </c>
      <c r="AW36" s="374"/>
      <c r="AX36" s="424">
        <f t="shared" si="16"/>
        <v>10000</v>
      </c>
      <c r="AY36" s="424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67</v>
      </c>
      <c r="K37" s="61"/>
      <c r="L37" s="62"/>
      <c r="M37" s="63"/>
      <c r="N37" s="101" t="s">
        <v>68</v>
      </c>
      <c r="O37" s="103">
        <f>O38</f>
        <v>4000</v>
      </c>
      <c r="P37" s="131">
        <f>P38</f>
        <v>4000</v>
      </c>
      <c r="Q37" s="132">
        <f>Q38</f>
        <v>4000</v>
      </c>
      <c r="R37" s="103">
        <f>R38</f>
        <v>4000</v>
      </c>
      <c r="S37" s="379"/>
      <c r="T37" s="103">
        <f>T38</f>
        <v>1000</v>
      </c>
      <c r="U37" s="103">
        <f>U38</f>
        <v>0</v>
      </c>
      <c r="V37" s="103">
        <f>V38</f>
        <v>0</v>
      </c>
      <c r="W37" s="103">
        <f>W38</f>
        <v>1000</v>
      </c>
      <c r="X37" s="102">
        <f t="shared" si="26"/>
        <v>25</v>
      </c>
      <c r="Y37" s="374"/>
      <c r="Z37" s="102">
        <f>Z38</f>
        <v>1000</v>
      </c>
      <c r="AA37" s="103">
        <f>AA38</f>
        <v>0</v>
      </c>
      <c r="AB37" s="103">
        <f>AB38</f>
        <v>0</v>
      </c>
      <c r="AC37" s="103">
        <f>AC38</f>
        <v>1000</v>
      </c>
      <c r="AD37" s="420">
        <f t="shared" si="28"/>
        <v>25</v>
      </c>
      <c r="AE37" s="374"/>
      <c r="AF37" s="420">
        <f t="shared" si="29"/>
        <v>2000</v>
      </c>
      <c r="AG37" s="420">
        <f t="shared" si="30"/>
        <v>50</v>
      </c>
      <c r="AH37" s="374"/>
      <c r="AI37" s="420">
        <f>AI38</f>
        <v>1000</v>
      </c>
      <c r="AJ37" s="103">
        <f>AJ38</f>
        <v>1000</v>
      </c>
      <c r="AK37" s="103">
        <f>AK38</f>
        <v>0</v>
      </c>
      <c r="AL37" s="103">
        <f>AL38</f>
        <v>2000</v>
      </c>
      <c r="AM37" s="420">
        <f t="shared" si="32"/>
        <v>50</v>
      </c>
      <c r="AN37" s="374"/>
      <c r="AO37" s="420">
        <f>AO38</f>
        <v>0</v>
      </c>
      <c r="AP37" s="103">
        <f>AP38</f>
        <v>0</v>
      </c>
      <c r="AQ37" s="103">
        <f>AQ38</f>
        <v>0</v>
      </c>
      <c r="AR37" s="103">
        <f>AR38</f>
        <v>0</v>
      </c>
      <c r="AS37" s="420">
        <f t="shared" si="34"/>
        <v>0</v>
      </c>
      <c r="AT37" s="374"/>
      <c r="AU37" s="420">
        <f t="shared" si="23"/>
        <v>2000</v>
      </c>
      <c r="AV37" s="420">
        <f t="shared" si="15"/>
        <v>50</v>
      </c>
      <c r="AW37" s="374"/>
      <c r="AX37" s="420">
        <f t="shared" si="16"/>
        <v>4000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4</v>
      </c>
      <c r="L38" s="62"/>
      <c r="M38" s="63"/>
      <c r="N38" s="134" t="s">
        <v>66</v>
      </c>
      <c r="O38" s="129">
        <v>4000</v>
      </c>
      <c r="P38" s="136">
        <v>4000</v>
      </c>
      <c r="Q38" s="137">
        <v>4000</v>
      </c>
      <c r="R38" s="129">
        <v>4000</v>
      </c>
      <c r="S38" s="375"/>
      <c r="T38" s="129">
        <v>1000</v>
      </c>
      <c r="U38" s="129"/>
      <c r="V38" s="129"/>
      <c r="W38" s="129">
        <f>SUM(T38:V38)</f>
        <v>1000</v>
      </c>
      <c r="X38" s="135">
        <f t="shared" si="26"/>
        <v>25</v>
      </c>
      <c r="Y38" s="374"/>
      <c r="Z38" s="135">
        <v>1000</v>
      </c>
      <c r="AA38" s="129"/>
      <c r="AB38" s="129"/>
      <c r="AC38" s="129">
        <f>SUM(Z38:AB38)</f>
        <v>1000</v>
      </c>
      <c r="AD38" s="424">
        <f t="shared" si="28"/>
        <v>25</v>
      </c>
      <c r="AE38" s="374"/>
      <c r="AF38" s="424">
        <f t="shared" si="29"/>
        <v>2000</v>
      </c>
      <c r="AG38" s="424">
        <f t="shared" si="30"/>
        <v>50</v>
      </c>
      <c r="AH38" s="374"/>
      <c r="AI38" s="424">
        <v>1000</v>
      </c>
      <c r="AJ38" s="129">
        <v>1000</v>
      </c>
      <c r="AK38" s="129"/>
      <c r="AL38" s="129">
        <f>SUM(AI38:AK38)</f>
        <v>2000</v>
      </c>
      <c r="AM38" s="424">
        <f t="shared" si="32"/>
        <v>50</v>
      </c>
      <c r="AN38" s="374"/>
      <c r="AO38" s="424"/>
      <c r="AP38" s="129"/>
      <c r="AQ38" s="129"/>
      <c r="AR38" s="129">
        <f>SUM(AO38:AQ38)</f>
        <v>0</v>
      </c>
      <c r="AS38" s="424">
        <f t="shared" si="34"/>
        <v>0</v>
      </c>
      <c r="AT38" s="374"/>
      <c r="AU38" s="424">
        <f t="shared" si="23"/>
        <v>2000</v>
      </c>
      <c r="AV38" s="424">
        <f t="shared" si="15"/>
        <v>50</v>
      </c>
      <c r="AW38" s="374"/>
      <c r="AX38" s="424">
        <f t="shared" si="16"/>
        <v>4000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>
        <v>2</v>
      </c>
      <c r="H39" s="105"/>
      <c r="I39" s="59"/>
      <c r="J39" s="60"/>
      <c r="K39" s="61"/>
      <c r="L39" s="62"/>
      <c r="M39" s="63"/>
      <c r="N39" s="106" t="s">
        <v>70</v>
      </c>
      <c r="O39" s="108">
        <f t="shared" ref="O39:R40" si="35">O40</f>
        <v>1363000</v>
      </c>
      <c r="P39" s="227">
        <f t="shared" si="35"/>
        <v>1479000</v>
      </c>
      <c r="Q39" s="228">
        <f t="shared" si="35"/>
        <v>1634000</v>
      </c>
      <c r="R39" s="108">
        <f t="shared" si="35"/>
        <v>1363000</v>
      </c>
      <c r="S39" s="395"/>
      <c r="T39" s="108">
        <f t="shared" ref="T39:V40" si="36">T40</f>
        <v>215800</v>
      </c>
      <c r="U39" s="108">
        <f t="shared" si="36"/>
        <v>103500</v>
      </c>
      <c r="V39" s="108">
        <f t="shared" si="36"/>
        <v>102500</v>
      </c>
      <c r="W39" s="108">
        <f t="shared" ref="W39:W52" si="37">T39+U39+V39</f>
        <v>421800</v>
      </c>
      <c r="X39" s="107">
        <f t="shared" si="26"/>
        <v>30.94644167278063</v>
      </c>
      <c r="Y39" s="374"/>
      <c r="Z39" s="107">
        <f t="shared" ref="Z39:AB40" si="38">Z40</f>
        <v>125200</v>
      </c>
      <c r="AA39" s="108">
        <f t="shared" si="38"/>
        <v>125000</v>
      </c>
      <c r="AB39" s="108">
        <f t="shared" si="38"/>
        <v>124000</v>
      </c>
      <c r="AC39" s="108">
        <f t="shared" ref="AC39:AC52" si="39">Z39+AA39+AB39</f>
        <v>374200</v>
      </c>
      <c r="AD39" s="421">
        <f t="shared" si="28"/>
        <v>27.454145267791635</v>
      </c>
      <c r="AE39" s="374"/>
      <c r="AF39" s="421">
        <f t="shared" si="29"/>
        <v>796000</v>
      </c>
      <c r="AG39" s="421">
        <f t="shared" si="30"/>
        <v>58.400586940572268</v>
      </c>
      <c r="AH39" s="374"/>
      <c r="AI39" s="421">
        <f t="shared" ref="AI39:AK40" si="40">AI40</f>
        <v>128400</v>
      </c>
      <c r="AJ39" s="108">
        <f t="shared" si="40"/>
        <v>128300</v>
      </c>
      <c r="AK39" s="108">
        <f t="shared" si="40"/>
        <v>128300</v>
      </c>
      <c r="AL39" s="108">
        <f t="shared" ref="AL39:AL52" si="41">AI39+AJ39+AK39</f>
        <v>385000</v>
      </c>
      <c r="AM39" s="421">
        <f t="shared" si="32"/>
        <v>28.246515040352165</v>
      </c>
      <c r="AN39" s="374"/>
      <c r="AO39" s="421">
        <f t="shared" ref="AO39:AQ40" si="42">AO40</f>
        <v>83000</v>
      </c>
      <c r="AP39" s="108">
        <f t="shared" si="42"/>
        <v>52000</v>
      </c>
      <c r="AQ39" s="108">
        <f t="shared" si="42"/>
        <v>47000</v>
      </c>
      <c r="AR39" s="108">
        <f t="shared" ref="AR39:AR52" si="43">AO39+AP39+AQ39</f>
        <v>182000</v>
      </c>
      <c r="AS39" s="421">
        <f t="shared" si="34"/>
        <v>13.352898019075569</v>
      </c>
      <c r="AT39" s="374"/>
      <c r="AU39" s="421">
        <f t="shared" si="23"/>
        <v>567000</v>
      </c>
      <c r="AV39" s="421">
        <f t="shared" si="15"/>
        <v>41.599413059427732</v>
      </c>
      <c r="AW39" s="374"/>
      <c r="AX39" s="421">
        <f t="shared" si="16"/>
        <v>1363000</v>
      </c>
      <c r="AY39" s="421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229" t="s">
        <v>46</v>
      </c>
      <c r="I40" s="89"/>
      <c r="J40" s="85"/>
      <c r="K40" s="90"/>
      <c r="L40" s="91"/>
      <c r="M40" s="92"/>
      <c r="N40" s="230" t="s">
        <v>70</v>
      </c>
      <c r="O40" s="232">
        <f t="shared" si="35"/>
        <v>1363000</v>
      </c>
      <c r="P40" s="233">
        <f t="shared" si="35"/>
        <v>1479000</v>
      </c>
      <c r="Q40" s="234">
        <f t="shared" si="35"/>
        <v>1634000</v>
      </c>
      <c r="R40" s="232">
        <f t="shared" si="35"/>
        <v>1363000</v>
      </c>
      <c r="S40" s="395"/>
      <c r="T40" s="232">
        <f t="shared" si="36"/>
        <v>215800</v>
      </c>
      <c r="U40" s="232">
        <f t="shared" si="36"/>
        <v>103500</v>
      </c>
      <c r="V40" s="232">
        <f t="shared" si="36"/>
        <v>102500</v>
      </c>
      <c r="W40" s="232">
        <f t="shared" si="37"/>
        <v>421800</v>
      </c>
      <c r="X40" s="231">
        <f t="shared" si="26"/>
        <v>30.94644167278063</v>
      </c>
      <c r="Y40" s="374"/>
      <c r="Z40" s="231">
        <f t="shared" si="38"/>
        <v>125200</v>
      </c>
      <c r="AA40" s="232">
        <f t="shared" si="38"/>
        <v>125000</v>
      </c>
      <c r="AB40" s="232">
        <f t="shared" si="38"/>
        <v>124000</v>
      </c>
      <c r="AC40" s="232">
        <f t="shared" si="39"/>
        <v>374200</v>
      </c>
      <c r="AD40" s="429">
        <f t="shared" si="28"/>
        <v>27.454145267791635</v>
      </c>
      <c r="AE40" s="374"/>
      <c r="AF40" s="429">
        <f t="shared" si="29"/>
        <v>796000</v>
      </c>
      <c r="AG40" s="429">
        <f t="shared" si="30"/>
        <v>58.400586940572268</v>
      </c>
      <c r="AH40" s="374"/>
      <c r="AI40" s="429">
        <f t="shared" si="40"/>
        <v>128400</v>
      </c>
      <c r="AJ40" s="232">
        <f t="shared" si="40"/>
        <v>128300</v>
      </c>
      <c r="AK40" s="232">
        <f t="shared" si="40"/>
        <v>128300</v>
      </c>
      <c r="AL40" s="232">
        <f t="shared" si="41"/>
        <v>385000</v>
      </c>
      <c r="AM40" s="429">
        <f t="shared" si="32"/>
        <v>28.246515040352165</v>
      </c>
      <c r="AN40" s="374"/>
      <c r="AO40" s="429">
        <f t="shared" si="42"/>
        <v>83000</v>
      </c>
      <c r="AP40" s="232">
        <f t="shared" si="42"/>
        <v>52000</v>
      </c>
      <c r="AQ40" s="232">
        <f t="shared" si="42"/>
        <v>47000</v>
      </c>
      <c r="AR40" s="232">
        <f t="shared" si="43"/>
        <v>182000</v>
      </c>
      <c r="AS40" s="429">
        <f t="shared" si="34"/>
        <v>13.352898019075569</v>
      </c>
      <c r="AT40" s="374"/>
      <c r="AU40" s="429">
        <f t="shared" si="23"/>
        <v>567000</v>
      </c>
      <c r="AV40" s="429">
        <f t="shared" si="15"/>
        <v>41.599413059427732</v>
      </c>
      <c r="AW40" s="374"/>
      <c r="AX40" s="429">
        <f t="shared" si="16"/>
        <v>1363000</v>
      </c>
      <c r="AY40" s="429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123">
        <v>2</v>
      </c>
      <c r="J41" s="60"/>
      <c r="K41" s="61"/>
      <c r="L41" s="62"/>
      <c r="M41" s="63"/>
      <c r="N41" s="124" t="s">
        <v>54</v>
      </c>
      <c r="O41" s="126">
        <f>O42+O45+O48</f>
        <v>1363000</v>
      </c>
      <c r="P41" s="127">
        <f>P42+P45+P48</f>
        <v>1479000</v>
      </c>
      <c r="Q41" s="128">
        <f>Q42+Q45+Q48</f>
        <v>1634000</v>
      </c>
      <c r="R41" s="126">
        <f>R42+R45+R48</f>
        <v>1363000</v>
      </c>
      <c r="S41" s="388"/>
      <c r="T41" s="126">
        <f>T42+T45+T48</f>
        <v>215800</v>
      </c>
      <c r="U41" s="126">
        <f>U42+U45+U48</f>
        <v>103500</v>
      </c>
      <c r="V41" s="126">
        <f>V42+V45+V48</f>
        <v>102500</v>
      </c>
      <c r="W41" s="126">
        <f t="shared" si="37"/>
        <v>421800</v>
      </c>
      <c r="X41" s="125">
        <f t="shared" si="26"/>
        <v>30.94644167278063</v>
      </c>
      <c r="Y41" s="374"/>
      <c r="Z41" s="125">
        <f>Z42+Z45+Z48</f>
        <v>125200</v>
      </c>
      <c r="AA41" s="126">
        <f>AA42+AA45+AA48</f>
        <v>125000</v>
      </c>
      <c r="AB41" s="126">
        <f>AB42+AB45+AB48</f>
        <v>124000</v>
      </c>
      <c r="AC41" s="126">
        <f t="shared" si="39"/>
        <v>374200</v>
      </c>
      <c r="AD41" s="423">
        <f t="shared" si="28"/>
        <v>27.454145267791635</v>
      </c>
      <c r="AE41" s="374"/>
      <c r="AF41" s="423">
        <f t="shared" si="29"/>
        <v>796000</v>
      </c>
      <c r="AG41" s="423">
        <f t="shared" si="30"/>
        <v>58.400586940572268</v>
      </c>
      <c r="AH41" s="374"/>
      <c r="AI41" s="423">
        <f>AI42+AI45+AI48</f>
        <v>128400</v>
      </c>
      <c r="AJ41" s="126">
        <f>AJ42+AJ45+AJ48</f>
        <v>128300</v>
      </c>
      <c r="AK41" s="126">
        <f>AK42+AK45+AK48</f>
        <v>128300</v>
      </c>
      <c r="AL41" s="126">
        <f t="shared" si="41"/>
        <v>385000</v>
      </c>
      <c r="AM41" s="423">
        <f t="shared" si="32"/>
        <v>28.246515040352165</v>
      </c>
      <c r="AN41" s="374"/>
      <c r="AO41" s="423">
        <f>AO42+AO45+AO48</f>
        <v>83000</v>
      </c>
      <c r="AP41" s="126">
        <f>AP42+AP45+AP48</f>
        <v>52000</v>
      </c>
      <c r="AQ41" s="126">
        <f>AQ42+AQ45+AQ48</f>
        <v>47000</v>
      </c>
      <c r="AR41" s="126">
        <f t="shared" si="43"/>
        <v>182000</v>
      </c>
      <c r="AS41" s="423">
        <f t="shared" si="34"/>
        <v>13.352898019075569</v>
      </c>
      <c r="AT41" s="374"/>
      <c r="AU41" s="423">
        <f t="shared" si="23"/>
        <v>567000</v>
      </c>
      <c r="AV41" s="423">
        <f t="shared" si="15"/>
        <v>41.599413059427732</v>
      </c>
      <c r="AW41" s="374"/>
      <c r="AX41" s="423">
        <f t="shared" si="16"/>
        <v>1363000</v>
      </c>
      <c r="AY41" s="423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63</v>
      </c>
      <c r="K42" s="61"/>
      <c r="L42" s="62"/>
      <c r="M42" s="63"/>
      <c r="N42" s="101" t="s">
        <v>64</v>
      </c>
      <c r="O42" s="103">
        <f>O43+O44</f>
        <v>1188000</v>
      </c>
      <c r="P42" s="131">
        <f>P43+P44</f>
        <v>1285000</v>
      </c>
      <c r="Q42" s="132">
        <f>Q43+Q44</f>
        <v>1408000</v>
      </c>
      <c r="R42" s="103">
        <f>R43+R44</f>
        <v>1188000</v>
      </c>
      <c r="S42" s="379"/>
      <c r="T42" s="103">
        <f>T43+T44</f>
        <v>182000</v>
      </c>
      <c r="U42" s="103">
        <f>U43+U44</f>
        <v>91000</v>
      </c>
      <c r="V42" s="103">
        <f>V43+V44</f>
        <v>91000</v>
      </c>
      <c r="W42" s="103">
        <f t="shared" si="37"/>
        <v>364000</v>
      </c>
      <c r="X42" s="102">
        <f t="shared" si="26"/>
        <v>30.63973063973064</v>
      </c>
      <c r="Y42" s="374"/>
      <c r="Z42" s="102">
        <f>Z43+Z44</f>
        <v>102000</v>
      </c>
      <c r="AA42" s="103">
        <f>AA43+AA44</f>
        <v>102000</v>
      </c>
      <c r="AB42" s="103">
        <f>AB43+AB44</f>
        <v>102000</v>
      </c>
      <c r="AC42" s="103">
        <f t="shared" si="39"/>
        <v>306000</v>
      </c>
      <c r="AD42" s="424">
        <f t="shared" ref="AD42:AD47" si="44">AC42/(O42/100)</f>
        <v>25.757575757575758</v>
      </c>
      <c r="AE42" s="374"/>
      <c r="AF42" s="420">
        <f t="shared" si="29"/>
        <v>670000</v>
      </c>
      <c r="AG42" s="420">
        <f t="shared" si="30"/>
        <v>56.397306397306394</v>
      </c>
      <c r="AH42" s="374"/>
      <c r="AI42" s="420">
        <f>AI43+AI44</f>
        <v>117000</v>
      </c>
      <c r="AJ42" s="103">
        <f>AJ43+AJ44</f>
        <v>117000</v>
      </c>
      <c r="AK42" s="103">
        <f>AK43+AK44</f>
        <v>117000</v>
      </c>
      <c r="AL42" s="103">
        <f t="shared" si="41"/>
        <v>351000</v>
      </c>
      <c r="AM42" s="424">
        <f t="shared" ref="AM42:AM47" si="45">AL42/(O42/100)</f>
        <v>29.545454545454547</v>
      </c>
      <c r="AN42" s="374"/>
      <c r="AO42" s="420">
        <f>AO43+AO44</f>
        <v>78000</v>
      </c>
      <c r="AP42" s="103">
        <f>AP43+AP44</f>
        <v>47000</v>
      </c>
      <c r="AQ42" s="103">
        <f>AQ43+AQ44</f>
        <v>42000</v>
      </c>
      <c r="AR42" s="103">
        <f t="shared" si="43"/>
        <v>167000</v>
      </c>
      <c r="AS42" s="424">
        <f t="shared" ref="AS42:AS47" si="46">AR42/(O42/100)</f>
        <v>14.057239057239057</v>
      </c>
      <c r="AT42" s="374"/>
      <c r="AU42" s="420">
        <f t="shared" si="23"/>
        <v>518000</v>
      </c>
      <c r="AV42" s="420">
        <f t="shared" si="15"/>
        <v>43.602693602693606</v>
      </c>
      <c r="AW42" s="374"/>
      <c r="AX42" s="420">
        <f t="shared" si="16"/>
        <v>1188000</v>
      </c>
      <c r="AY42" s="420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1</v>
      </c>
      <c r="L43" s="62"/>
      <c r="M43" s="63"/>
      <c r="N43" s="134" t="s">
        <v>65</v>
      </c>
      <c r="O43" s="129">
        <v>1178000</v>
      </c>
      <c r="P43" s="136">
        <v>1270000</v>
      </c>
      <c r="Q43" s="137">
        <v>1388000</v>
      </c>
      <c r="R43" s="129">
        <v>1178000</v>
      </c>
      <c r="S43" s="375"/>
      <c r="T43" s="129">
        <v>180000</v>
      </c>
      <c r="U43" s="129">
        <v>90000</v>
      </c>
      <c r="V43" s="129">
        <v>90000</v>
      </c>
      <c r="W43" s="129">
        <f t="shared" si="37"/>
        <v>360000</v>
      </c>
      <c r="X43" s="135">
        <f t="shared" si="26"/>
        <v>30.560271646859082</v>
      </c>
      <c r="Y43" s="374"/>
      <c r="Z43" s="135">
        <v>101000</v>
      </c>
      <c r="AA43" s="129">
        <v>101000</v>
      </c>
      <c r="AB43" s="129">
        <v>101000</v>
      </c>
      <c r="AC43" s="129">
        <f t="shared" si="39"/>
        <v>303000</v>
      </c>
      <c r="AD43" s="424">
        <f t="shared" si="44"/>
        <v>25.72156196943973</v>
      </c>
      <c r="AE43" s="374"/>
      <c r="AF43" s="424">
        <f t="shared" si="29"/>
        <v>663000</v>
      </c>
      <c r="AG43" s="424">
        <f t="shared" si="30"/>
        <v>56.281833616298812</v>
      </c>
      <c r="AH43" s="374"/>
      <c r="AI43" s="424">
        <v>116000</v>
      </c>
      <c r="AJ43" s="129">
        <v>116000</v>
      </c>
      <c r="AK43" s="129">
        <v>117000</v>
      </c>
      <c r="AL43" s="129">
        <f t="shared" si="41"/>
        <v>349000</v>
      </c>
      <c r="AM43" s="424">
        <f t="shared" si="45"/>
        <v>29.626485568760611</v>
      </c>
      <c r="AN43" s="374"/>
      <c r="AO43" s="424">
        <v>77000</v>
      </c>
      <c r="AP43" s="129">
        <v>47000</v>
      </c>
      <c r="AQ43" s="129">
        <v>42000</v>
      </c>
      <c r="AR43" s="129">
        <f t="shared" si="43"/>
        <v>166000</v>
      </c>
      <c r="AS43" s="424">
        <f t="shared" si="46"/>
        <v>14.091680814940577</v>
      </c>
      <c r="AT43" s="374"/>
      <c r="AU43" s="424">
        <f t="shared" si="23"/>
        <v>515000</v>
      </c>
      <c r="AV43" s="424">
        <f t="shared" si="15"/>
        <v>43.718166383701188</v>
      </c>
      <c r="AW43" s="374"/>
      <c r="AX43" s="424">
        <f t="shared" si="16"/>
        <v>1178000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4</v>
      </c>
      <c r="L44" s="62"/>
      <c r="M44" s="63"/>
      <c r="N44" s="134" t="s">
        <v>66</v>
      </c>
      <c r="O44" s="129">
        <v>10000</v>
      </c>
      <c r="P44" s="136">
        <v>15000</v>
      </c>
      <c r="Q44" s="137">
        <v>20000</v>
      </c>
      <c r="R44" s="129">
        <v>10000</v>
      </c>
      <c r="S44" s="375"/>
      <c r="T44" s="129">
        <v>2000</v>
      </c>
      <c r="U44" s="129">
        <v>1000</v>
      </c>
      <c r="V44" s="129">
        <v>1000</v>
      </c>
      <c r="W44" s="129">
        <f t="shared" si="37"/>
        <v>4000</v>
      </c>
      <c r="X44" s="135">
        <f t="shared" si="26"/>
        <v>40</v>
      </c>
      <c r="Y44" s="374"/>
      <c r="Z44" s="135">
        <v>1000</v>
      </c>
      <c r="AA44" s="129">
        <v>1000</v>
      </c>
      <c r="AB44" s="129">
        <v>1000</v>
      </c>
      <c r="AC44" s="129">
        <f>Z44+AA44+AB44</f>
        <v>3000</v>
      </c>
      <c r="AD44" s="424">
        <f t="shared" si="44"/>
        <v>30</v>
      </c>
      <c r="AE44" s="374"/>
      <c r="AF44" s="424">
        <f t="shared" si="29"/>
        <v>7000</v>
      </c>
      <c r="AG44" s="424">
        <f t="shared" si="30"/>
        <v>70</v>
      </c>
      <c r="AH44" s="374"/>
      <c r="AI44" s="424">
        <v>1000</v>
      </c>
      <c r="AJ44" s="129">
        <v>1000</v>
      </c>
      <c r="AK44" s="129"/>
      <c r="AL44" s="129">
        <f>AI44+AJ44+AK44</f>
        <v>2000</v>
      </c>
      <c r="AM44" s="424">
        <f t="shared" si="45"/>
        <v>20</v>
      </c>
      <c r="AN44" s="374"/>
      <c r="AO44" s="424">
        <v>1000</v>
      </c>
      <c r="AP44" s="129"/>
      <c r="AQ44" s="129"/>
      <c r="AR44" s="129">
        <f>AO44+AP44+AQ44</f>
        <v>1000</v>
      </c>
      <c r="AS44" s="424">
        <f t="shared" si="46"/>
        <v>10</v>
      </c>
      <c r="AT44" s="374"/>
      <c r="AU44" s="424">
        <f t="shared" si="23"/>
        <v>3000</v>
      </c>
      <c r="AV44" s="424">
        <f t="shared" si="15"/>
        <v>30</v>
      </c>
      <c r="AW44" s="374"/>
      <c r="AX44" s="424">
        <f t="shared" si="16"/>
        <v>10000</v>
      </c>
      <c r="AY44" s="424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130" t="s">
        <v>67</v>
      </c>
      <c r="K45" s="61"/>
      <c r="L45" s="62"/>
      <c r="M45" s="63"/>
      <c r="N45" s="101" t="s">
        <v>68</v>
      </c>
      <c r="O45" s="103">
        <f>O46+O47</f>
        <v>159000</v>
      </c>
      <c r="P45" s="131">
        <f>P46+P47</f>
        <v>174000</v>
      </c>
      <c r="Q45" s="132">
        <f>Q46+Q47</f>
        <v>204000</v>
      </c>
      <c r="R45" s="103">
        <f>R46+R47</f>
        <v>159000</v>
      </c>
      <c r="S45" s="379"/>
      <c r="T45" s="103">
        <f>T46+T47</f>
        <v>31000</v>
      </c>
      <c r="U45" s="103">
        <f>U46+U47</f>
        <v>11000</v>
      </c>
      <c r="V45" s="103">
        <f>V46+V47</f>
        <v>10000</v>
      </c>
      <c r="W45" s="103">
        <f t="shared" si="37"/>
        <v>52000</v>
      </c>
      <c r="X45" s="102">
        <f t="shared" si="26"/>
        <v>32.704402515723274</v>
      </c>
      <c r="Y45" s="374"/>
      <c r="Z45" s="102">
        <f>Z46+Z47</f>
        <v>21000</v>
      </c>
      <c r="AA45" s="103">
        <f>AA46+AA47</f>
        <v>21000</v>
      </c>
      <c r="AB45" s="103">
        <f>AB46+AB47</f>
        <v>20000</v>
      </c>
      <c r="AC45" s="103">
        <f t="shared" si="39"/>
        <v>62000</v>
      </c>
      <c r="AD45" s="424">
        <f t="shared" si="44"/>
        <v>38.9937106918239</v>
      </c>
      <c r="AE45" s="374"/>
      <c r="AF45" s="420">
        <f t="shared" si="29"/>
        <v>114000</v>
      </c>
      <c r="AG45" s="420">
        <f t="shared" si="30"/>
        <v>71.698113207547166</v>
      </c>
      <c r="AH45" s="374"/>
      <c r="AI45" s="420">
        <f>AI46+AI47</f>
        <v>10000</v>
      </c>
      <c r="AJ45" s="103">
        <f>AJ46+AJ47</f>
        <v>10000</v>
      </c>
      <c r="AK45" s="103">
        <f>AK46+AK47</f>
        <v>10000</v>
      </c>
      <c r="AL45" s="103">
        <f t="shared" si="41"/>
        <v>30000</v>
      </c>
      <c r="AM45" s="424">
        <f t="shared" si="45"/>
        <v>18.867924528301888</v>
      </c>
      <c r="AN45" s="374"/>
      <c r="AO45" s="420">
        <f>AO46+AO47</f>
        <v>5000</v>
      </c>
      <c r="AP45" s="103">
        <f>AP46+AP47</f>
        <v>5000</v>
      </c>
      <c r="AQ45" s="103">
        <f>AQ46+AQ47</f>
        <v>5000</v>
      </c>
      <c r="AR45" s="103">
        <f t="shared" si="43"/>
        <v>15000</v>
      </c>
      <c r="AS45" s="424">
        <f t="shared" si="46"/>
        <v>9.433962264150944</v>
      </c>
      <c r="AT45" s="374"/>
      <c r="AU45" s="420">
        <f t="shared" si="23"/>
        <v>45000</v>
      </c>
      <c r="AV45" s="420">
        <f t="shared" si="15"/>
        <v>28.30188679245283</v>
      </c>
      <c r="AW45" s="374"/>
      <c r="AX45" s="420">
        <f t="shared" si="16"/>
        <v>159000</v>
      </c>
      <c r="AY45" s="420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1</v>
      </c>
      <c r="L46" s="62"/>
      <c r="M46" s="63"/>
      <c r="N46" s="134" t="s">
        <v>65</v>
      </c>
      <c r="O46" s="129">
        <v>155000</v>
      </c>
      <c r="P46" s="136">
        <v>170000</v>
      </c>
      <c r="Q46" s="137">
        <v>200000</v>
      </c>
      <c r="R46" s="129">
        <v>155000</v>
      </c>
      <c r="S46" s="375"/>
      <c r="T46" s="129">
        <v>30000</v>
      </c>
      <c r="U46" s="129">
        <v>10000</v>
      </c>
      <c r="V46" s="129">
        <v>10000</v>
      </c>
      <c r="W46" s="129">
        <f t="shared" si="37"/>
        <v>50000</v>
      </c>
      <c r="X46" s="135">
        <f t="shared" si="26"/>
        <v>32.258064516129032</v>
      </c>
      <c r="Y46" s="374"/>
      <c r="Z46" s="135">
        <v>20000</v>
      </c>
      <c r="AA46" s="129">
        <v>20000</v>
      </c>
      <c r="AB46" s="129">
        <v>20000</v>
      </c>
      <c r="AC46" s="129">
        <f t="shared" si="39"/>
        <v>60000</v>
      </c>
      <c r="AD46" s="424">
        <f t="shared" si="44"/>
        <v>38.70967741935484</v>
      </c>
      <c r="AE46" s="374"/>
      <c r="AF46" s="424">
        <f t="shared" si="29"/>
        <v>110000</v>
      </c>
      <c r="AG46" s="424">
        <f t="shared" si="30"/>
        <v>70.967741935483872</v>
      </c>
      <c r="AH46" s="374"/>
      <c r="AI46" s="424">
        <v>10000</v>
      </c>
      <c r="AJ46" s="129">
        <v>10000</v>
      </c>
      <c r="AK46" s="129">
        <v>10000</v>
      </c>
      <c r="AL46" s="129">
        <f t="shared" si="41"/>
        <v>30000</v>
      </c>
      <c r="AM46" s="424">
        <f t="shared" si="45"/>
        <v>19.35483870967742</v>
      </c>
      <c r="AN46" s="374"/>
      <c r="AO46" s="424">
        <v>5000</v>
      </c>
      <c r="AP46" s="129">
        <v>5000</v>
      </c>
      <c r="AQ46" s="129">
        <v>5000</v>
      </c>
      <c r="AR46" s="129">
        <f t="shared" si="43"/>
        <v>15000</v>
      </c>
      <c r="AS46" s="424">
        <f t="shared" si="46"/>
        <v>9.67741935483871</v>
      </c>
      <c r="AT46" s="374"/>
      <c r="AU46" s="424">
        <f t="shared" si="23"/>
        <v>45000</v>
      </c>
      <c r="AV46" s="424">
        <f t="shared" si="15"/>
        <v>29.032258064516128</v>
      </c>
      <c r="AW46" s="374"/>
      <c r="AX46" s="424">
        <f t="shared" si="16"/>
        <v>155000</v>
      </c>
      <c r="AY46" s="424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4</v>
      </c>
      <c r="L47" s="62"/>
      <c r="M47" s="63"/>
      <c r="N47" s="134" t="s">
        <v>66</v>
      </c>
      <c r="O47" s="129">
        <v>4000</v>
      </c>
      <c r="P47" s="136">
        <v>4000</v>
      </c>
      <c r="Q47" s="137">
        <v>4000</v>
      </c>
      <c r="R47" s="129">
        <v>4000</v>
      </c>
      <c r="S47" s="375"/>
      <c r="T47" s="129">
        <v>1000</v>
      </c>
      <c r="U47" s="129">
        <v>1000</v>
      </c>
      <c r="V47" s="129"/>
      <c r="W47" s="129">
        <f t="shared" si="37"/>
        <v>2000</v>
      </c>
      <c r="X47" s="135">
        <f t="shared" si="26"/>
        <v>50</v>
      </c>
      <c r="Y47" s="374"/>
      <c r="Z47" s="135">
        <v>1000</v>
      </c>
      <c r="AA47" s="129">
        <v>1000</v>
      </c>
      <c r="AB47" s="129"/>
      <c r="AC47" s="129">
        <f t="shared" si="39"/>
        <v>2000</v>
      </c>
      <c r="AD47" s="424">
        <f t="shared" si="44"/>
        <v>50</v>
      </c>
      <c r="AE47" s="374"/>
      <c r="AF47" s="424">
        <f t="shared" si="29"/>
        <v>4000</v>
      </c>
      <c r="AG47" s="424">
        <f t="shared" si="30"/>
        <v>100</v>
      </c>
      <c r="AH47" s="374"/>
      <c r="AI47" s="424"/>
      <c r="AJ47" s="129"/>
      <c r="AK47" s="129"/>
      <c r="AL47" s="129">
        <f t="shared" si="41"/>
        <v>0</v>
      </c>
      <c r="AM47" s="424">
        <f t="shared" si="45"/>
        <v>0</v>
      </c>
      <c r="AN47" s="374"/>
      <c r="AO47" s="424"/>
      <c r="AP47" s="129"/>
      <c r="AQ47" s="129"/>
      <c r="AR47" s="129">
        <f t="shared" si="43"/>
        <v>0</v>
      </c>
      <c r="AS47" s="424">
        <f t="shared" si="46"/>
        <v>0</v>
      </c>
      <c r="AT47" s="374"/>
      <c r="AU47" s="424">
        <f t="shared" si="23"/>
        <v>0</v>
      </c>
      <c r="AV47" s="424">
        <f t="shared" si="15"/>
        <v>0</v>
      </c>
      <c r="AW47" s="374"/>
      <c r="AX47" s="424">
        <f t="shared" si="16"/>
        <v>4000</v>
      </c>
      <c r="AY47" s="424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55</v>
      </c>
      <c r="K48" s="61"/>
      <c r="L48" s="62"/>
      <c r="M48" s="63"/>
      <c r="N48" s="101" t="s">
        <v>56</v>
      </c>
      <c r="O48" s="103">
        <f>O49+O50+O51+O52</f>
        <v>16000</v>
      </c>
      <c r="P48" s="131">
        <f>P49+P50+P51+P52</f>
        <v>20000</v>
      </c>
      <c r="Q48" s="132">
        <f>Q49+Q50+Q51+Q52</f>
        <v>22000</v>
      </c>
      <c r="R48" s="103">
        <f>R49+R50+R51+R52</f>
        <v>16000</v>
      </c>
      <c r="S48" s="379"/>
      <c r="T48" s="103">
        <f>T49+T50+T51+T52</f>
        <v>2800</v>
      </c>
      <c r="U48" s="103">
        <f>U49+U50+U51+U52</f>
        <v>1500</v>
      </c>
      <c r="V48" s="103">
        <f>V49+V50+V51+V52</f>
        <v>1500</v>
      </c>
      <c r="W48" s="103">
        <f t="shared" si="37"/>
        <v>5800</v>
      </c>
      <c r="X48" s="102">
        <f t="shared" si="26"/>
        <v>36.25</v>
      </c>
      <c r="Y48" s="374"/>
      <c r="Z48" s="102">
        <f>Z49+Z50+Z51+Z52</f>
        <v>2200</v>
      </c>
      <c r="AA48" s="103">
        <f>AA49+AA50+AA51+AA52</f>
        <v>2000</v>
      </c>
      <c r="AB48" s="103">
        <f>AB49+AB50+AB51+AB52</f>
        <v>2000</v>
      </c>
      <c r="AC48" s="103">
        <f t="shared" si="39"/>
        <v>6200</v>
      </c>
      <c r="AD48" s="420">
        <f>AC48/(R48/100)</f>
        <v>38.75</v>
      </c>
      <c r="AE48" s="374"/>
      <c r="AF48" s="420">
        <f t="shared" si="29"/>
        <v>12000</v>
      </c>
      <c r="AG48" s="420">
        <f t="shared" si="30"/>
        <v>75</v>
      </c>
      <c r="AH48" s="374"/>
      <c r="AI48" s="420">
        <f>AI49+AI50+AI51+AI52</f>
        <v>1400</v>
      </c>
      <c r="AJ48" s="103">
        <f>AJ49+AJ50+AJ51+AJ52</f>
        <v>1300</v>
      </c>
      <c r="AK48" s="103">
        <f>AK49+AK50+AK51+AK52</f>
        <v>1300</v>
      </c>
      <c r="AL48" s="103">
        <f t="shared" si="41"/>
        <v>4000</v>
      </c>
      <c r="AM48" s="420">
        <f>AL48/(R48/100)</f>
        <v>25</v>
      </c>
      <c r="AN48" s="374"/>
      <c r="AO48" s="420">
        <f>AO49+AO50+AO51+AO52</f>
        <v>0</v>
      </c>
      <c r="AP48" s="103">
        <f>AP49+AP50+AP51+AP52</f>
        <v>0</v>
      </c>
      <c r="AQ48" s="103">
        <f>AQ49+AQ50+AQ51+AQ52</f>
        <v>0</v>
      </c>
      <c r="AR48" s="103">
        <f t="shared" si="43"/>
        <v>0</v>
      </c>
      <c r="AS48" s="420">
        <f>AR48/(R48/100)</f>
        <v>0</v>
      </c>
      <c r="AT48" s="374"/>
      <c r="AU48" s="420">
        <f t="shared" si="23"/>
        <v>4000</v>
      </c>
      <c r="AV48" s="420">
        <f t="shared" si="15"/>
        <v>25</v>
      </c>
      <c r="AW48" s="374"/>
      <c r="AX48" s="420">
        <f t="shared" si="16"/>
        <v>16000</v>
      </c>
      <c r="AY48" s="420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84" t="s">
        <v>96</v>
      </c>
      <c r="L49" s="62"/>
      <c r="M49" s="63"/>
      <c r="N49" s="134" t="s">
        <v>57</v>
      </c>
      <c r="O49" s="129">
        <v>4000</v>
      </c>
      <c r="P49" s="136">
        <v>4000</v>
      </c>
      <c r="Q49" s="137">
        <v>5000</v>
      </c>
      <c r="R49" s="129">
        <v>4000</v>
      </c>
      <c r="S49" s="375"/>
      <c r="T49" s="129">
        <v>800</v>
      </c>
      <c r="U49" s="129">
        <v>600</v>
      </c>
      <c r="V49" s="129">
        <v>600</v>
      </c>
      <c r="W49" s="129">
        <f t="shared" si="37"/>
        <v>2000</v>
      </c>
      <c r="X49" s="135">
        <f t="shared" si="26"/>
        <v>50</v>
      </c>
      <c r="Y49" s="374"/>
      <c r="Z49" s="135">
        <v>800</v>
      </c>
      <c r="AA49" s="129">
        <v>600</v>
      </c>
      <c r="AB49" s="129">
        <v>600</v>
      </c>
      <c r="AC49" s="129">
        <f t="shared" si="39"/>
        <v>2000</v>
      </c>
      <c r="AD49" s="424">
        <f>AC49/(R49/100)</f>
        <v>50</v>
      </c>
      <c r="AE49" s="374"/>
      <c r="AF49" s="424">
        <f t="shared" si="29"/>
        <v>4000</v>
      </c>
      <c r="AG49" s="424">
        <f t="shared" si="30"/>
        <v>100</v>
      </c>
      <c r="AH49" s="374"/>
      <c r="AI49" s="424"/>
      <c r="AJ49" s="129"/>
      <c r="AK49" s="129"/>
      <c r="AL49" s="129">
        <f t="shared" si="41"/>
        <v>0</v>
      </c>
      <c r="AM49" s="424">
        <f>AL49/(R49/100)</f>
        <v>0</v>
      </c>
      <c r="AN49" s="374"/>
      <c r="AO49" s="424"/>
      <c r="AP49" s="129"/>
      <c r="AQ49" s="129"/>
      <c r="AR49" s="129">
        <f t="shared" si="43"/>
        <v>0</v>
      </c>
      <c r="AS49" s="424">
        <f>AR49/(R49/100)</f>
        <v>0</v>
      </c>
      <c r="AT49" s="374"/>
      <c r="AU49" s="424">
        <f t="shared" si="23"/>
        <v>0</v>
      </c>
      <c r="AV49" s="424">
        <f t="shared" si="15"/>
        <v>0</v>
      </c>
      <c r="AW49" s="374"/>
      <c r="AX49" s="424">
        <f t="shared" si="16"/>
        <v>4000</v>
      </c>
      <c r="AY49" s="424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3</v>
      </c>
      <c r="L50" s="62"/>
      <c r="M50" s="63"/>
      <c r="N50" s="134" t="s">
        <v>69</v>
      </c>
      <c r="O50" s="129">
        <v>8000</v>
      </c>
      <c r="P50" s="136">
        <v>10000</v>
      </c>
      <c r="Q50" s="137">
        <v>10000</v>
      </c>
      <c r="R50" s="129">
        <v>8000</v>
      </c>
      <c r="S50" s="375"/>
      <c r="T50" s="129">
        <v>600</v>
      </c>
      <c r="U50" s="129">
        <v>500</v>
      </c>
      <c r="V50" s="129">
        <v>500</v>
      </c>
      <c r="W50" s="129">
        <f t="shared" si="37"/>
        <v>1600</v>
      </c>
      <c r="X50" s="135">
        <f t="shared" si="26"/>
        <v>20</v>
      </c>
      <c r="Y50" s="374"/>
      <c r="Z50" s="135">
        <v>1000</v>
      </c>
      <c r="AA50" s="129">
        <v>1000</v>
      </c>
      <c r="AB50" s="129">
        <v>1000</v>
      </c>
      <c r="AC50" s="129">
        <f t="shared" si="39"/>
        <v>3000</v>
      </c>
      <c r="AD50" s="424">
        <f>AC50/(R50/100)</f>
        <v>37.5</v>
      </c>
      <c r="AE50" s="374"/>
      <c r="AF50" s="424">
        <f t="shared" si="29"/>
        <v>4600</v>
      </c>
      <c r="AG50" s="424">
        <f t="shared" si="30"/>
        <v>57.5</v>
      </c>
      <c r="AH50" s="374"/>
      <c r="AI50" s="424">
        <v>800</v>
      </c>
      <c r="AJ50" s="129">
        <v>1300</v>
      </c>
      <c r="AK50" s="129">
        <v>1300</v>
      </c>
      <c r="AL50" s="129">
        <f t="shared" si="41"/>
        <v>3400</v>
      </c>
      <c r="AM50" s="424">
        <f>AL50/(R50/100)</f>
        <v>42.5</v>
      </c>
      <c r="AN50" s="374"/>
      <c r="AO50" s="424"/>
      <c r="AP50" s="129"/>
      <c r="AQ50" s="129"/>
      <c r="AR50" s="129">
        <f t="shared" si="43"/>
        <v>0</v>
      </c>
      <c r="AS50" s="424">
        <f>AR50/(R50/100)</f>
        <v>0</v>
      </c>
      <c r="AT50" s="374"/>
      <c r="AU50" s="424">
        <f t="shared" si="23"/>
        <v>3400</v>
      </c>
      <c r="AV50" s="424">
        <f t="shared" si="15"/>
        <v>42.5</v>
      </c>
      <c r="AW50" s="374"/>
      <c r="AX50" s="424">
        <f t="shared" si="16"/>
        <v>8000</v>
      </c>
      <c r="AY50" s="424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5</v>
      </c>
      <c r="L51" s="62"/>
      <c r="M51" s="63"/>
      <c r="N51" s="134" t="s">
        <v>58</v>
      </c>
      <c r="O51" s="129">
        <v>1000</v>
      </c>
      <c r="P51" s="136">
        <v>1000</v>
      </c>
      <c r="Q51" s="137">
        <v>1000</v>
      </c>
      <c r="R51" s="129">
        <v>1000</v>
      </c>
      <c r="S51" s="375"/>
      <c r="T51" s="129">
        <v>1000</v>
      </c>
      <c r="U51" s="129">
        <v>0</v>
      </c>
      <c r="V51" s="129"/>
      <c r="W51" s="129">
        <f t="shared" si="37"/>
        <v>1000</v>
      </c>
      <c r="X51" s="135">
        <f t="shared" si="26"/>
        <v>100</v>
      </c>
      <c r="Y51" s="374"/>
      <c r="Z51" s="135"/>
      <c r="AA51" s="129"/>
      <c r="AB51" s="129"/>
      <c r="AC51" s="129">
        <f t="shared" si="39"/>
        <v>0</v>
      </c>
      <c r="AD51" s="424">
        <f>AC51/(R51/100)</f>
        <v>0</v>
      </c>
      <c r="AE51" s="374"/>
      <c r="AF51" s="424">
        <f t="shared" si="29"/>
        <v>1000</v>
      </c>
      <c r="AG51" s="424">
        <f t="shared" si="30"/>
        <v>100</v>
      </c>
      <c r="AH51" s="374"/>
      <c r="AI51" s="424"/>
      <c r="AJ51" s="129"/>
      <c r="AK51" s="129"/>
      <c r="AL51" s="129">
        <f t="shared" si="41"/>
        <v>0</v>
      </c>
      <c r="AM51" s="424">
        <f>AL51/(R51/100)</f>
        <v>0</v>
      </c>
      <c r="AN51" s="374"/>
      <c r="AO51" s="424"/>
      <c r="AP51" s="129"/>
      <c r="AQ51" s="129"/>
      <c r="AR51" s="129">
        <f t="shared" si="43"/>
        <v>0</v>
      </c>
      <c r="AS51" s="424">
        <f>AR51/(R51/100)</f>
        <v>0</v>
      </c>
      <c r="AT51" s="374"/>
      <c r="AU51" s="424">
        <f t="shared" si="23"/>
        <v>0</v>
      </c>
      <c r="AV51" s="424">
        <f t="shared" si="15"/>
        <v>0</v>
      </c>
      <c r="AW51" s="374"/>
      <c r="AX51" s="424">
        <f t="shared" si="16"/>
        <v>1000</v>
      </c>
      <c r="AY51" s="424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7</v>
      </c>
      <c r="L52" s="62"/>
      <c r="M52" s="63"/>
      <c r="N52" s="134" t="s">
        <v>59</v>
      </c>
      <c r="O52" s="129">
        <v>3000</v>
      </c>
      <c r="P52" s="136">
        <v>5000</v>
      </c>
      <c r="Q52" s="137">
        <v>6000</v>
      </c>
      <c r="R52" s="129">
        <v>3000</v>
      </c>
      <c r="S52" s="375"/>
      <c r="T52" s="129">
        <v>400</v>
      </c>
      <c r="U52" s="129">
        <v>400</v>
      </c>
      <c r="V52" s="129">
        <v>400</v>
      </c>
      <c r="W52" s="129">
        <f t="shared" si="37"/>
        <v>1200</v>
      </c>
      <c r="X52" s="135">
        <f t="shared" si="26"/>
        <v>40</v>
      </c>
      <c r="Y52" s="374"/>
      <c r="Z52" s="135">
        <v>400</v>
      </c>
      <c r="AA52" s="129">
        <v>400</v>
      </c>
      <c r="AB52" s="129">
        <v>400</v>
      </c>
      <c r="AC52" s="129">
        <f t="shared" si="39"/>
        <v>1200</v>
      </c>
      <c r="AD52" s="424">
        <f>AC52/(R52/100)</f>
        <v>40</v>
      </c>
      <c r="AE52" s="374"/>
      <c r="AF52" s="424">
        <f t="shared" si="29"/>
        <v>2400</v>
      </c>
      <c r="AG52" s="424">
        <f t="shared" si="30"/>
        <v>80</v>
      </c>
      <c r="AH52" s="374"/>
      <c r="AI52" s="424">
        <v>600</v>
      </c>
      <c r="AJ52" s="129"/>
      <c r="AK52" s="129"/>
      <c r="AL52" s="129">
        <f t="shared" si="41"/>
        <v>600</v>
      </c>
      <c r="AM52" s="424">
        <f>AL52/(R52/100)</f>
        <v>20</v>
      </c>
      <c r="AN52" s="374"/>
      <c r="AO52" s="424"/>
      <c r="AP52" s="129"/>
      <c r="AQ52" s="129"/>
      <c r="AR52" s="129">
        <f t="shared" si="43"/>
        <v>0</v>
      </c>
      <c r="AS52" s="424">
        <f>AR52/(R52/100)</f>
        <v>0</v>
      </c>
      <c r="AT52" s="374"/>
      <c r="AU52" s="424">
        <f t="shared" si="23"/>
        <v>600</v>
      </c>
      <c r="AV52" s="424">
        <f t="shared" si="15"/>
        <v>20</v>
      </c>
      <c r="AW52" s="374"/>
      <c r="AX52" s="424">
        <f t="shared" si="16"/>
        <v>3000</v>
      </c>
      <c r="AY52" s="424">
        <f t="shared" si="17"/>
        <v>100</v>
      </c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8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S18" sqref="S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9" width="9.140625" style="14"/>
    <col min="240" max="247" width="4" style="14" customWidth="1"/>
    <col min="248" max="248" width="6" style="14" customWidth="1"/>
    <col min="249" max="250" width="4" style="14" customWidth="1"/>
    <col min="251" max="252" width="0" style="14" hidden="1" customWidth="1"/>
    <col min="253" max="253" width="47.7109375" style="14" customWidth="1"/>
    <col min="254" max="256" width="0" style="14" hidden="1" customWidth="1"/>
    <col min="257" max="257" width="14.5703125" style="14" customWidth="1"/>
    <col min="258" max="267" width="0" style="14" hidden="1" customWidth="1"/>
    <col min="268" max="268" width="1.7109375" style="14" customWidth="1"/>
    <col min="269" max="269" width="13" style="14" customWidth="1"/>
    <col min="270" max="271" width="11.7109375" style="14" customWidth="1"/>
    <col min="272" max="272" width="13" style="14" customWidth="1"/>
    <col min="273" max="273" width="11.7109375" style="14" customWidth="1"/>
    <col min="274" max="274" width="1.7109375" style="14" customWidth="1"/>
    <col min="275" max="275" width="13" style="14" customWidth="1"/>
    <col min="276" max="277" width="1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1" width="13" style="14" customWidth="1"/>
    <col min="282" max="282" width="11.7109375" style="14" customWidth="1"/>
    <col min="283" max="283" width="1.7109375" style="14" customWidth="1"/>
    <col min="284" max="287" width="13" style="14" customWidth="1"/>
    <col min="288" max="288" width="11.7109375" style="14" customWidth="1"/>
    <col min="289" max="289" width="1.7109375" style="14" customWidth="1"/>
    <col min="290" max="292" width="1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3" style="14" customWidth="1"/>
    <col min="297" max="297" width="11.7109375" style="14" customWidth="1"/>
    <col min="298" max="298" width="1.7109375" style="14" customWidth="1"/>
    <col min="299" max="299" width="14.5703125" style="14" customWidth="1"/>
    <col min="300" max="300" width="11.7109375" style="14" customWidth="1"/>
    <col min="301" max="301" width="1.7109375" style="14" customWidth="1"/>
    <col min="302" max="495" width="9.140625" style="14"/>
    <col min="496" max="503" width="4" style="14" customWidth="1"/>
    <col min="504" max="504" width="6" style="14" customWidth="1"/>
    <col min="505" max="506" width="4" style="14" customWidth="1"/>
    <col min="507" max="508" width="0" style="14" hidden="1" customWidth="1"/>
    <col min="509" max="509" width="47.7109375" style="14" customWidth="1"/>
    <col min="510" max="512" width="0" style="14" hidden="1" customWidth="1"/>
    <col min="513" max="513" width="14.5703125" style="14" customWidth="1"/>
    <col min="514" max="523" width="0" style="14" hidden="1" customWidth="1"/>
    <col min="524" max="524" width="1.7109375" style="14" customWidth="1"/>
    <col min="525" max="525" width="13" style="14" customWidth="1"/>
    <col min="526" max="527" width="11.7109375" style="14" customWidth="1"/>
    <col min="528" max="528" width="13" style="14" customWidth="1"/>
    <col min="529" max="529" width="11.7109375" style="14" customWidth="1"/>
    <col min="530" max="530" width="1.7109375" style="14" customWidth="1"/>
    <col min="531" max="531" width="13" style="14" customWidth="1"/>
    <col min="532" max="533" width="1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37" width="13" style="14" customWidth="1"/>
    <col min="538" max="538" width="11.7109375" style="14" customWidth="1"/>
    <col min="539" max="539" width="1.7109375" style="14" customWidth="1"/>
    <col min="540" max="543" width="13" style="14" customWidth="1"/>
    <col min="544" max="544" width="11.7109375" style="14" customWidth="1"/>
    <col min="545" max="545" width="1.7109375" style="14" customWidth="1"/>
    <col min="546" max="548" width="1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3" style="14" customWidth="1"/>
    <col min="553" max="553" width="11.7109375" style="14" customWidth="1"/>
    <col min="554" max="554" width="1.7109375" style="14" customWidth="1"/>
    <col min="555" max="555" width="14.5703125" style="14" customWidth="1"/>
    <col min="556" max="556" width="11.7109375" style="14" customWidth="1"/>
    <col min="557" max="557" width="1.7109375" style="14" customWidth="1"/>
    <col min="558" max="751" width="9.140625" style="14"/>
    <col min="752" max="759" width="4" style="14" customWidth="1"/>
    <col min="760" max="760" width="6" style="14" customWidth="1"/>
    <col min="761" max="762" width="4" style="14" customWidth="1"/>
    <col min="763" max="764" width="0" style="14" hidden="1" customWidth="1"/>
    <col min="765" max="765" width="47.7109375" style="14" customWidth="1"/>
    <col min="766" max="768" width="0" style="14" hidden="1" customWidth="1"/>
    <col min="769" max="769" width="14.5703125" style="14" customWidth="1"/>
    <col min="770" max="779" width="0" style="14" hidden="1" customWidth="1"/>
    <col min="780" max="780" width="1.7109375" style="14" customWidth="1"/>
    <col min="781" max="781" width="13" style="14" customWidth="1"/>
    <col min="782" max="783" width="11.7109375" style="14" customWidth="1"/>
    <col min="784" max="784" width="13" style="14" customWidth="1"/>
    <col min="785" max="785" width="11.7109375" style="14" customWidth="1"/>
    <col min="786" max="786" width="1.7109375" style="14" customWidth="1"/>
    <col min="787" max="787" width="13" style="14" customWidth="1"/>
    <col min="788" max="789" width="1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3" width="13" style="14" customWidth="1"/>
    <col min="794" max="794" width="11.7109375" style="14" customWidth="1"/>
    <col min="795" max="795" width="1.7109375" style="14" customWidth="1"/>
    <col min="796" max="799" width="13" style="14" customWidth="1"/>
    <col min="800" max="800" width="11.7109375" style="14" customWidth="1"/>
    <col min="801" max="801" width="1.7109375" style="14" customWidth="1"/>
    <col min="802" max="804" width="1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3" style="14" customWidth="1"/>
    <col min="809" max="809" width="11.7109375" style="14" customWidth="1"/>
    <col min="810" max="810" width="1.7109375" style="14" customWidth="1"/>
    <col min="811" max="811" width="14.5703125" style="14" customWidth="1"/>
    <col min="812" max="812" width="11.7109375" style="14" customWidth="1"/>
    <col min="813" max="813" width="1.7109375" style="14" customWidth="1"/>
    <col min="814" max="1007" width="9.140625" style="14"/>
    <col min="1008" max="1015" width="4" style="14" customWidth="1"/>
    <col min="1016" max="1016" width="6" style="14" customWidth="1"/>
    <col min="1017" max="1018" width="4" style="14" customWidth="1"/>
    <col min="1019" max="1020" width="0" style="14" hidden="1" customWidth="1"/>
    <col min="1021" max="1021" width="47.7109375" style="14" customWidth="1"/>
    <col min="1022" max="1024" width="0" style="14" hidden="1" customWidth="1"/>
    <col min="1025" max="1025" width="14.5703125" style="14" customWidth="1"/>
    <col min="1026" max="1035" width="0" style="14" hidden="1" customWidth="1"/>
    <col min="1036" max="1036" width="1.7109375" style="14" customWidth="1"/>
    <col min="1037" max="1037" width="13" style="14" customWidth="1"/>
    <col min="1038" max="1039" width="11.7109375" style="14" customWidth="1"/>
    <col min="1040" max="1040" width="13" style="14" customWidth="1"/>
    <col min="1041" max="1041" width="11.7109375" style="14" customWidth="1"/>
    <col min="1042" max="1042" width="1.7109375" style="14" customWidth="1"/>
    <col min="1043" max="1043" width="13" style="14" customWidth="1"/>
    <col min="1044" max="1045" width="1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49" width="13" style="14" customWidth="1"/>
    <col min="1050" max="1050" width="11.7109375" style="14" customWidth="1"/>
    <col min="1051" max="1051" width="1.7109375" style="14" customWidth="1"/>
    <col min="1052" max="1055" width="13" style="14" customWidth="1"/>
    <col min="1056" max="1056" width="11.7109375" style="14" customWidth="1"/>
    <col min="1057" max="1057" width="1.7109375" style="14" customWidth="1"/>
    <col min="1058" max="1060" width="1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3" style="14" customWidth="1"/>
    <col min="1065" max="1065" width="11.7109375" style="14" customWidth="1"/>
    <col min="1066" max="1066" width="1.7109375" style="14" customWidth="1"/>
    <col min="1067" max="1067" width="14.5703125" style="14" customWidth="1"/>
    <col min="1068" max="1068" width="11.7109375" style="14" customWidth="1"/>
    <col min="1069" max="1069" width="1.7109375" style="14" customWidth="1"/>
    <col min="1070" max="1263" width="9.140625" style="14"/>
    <col min="1264" max="1271" width="4" style="14" customWidth="1"/>
    <col min="1272" max="1272" width="6" style="14" customWidth="1"/>
    <col min="1273" max="1274" width="4" style="14" customWidth="1"/>
    <col min="1275" max="1276" width="0" style="14" hidden="1" customWidth="1"/>
    <col min="1277" max="1277" width="47.7109375" style="14" customWidth="1"/>
    <col min="1278" max="1280" width="0" style="14" hidden="1" customWidth="1"/>
    <col min="1281" max="1281" width="14.5703125" style="14" customWidth="1"/>
    <col min="1282" max="1291" width="0" style="14" hidden="1" customWidth="1"/>
    <col min="1292" max="1292" width="1.7109375" style="14" customWidth="1"/>
    <col min="1293" max="1293" width="13" style="14" customWidth="1"/>
    <col min="1294" max="1295" width="11.7109375" style="14" customWidth="1"/>
    <col min="1296" max="1296" width="13" style="14" customWidth="1"/>
    <col min="1297" max="1297" width="11.7109375" style="14" customWidth="1"/>
    <col min="1298" max="1298" width="1.7109375" style="14" customWidth="1"/>
    <col min="1299" max="1299" width="13" style="14" customWidth="1"/>
    <col min="1300" max="1301" width="1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5" width="13" style="14" customWidth="1"/>
    <col min="1306" max="1306" width="11.7109375" style="14" customWidth="1"/>
    <col min="1307" max="1307" width="1.7109375" style="14" customWidth="1"/>
    <col min="1308" max="1311" width="13" style="14" customWidth="1"/>
    <col min="1312" max="1312" width="11.7109375" style="14" customWidth="1"/>
    <col min="1313" max="1313" width="1.7109375" style="14" customWidth="1"/>
    <col min="1314" max="1316" width="1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3" style="14" customWidth="1"/>
    <col min="1321" max="1321" width="11.7109375" style="14" customWidth="1"/>
    <col min="1322" max="1322" width="1.7109375" style="14" customWidth="1"/>
    <col min="1323" max="1323" width="14.5703125" style="14" customWidth="1"/>
    <col min="1324" max="1324" width="11.7109375" style="14" customWidth="1"/>
    <col min="1325" max="1325" width="1.7109375" style="14" customWidth="1"/>
    <col min="1326" max="1519" width="9.140625" style="14"/>
    <col min="1520" max="1527" width="4" style="14" customWidth="1"/>
    <col min="1528" max="1528" width="6" style="14" customWidth="1"/>
    <col min="1529" max="1530" width="4" style="14" customWidth="1"/>
    <col min="1531" max="1532" width="0" style="14" hidden="1" customWidth="1"/>
    <col min="1533" max="1533" width="47.7109375" style="14" customWidth="1"/>
    <col min="1534" max="1536" width="0" style="14" hidden="1" customWidth="1"/>
    <col min="1537" max="1537" width="14.5703125" style="14" customWidth="1"/>
    <col min="1538" max="1547" width="0" style="14" hidden="1" customWidth="1"/>
    <col min="1548" max="1548" width="1.7109375" style="14" customWidth="1"/>
    <col min="1549" max="1549" width="13" style="14" customWidth="1"/>
    <col min="1550" max="1551" width="11.7109375" style="14" customWidth="1"/>
    <col min="1552" max="1552" width="13" style="14" customWidth="1"/>
    <col min="1553" max="1553" width="11.7109375" style="14" customWidth="1"/>
    <col min="1554" max="1554" width="1.7109375" style="14" customWidth="1"/>
    <col min="1555" max="1555" width="13" style="14" customWidth="1"/>
    <col min="1556" max="1557" width="1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1" width="13" style="14" customWidth="1"/>
    <col min="1562" max="1562" width="11.7109375" style="14" customWidth="1"/>
    <col min="1563" max="1563" width="1.7109375" style="14" customWidth="1"/>
    <col min="1564" max="1567" width="13" style="14" customWidth="1"/>
    <col min="1568" max="1568" width="11.7109375" style="14" customWidth="1"/>
    <col min="1569" max="1569" width="1.7109375" style="14" customWidth="1"/>
    <col min="1570" max="1572" width="1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3" style="14" customWidth="1"/>
    <col min="1577" max="1577" width="11.7109375" style="14" customWidth="1"/>
    <col min="1578" max="1578" width="1.7109375" style="14" customWidth="1"/>
    <col min="1579" max="1579" width="14.5703125" style="14" customWidth="1"/>
    <col min="1580" max="1580" width="11.7109375" style="14" customWidth="1"/>
    <col min="1581" max="1581" width="1.7109375" style="14" customWidth="1"/>
    <col min="1582" max="1775" width="9.140625" style="14"/>
    <col min="1776" max="1783" width="4" style="14" customWidth="1"/>
    <col min="1784" max="1784" width="6" style="14" customWidth="1"/>
    <col min="1785" max="1786" width="4" style="14" customWidth="1"/>
    <col min="1787" max="1788" width="0" style="14" hidden="1" customWidth="1"/>
    <col min="1789" max="1789" width="47.7109375" style="14" customWidth="1"/>
    <col min="1790" max="1792" width="0" style="14" hidden="1" customWidth="1"/>
    <col min="1793" max="1793" width="14.5703125" style="14" customWidth="1"/>
    <col min="1794" max="1803" width="0" style="14" hidden="1" customWidth="1"/>
    <col min="1804" max="1804" width="1.7109375" style="14" customWidth="1"/>
    <col min="1805" max="1805" width="13" style="14" customWidth="1"/>
    <col min="1806" max="1807" width="11.7109375" style="14" customWidth="1"/>
    <col min="1808" max="1808" width="13" style="14" customWidth="1"/>
    <col min="1809" max="1809" width="11.7109375" style="14" customWidth="1"/>
    <col min="1810" max="1810" width="1.7109375" style="14" customWidth="1"/>
    <col min="1811" max="1811" width="13" style="14" customWidth="1"/>
    <col min="1812" max="1813" width="1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17" width="13" style="14" customWidth="1"/>
    <col min="1818" max="1818" width="11.7109375" style="14" customWidth="1"/>
    <col min="1819" max="1819" width="1.7109375" style="14" customWidth="1"/>
    <col min="1820" max="1823" width="13" style="14" customWidth="1"/>
    <col min="1824" max="1824" width="11.7109375" style="14" customWidth="1"/>
    <col min="1825" max="1825" width="1.7109375" style="14" customWidth="1"/>
    <col min="1826" max="1828" width="1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3" style="14" customWidth="1"/>
    <col min="1833" max="1833" width="11.7109375" style="14" customWidth="1"/>
    <col min="1834" max="1834" width="1.7109375" style="14" customWidth="1"/>
    <col min="1835" max="1835" width="14.5703125" style="14" customWidth="1"/>
    <col min="1836" max="1836" width="11.7109375" style="14" customWidth="1"/>
    <col min="1837" max="1837" width="1.7109375" style="14" customWidth="1"/>
    <col min="1838" max="2031" width="9.140625" style="14"/>
    <col min="2032" max="2039" width="4" style="14" customWidth="1"/>
    <col min="2040" max="2040" width="6" style="14" customWidth="1"/>
    <col min="2041" max="2042" width="4" style="14" customWidth="1"/>
    <col min="2043" max="2044" width="0" style="14" hidden="1" customWidth="1"/>
    <col min="2045" max="2045" width="47.7109375" style="14" customWidth="1"/>
    <col min="2046" max="2048" width="0" style="14" hidden="1" customWidth="1"/>
    <col min="2049" max="2049" width="14.5703125" style="14" customWidth="1"/>
    <col min="2050" max="2059" width="0" style="14" hidden="1" customWidth="1"/>
    <col min="2060" max="2060" width="1.7109375" style="14" customWidth="1"/>
    <col min="2061" max="2061" width="13" style="14" customWidth="1"/>
    <col min="2062" max="2063" width="11.7109375" style="14" customWidth="1"/>
    <col min="2064" max="2064" width="13" style="14" customWidth="1"/>
    <col min="2065" max="2065" width="11.7109375" style="14" customWidth="1"/>
    <col min="2066" max="2066" width="1.7109375" style="14" customWidth="1"/>
    <col min="2067" max="2067" width="13" style="14" customWidth="1"/>
    <col min="2068" max="2069" width="1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3" width="13" style="14" customWidth="1"/>
    <col min="2074" max="2074" width="11.7109375" style="14" customWidth="1"/>
    <col min="2075" max="2075" width="1.7109375" style="14" customWidth="1"/>
    <col min="2076" max="2079" width="13" style="14" customWidth="1"/>
    <col min="2080" max="2080" width="11.7109375" style="14" customWidth="1"/>
    <col min="2081" max="2081" width="1.7109375" style="14" customWidth="1"/>
    <col min="2082" max="2084" width="1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3" style="14" customWidth="1"/>
    <col min="2089" max="2089" width="11.7109375" style="14" customWidth="1"/>
    <col min="2090" max="2090" width="1.7109375" style="14" customWidth="1"/>
    <col min="2091" max="2091" width="14.5703125" style="14" customWidth="1"/>
    <col min="2092" max="2092" width="11.7109375" style="14" customWidth="1"/>
    <col min="2093" max="2093" width="1.7109375" style="14" customWidth="1"/>
    <col min="2094" max="2287" width="9.140625" style="14"/>
    <col min="2288" max="2295" width="4" style="14" customWidth="1"/>
    <col min="2296" max="2296" width="6" style="14" customWidth="1"/>
    <col min="2297" max="2298" width="4" style="14" customWidth="1"/>
    <col min="2299" max="2300" width="0" style="14" hidden="1" customWidth="1"/>
    <col min="2301" max="2301" width="47.7109375" style="14" customWidth="1"/>
    <col min="2302" max="2304" width="0" style="14" hidden="1" customWidth="1"/>
    <col min="2305" max="2305" width="14.5703125" style="14" customWidth="1"/>
    <col min="2306" max="2315" width="0" style="14" hidden="1" customWidth="1"/>
    <col min="2316" max="2316" width="1.7109375" style="14" customWidth="1"/>
    <col min="2317" max="2317" width="13" style="14" customWidth="1"/>
    <col min="2318" max="2319" width="11.7109375" style="14" customWidth="1"/>
    <col min="2320" max="2320" width="13" style="14" customWidth="1"/>
    <col min="2321" max="2321" width="11.7109375" style="14" customWidth="1"/>
    <col min="2322" max="2322" width="1.7109375" style="14" customWidth="1"/>
    <col min="2323" max="2323" width="13" style="14" customWidth="1"/>
    <col min="2324" max="2325" width="1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29" width="13" style="14" customWidth="1"/>
    <col min="2330" max="2330" width="11.7109375" style="14" customWidth="1"/>
    <col min="2331" max="2331" width="1.7109375" style="14" customWidth="1"/>
    <col min="2332" max="2335" width="13" style="14" customWidth="1"/>
    <col min="2336" max="2336" width="11.7109375" style="14" customWidth="1"/>
    <col min="2337" max="2337" width="1.7109375" style="14" customWidth="1"/>
    <col min="2338" max="2340" width="1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3" style="14" customWidth="1"/>
    <col min="2345" max="2345" width="11.7109375" style="14" customWidth="1"/>
    <col min="2346" max="2346" width="1.7109375" style="14" customWidth="1"/>
    <col min="2347" max="2347" width="14.5703125" style="14" customWidth="1"/>
    <col min="2348" max="2348" width="11.7109375" style="14" customWidth="1"/>
    <col min="2349" max="2349" width="1.7109375" style="14" customWidth="1"/>
    <col min="2350" max="2543" width="9.140625" style="14"/>
    <col min="2544" max="2551" width="4" style="14" customWidth="1"/>
    <col min="2552" max="2552" width="6" style="14" customWidth="1"/>
    <col min="2553" max="2554" width="4" style="14" customWidth="1"/>
    <col min="2555" max="2556" width="0" style="14" hidden="1" customWidth="1"/>
    <col min="2557" max="2557" width="47.7109375" style="14" customWidth="1"/>
    <col min="2558" max="2560" width="0" style="14" hidden="1" customWidth="1"/>
    <col min="2561" max="2561" width="14.5703125" style="14" customWidth="1"/>
    <col min="2562" max="2571" width="0" style="14" hidden="1" customWidth="1"/>
    <col min="2572" max="2572" width="1.7109375" style="14" customWidth="1"/>
    <col min="2573" max="2573" width="13" style="14" customWidth="1"/>
    <col min="2574" max="2575" width="11.7109375" style="14" customWidth="1"/>
    <col min="2576" max="2576" width="13" style="14" customWidth="1"/>
    <col min="2577" max="2577" width="11.7109375" style="14" customWidth="1"/>
    <col min="2578" max="2578" width="1.7109375" style="14" customWidth="1"/>
    <col min="2579" max="2579" width="13" style="14" customWidth="1"/>
    <col min="2580" max="2581" width="1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5" width="13" style="14" customWidth="1"/>
    <col min="2586" max="2586" width="11.7109375" style="14" customWidth="1"/>
    <col min="2587" max="2587" width="1.7109375" style="14" customWidth="1"/>
    <col min="2588" max="2591" width="13" style="14" customWidth="1"/>
    <col min="2592" max="2592" width="11.7109375" style="14" customWidth="1"/>
    <col min="2593" max="2593" width="1.7109375" style="14" customWidth="1"/>
    <col min="2594" max="2596" width="1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3" style="14" customWidth="1"/>
    <col min="2601" max="2601" width="11.7109375" style="14" customWidth="1"/>
    <col min="2602" max="2602" width="1.7109375" style="14" customWidth="1"/>
    <col min="2603" max="2603" width="14.5703125" style="14" customWidth="1"/>
    <col min="2604" max="2604" width="11.7109375" style="14" customWidth="1"/>
    <col min="2605" max="2605" width="1.7109375" style="14" customWidth="1"/>
    <col min="2606" max="2799" width="9.140625" style="14"/>
    <col min="2800" max="2807" width="4" style="14" customWidth="1"/>
    <col min="2808" max="2808" width="6" style="14" customWidth="1"/>
    <col min="2809" max="2810" width="4" style="14" customWidth="1"/>
    <col min="2811" max="2812" width="0" style="14" hidden="1" customWidth="1"/>
    <col min="2813" max="2813" width="47.7109375" style="14" customWidth="1"/>
    <col min="2814" max="2816" width="0" style="14" hidden="1" customWidth="1"/>
    <col min="2817" max="2817" width="14.5703125" style="14" customWidth="1"/>
    <col min="2818" max="2827" width="0" style="14" hidden="1" customWidth="1"/>
    <col min="2828" max="2828" width="1.7109375" style="14" customWidth="1"/>
    <col min="2829" max="2829" width="13" style="14" customWidth="1"/>
    <col min="2830" max="2831" width="11.7109375" style="14" customWidth="1"/>
    <col min="2832" max="2832" width="13" style="14" customWidth="1"/>
    <col min="2833" max="2833" width="11.7109375" style="14" customWidth="1"/>
    <col min="2834" max="2834" width="1.7109375" style="14" customWidth="1"/>
    <col min="2835" max="2835" width="13" style="14" customWidth="1"/>
    <col min="2836" max="2837" width="1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1" width="13" style="14" customWidth="1"/>
    <col min="2842" max="2842" width="11.7109375" style="14" customWidth="1"/>
    <col min="2843" max="2843" width="1.7109375" style="14" customWidth="1"/>
    <col min="2844" max="2847" width="13" style="14" customWidth="1"/>
    <col min="2848" max="2848" width="11.7109375" style="14" customWidth="1"/>
    <col min="2849" max="2849" width="1.7109375" style="14" customWidth="1"/>
    <col min="2850" max="2852" width="1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3" style="14" customWidth="1"/>
    <col min="2857" max="2857" width="11.7109375" style="14" customWidth="1"/>
    <col min="2858" max="2858" width="1.7109375" style="14" customWidth="1"/>
    <col min="2859" max="2859" width="14.5703125" style="14" customWidth="1"/>
    <col min="2860" max="2860" width="11.7109375" style="14" customWidth="1"/>
    <col min="2861" max="2861" width="1.7109375" style="14" customWidth="1"/>
    <col min="2862" max="3055" width="9.140625" style="14"/>
    <col min="3056" max="3063" width="4" style="14" customWidth="1"/>
    <col min="3064" max="3064" width="6" style="14" customWidth="1"/>
    <col min="3065" max="3066" width="4" style="14" customWidth="1"/>
    <col min="3067" max="3068" width="0" style="14" hidden="1" customWidth="1"/>
    <col min="3069" max="3069" width="47.7109375" style="14" customWidth="1"/>
    <col min="3070" max="3072" width="0" style="14" hidden="1" customWidth="1"/>
    <col min="3073" max="3073" width="14.5703125" style="14" customWidth="1"/>
    <col min="3074" max="3083" width="0" style="14" hidden="1" customWidth="1"/>
    <col min="3084" max="3084" width="1.7109375" style="14" customWidth="1"/>
    <col min="3085" max="3085" width="13" style="14" customWidth="1"/>
    <col min="3086" max="3087" width="11.7109375" style="14" customWidth="1"/>
    <col min="3088" max="3088" width="13" style="14" customWidth="1"/>
    <col min="3089" max="3089" width="11.7109375" style="14" customWidth="1"/>
    <col min="3090" max="3090" width="1.7109375" style="14" customWidth="1"/>
    <col min="3091" max="3091" width="13" style="14" customWidth="1"/>
    <col min="3092" max="3093" width="1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097" width="13" style="14" customWidth="1"/>
    <col min="3098" max="3098" width="11.7109375" style="14" customWidth="1"/>
    <col min="3099" max="3099" width="1.7109375" style="14" customWidth="1"/>
    <col min="3100" max="3103" width="13" style="14" customWidth="1"/>
    <col min="3104" max="3104" width="11.7109375" style="14" customWidth="1"/>
    <col min="3105" max="3105" width="1.7109375" style="14" customWidth="1"/>
    <col min="3106" max="3108" width="1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3" style="14" customWidth="1"/>
    <col min="3113" max="3113" width="11.7109375" style="14" customWidth="1"/>
    <col min="3114" max="3114" width="1.7109375" style="14" customWidth="1"/>
    <col min="3115" max="3115" width="14.5703125" style="14" customWidth="1"/>
    <col min="3116" max="3116" width="11.7109375" style="14" customWidth="1"/>
    <col min="3117" max="3117" width="1.7109375" style="14" customWidth="1"/>
    <col min="3118" max="3311" width="9.140625" style="14"/>
    <col min="3312" max="3319" width="4" style="14" customWidth="1"/>
    <col min="3320" max="3320" width="6" style="14" customWidth="1"/>
    <col min="3321" max="3322" width="4" style="14" customWidth="1"/>
    <col min="3323" max="3324" width="0" style="14" hidden="1" customWidth="1"/>
    <col min="3325" max="3325" width="47.7109375" style="14" customWidth="1"/>
    <col min="3326" max="3328" width="0" style="14" hidden="1" customWidth="1"/>
    <col min="3329" max="3329" width="14.5703125" style="14" customWidth="1"/>
    <col min="3330" max="3339" width="0" style="14" hidden="1" customWidth="1"/>
    <col min="3340" max="3340" width="1.7109375" style="14" customWidth="1"/>
    <col min="3341" max="3341" width="13" style="14" customWidth="1"/>
    <col min="3342" max="3343" width="11.7109375" style="14" customWidth="1"/>
    <col min="3344" max="3344" width="13" style="14" customWidth="1"/>
    <col min="3345" max="3345" width="11.7109375" style="14" customWidth="1"/>
    <col min="3346" max="3346" width="1.7109375" style="14" customWidth="1"/>
    <col min="3347" max="3347" width="13" style="14" customWidth="1"/>
    <col min="3348" max="3349" width="1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3" width="13" style="14" customWidth="1"/>
    <col min="3354" max="3354" width="11.7109375" style="14" customWidth="1"/>
    <col min="3355" max="3355" width="1.7109375" style="14" customWidth="1"/>
    <col min="3356" max="3359" width="13" style="14" customWidth="1"/>
    <col min="3360" max="3360" width="11.7109375" style="14" customWidth="1"/>
    <col min="3361" max="3361" width="1.7109375" style="14" customWidth="1"/>
    <col min="3362" max="3364" width="1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3" style="14" customWidth="1"/>
    <col min="3369" max="3369" width="11.7109375" style="14" customWidth="1"/>
    <col min="3370" max="3370" width="1.7109375" style="14" customWidth="1"/>
    <col min="3371" max="3371" width="14.5703125" style="14" customWidth="1"/>
    <col min="3372" max="3372" width="11.7109375" style="14" customWidth="1"/>
    <col min="3373" max="3373" width="1.7109375" style="14" customWidth="1"/>
    <col min="3374" max="3567" width="9.140625" style="14"/>
    <col min="3568" max="3575" width="4" style="14" customWidth="1"/>
    <col min="3576" max="3576" width="6" style="14" customWidth="1"/>
    <col min="3577" max="3578" width="4" style="14" customWidth="1"/>
    <col min="3579" max="3580" width="0" style="14" hidden="1" customWidth="1"/>
    <col min="3581" max="3581" width="47.7109375" style="14" customWidth="1"/>
    <col min="3582" max="3584" width="0" style="14" hidden="1" customWidth="1"/>
    <col min="3585" max="3585" width="14.5703125" style="14" customWidth="1"/>
    <col min="3586" max="3595" width="0" style="14" hidden="1" customWidth="1"/>
    <col min="3596" max="3596" width="1.7109375" style="14" customWidth="1"/>
    <col min="3597" max="3597" width="13" style="14" customWidth="1"/>
    <col min="3598" max="3599" width="11.7109375" style="14" customWidth="1"/>
    <col min="3600" max="3600" width="13" style="14" customWidth="1"/>
    <col min="3601" max="3601" width="11.7109375" style="14" customWidth="1"/>
    <col min="3602" max="3602" width="1.7109375" style="14" customWidth="1"/>
    <col min="3603" max="3603" width="13" style="14" customWidth="1"/>
    <col min="3604" max="3605" width="1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09" width="13" style="14" customWidth="1"/>
    <col min="3610" max="3610" width="11.7109375" style="14" customWidth="1"/>
    <col min="3611" max="3611" width="1.7109375" style="14" customWidth="1"/>
    <col min="3612" max="3615" width="13" style="14" customWidth="1"/>
    <col min="3616" max="3616" width="11.7109375" style="14" customWidth="1"/>
    <col min="3617" max="3617" width="1.7109375" style="14" customWidth="1"/>
    <col min="3618" max="3620" width="1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3" style="14" customWidth="1"/>
    <col min="3625" max="3625" width="11.7109375" style="14" customWidth="1"/>
    <col min="3626" max="3626" width="1.7109375" style="14" customWidth="1"/>
    <col min="3627" max="3627" width="14.5703125" style="14" customWidth="1"/>
    <col min="3628" max="3628" width="11.7109375" style="14" customWidth="1"/>
    <col min="3629" max="3629" width="1.7109375" style="14" customWidth="1"/>
    <col min="3630" max="3823" width="9.140625" style="14"/>
    <col min="3824" max="3831" width="4" style="14" customWidth="1"/>
    <col min="3832" max="3832" width="6" style="14" customWidth="1"/>
    <col min="3833" max="3834" width="4" style="14" customWidth="1"/>
    <col min="3835" max="3836" width="0" style="14" hidden="1" customWidth="1"/>
    <col min="3837" max="3837" width="47.7109375" style="14" customWidth="1"/>
    <col min="3838" max="3840" width="0" style="14" hidden="1" customWidth="1"/>
    <col min="3841" max="3841" width="14.5703125" style="14" customWidth="1"/>
    <col min="3842" max="3851" width="0" style="14" hidden="1" customWidth="1"/>
    <col min="3852" max="3852" width="1.7109375" style="14" customWidth="1"/>
    <col min="3853" max="3853" width="13" style="14" customWidth="1"/>
    <col min="3854" max="3855" width="11.7109375" style="14" customWidth="1"/>
    <col min="3856" max="3856" width="13" style="14" customWidth="1"/>
    <col min="3857" max="3857" width="11.7109375" style="14" customWidth="1"/>
    <col min="3858" max="3858" width="1.7109375" style="14" customWidth="1"/>
    <col min="3859" max="3859" width="13" style="14" customWidth="1"/>
    <col min="3860" max="3861" width="1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5" width="13" style="14" customWidth="1"/>
    <col min="3866" max="3866" width="11.7109375" style="14" customWidth="1"/>
    <col min="3867" max="3867" width="1.7109375" style="14" customWidth="1"/>
    <col min="3868" max="3871" width="13" style="14" customWidth="1"/>
    <col min="3872" max="3872" width="11.7109375" style="14" customWidth="1"/>
    <col min="3873" max="3873" width="1.7109375" style="14" customWidth="1"/>
    <col min="3874" max="3876" width="1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3" style="14" customWidth="1"/>
    <col min="3881" max="3881" width="11.7109375" style="14" customWidth="1"/>
    <col min="3882" max="3882" width="1.7109375" style="14" customWidth="1"/>
    <col min="3883" max="3883" width="14.5703125" style="14" customWidth="1"/>
    <col min="3884" max="3884" width="11.7109375" style="14" customWidth="1"/>
    <col min="3885" max="3885" width="1.7109375" style="14" customWidth="1"/>
    <col min="3886" max="4079" width="9.140625" style="14"/>
    <col min="4080" max="4087" width="4" style="14" customWidth="1"/>
    <col min="4088" max="4088" width="6" style="14" customWidth="1"/>
    <col min="4089" max="4090" width="4" style="14" customWidth="1"/>
    <col min="4091" max="4092" width="0" style="14" hidden="1" customWidth="1"/>
    <col min="4093" max="4093" width="47.7109375" style="14" customWidth="1"/>
    <col min="4094" max="4096" width="0" style="14" hidden="1" customWidth="1"/>
    <col min="4097" max="4097" width="14.5703125" style="14" customWidth="1"/>
    <col min="4098" max="4107" width="0" style="14" hidden="1" customWidth="1"/>
    <col min="4108" max="4108" width="1.7109375" style="14" customWidth="1"/>
    <col min="4109" max="4109" width="13" style="14" customWidth="1"/>
    <col min="4110" max="4111" width="11.7109375" style="14" customWidth="1"/>
    <col min="4112" max="4112" width="13" style="14" customWidth="1"/>
    <col min="4113" max="4113" width="11.7109375" style="14" customWidth="1"/>
    <col min="4114" max="4114" width="1.7109375" style="14" customWidth="1"/>
    <col min="4115" max="4115" width="13" style="14" customWidth="1"/>
    <col min="4116" max="4117" width="1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1" width="13" style="14" customWidth="1"/>
    <col min="4122" max="4122" width="11.7109375" style="14" customWidth="1"/>
    <col min="4123" max="4123" width="1.7109375" style="14" customWidth="1"/>
    <col min="4124" max="4127" width="13" style="14" customWidth="1"/>
    <col min="4128" max="4128" width="11.7109375" style="14" customWidth="1"/>
    <col min="4129" max="4129" width="1.7109375" style="14" customWidth="1"/>
    <col min="4130" max="4132" width="1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3" style="14" customWidth="1"/>
    <col min="4137" max="4137" width="11.7109375" style="14" customWidth="1"/>
    <col min="4138" max="4138" width="1.7109375" style="14" customWidth="1"/>
    <col min="4139" max="4139" width="14.5703125" style="14" customWidth="1"/>
    <col min="4140" max="4140" width="11.7109375" style="14" customWidth="1"/>
    <col min="4141" max="4141" width="1.7109375" style="14" customWidth="1"/>
    <col min="4142" max="4335" width="9.140625" style="14"/>
    <col min="4336" max="4343" width="4" style="14" customWidth="1"/>
    <col min="4344" max="4344" width="6" style="14" customWidth="1"/>
    <col min="4345" max="4346" width="4" style="14" customWidth="1"/>
    <col min="4347" max="4348" width="0" style="14" hidden="1" customWidth="1"/>
    <col min="4349" max="4349" width="47.7109375" style="14" customWidth="1"/>
    <col min="4350" max="4352" width="0" style="14" hidden="1" customWidth="1"/>
    <col min="4353" max="4353" width="14.5703125" style="14" customWidth="1"/>
    <col min="4354" max="4363" width="0" style="14" hidden="1" customWidth="1"/>
    <col min="4364" max="4364" width="1.7109375" style="14" customWidth="1"/>
    <col min="4365" max="4365" width="13" style="14" customWidth="1"/>
    <col min="4366" max="4367" width="11.7109375" style="14" customWidth="1"/>
    <col min="4368" max="4368" width="13" style="14" customWidth="1"/>
    <col min="4369" max="4369" width="11.7109375" style="14" customWidth="1"/>
    <col min="4370" max="4370" width="1.7109375" style="14" customWidth="1"/>
    <col min="4371" max="4371" width="13" style="14" customWidth="1"/>
    <col min="4372" max="4373" width="1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77" width="13" style="14" customWidth="1"/>
    <col min="4378" max="4378" width="11.7109375" style="14" customWidth="1"/>
    <col min="4379" max="4379" width="1.7109375" style="14" customWidth="1"/>
    <col min="4380" max="4383" width="13" style="14" customWidth="1"/>
    <col min="4384" max="4384" width="11.7109375" style="14" customWidth="1"/>
    <col min="4385" max="4385" width="1.7109375" style="14" customWidth="1"/>
    <col min="4386" max="4388" width="1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3" style="14" customWidth="1"/>
    <col min="4393" max="4393" width="11.7109375" style="14" customWidth="1"/>
    <col min="4394" max="4394" width="1.7109375" style="14" customWidth="1"/>
    <col min="4395" max="4395" width="14.5703125" style="14" customWidth="1"/>
    <col min="4396" max="4396" width="11.7109375" style="14" customWidth="1"/>
    <col min="4397" max="4397" width="1.7109375" style="14" customWidth="1"/>
    <col min="4398" max="4591" width="9.140625" style="14"/>
    <col min="4592" max="4599" width="4" style="14" customWidth="1"/>
    <col min="4600" max="4600" width="6" style="14" customWidth="1"/>
    <col min="4601" max="4602" width="4" style="14" customWidth="1"/>
    <col min="4603" max="4604" width="0" style="14" hidden="1" customWidth="1"/>
    <col min="4605" max="4605" width="47.7109375" style="14" customWidth="1"/>
    <col min="4606" max="4608" width="0" style="14" hidden="1" customWidth="1"/>
    <col min="4609" max="4609" width="14.5703125" style="14" customWidth="1"/>
    <col min="4610" max="4619" width="0" style="14" hidden="1" customWidth="1"/>
    <col min="4620" max="4620" width="1.7109375" style="14" customWidth="1"/>
    <col min="4621" max="4621" width="13" style="14" customWidth="1"/>
    <col min="4622" max="4623" width="11.7109375" style="14" customWidth="1"/>
    <col min="4624" max="4624" width="13" style="14" customWidth="1"/>
    <col min="4625" max="4625" width="11.7109375" style="14" customWidth="1"/>
    <col min="4626" max="4626" width="1.7109375" style="14" customWidth="1"/>
    <col min="4627" max="4627" width="13" style="14" customWidth="1"/>
    <col min="4628" max="4629" width="1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3" width="13" style="14" customWidth="1"/>
    <col min="4634" max="4634" width="11.7109375" style="14" customWidth="1"/>
    <col min="4635" max="4635" width="1.7109375" style="14" customWidth="1"/>
    <col min="4636" max="4639" width="13" style="14" customWidth="1"/>
    <col min="4640" max="4640" width="11.7109375" style="14" customWidth="1"/>
    <col min="4641" max="4641" width="1.7109375" style="14" customWidth="1"/>
    <col min="4642" max="4644" width="1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3" style="14" customWidth="1"/>
    <col min="4649" max="4649" width="11.7109375" style="14" customWidth="1"/>
    <col min="4650" max="4650" width="1.7109375" style="14" customWidth="1"/>
    <col min="4651" max="4651" width="14.5703125" style="14" customWidth="1"/>
    <col min="4652" max="4652" width="11.7109375" style="14" customWidth="1"/>
    <col min="4653" max="4653" width="1.7109375" style="14" customWidth="1"/>
    <col min="4654" max="4847" width="9.140625" style="14"/>
    <col min="4848" max="4855" width="4" style="14" customWidth="1"/>
    <col min="4856" max="4856" width="6" style="14" customWidth="1"/>
    <col min="4857" max="4858" width="4" style="14" customWidth="1"/>
    <col min="4859" max="4860" width="0" style="14" hidden="1" customWidth="1"/>
    <col min="4861" max="4861" width="47.7109375" style="14" customWidth="1"/>
    <col min="4862" max="4864" width="0" style="14" hidden="1" customWidth="1"/>
    <col min="4865" max="4865" width="14.5703125" style="14" customWidth="1"/>
    <col min="4866" max="4875" width="0" style="14" hidden="1" customWidth="1"/>
    <col min="4876" max="4876" width="1.7109375" style="14" customWidth="1"/>
    <col min="4877" max="4877" width="13" style="14" customWidth="1"/>
    <col min="4878" max="4879" width="11.7109375" style="14" customWidth="1"/>
    <col min="4880" max="4880" width="13" style="14" customWidth="1"/>
    <col min="4881" max="4881" width="11.7109375" style="14" customWidth="1"/>
    <col min="4882" max="4882" width="1.7109375" style="14" customWidth="1"/>
    <col min="4883" max="4883" width="13" style="14" customWidth="1"/>
    <col min="4884" max="4885" width="1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89" width="13" style="14" customWidth="1"/>
    <col min="4890" max="4890" width="11.7109375" style="14" customWidth="1"/>
    <col min="4891" max="4891" width="1.7109375" style="14" customWidth="1"/>
    <col min="4892" max="4895" width="13" style="14" customWidth="1"/>
    <col min="4896" max="4896" width="11.7109375" style="14" customWidth="1"/>
    <col min="4897" max="4897" width="1.7109375" style="14" customWidth="1"/>
    <col min="4898" max="4900" width="1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3" style="14" customWidth="1"/>
    <col min="4905" max="4905" width="11.7109375" style="14" customWidth="1"/>
    <col min="4906" max="4906" width="1.7109375" style="14" customWidth="1"/>
    <col min="4907" max="4907" width="14.5703125" style="14" customWidth="1"/>
    <col min="4908" max="4908" width="11.7109375" style="14" customWidth="1"/>
    <col min="4909" max="4909" width="1.7109375" style="14" customWidth="1"/>
    <col min="4910" max="5103" width="9.140625" style="14"/>
    <col min="5104" max="5111" width="4" style="14" customWidth="1"/>
    <col min="5112" max="5112" width="6" style="14" customWidth="1"/>
    <col min="5113" max="5114" width="4" style="14" customWidth="1"/>
    <col min="5115" max="5116" width="0" style="14" hidden="1" customWidth="1"/>
    <col min="5117" max="5117" width="47.7109375" style="14" customWidth="1"/>
    <col min="5118" max="5120" width="0" style="14" hidden="1" customWidth="1"/>
    <col min="5121" max="5121" width="14.5703125" style="14" customWidth="1"/>
    <col min="5122" max="5131" width="0" style="14" hidden="1" customWidth="1"/>
    <col min="5132" max="5132" width="1.7109375" style="14" customWidth="1"/>
    <col min="5133" max="5133" width="13" style="14" customWidth="1"/>
    <col min="5134" max="5135" width="11.7109375" style="14" customWidth="1"/>
    <col min="5136" max="5136" width="13" style="14" customWidth="1"/>
    <col min="5137" max="5137" width="11.7109375" style="14" customWidth="1"/>
    <col min="5138" max="5138" width="1.7109375" style="14" customWidth="1"/>
    <col min="5139" max="5139" width="13" style="14" customWidth="1"/>
    <col min="5140" max="5141" width="1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5" width="13" style="14" customWidth="1"/>
    <col min="5146" max="5146" width="11.7109375" style="14" customWidth="1"/>
    <col min="5147" max="5147" width="1.7109375" style="14" customWidth="1"/>
    <col min="5148" max="5151" width="13" style="14" customWidth="1"/>
    <col min="5152" max="5152" width="11.7109375" style="14" customWidth="1"/>
    <col min="5153" max="5153" width="1.7109375" style="14" customWidth="1"/>
    <col min="5154" max="5156" width="1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3" style="14" customWidth="1"/>
    <col min="5161" max="5161" width="11.7109375" style="14" customWidth="1"/>
    <col min="5162" max="5162" width="1.7109375" style="14" customWidth="1"/>
    <col min="5163" max="5163" width="14.5703125" style="14" customWidth="1"/>
    <col min="5164" max="5164" width="11.7109375" style="14" customWidth="1"/>
    <col min="5165" max="5165" width="1.7109375" style="14" customWidth="1"/>
    <col min="5166" max="5359" width="9.140625" style="14"/>
    <col min="5360" max="5367" width="4" style="14" customWidth="1"/>
    <col min="5368" max="5368" width="6" style="14" customWidth="1"/>
    <col min="5369" max="5370" width="4" style="14" customWidth="1"/>
    <col min="5371" max="5372" width="0" style="14" hidden="1" customWidth="1"/>
    <col min="5373" max="5373" width="47.7109375" style="14" customWidth="1"/>
    <col min="5374" max="5376" width="0" style="14" hidden="1" customWidth="1"/>
    <col min="5377" max="5377" width="14.5703125" style="14" customWidth="1"/>
    <col min="5378" max="5387" width="0" style="14" hidden="1" customWidth="1"/>
    <col min="5388" max="5388" width="1.7109375" style="14" customWidth="1"/>
    <col min="5389" max="5389" width="13" style="14" customWidth="1"/>
    <col min="5390" max="5391" width="11.7109375" style="14" customWidth="1"/>
    <col min="5392" max="5392" width="13" style="14" customWidth="1"/>
    <col min="5393" max="5393" width="11.7109375" style="14" customWidth="1"/>
    <col min="5394" max="5394" width="1.7109375" style="14" customWidth="1"/>
    <col min="5395" max="5395" width="13" style="14" customWidth="1"/>
    <col min="5396" max="5397" width="1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1" width="13" style="14" customWidth="1"/>
    <col min="5402" max="5402" width="11.7109375" style="14" customWidth="1"/>
    <col min="5403" max="5403" width="1.7109375" style="14" customWidth="1"/>
    <col min="5404" max="5407" width="13" style="14" customWidth="1"/>
    <col min="5408" max="5408" width="11.7109375" style="14" customWidth="1"/>
    <col min="5409" max="5409" width="1.7109375" style="14" customWidth="1"/>
    <col min="5410" max="5412" width="1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3" style="14" customWidth="1"/>
    <col min="5417" max="5417" width="11.7109375" style="14" customWidth="1"/>
    <col min="5418" max="5418" width="1.7109375" style="14" customWidth="1"/>
    <col min="5419" max="5419" width="14.5703125" style="14" customWidth="1"/>
    <col min="5420" max="5420" width="11.7109375" style="14" customWidth="1"/>
    <col min="5421" max="5421" width="1.7109375" style="14" customWidth="1"/>
    <col min="5422" max="5615" width="9.140625" style="14"/>
    <col min="5616" max="5623" width="4" style="14" customWidth="1"/>
    <col min="5624" max="5624" width="6" style="14" customWidth="1"/>
    <col min="5625" max="5626" width="4" style="14" customWidth="1"/>
    <col min="5627" max="5628" width="0" style="14" hidden="1" customWidth="1"/>
    <col min="5629" max="5629" width="47.7109375" style="14" customWidth="1"/>
    <col min="5630" max="5632" width="0" style="14" hidden="1" customWidth="1"/>
    <col min="5633" max="5633" width="14.5703125" style="14" customWidth="1"/>
    <col min="5634" max="5643" width="0" style="14" hidden="1" customWidth="1"/>
    <col min="5644" max="5644" width="1.7109375" style="14" customWidth="1"/>
    <col min="5645" max="5645" width="13" style="14" customWidth="1"/>
    <col min="5646" max="5647" width="11.7109375" style="14" customWidth="1"/>
    <col min="5648" max="5648" width="13" style="14" customWidth="1"/>
    <col min="5649" max="5649" width="11.7109375" style="14" customWidth="1"/>
    <col min="5650" max="5650" width="1.7109375" style="14" customWidth="1"/>
    <col min="5651" max="5651" width="13" style="14" customWidth="1"/>
    <col min="5652" max="5653" width="1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57" width="13" style="14" customWidth="1"/>
    <col min="5658" max="5658" width="11.7109375" style="14" customWidth="1"/>
    <col min="5659" max="5659" width="1.7109375" style="14" customWidth="1"/>
    <col min="5660" max="5663" width="13" style="14" customWidth="1"/>
    <col min="5664" max="5664" width="11.7109375" style="14" customWidth="1"/>
    <col min="5665" max="5665" width="1.7109375" style="14" customWidth="1"/>
    <col min="5666" max="5668" width="1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3" style="14" customWidth="1"/>
    <col min="5673" max="5673" width="11.7109375" style="14" customWidth="1"/>
    <col min="5674" max="5674" width="1.7109375" style="14" customWidth="1"/>
    <col min="5675" max="5675" width="14.5703125" style="14" customWidth="1"/>
    <col min="5676" max="5676" width="11.7109375" style="14" customWidth="1"/>
    <col min="5677" max="5677" width="1.7109375" style="14" customWidth="1"/>
    <col min="5678" max="5871" width="9.140625" style="14"/>
    <col min="5872" max="5879" width="4" style="14" customWidth="1"/>
    <col min="5880" max="5880" width="6" style="14" customWidth="1"/>
    <col min="5881" max="5882" width="4" style="14" customWidth="1"/>
    <col min="5883" max="5884" width="0" style="14" hidden="1" customWidth="1"/>
    <col min="5885" max="5885" width="47.7109375" style="14" customWidth="1"/>
    <col min="5886" max="5888" width="0" style="14" hidden="1" customWidth="1"/>
    <col min="5889" max="5889" width="14.5703125" style="14" customWidth="1"/>
    <col min="5890" max="5899" width="0" style="14" hidden="1" customWidth="1"/>
    <col min="5900" max="5900" width="1.7109375" style="14" customWidth="1"/>
    <col min="5901" max="5901" width="13" style="14" customWidth="1"/>
    <col min="5902" max="5903" width="11.7109375" style="14" customWidth="1"/>
    <col min="5904" max="5904" width="13" style="14" customWidth="1"/>
    <col min="5905" max="5905" width="11.7109375" style="14" customWidth="1"/>
    <col min="5906" max="5906" width="1.7109375" style="14" customWidth="1"/>
    <col min="5907" max="5907" width="13" style="14" customWidth="1"/>
    <col min="5908" max="5909" width="1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3" width="13" style="14" customWidth="1"/>
    <col min="5914" max="5914" width="11.7109375" style="14" customWidth="1"/>
    <col min="5915" max="5915" width="1.7109375" style="14" customWidth="1"/>
    <col min="5916" max="5919" width="13" style="14" customWidth="1"/>
    <col min="5920" max="5920" width="11.7109375" style="14" customWidth="1"/>
    <col min="5921" max="5921" width="1.7109375" style="14" customWidth="1"/>
    <col min="5922" max="5924" width="1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3" style="14" customWidth="1"/>
    <col min="5929" max="5929" width="11.7109375" style="14" customWidth="1"/>
    <col min="5930" max="5930" width="1.7109375" style="14" customWidth="1"/>
    <col min="5931" max="5931" width="14.5703125" style="14" customWidth="1"/>
    <col min="5932" max="5932" width="11.7109375" style="14" customWidth="1"/>
    <col min="5933" max="5933" width="1.7109375" style="14" customWidth="1"/>
    <col min="5934" max="6127" width="9.140625" style="14"/>
    <col min="6128" max="6135" width="4" style="14" customWidth="1"/>
    <col min="6136" max="6136" width="6" style="14" customWidth="1"/>
    <col min="6137" max="6138" width="4" style="14" customWidth="1"/>
    <col min="6139" max="6140" width="0" style="14" hidden="1" customWidth="1"/>
    <col min="6141" max="6141" width="47.7109375" style="14" customWidth="1"/>
    <col min="6142" max="6144" width="0" style="14" hidden="1" customWidth="1"/>
    <col min="6145" max="6145" width="14.5703125" style="14" customWidth="1"/>
    <col min="6146" max="6155" width="0" style="14" hidden="1" customWidth="1"/>
    <col min="6156" max="6156" width="1.7109375" style="14" customWidth="1"/>
    <col min="6157" max="6157" width="13" style="14" customWidth="1"/>
    <col min="6158" max="6159" width="11.7109375" style="14" customWidth="1"/>
    <col min="6160" max="6160" width="13" style="14" customWidth="1"/>
    <col min="6161" max="6161" width="11.7109375" style="14" customWidth="1"/>
    <col min="6162" max="6162" width="1.7109375" style="14" customWidth="1"/>
    <col min="6163" max="6163" width="13" style="14" customWidth="1"/>
    <col min="6164" max="6165" width="1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69" width="13" style="14" customWidth="1"/>
    <col min="6170" max="6170" width="11.7109375" style="14" customWidth="1"/>
    <col min="6171" max="6171" width="1.7109375" style="14" customWidth="1"/>
    <col min="6172" max="6175" width="13" style="14" customWidth="1"/>
    <col min="6176" max="6176" width="11.7109375" style="14" customWidth="1"/>
    <col min="6177" max="6177" width="1.7109375" style="14" customWidth="1"/>
    <col min="6178" max="6180" width="1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3" style="14" customWidth="1"/>
    <col min="6185" max="6185" width="11.7109375" style="14" customWidth="1"/>
    <col min="6186" max="6186" width="1.7109375" style="14" customWidth="1"/>
    <col min="6187" max="6187" width="14.5703125" style="14" customWidth="1"/>
    <col min="6188" max="6188" width="11.7109375" style="14" customWidth="1"/>
    <col min="6189" max="6189" width="1.7109375" style="14" customWidth="1"/>
    <col min="6190" max="6383" width="9.140625" style="14"/>
    <col min="6384" max="6391" width="4" style="14" customWidth="1"/>
    <col min="6392" max="6392" width="6" style="14" customWidth="1"/>
    <col min="6393" max="6394" width="4" style="14" customWidth="1"/>
    <col min="6395" max="6396" width="0" style="14" hidden="1" customWidth="1"/>
    <col min="6397" max="6397" width="47.7109375" style="14" customWidth="1"/>
    <col min="6398" max="6400" width="0" style="14" hidden="1" customWidth="1"/>
    <col min="6401" max="6401" width="14.5703125" style="14" customWidth="1"/>
    <col min="6402" max="6411" width="0" style="14" hidden="1" customWidth="1"/>
    <col min="6412" max="6412" width="1.7109375" style="14" customWidth="1"/>
    <col min="6413" max="6413" width="13" style="14" customWidth="1"/>
    <col min="6414" max="6415" width="11.7109375" style="14" customWidth="1"/>
    <col min="6416" max="6416" width="13" style="14" customWidth="1"/>
    <col min="6417" max="6417" width="11.7109375" style="14" customWidth="1"/>
    <col min="6418" max="6418" width="1.7109375" style="14" customWidth="1"/>
    <col min="6419" max="6419" width="13" style="14" customWidth="1"/>
    <col min="6420" max="6421" width="1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5" width="13" style="14" customWidth="1"/>
    <col min="6426" max="6426" width="11.7109375" style="14" customWidth="1"/>
    <col min="6427" max="6427" width="1.7109375" style="14" customWidth="1"/>
    <col min="6428" max="6431" width="13" style="14" customWidth="1"/>
    <col min="6432" max="6432" width="11.7109375" style="14" customWidth="1"/>
    <col min="6433" max="6433" width="1.7109375" style="14" customWidth="1"/>
    <col min="6434" max="6436" width="1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3" style="14" customWidth="1"/>
    <col min="6441" max="6441" width="11.7109375" style="14" customWidth="1"/>
    <col min="6442" max="6442" width="1.7109375" style="14" customWidth="1"/>
    <col min="6443" max="6443" width="14.5703125" style="14" customWidth="1"/>
    <col min="6444" max="6444" width="11.7109375" style="14" customWidth="1"/>
    <col min="6445" max="6445" width="1.7109375" style="14" customWidth="1"/>
    <col min="6446" max="6639" width="9.140625" style="14"/>
    <col min="6640" max="6647" width="4" style="14" customWidth="1"/>
    <col min="6648" max="6648" width="6" style="14" customWidth="1"/>
    <col min="6649" max="6650" width="4" style="14" customWidth="1"/>
    <col min="6651" max="6652" width="0" style="14" hidden="1" customWidth="1"/>
    <col min="6653" max="6653" width="47.7109375" style="14" customWidth="1"/>
    <col min="6654" max="6656" width="0" style="14" hidden="1" customWidth="1"/>
    <col min="6657" max="6657" width="14.5703125" style="14" customWidth="1"/>
    <col min="6658" max="6667" width="0" style="14" hidden="1" customWidth="1"/>
    <col min="6668" max="6668" width="1.7109375" style="14" customWidth="1"/>
    <col min="6669" max="6669" width="13" style="14" customWidth="1"/>
    <col min="6670" max="6671" width="11.7109375" style="14" customWidth="1"/>
    <col min="6672" max="6672" width="13" style="14" customWidth="1"/>
    <col min="6673" max="6673" width="11.7109375" style="14" customWidth="1"/>
    <col min="6674" max="6674" width="1.7109375" style="14" customWidth="1"/>
    <col min="6675" max="6675" width="13" style="14" customWidth="1"/>
    <col min="6676" max="6677" width="1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1" width="13" style="14" customWidth="1"/>
    <col min="6682" max="6682" width="11.7109375" style="14" customWidth="1"/>
    <col min="6683" max="6683" width="1.7109375" style="14" customWidth="1"/>
    <col min="6684" max="6687" width="13" style="14" customWidth="1"/>
    <col min="6688" max="6688" width="11.7109375" style="14" customWidth="1"/>
    <col min="6689" max="6689" width="1.7109375" style="14" customWidth="1"/>
    <col min="6690" max="6692" width="1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3" style="14" customWidth="1"/>
    <col min="6697" max="6697" width="11.7109375" style="14" customWidth="1"/>
    <col min="6698" max="6698" width="1.7109375" style="14" customWidth="1"/>
    <col min="6699" max="6699" width="14.5703125" style="14" customWidth="1"/>
    <col min="6700" max="6700" width="11.7109375" style="14" customWidth="1"/>
    <col min="6701" max="6701" width="1.7109375" style="14" customWidth="1"/>
    <col min="6702" max="6895" width="9.140625" style="14"/>
    <col min="6896" max="6903" width="4" style="14" customWidth="1"/>
    <col min="6904" max="6904" width="6" style="14" customWidth="1"/>
    <col min="6905" max="6906" width="4" style="14" customWidth="1"/>
    <col min="6907" max="6908" width="0" style="14" hidden="1" customWidth="1"/>
    <col min="6909" max="6909" width="47.7109375" style="14" customWidth="1"/>
    <col min="6910" max="6912" width="0" style="14" hidden="1" customWidth="1"/>
    <col min="6913" max="6913" width="14.5703125" style="14" customWidth="1"/>
    <col min="6914" max="6923" width="0" style="14" hidden="1" customWidth="1"/>
    <col min="6924" max="6924" width="1.7109375" style="14" customWidth="1"/>
    <col min="6925" max="6925" width="13" style="14" customWidth="1"/>
    <col min="6926" max="6927" width="11.7109375" style="14" customWidth="1"/>
    <col min="6928" max="6928" width="13" style="14" customWidth="1"/>
    <col min="6929" max="6929" width="11.7109375" style="14" customWidth="1"/>
    <col min="6930" max="6930" width="1.7109375" style="14" customWidth="1"/>
    <col min="6931" max="6931" width="13" style="14" customWidth="1"/>
    <col min="6932" max="6933" width="1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37" width="13" style="14" customWidth="1"/>
    <col min="6938" max="6938" width="11.7109375" style="14" customWidth="1"/>
    <col min="6939" max="6939" width="1.7109375" style="14" customWidth="1"/>
    <col min="6940" max="6943" width="13" style="14" customWidth="1"/>
    <col min="6944" max="6944" width="11.7109375" style="14" customWidth="1"/>
    <col min="6945" max="6945" width="1.7109375" style="14" customWidth="1"/>
    <col min="6946" max="6948" width="1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3" style="14" customWidth="1"/>
    <col min="6953" max="6953" width="11.7109375" style="14" customWidth="1"/>
    <col min="6954" max="6954" width="1.7109375" style="14" customWidth="1"/>
    <col min="6955" max="6955" width="14.5703125" style="14" customWidth="1"/>
    <col min="6956" max="6956" width="11.7109375" style="14" customWidth="1"/>
    <col min="6957" max="6957" width="1.7109375" style="14" customWidth="1"/>
    <col min="6958" max="7151" width="9.140625" style="14"/>
    <col min="7152" max="7159" width="4" style="14" customWidth="1"/>
    <col min="7160" max="7160" width="6" style="14" customWidth="1"/>
    <col min="7161" max="7162" width="4" style="14" customWidth="1"/>
    <col min="7163" max="7164" width="0" style="14" hidden="1" customWidth="1"/>
    <col min="7165" max="7165" width="47.7109375" style="14" customWidth="1"/>
    <col min="7166" max="7168" width="0" style="14" hidden="1" customWidth="1"/>
    <col min="7169" max="7169" width="14.5703125" style="14" customWidth="1"/>
    <col min="7170" max="7179" width="0" style="14" hidden="1" customWidth="1"/>
    <col min="7180" max="7180" width="1.7109375" style="14" customWidth="1"/>
    <col min="7181" max="7181" width="13" style="14" customWidth="1"/>
    <col min="7182" max="7183" width="11.7109375" style="14" customWidth="1"/>
    <col min="7184" max="7184" width="13" style="14" customWidth="1"/>
    <col min="7185" max="7185" width="11.7109375" style="14" customWidth="1"/>
    <col min="7186" max="7186" width="1.7109375" style="14" customWidth="1"/>
    <col min="7187" max="7187" width="13" style="14" customWidth="1"/>
    <col min="7188" max="7189" width="1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3" width="13" style="14" customWidth="1"/>
    <col min="7194" max="7194" width="11.7109375" style="14" customWidth="1"/>
    <col min="7195" max="7195" width="1.7109375" style="14" customWidth="1"/>
    <col min="7196" max="7199" width="13" style="14" customWidth="1"/>
    <col min="7200" max="7200" width="11.7109375" style="14" customWidth="1"/>
    <col min="7201" max="7201" width="1.7109375" style="14" customWidth="1"/>
    <col min="7202" max="7204" width="1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3" style="14" customWidth="1"/>
    <col min="7209" max="7209" width="11.7109375" style="14" customWidth="1"/>
    <col min="7210" max="7210" width="1.7109375" style="14" customWidth="1"/>
    <col min="7211" max="7211" width="14.5703125" style="14" customWidth="1"/>
    <col min="7212" max="7212" width="11.7109375" style="14" customWidth="1"/>
    <col min="7213" max="7213" width="1.7109375" style="14" customWidth="1"/>
    <col min="7214" max="7407" width="9.140625" style="14"/>
    <col min="7408" max="7415" width="4" style="14" customWidth="1"/>
    <col min="7416" max="7416" width="6" style="14" customWidth="1"/>
    <col min="7417" max="7418" width="4" style="14" customWidth="1"/>
    <col min="7419" max="7420" width="0" style="14" hidden="1" customWidth="1"/>
    <col min="7421" max="7421" width="47.7109375" style="14" customWidth="1"/>
    <col min="7422" max="7424" width="0" style="14" hidden="1" customWidth="1"/>
    <col min="7425" max="7425" width="14.5703125" style="14" customWidth="1"/>
    <col min="7426" max="7435" width="0" style="14" hidden="1" customWidth="1"/>
    <col min="7436" max="7436" width="1.7109375" style="14" customWidth="1"/>
    <col min="7437" max="7437" width="13" style="14" customWidth="1"/>
    <col min="7438" max="7439" width="11.7109375" style="14" customWidth="1"/>
    <col min="7440" max="7440" width="13" style="14" customWidth="1"/>
    <col min="7441" max="7441" width="11.7109375" style="14" customWidth="1"/>
    <col min="7442" max="7442" width="1.7109375" style="14" customWidth="1"/>
    <col min="7443" max="7443" width="13" style="14" customWidth="1"/>
    <col min="7444" max="7445" width="1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49" width="13" style="14" customWidth="1"/>
    <col min="7450" max="7450" width="11.7109375" style="14" customWidth="1"/>
    <col min="7451" max="7451" width="1.7109375" style="14" customWidth="1"/>
    <col min="7452" max="7455" width="13" style="14" customWidth="1"/>
    <col min="7456" max="7456" width="11.7109375" style="14" customWidth="1"/>
    <col min="7457" max="7457" width="1.7109375" style="14" customWidth="1"/>
    <col min="7458" max="7460" width="1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3" style="14" customWidth="1"/>
    <col min="7465" max="7465" width="11.7109375" style="14" customWidth="1"/>
    <col min="7466" max="7466" width="1.7109375" style="14" customWidth="1"/>
    <col min="7467" max="7467" width="14.5703125" style="14" customWidth="1"/>
    <col min="7468" max="7468" width="11.7109375" style="14" customWidth="1"/>
    <col min="7469" max="7469" width="1.7109375" style="14" customWidth="1"/>
    <col min="7470" max="7663" width="9.140625" style="14"/>
    <col min="7664" max="7671" width="4" style="14" customWidth="1"/>
    <col min="7672" max="7672" width="6" style="14" customWidth="1"/>
    <col min="7673" max="7674" width="4" style="14" customWidth="1"/>
    <col min="7675" max="7676" width="0" style="14" hidden="1" customWidth="1"/>
    <col min="7677" max="7677" width="47.7109375" style="14" customWidth="1"/>
    <col min="7678" max="7680" width="0" style="14" hidden="1" customWidth="1"/>
    <col min="7681" max="7681" width="14.5703125" style="14" customWidth="1"/>
    <col min="7682" max="7691" width="0" style="14" hidden="1" customWidth="1"/>
    <col min="7692" max="7692" width="1.7109375" style="14" customWidth="1"/>
    <col min="7693" max="7693" width="13" style="14" customWidth="1"/>
    <col min="7694" max="7695" width="11.7109375" style="14" customWidth="1"/>
    <col min="7696" max="7696" width="13" style="14" customWidth="1"/>
    <col min="7697" max="7697" width="11.7109375" style="14" customWidth="1"/>
    <col min="7698" max="7698" width="1.7109375" style="14" customWidth="1"/>
    <col min="7699" max="7699" width="13" style="14" customWidth="1"/>
    <col min="7700" max="7701" width="1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5" width="13" style="14" customWidth="1"/>
    <col min="7706" max="7706" width="11.7109375" style="14" customWidth="1"/>
    <col min="7707" max="7707" width="1.7109375" style="14" customWidth="1"/>
    <col min="7708" max="7711" width="13" style="14" customWidth="1"/>
    <col min="7712" max="7712" width="11.7109375" style="14" customWidth="1"/>
    <col min="7713" max="7713" width="1.7109375" style="14" customWidth="1"/>
    <col min="7714" max="7716" width="1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3" style="14" customWidth="1"/>
    <col min="7721" max="7721" width="11.7109375" style="14" customWidth="1"/>
    <col min="7722" max="7722" width="1.7109375" style="14" customWidth="1"/>
    <col min="7723" max="7723" width="14.5703125" style="14" customWidth="1"/>
    <col min="7724" max="7724" width="11.7109375" style="14" customWidth="1"/>
    <col min="7725" max="7725" width="1.7109375" style="14" customWidth="1"/>
    <col min="7726" max="7919" width="9.140625" style="14"/>
    <col min="7920" max="7927" width="4" style="14" customWidth="1"/>
    <col min="7928" max="7928" width="6" style="14" customWidth="1"/>
    <col min="7929" max="7930" width="4" style="14" customWidth="1"/>
    <col min="7931" max="7932" width="0" style="14" hidden="1" customWidth="1"/>
    <col min="7933" max="7933" width="47.7109375" style="14" customWidth="1"/>
    <col min="7934" max="7936" width="0" style="14" hidden="1" customWidth="1"/>
    <col min="7937" max="7937" width="14.5703125" style="14" customWidth="1"/>
    <col min="7938" max="7947" width="0" style="14" hidden="1" customWidth="1"/>
    <col min="7948" max="7948" width="1.7109375" style="14" customWidth="1"/>
    <col min="7949" max="7949" width="13" style="14" customWidth="1"/>
    <col min="7950" max="7951" width="11.7109375" style="14" customWidth="1"/>
    <col min="7952" max="7952" width="13" style="14" customWidth="1"/>
    <col min="7953" max="7953" width="11.7109375" style="14" customWidth="1"/>
    <col min="7954" max="7954" width="1.7109375" style="14" customWidth="1"/>
    <col min="7955" max="7955" width="13" style="14" customWidth="1"/>
    <col min="7956" max="7957" width="1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1" width="13" style="14" customWidth="1"/>
    <col min="7962" max="7962" width="11.7109375" style="14" customWidth="1"/>
    <col min="7963" max="7963" width="1.7109375" style="14" customWidth="1"/>
    <col min="7964" max="7967" width="13" style="14" customWidth="1"/>
    <col min="7968" max="7968" width="11.7109375" style="14" customWidth="1"/>
    <col min="7969" max="7969" width="1.7109375" style="14" customWidth="1"/>
    <col min="7970" max="7972" width="1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3" style="14" customWidth="1"/>
    <col min="7977" max="7977" width="11.7109375" style="14" customWidth="1"/>
    <col min="7978" max="7978" width="1.7109375" style="14" customWidth="1"/>
    <col min="7979" max="7979" width="14.5703125" style="14" customWidth="1"/>
    <col min="7980" max="7980" width="11.7109375" style="14" customWidth="1"/>
    <col min="7981" max="7981" width="1.7109375" style="14" customWidth="1"/>
    <col min="7982" max="8175" width="9.140625" style="14"/>
    <col min="8176" max="8183" width="4" style="14" customWidth="1"/>
    <col min="8184" max="8184" width="6" style="14" customWidth="1"/>
    <col min="8185" max="8186" width="4" style="14" customWidth="1"/>
    <col min="8187" max="8188" width="0" style="14" hidden="1" customWidth="1"/>
    <col min="8189" max="8189" width="47.7109375" style="14" customWidth="1"/>
    <col min="8190" max="8192" width="0" style="14" hidden="1" customWidth="1"/>
    <col min="8193" max="8193" width="14.5703125" style="14" customWidth="1"/>
    <col min="8194" max="8203" width="0" style="14" hidden="1" customWidth="1"/>
    <col min="8204" max="8204" width="1.7109375" style="14" customWidth="1"/>
    <col min="8205" max="8205" width="13" style="14" customWidth="1"/>
    <col min="8206" max="8207" width="11.7109375" style="14" customWidth="1"/>
    <col min="8208" max="8208" width="13" style="14" customWidth="1"/>
    <col min="8209" max="8209" width="11.7109375" style="14" customWidth="1"/>
    <col min="8210" max="8210" width="1.7109375" style="14" customWidth="1"/>
    <col min="8211" max="8211" width="13" style="14" customWidth="1"/>
    <col min="8212" max="8213" width="1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17" width="13" style="14" customWidth="1"/>
    <col min="8218" max="8218" width="11.7109375" style="14" customWidth="1"/>
    <col min="8219" max="8219" width="1.7109375" style="14" customWidth="1"/>
    <col min="8220" max="8223" width="13" style="14" customWidth="1"/>
    <col min="8224" max="8224" width="11.7109375" style="14" customWidth="1"/>
    <col min="8225" max="8225" width="1.7109375" style="14" customWidth="1"/>
    <col min="8226" max="8228" width="1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3" style="14" customWidth="1"/>
    <col min="8233" max="8233" width="11.7109375" style="14" customWidth="1"/>
    <col min="8234" max="8234" width="1.7109375" style="14" customWidth="1"/>
    <col min="8235" max="8235" width="14.5703125" style="14" customWidth="1"/>
    <col min="8236" max="8236" width="11.7109375" style="14" customWidth="1"/>
    <col min="8237" max="8237" width="1.7109375" style="14" customWidth="1"/>
    <col min="8238" max="8431" width="9.140625" style="14"/>
    <col min="8432" max="8439" width="4" style="14" customWidth="1"/>
    <col min="8440" max="8440" width="6" style="14" customWidth="1"/>
    <col min="8441" max="8442" width="4" style="14" customWidth="1"/>
    <col min="8443" max="8444" width="0" style="14" hidden="1" customWidth="1"/>
    <col min="8445" max="8445" width="47.7109375" style="14" customWidth="1"/>
    <col min="8446" max="8448" width="0" style="14" hidden="1" customWidth="1"/>
    <col min="8449" max="8449" width="14.5703125" style="14" customWidth="1"/>
    <col min="8450" max="8459" width="0" style="14" hidden="1" customWidth="1"/>
    <col min="8460" max="8460" width="1.7109375" style="14" customWidth="1"/>
    <col min="8461" max="8461" width="13" style="14" customWidth="1"/>
    <col min="8462" max="8463" width="11.7109375" style="14" customWidth="1"/>
    <col min="8464" max="8464" width="13" style="14" customWidth="1"/>
    <col min="8465" max="8465" width="11.7109375" style="14" customWidth="1"/>
    <col min="8466" max="8466" width="1.7109375" style="14" customWidth="1"/>
    <col min="8467" max="8467" width="13" style="14" customWidth="1"/>
    <col min="8468" max="8469" width="1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3" width="13" style="14" customWidth="1"/>
    <col min="8474" max="8474" width="11.7109375" style="14" customWidth="1"/>
    <col min="8475" max="8475" width="1.7109375" style="14" customWidth="1"/>
    <col min="8476" max="8479" width="13" style="14" customWidth="1"/>
    <col min="8480" max="8480" width="11.7109375" style="14" customWidth="1"/>
    <col min="8481" max="8481" width="1.7109375" style="14" customWidth="1"/>
    <col min="8482" max="8484" width="1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3" style="14" customWidth="1"/>
    <col min="8489" max="8489" width="11.7109375" style="14" customWidth="1"/>
    <col min="8490" max="8490" width="1.7109375" style="14" customWidth="1"/>
    <col min="8491" max="8491" width="14.5703125" style="14" customWidth="1"/>
    <col min="8492" max="8492" width="11.7109375" style="14" customWidth="1"/>
    <col min="8493" max="8493" width="1.7109375" style="14" customWidth="1"/>
    <col min="8494" max="8687" width="9.140625" style="14"/>
    <col min="8688" max="8695" width="4" style="14" customWidth="1"/>
    <col min="8696" max="8696" width="6" style="14" customWidth="1"/>
    <col min="8697" max="8698" width="4" style="14" customWidth="1"/>
    <col min="8699" max="8700" width="0" style="14" hidden="1" customWidth="1"/>
    <col min="8701" max="8701" width="47.7109375" style="14" customWidth="1"/>
    <col min="8702" max="8704" width="0" style="14" hidden="1" customWidth="1"/>
    <col min="8705" max="8705" width="14.5703125" style="14" customWidth="1"/>
    <col min="8706" max="8715" width="0" style="14" hidden="1" customWidth="1"/>
    <col min="8716" max="8716" width="1.7109375" style="14" customWidth="1"/>
    <col min="8717" max="8717" width="13" style="14" customWidth="1"/>
    <col min="8718" max="8719" width="11.7109375" style="14" customWidth="1"/>
    <col min="8720" max="8720" width="13" style="14" customWidth="1"/>
    <col min="8721" max="8721" width="11.7109375" style="14" customWidth="1"/>
    <col min="8722" max="8722" width="1.7109375" style="14" customWidth="1"/>
    <col min="8723" max="8723" width="13" style="14" customWidth="1"/>
    <col min="8724" max="8725" width="1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29" width="13" style="14" customWidth="1"/>
    <col min="8730" max="8730" width="11.7109375" style="14" customWidth="1"/>
    <col min="8731" max="8731" width="1.7109375" style="14" customWidth="1"/>
    <col min="8732" max="8735" width="13" style="14" customWidth="1"/>
    <col min="8736" max="8736" width="11.7109375" style="14" customWidth="1"/>
    <col min="8737" max="8737" width="1.7109375" style="14" customWidth="1"/>
    <col min="8738" max="8740" width="1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3" style="14" customWidth="1"/>
    <col min="8745" max="8745" width="11.7109375" style="14" customWidth="1"/>
    <col min="8746" max="8746" width="1.7109375" style="14" customWidth="1"/>
    <col min="8747" max="8747" width="14.5703125" style="14" customWidth="1"/>
    <col min="8748" max="8748" width="11.7109375" style="14" customWidth="1"/>
    <col min="8749" max="8749" width="1.7109375" style="14" customWidth="1"/>
    <col min="8750" max="8943" width="9.140625" style="14"/>
    <col min="8944" max="8951" width="4" style="14" customWidth="1"/>
    <col min="8952" max="8952" width="6" style="14" customWidth="1"/>
    <col min="8953" max="8954" width="4" style="14" customWidth="1"/>
    <col min="8955" max="8956" width="0" style="14" hidden="1" customWidth="1"/>
    <col min="8957" max="8957" width="47.7109375" style="14" customWidth="1"/>
    <col min="8958" max="8960" width="0" style="14" hidden="1" customWidth="1"/>
    <col min="8961" max="8961" width="14.5703125" style="14" customWidth="1"/>
    <col min="8962" max="8971" width="0" style="14" hidden="1" customWidth="1"/>
    <col min="8972" max="8972" width="1.7109375" style="14" customWidth="1"/>
    <col min="8973" max="8973" width="13" style="14" customWidth="1"/>
    <col min="8974" max="8975" width="11.7109375" style="14" customWidth="1"/>
    <col min="8976" max="8976" width="13" style="14" customWidth="1"/>
    <col min="8977" max="8977" width="11.7109375" style="14" customWidth="1"/>
    <col min="8978" max="8978" width="1.7109375" style="14" customWidth="1"/>
    <col min="8979" max="8979" width="13" style="14" customWidth="1"/>
    <col min="8980" max="8981" width="1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5" width="13" style="14" customWidth="1"/>
    <col min="8986" max="8986" width="11.7109375" style="14" customWidth="1"/>
    <col min="8987" max="8987" width="1.7109375" style="14" customWidth="1"/>
    <col min="8988" max="8991" width="13" style="14" customWidth="1"/>
    <col min="8992" max="8992" width="11.7109375" style="14" customWidth="1"/>
    <col min="8993" max="8993" width="1.7109375" style="14" customWidth="1"/>
    <col min="8994" max="8996" width="1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3" style="14" customWidth="1"/>
    <col min="9001" max="9001" width="11.7109375" style="14" customWidth="1"/>
    <col min="9002" max="9002" width="1.7109375" style="14" customWidth="1"/>
    <col min="9003" max="9003" width="14.5703125" style="14" customWidth="1"/>
    <col min="9004" max="9004" width="11.7109375" style="14" customWidth="1"/>
    <col min="9005" max="9005" width="1.7109375" style="14" customWidth="1"/>
    <col min="9006" max="9199" width="9.140625" style="14"/>
    <col min="9200" max="9207" width="4" style="14" customWidth="1"/>
    <col min="9208" max="9208" width="6" style="14" customWidth="1"/>
    <col min="9209" max="9210" width="4" style="14" customWidth="1"/>
    <col min="9211" max="9212" width="0" style="14" hidden="1" customWidth="1"/>
    <col min="9213" max="9213" width="47.7109375" style="14" customWidth="1"/>
    <col min="9214" max="9216" width="0" style="14" hidden="1" customWidth="1"/>
    <col min="9217" max="9217" width="14.5703125" style="14" customWidth="1"/>
    <col min="9218" max="9227" width="0" style="14" hidden="1" customWidth="1"/>
    <col min="9228" max="9228" width="1.7109375" style="14" customWidth="1"/>
    <col min="9229" max="9229" width="13" style="14" customWidth="1"/>
    <col min="9230" max="9231" width="11.7109375" style="14" customWidth="1"/>
    <col min="9232" max="9232" width="13" style="14" customWidth="1"/>
    <col min="9233" max="9233" width="11.7109375" style="14" customWidth="1"/>
    <col min="9234" max="9234" width="1.7109375" style="14" customWidth="1"/>
    <col min="9235" max="9235" width="13" style="14" customWidth="1"/>
    <col min="9236" max="9237" width="1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1" width="13" style="14" customWidth="1"/>
    <col min="9242" max="9242" width="11.7109375" style="14" customWidth="1"/>
    <col min="9243" max="9243" width="1.7109375" style="14" customWidth="1"/>
    <col min="9244" max="9247" width="13" style="14" customWidth="1"/>
    <col min="9248" max="9248" width="11.7109375" style="14" customWidth="1"/>
    <col min="9249" max="9249" width="1.7109375" style="14" customWidth="1"/>
    <col min="9250" max="9252" width="1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3" style="14" customWidth="1"/>
    <col min="9257" max="9257" width="11.7109375" style="14" customWidth="1"/>
    <col min="9258" max="9258" width="1.7109375" style="14" customWidth="1"/>
    <col min="9259" max="9259" width="14.5703125" style="14" customWidth="1"/>
    <col min="9260" max="9260" width="11.7109375" style="14" customWidth="1"/>
    <col min="9261" max="9261" width="1.7109375" style="14" customWidth="1"/>
    <col min="9262" max="9455" width="9.140625" style="14"/>
    <col min="9456" max="9463" width="4" style="14" customWidth="1"/>
    <col min="9464" max="9464" width="6" style="14" customWidth="1"/>
    <col min="9465" max="9466" width="4" style="14" customWidth="1"/>
    <col min="9467" max="9468" width="0" style="14" hidden="1" customWidth="1"/>
    <col min="9469" max="9469" width="47.7109375" style="14" customWidth="1"/>
    <col min="9470" max="9472" width="0" style="14" hidden="1" customWidth="1"/>
    <col min="9473" max="9473" width="14.5703125" style="14" customWidth="1"/>
    <col min="9474" max="9483" width="0" style="14" hidden="1" customWidth="1"/>
    <col min="9484" max="9484" width="1.7109375" style="14" customWidth="1"/>
    <col min="9485" max="9485" width="13" style="14" customWidth="1"/>
    <col min="9486" max="9487" width="11.7109375" style="14" customWidth="1"/>
    <col min="9488" max="9488" width="13" style="14" customWidth="1"/>
    <col min="9489" max="9489" width="11.7109375" style="14" customWidth="1"/>
    <col min="9490" max="9490" width="1.7109375" style="14" customWidth="1"/>
    <col min="9491" max="9491" width="13" style="14" customWidth="1"/>
    <col min="9492" max="9493" width="1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497" width="13" style="14" customWidth="1"/>
    <col min="9498" max="9498" width="11.7109375" style="14" customWidth="1"/>
    <col min="9499" max="9499" width="1.7109375" style="14" customWidth="1"/>
    <col min="9500" max="9503" width="13" style="14" customWidth="1"/>
    <col min="9504" max="9504" width="11.7109375" style="14" customWidth="1"/>
    <col min="9505" max="9505" width="1.7109375" style="14" customWidth="1"/>
    <col min="9506" max="9508" width="1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3" style="14" customWidth="1"/>
    <col min="9513" max="9513" width="11.7109375" style="14" customWidth="1"/>
    <col min="9514" max="9514" width="1.7109375" style="14" customWidth="1"/>
    <col min="9515" max="9515" width="14.5703125" style="14" customWidth="1"/>
    <col min="9516" max="9516" width="11.7109375" style="14" customWidth="1"/>
    <col min="9517" max="9517" width="1.7109375" style="14" customWidth="1"/>
    <col min="9518" max="9711" width="9.140625" style="14"/>
    <col min="9712" max="9719" width="4" style="14" customWidth="1"/>
    <col min="9720" max="9720" width="6" style="14" customWidth="1"/>
    <col min="9721" max="9722" width="4" style="14" customWidth="1"/>
    <col min="9723" max="9724" width="0" style="14" hidden="1" customWidth="1"/>
    <col min="9725" max="9725" width="47.7109375" style="14" customWidth="1"/>
    <col min="9726" max="9728" width="0" style="14" hidden="1" customWidth="1"/>
    <col min="9729" max="9729" width="14.5703125" style="14" customWidth="1"/>
    <col min="9730" max="9739" width="0" style="14" hidden="1" customWidth="1"/>
    <col min="9740" max="9740" width="1.7109375" style="14" customWidth="1"/>
    <col min="9741" max="9741" width="13" style="14" customWidth="1"/>
    <col min="9742" max="9743" width="11.7109375" style="14" customWidth="1"/>
    <col min="9744" max="9744" width="13" style="14" customWidth="1"/>
    <col min="9745" max="9745" width="11.7109375" style="14" customWidth="1"/>
    <col min="9746" max="9746" width="1.7109375" style="14" customWidth="1"/>
    <col min="9747" max="9747" width="13" style="14" customWidth="1"/>
    <col min="9748" max="9749" width="1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3" width="13" style="14" customWidth="1"/>
    <col min="9754" max="9754" width="11.7109375" style="14" customWidth="1"/>
    <col min="9755" max="9755" width="1.7109375" style="14" customWidth="1"/>
    <col min="9756" max="9759" width="13" style="14" customWidth="1"/>
    <col min="9760" max="9760" width="11.7109375" style="14" customWidth="1"/>
    <col min="9761" max="9761" width="1.7109375" style="14" customWidth="1"/>
    <col min="9762" max="9764" width="1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3" style="14" customWidth="1"/>
    <col min="9769" max="9769" width="11.7109375" style="14" customWidth="1"/>
    <col min="9770" max="9770" width="1.7109375" style="14" customWidth="1"/>
    <col min="9771" max="9771" width="14.5703125" style="14" customWidth="1"/>
    <col min="9772" max="9772" width="11.7109375" style="14" customWidth="1"/>
    <col min="9773" max="9773" width="1.7109375" style="14" customWidth="1"/>
    <col min="9774" max="9967" width="9.140625" style="14"/>
    <col min="9968" max="9975" width="4" style="14" customWidth="1"/>
    <col min="9976" max="9976" width="6" style="14" customWidth="1"/>
    <col min="9977" max="9978" width="4" style="14" customWidth="1"/>
    <col min="9979" max="9980" width="0" style="14" hidden="1" customWidth="1"/>
    <col min="9981" max="9981" width="47.7109375" style="14" customWidth="1"/>
    <col min="9982" max="9984" width="0" style="14" hidden="1" customWidth="1"/>
    <col min="9985" max="9985" width="14.5703125" style="14" customWidth="1"/>
    <col min="9986" max="9995" width="0" style="14" hidden="1" customWidth="1"/>
    <col min="9996" max="9996" width="1.7109375" style="14" customWidth="1"/>
    <col min="9997" max="9997" width="13" style="14" customWidth="1"/>
    <col min="9998" max="9999" width="11.7109375" style="14" customWidth="1"/>
    <col min="10000" max="10000" width="13" style="14" customWidth="1"/>
    <col min="10001" max="10001" width="11.7109375" style="14" customWidth="1"/>
    <col min="10002" max="10002" width="1.7109375" style="14" customWidth="1"/>
    <col min="10003" max="10003" width="13" style="14" customWidth="1"/>
    <col min="10004" max="10005" width="1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09" width="13" style="14" customWidth="1"/>
    <col min="10010" max="10010" width="11.7109375" style="14" customWidth="1"/>
    <col min="10011" max="10011" width="1.7109375" style="14" customWidth="1"/>
    <col min="10012" max="10015" width="13" style="14" customWidth="1"/>
    <col min="10016" max="10016" width="11.7109375" style="14" customWidth="1"/>
    <col min="10017" max="10017" width="1.7109375" style="14" customWidth="1"/>
    <col min="10018" max="10020" width="1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3" style="14" customWidth="1"/>
    <col min="10025" max="10025" width="11.7109375" style="14" customWidth="1"/>
    <col min="10026" max="10026" width="1.7109375" style="14" customWidth="1"/>
    <col min="10027" max="10027" width="14.5703125" style="14" customWidth="1"/>
    <col min="10028" max="10028" width="11.7109375" style="14" customWidth="1"/>
    <col min="10029" max="10029" width="1.7109375" style="14" customWidth="1"/>
    <col min="10030" max="10223" width="9.140625" style="14"/>
    <col min="10224" max="10231" width="4" style="14" customWidth="1"/>
    <col min="10232" max="10232" width="6" style="14" customWidth="1"/>
    <col min="10233" max="10234" width="4" style="14" customWidth="1"/>
    <col min="10235" max="10236" width="0" style="14" hidden="1" customWidth="1"/>
    <col min="10237" max="10237" width="47.7109375" style="14" customWidth="1"/>
    <col min="10238" max="10240" width="0" style="14" hidden="1" customWidth="1"/>
    <col min="10241" max="10241" width="14.5703125" style="14" customWidth="1"/>
    <col min="10242" max="10251" width="0" style="14" hidden="1" customWidth="1"/>
    <col min="10252" max="10252" width="1.7109375" style="14" customWidth="1"/>
    <col min="10253" max="10253" width="13" style="14" customWidth="1"/>
    <col min="10254" max="10255" width="11.7109375" style="14" customWidth="1"/>
    <col min="10256" max="10256" width="13" style="14" customWidth="1"/>
    <col min="10257" max="10257" width="11.7109375" style="14" customWidth="1"/>
    <col min="10258" max="10258" width="1.7109375" style="14" customWidth="1"/>
    <col min="10259" max="10259" width="13" style="14" customWidth="1"/>
    <col min="10260" max="10261" width="1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5" width="13" style="14" customWidth="1"/>
    <col min="10266" max="10266" width="11.7109375" style="14" customWidth="1"/>
    <col min="10267" max="10267" width="1.7109375" style="14" customWidth="1"/>
    <col min="10268" max="10271" width="13" style="14" customWidth="1"/>
    <col min="10272" max="10272" width="11.7109375" style="14" customWidth="1"/>
    <col min="10273" max="10273" width="1.7109375" style="14" customWidth="1"/>
    <col min="10274" max="10276" width="1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3" style="14" customWidth="1"/>
    <col min="10281" max="10281" width="11.7109375" style="14" customWidth="1"/>
    <col min="10282" max="10282" width="1.7109375" style="14" customWidth="1"/>
    <col min="10283" max="10283" width="14.5703125" style="14" customWidth="1"/>
    <col min="10284" max="10284" width="11.7109375" style="14" customWidth="1"/>
    <col min="10285" max="10285" width="1.7109375" style="14" customWidth="1"/>
    <col min="10286" max="10479" width="9.140625" style="14"/>
    <col min="10480" max="10487" width="4" style="14" customWidth="1"/>
    <col min="10488" max="10488" width="6" style="14" customWidth="1"/>
    <col min="10489" max="10490" width="4" style="14" customWidth="1"/>
    <col min="10491" max="10492" width="0" style="14" hidden="1" customWidth="1"/>
    <col min="10493" max="10493" width="47.7109375" style="14" customWidth="1"/>
    <col min="10494" max="10496" width="0" style="14" hidden="1" customWidth="1"/>
    <col min="10497" max="10497" width="14.5703125" style="14" customWidth="1"/>
    <col min="10498" max="10507" width="0" style="14" hidden="1" customWidth="1"/>
    <col min="10508" max="10508" width="1.7109375" style="14" customWidth="1"/>
    <col min="10509" max="10509" width="13" style="14" customWidth="1"/>
    <col min="10510" max="10511" width="11.7109375" style="14" customWidth="1"/>
    <col min="10512" max="10512" width="13" style="14" customWidth="1"/>
    <col min="10513" max="10513" width="11.7109375" style="14" customWidth="1"/>
    <col min="10514" max="10514" width="1.7109375" style="14" customWidth="1"/>
    <col min="10515" max="10515" width="13" style="14" customWidth="1"/>
    <col min="10516" max="10517" width="1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1" width="13" style="14" customWidth="1"/>
    <col min="10522" max="10522" width="11.7109375" style="14" customWidth="1"/>
    <col min="10523" max="10523" width="1.7109375" style="14" customWidth="1"/>
    <col min="10524" max="10527" width="13" style="14" customWidth="1"/>
    <col min="10528" max="10528" width="11.7109375" style="14" customWidth="1"/>
    <col min="10529" max="10529" width="1.7109375" style="14" customWidth="1"/>
    <col min="10530" max="10532" width="1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3" style="14" customWidth="1"/>
    <col min="10537" max="10537" width="11.7109375" style="14" customWidth="1"/>
    <col min="10538" max="10538" width="1.7109375" style="14" customWidth="1"/>
    <col min="10539" max="10539" width="14.5703125" style="14" customWidth="1"/>
    <col min="10540" max="10540" width="11.7109375" style="14" customWidth="1"/>
    <col min="10541" max="10541" width="1.7109375" style="14" customWidth="1"/>
    <col min="10542" max="10735" width="9.140625" style="14"/>
    <col min="10736" max="10743" width="4" style="14" customWidth="1"/>
    <col min="10744" max="10744" width="6" style="14" customWidth="1"/>
    <col min="10745" max="10746" width="4" style="14" customWidth="1"/>
    <col min="10747" max="10748" width="0" style="14" hidden="1" customWidth="1"/>
    <col min="10749" max="10749" width="47.7109375" style="14" customWidth="1"/>
    <col min="10750" max="10752" width="0" style="14" hidden="1" customWidth="1"/>
    <col min="10753" max="10753" width="14.5703125" style="14" customWidth="1"/>
    <col min="10754" max="10763" width="0" style="14" hidden="1" customWidth="1"/>
    <col min="10764" max="10764" width="1.7109375" style="14" customWidth="1"/>
    <col min="10765" max="10765" width="13" style="14" customWidth="1"/>
    <col min="10766" max="10767" width="11.7109375" style="14" customWidth="1"/>
    <col min="10768" max="10768" width="13" style="14" customWidth="1"/>
    <col min="10769" max="10769" width="11.7109375" style="14" customWidth="1"/>
    <col min="10770" max="10770" width="1.7109375" style="14" customWidth="1"/>
    <col min="10771" max="10771" width="13" style="14" customWidth="1"/>
    <col min="10772" max="10773" width="1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77" width="13" style="14" customWidth="1"/>
    <col min="10778" max="10778" width="11.7109375" style="14" customWidth="1"/>
    <col min="10779" max="10779" width="1.7109375" style="14" customWidth="1"/>
    <col min="10780" max="10783" width="13" style="14" customWidth="1"/>
    <col min="10784" max="10784" width="11.7109375" style="14" customWidth="1"/>
    <col min="10785" max="10785" width="1.7109375" style="14" customWidth="1"/>
    <col min="10786" max="10788" width="1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3" style="14" customWidth="1"/>
    <col min="10793" max="10793" width="11.7109375" style="14" customWidth="1"/>
    <col min="10794" max="10794" width="1.7109375" style="14" customWidth="1"/>
    <col min="10795" max="10795" width="14.5703125" style="14" customWidth="1"/>
    <col min="10796" max="10796" width="11.7109375" style="14" customWidth="1"/>
    <col min="10797" max="10797" width="1.7109375" style="14" customWidth="1"/>
    <col min="10798" max="10991" width="9.140625" style="14"/>
    <col min="10992" max="10999" width="4" style="14" customWidth="1"/>
    <col min="11000" max="11000" width="6" style="14" customWidth="1"/>
    <col min="11001" max="11002" width="4" style="14" customWidth="1"/>
    <col min="11003" max="11004" width="0" style="14" hidden="1" customWidth="1"/>
    <col min="11005" max="11005" width="47.7109375" style="14" customWidth="1"/>
    <col min="11006" max="11008" width="0" style="14" hidden="1" customWidth="1"/>
    <col min="11009" max="11009" width="14.5703125" style="14" customWidth="1"/>
    <col min="11010" max="11019" width="0" style="14" hidden="1" customWidth="1"/>
    <col min="11020" max="11020" width="1.7109375" style="14" customWidth="1"/>
    <col min="11021" max="11021" width="13" style="14" customWidth="1"/>
    <col min="11022" max="11023" width="11.7109375" style="14" customWidth="1"/>
    <col min="11024" max="11024" width="13" style="14" customWidth="1"/>
    <col min="11025" max="11025" width="11.7109375" style="14" customWidth="1"/>
    <col min="11026" max="11026" width="1.7109375" style="14" customWidth="1"/>
    <col min="11027" max="11027" width="13" style="14" customWidth="1"/>
    <col min="11028" max="11029" width="1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3" width="13" style="14" customWidth="1"/>
    <col min="11034" max="11034" width="11.7109375" style="14" customWidth="1"/>
    <col min="11035" max="11035" width="1.7109375" style="14" customWidth="1"/>
    <col min="11036" max="11039" width="13" style="14" customWidth="1"/>
    <col min="11040" max="11040" width="11.7109375" style="14" customWidth="1"/>
    <col min="11041" max="11041" width="1.7109375" style="14" customWidth="1"/>
    <col min="11042" max="11044" width="1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3" style="14" customWidth="1"/>
    <col min="11049" max="11049" width="11.7109375" style="14" customWidth="1"/>
    <col min="11050" max="11050" width="1.7109375" style="14" customWidth="1"/>
    <col min="11051" max="11051" width="14.5703125" style="14" customWidth="1"/>
    <col min="11052" max="11052" width="11.7109375" style="14" customWidth="1"/>
    <col min="11053" max="11053" width="1.7109375" style="14" customWidth="1"/>
    <col min="11054" max="11247" width="9.140625" style="14"/>
    <col min="11248" max="11255" width="4" style="14" customWidth="1"/>
    <col min="11256" max="11256" width="6" style="14" customWidth="1"/>
    <col min="11257" max="11258" width="4" style="14" customWidth="1"/>
    <col min="11259" max="11260" width="0" style="14" hidden="1" customWidth="1"/>
    <col min="11261" max="11261" width="47.7109375" style="14" customWidth="1"/>
    <col min="11262" max="11264" width="0" style="14" hidden="1" customWidth="1"/>
    <col min="11265" max="11265" width="14.5703125" style="14" customWidth="1"/>
    <col min="11266" max="11275" width="0" style="14" hidden="1" customWidth="1"/>
    <col min="11276" max="11276" width="1.7109375" style="14" customWidth="1"/>
    <col min="11277" max="11277" width="13" style="14" customWidth="1"/>
    <col min="11278" max="11279" width="11.7109375" style="14" customWidth="1"/>
    <col min="11280" max="11280" width="13" style="14" customWidth="1"/>
    <col min="11281" max="11281" width="11.7109375" style="14" customWidth="1"/>
    <col min="11282" max="11282" width="1.7109375" style="14" customWidth="1"/>
    <col min="11283" max="11283" width="13" style="14" customWidth="1"/>
    <col min="11284" max="11285" width="1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89" width="13" style="14" customWidth="1"/>
    <col min="11290" max="11290" width="11.7109375" style="14" customWidth="1"/>
    <col min="11291" max="11291" width="1.7109375" style="14" customWidth="1"/>
    <col min="11292" max="11295" width="13" style="14" customWidth="1"/>
    <col min="11296" max="11296" width="11.7109375" style="14" customWidth="1"/>
    <col min="11297" max="11297" width="1.7109375" style="14" customWidth="1"/>
    <col min="11298" max="11300" width="1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3" style="14" customWidth="1"/>
    <col min="11305" max="11305" width="11.7109375" style="14" customWidth="1"/>
    <col min="11306" max="11306" width="1.7109375" style="14" customWidth="1"/>
    <col min="11307" max="11307" width="14.5703125" style="14" customWidth="1"/>
    <col min="11308" max="11308" width="11.7109375" style="14" customWidth="1"/>
    <col min="11309" max="11309" width="1.7109375" style="14" customWidth="1"/>
    <col min="11310" max="11503" width="9.140625" style="14"/>
    <col min="11504" max="11511" width="4" style="14" customWidth="1"/>
    <col min="11512" max="11512" width="6" style="14" customWidth="1"/>
    <col min="11513" max="11514" width="4" style="14" customWidth="1"/>
    <col min="11515" max="11516" width="0" style="14" hidden="1" customWidth="1"/>
    <col min="11517" max="11517" width="47.7109375" style="14" customWidth="1"/>
    <col min="11518" max="11520" width="0" style="14" hidden="1" customWidth="1"/>
    <col min="11521" max="11521" width="14.5703125" style="14" customWidth="1"/>
    <col min="11522" max="11531" width="0" style="14" hidden="1" customWidth="1"/>
    <col min="11532" max="11532" width="1.7109375" style="14" customWidth="1"/>
    <col min="11533" max="11533" width="13" style="14" customWidth="1"/>
    <col min="11534" max="11535" width="11.7109375" style="14" customWidth="1"/>
    <col min="11536" max="11536" width="13" style="14" customWidth="1"/>
    <col min="11537" max="11537" width="11.7109375" style="14" customWidth="1"/>
    <col min="11538" max="11538" width="1.7109375" style="14" customWidth="1"/>
    <col min="11539" max="11539" width="13" style="14" customWidth="1"/>
    <col min="11540" max="11541" width="1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5" width="13" style="14" customWidth="1"/>
    <col min="11546" max="11546" width="11.7109375" style="14" customWidth="1"/>
    <col min="11547" max="11547" width="1.7109375" style="14" customWidth="1"/>
    <col min="11548" max="11551" width="13" style="14" customWidth="1"/>
    <col min="11552" max="11552" width="11.7109375" style="14" customWidth="1"/>
    <col min="11553" max="11553" width="1.7109375" style="14" customWidth="1"/>
    <col min="11554" max="11556" width="1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3" style="14" customWidth="1"/>
    <col min="11561" max="11561" width="11.7109375" style="14" customWidth="1"/>
    <col min="11562" max="11562" width="1.7109375" style="14" customWidth="1"/>
    <col min="11563" max="11563" width="14.5703125" style="14" customWidth="1"/>
    <col min="11564" max="11564" width="11.7109375" style="14" customWidth="1"/>
    <col min="11565" max="11565" width="1.7109375" style="14" customWidth="1"/>
    <col min="11566" max="11759" width="9.140625" style="14"/>
    <col min="11760" max="11767" width="4" style="14" customWidth="1"/>
    <col min="11768" max="11768" width="6" style="14" customWidth="1"/>
    <col min="11769" max="11770" width="4" style="14" customWidth="1"/>
    <col min="11771" max="11772" width="0" style="14" hidden="1" customWidth="1"/>
    <col min="11773" max="11773" width="47.7109375" style="14" customWidth="1"/>
    <col min="11774" max="11776" width="0" style="14" hidden="1" customWidth="1"/>
    <col min="11777" max="11777" width="14.5703125" style="14" customWidth="1"/>
    <col min="11778" max="11787" width="0" style="14" hidden="1" customWidth="1"/>
    <col min="11788" max="11788" width="1.7109375" style="14" customWidth="1"/>
    <col min="11789" max="11789" width="13" style="14" customWidth="1"/>
    <col min="11790" max="11791" width="11.7109375" style="14" customWidth="1"/>
    <col min="11792" max="11792" width="13" style="14" customWidth="1"/>
    <col min="11793" max="11793" width="11.7109375" style="14" customWidth="1"/>
    <col min="11794" max="11794" width="1.7109375" style="14" customWidth="1"/>
    <col min="11795" max="11795" width="13" style="14" customWidth="1"/>
    <col min="11796" max="11797" width="1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1" width="13" style="14" customWidth="1"/>
    <col min="11802" max="11802" width="11.7109375" style="14" customWidth="1"/>
    <col min="11803" max="11803" width="1.7109375" style="14" customWidth="1"/>
    <col min="11804" max="11807" width="13" style="14" customWidth="1"/>
    <col min="11808" max="11808" width="11.7109375" style="14" customWidth="1"/>
    <col min="11809" max="11809" width="1.7109375" style="14" customWidth="1"/>
    <col min="11810" max="11812" width="1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3" style="14" customWidth="1"/>
    <col min="11817" max="11817" width="11.7109375" style="14" customWidth="1"/>
    <col min="11818" max="11818" width="1.7109375" style="14" customWidth="1"/>
    <col min="11819" max="11819" width="14.5703125" style="14" customWidth="1"/>
    <col min="11820" max="11820" width="11.7109375" style="14" customWidth="1"/>
    <col min="11821" max="11821" width="1.7109375" style="14" customWidth="1"/>
    <col min="11822" max="12015" width="9.140625" style="14"/>
    <col min="12016" max="12023" width="4" style="14" customWidth="1"/>
    <col min="12024" max="12024" width="6" style="14" customWidth="1"/>
    <col min="12025" max="12026" width="4" style="14" customWidth="1"/>
    <col min="12027" max="12028" width="0" style="14" hidden="1" customWidth="1"/>
    <col min="12029" max="12029" width="47.7109375" style="14" customWidth="1"/>
    <col min="12030" max="12032" width="0" style="14" hidden="1" customWidth="1"/>
    <col min="12033" max="12033" width="14.5703125" style="14" customWidth="1"/>
    <col min="12034" max="12043" width="0" style="14" hidden="1" customWidth="1"/>
    <col min="12044" max="12044" width="1.7109375" style="14" customWidth="1"/>
    <col min="12045" max="12045" width="13" style="14" customWidth="1"/>
    <col min="12046" max="12047" width="11.7109375" style="14" customWidth="1"/>
    <col min="12048" max="12048" width="13" style="14" customWidth="1"/>
    <col min="12049" max="12049" width="11.7109375" style="14" customWidth="1"/>
    <col min="12050" max="12050" width="1.7109375" style="14" customWidth="1"/>
    <col min="12051" max="12051" width="13" style="14" customWidth="1"/>
    <col min="12052" max="12053" width="1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57" width="13" style="14" customWidth="1"/>
    <col min="12058" max="12058" width="11.7109375" style="14" customWidth="1"/>
    <col min="12059" max="12059" width="1.7109375" style="14" customWidth="1"/>
    <col min="12060" max="12063" width="13" style="14" customWidth="1"/>
    <col min="12064" max="12064" width="11.7109375" style="14" customWidth="1"/>
    <col min="12065" max="12065" width="1.7109375" style="14" customWidth="1"/>
    <col min="12066" max="12068" width="1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3" style="14" customWidth="1"/>
    <col min="12073" max="12073" width="11.7109375" style="14" customWidth="1"/>
    <col min="12074" max="12074" width="1.7109375" style="14" customWidth="1"/>
    <col min="12075" max="12075" width="14.5703125" style="14" customWidth="1"/>
    <col min="12076" max="12076" width="11.7109375" style="14" customWidth="1"/>
    <col min="12077" max="12077" width="1.7109375" style="14" customWidth="1"/>
    <col min="12078" max="12271" width="9.140625" style="14"/>
    <col min="12272" max="12279" width="4" style="14" customWidth="1"/>
    <col min="12280" max="12280" width="6" style="14" customWidth="1"/>
    <col min="12281" max="12282" width="4" style="14" customWidth="1"/>
    <col min="12283" max="12284" width="0" style="14" hidden="1" customWidth="1"/>
    <col min="12285" max="12285" width="47.7109375" style="14" customWidth="1"/>
    <col min="12286" max="12288" width="0" style="14" hidden="1" customWidth="1"/>
    <col min="12289" max="12289" width="14.5703125" style="14" customWidth="1"/>
    <col min="12290" max="12299" width="0" style="14" hidden="1" customWidth="1"/>
    <col min="12300" max="12300" width="1.7109375" style="14" customWidth="1"/>
    <col min="12301" max="12301" width="13" style="14" customWidth="1"/>
    <col min="12302" max="12303" width="11.7109375" style="14" customWidth="1"/>
    <col min="12304" max="12304" width="13" style="14" customWidth="1"/>
    <col min="12305" max="12305" width="11.7109375" style="14" customWidth="1"/>
    <col min="12306" max="12306" width="1.7109375" style="14" customWidth="1"/>
    <col min="12307" max="12307" width="13" style="14" customWidth="1"/>
    <col min="12308" max="12309" width="1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3" width="13" style="14" customWidth="1"/>
    <col min="12314" max="12314" width="11.7109375" style="14" customWidth="1"/>
    <col min="12315" max="12315" width="1.7109375" style="14" customWidth="1"/>
    <col min="12316" max="12319" width="13" style="14" customWidth="1"/>
    <col min="12320" max="12320" width="11.7109375" style="14" customWidth="1"/>
    <col min="12321" max="12321" width="1.7109375" style="14" customWidth="1"/>
    <col min="12322" max="12324" width="1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3" style="14" customWidth="1"/>
    <col min="12329" max="12329" width="11.7109375" style="14" customWidth="1"/>
    <col min="12330" max="12330" width="1.7109375" style="14" customWidth="1"/>
    <col min="12331" max="12331" width="14.5703125" style="14" customWidth="1"/>
    <col min="12332" max="12332" width="11.7109375" style="14" customWidth="1"/>
    <col min="12333" max="12333" width="1.7109375" style="14" customWidth="1"/>
    <col min="12334" max="12527" width="9.140625" style="14"/>
    <col min="12528" max="12535" width="4" style="14" customWidth="1"/>
    <col min="12536" max="12536" width="6" style="14" customWidth="1"/>
    <col min="12537" max="12538" width="4" style="14" customWidth="1"/>
    <col min="12539" max="12540" width="0" style="14" hidden="1" customWidth="1"/>
    <col min="12541" max="12541" width="47.7109375" style="14" customWidth="1"/>
    <col min="12542" max="12544" width="0" style="14" hidden="1" customWidth="1"/>
    <col min="12545" max="12545" width="14.5703125" style="14" customWidth="1"/>
    <col min="12546" max="12555" width="0" style="14" hidden="1" customWidth="1"/>
    <col min="12556" max="12556" width="1.7109375" style="14" customWidth="1"/>
    <col min="12557" max="12557" width="13" style="14" customWidth="1"/>
    <col min="12558" max="12559" width="11.7109375" style="14" customWidth="1"/>
    <col min="12560" max="12560" width="13" style="14" customWidth="1"/>
    <col min="12561" max="12561" width="11.7109375" style="14" customWidth="1"/>
    <col min="12562" max="12562" width="1.7109375" style="14" customWidth="1"/>
    <col min="12563" max="12563" width="13" style="14" customWidth="1"/>
    <col min="12564" max="12565" width="1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69" width="13" style="14" customWidth="1"/>
    <col min="12570" max="12570" width="11.7109375" style="14" customWidth="1"/>
    <col min="12571" max="12571" width="1.7109375" style="14" customWidth="1"/>
    <col min="12572" max="12575" width="13" style="14" customWidth="1"/>
    <col min="12576" max="12576" width="11.7109375" style="14" customWidth="1"/>
    <col min="12577" max="12577" width="1.7109375" style="14" customWidth="1"/>
    <col min="12578" max="12580" width="1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3" style="14" customWidth="1"/>
    <col min="12585" max="12585" width="11.7109375" style="14" customWidth="1"/>
    <col min="12586" max="12586" width="1.7109375" style="14" customWidth="1"/>
    <col min="12587" max="12587" width="14.5703125" style="14" customWidth="1"/>
    <col min="12588" max="12588" width="11.7109375" style="14" customWidth="1"/>
    <col min="12589" max="12589" width="1.7109375" style="14" customWidth="1"/>
    <col min="12590" max="12783" width="9.140625" style="14"/>
    <col min="12784" max="12791" width="4" style="14" customWidth="1"/>
    <col min="12792" max="12792" width="6" style="14" customWidth="1"/>
    <col min="12793" max="12794" width="4" style="14" customWidth="1"/>
    <col min="12795" max="12796" width="0" style="14" hidden="1" customWidth="1"/>
    <col min="12797" max="12797" width="47.7109375" style="14" customWidth="1"/>
    <col min="12798" max="12800" width="0" style="14" hidden="1" customWidth="1"/>
    <col min="12801" max="12801" width="14.5703125" style="14" customWidth="1"/>
    <col min="12802" max="12811" width="0" style="14" hidden="1" customWidth="1"/>
    <col min="12812" max="12812" width="1.7109375" style="14" customWidth="1"/>
    <col min="12813" max="12813" width="13" style="14" customWidth="1"/>
    <col min="12814" max="12815" width="11.7109375" style="14" customWidth="1"/>
    <col min="12816" max="12816" width="13" style="14" customWidth="1"/>
    <col min="12817" max="12817" width="11.7109375" style="14" customWidth="1"/>
    <col min="12818" max="12818" width="1.7109375" style="14" customWidth="1"/>
    <col min="12819" max="12819" width="13" style="14" customWidth="1"/>
    <col min="12820" max="12821" width="1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5" width="13" style="14" customWidth="1"/>
    <col min="12826" max="12826" width="11.7109375" style="14" customWidth="1"/>
    <col min="12827" max="12827" width="1.7109375" style="14" customWidth="1"/>
    <col min="12828" max="12831" width="13" style="14" customWidth="1"/>
    <col min="12832" max="12832" width="11.7109375" style="14" customWidth="1"/>
    <col min="12833" max="12833" width="1.7109375" style="14" customWidth="1"/>
    <col min="12834" max="12836" width="1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3" style="14" customWidth="1"/>
    <col min="12841" max="12841" width="11.7109375" style="14" customWidth="1"/>
    <col min="12842" max="12842" width="1.7109375" style="14" customWidth="1"/>
    <col min="12843" max="12843" width="14.5703125" style="14" customWidth="1"/>
    <col min="12844" max="12844" width="11.7109375" style="14" customWidth="1"/>
    <col min="12845" max="12845" width="1.7109375" style="14" customWidth="1"/>
    <col min="12846" max="13039" width="9.140625" style="14"/>
    <col min="13040" max="13047" width="4" style="14" customWidth="1"/>
    <col min="13048" max="13048" width="6" style="14" customWidth="1"/>
    <col min="13049" max="13050" width="4" style="14" customWidth="1"/>
    <col min="13051" max="13052" width="0" style="14" hidden="1" customWidth="1"/>
    <col min="13053" max="13053" width="47.7109375" style="14" customWidth="1"/>
    <col min="13054" max="13056" width="0" style="14" hidden="1" customWidth="1"/>
    <col min="13057" max="13057" width="14.5703125" style="14" customWidth="1"/>
    <col min="13058" max="13067" width="0" style="14" hidden="1" customWidth="1"/>
    <col min="13068" max="13068" width="1.7109375" style="14" customWidth="1"/>
    <col min="13069" max="13069" width="13" style="14" customWidth="1"/>
    <col min="13070" max="13071" width="11.7109375" style="14" customWidth="1"/>
    <col min="13072" max="13072" width="13" style="14" customWidth="1"/>
    <col min="13073" max="13073" width="11.7109375" style="14" customWidth="1"/>
    <col min="13074" max="13074" width="1.7109375" style="14" customWidth="1"/>
    <col min="13075" max="13075" width="13" style="14" customWidth="1"/>
    <col min="13076" max="13077" width="1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1" width="13" style="14" customWidth="1"/>
    <col min="13082" max="13082" width="11.7109375" style="14" customWidth="1"/>
    <col min="13083" max="13083" width="1.7109375" style="14" customWidth="1"/>
    <col min="13084" max="13087" width="13" style="14" customWidth="1"/>
    <col min="13088" max="13088" width="11.7109375" style="14" customWidth="1"/>
    <col min="13089" max="13089" width="1.7109375" style="14" customWidth="1"/>
    <col min="13090" max="13092" width="1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3" style="14" customWidth="1"/>
    <col min="13097" max="13097" width="11.7109375" style="14" customWidth="1"/>
    <col min="13098" max="13098" width="1.7109375" style="14" customWidth="1"/>
    <col min="13099" max="13099" width="14.5703125" style="14" customWidth="1"/>
    <col min="13100" max="13100" width="11.7109375" style="14" customWidth="1"/>
    <col min="13101" max="13101" width="1.7109375" style="14" customWidth="1"/>
    <col min="13102" max="13295" width="9.140625" style="14"/>
    <col min="13296" max="13303" width="4" style="14" customWidth="1"/>
    <col min="13304" max="13304" width="6" style="14" customWidth="1"/>
    <col min="13305" max="13306" width="4" style="14" customWidth="1"/>
    <col min="13307" max="13308" width="0" style="14" hidden="1" customWidth="1"/>
    <col min="13309" max="13309" width="47.7109375" style="14" customWidth="1"/>
    <col min="13310" max="13312" width="0" style="14" hidden="1" customWidth="1"/>
    <col min="13313" max="13313" width="14.5703125" style="14" customWidth="1"/>
    <col min="13314" max="13323" width="0" style="14" hidden="1" customWidth="1"/>
    <col min="13324" max="13324" width="1.7109375" style="14" customWidth="1"/>
    <col min="13325" max="13325" width="13" style="14" customWidth="1"/>
    <col min="13326" max="13327" width="11.7109375" style="14" customWidth="1"/>
    <col min="13328" max="13328" width="13" style="14" customWidth="1"/>
    <col min="13329" max="13329" width="11.7109375" style="14" customWidth="1"/>
    <col min="13330" max="13330" width="1.7109375" style="14" customWidth="1"/>
    <col min="13331" max="13331" width="13" style="14" customWidth="1"/>
    <col min="13332" max="13333" width="1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37" width="13" style="14" customWidth="1"/>
    <col min="13338" max="13338" width="11.7109375" style="14" customWidth="1"/>
    <col min="13339" max="13339" width="1.7109375" style="14" customWidth="1"/>
    <col min="13340" max="13343" width="13" style="14" customWidth="1"/>
    <col min="13344" max="13344" width="11.7109375" style="14" customWidth="1"/>
    <col min="13345" max="13345" width="1.7109375" style="14" customWidth="1"/>
    <col min="13346" max="13348" width="1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3" style="14" customWidth="1"/>
    <col min="13353" max="13353" width="11.7109375" style="14" customWidth="1"/>
    <col min="13354" max="13354" width="1.7109375" style="14" customWidth="1"/>
    <col min="13355" max="13355" width="14.5703125" style="14" customWidth="1"/>
    <col min="13356" max="13356" width="11.7109375" style="14" customWidth="1"/>
    <col min="13357" max="13357" width="1.7109375" style="14" customWidth="1"/>
    <col min="13358" max="13551" width="9.140625" style="14"/>
    <col min="13552" max="13559" width="4" style="14" customWidth="1"/>
    <col min="13560" max="13560" width="6" style="14" customWidth="1"/>
    <col min="13561" max="13562" width="4" style="14" customWidth="1"/>
    <col min="13563" max="13564" width="0" style="14" hidden="1" customWidth="1"/>
    <col min="13565" max="13565" width="47.7109375" style="14" customWidth="1"/>
    <col min="13566" max="13568" width="0" style="14" hidden="1" customWidth="1"/>
    <col min="13569" max="13569" width="14.5703125" style="14" customWidth="1"/>
    <col min="13570" max="13579" width="0" style="14" hidden="1" customWidth="1"/>
    <col min="13580" max="13580" width="1.7109375" style="14" customWidth="1"/>
    <col min="13581" max="13581" width="13" style="14" customWidth="1"/>
    <col min="13582" max="13583" width="11.7109375" style="14" customWidth="1"/>
    <col min="13584" max="13584" width="13" style="14" customWidth="1"/>
    <col min="13585" max="13585" width="11.7109375" style="14" customWidth="1"/>
    <col min="13586" max="13586" width="1.7109375" style="14" customWidth="1"/>
    <col min="13587" max="13587" width="13" style="14" customWidth="1"/>
    <col min="13588" max="13589" width="1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3" width="13" style="14" customWidth="1"/>
    <col min="13594" max="13594" width="11.7109375" style="14" customWidth="1"/>
    <col min="13595" max="13595" width="1.7109375" style="14" customWidth="1"/>
    <col min="13596" max="13599" width="13" style="14" customWidth="1"/>
    <col min="13600" max="13600" width="11.7109375" style="14" customWidth="1"/>
    <col min="13601" max="13601" width="1.7109375" style="14" customWidth="1"/>
    <col min="13602" max="13604" width="1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3" style="14" customWidth="1"/>
    <col min="13609" max="13609" width="11.7109375" style="14" customWidth="1"/>
    <col min="13610" max="13610" width="1.7109375" style="14" customWidth="1"/>
    <col min="13611" max="13611" width="14.5703125" style="14" customWidth="1"/>
    <col min="13612" max="13612" width="11.7109375" style="14" customWidth="1"/>
    <col min="13613" max="13613" width="1.7109375" style="14" customWidth="1"/>
    <col min="13614" max="13807" width="9.140625" style="14"/>
    <col min="13808" max="13815" width="4" style="14" customWidth="1"/>
    <col min="13816" max="13816" width="6" style="14" customWidth="1"/>
    <col min="13817" max="13818" width="4" style="14" customWidth="1"/>
    <col min="13819" max="13820" width="0" style="14" hidden="1" customWidth="1"/>
    <col min="13821" max="13821" width="47.7109375" style="14" customWidth="1"/>
    <col min="13822" max="13824" width="0" style="14" hidden="1" customWidth="1"/>
    <col min="13825" max="13825" width="14.5703125" style="14" customWidth="1"/>
    <col min="13826" max="13835" width="0" style="14" hidden="1" customWidth="1"/>
    <col min="13836" max="13836" width="1.7109375" style="14" customWidth="1"/>
    <col min="13837" max="13837" width="13" style="14" customWidth="1"/>
    <col min="13838" max="13839" width="11.7109375" style="14" customWidth="1"/>
    <col min="13840" max="13840" width="13" style="14" customWidth="1"/>
    <col min="13841" max="13841" width="11.7109375" style="14" customWidth="1"/>
    <col min="13842" max="13842" width="1.7109375" style="14" customWidth="1"/>
    <col min="13843" max="13843" width="13" style="14" customWidth="1"/>
    <col min="13844" max="13845" width="1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49" width="13" style="14" customWidth="1"/>
    <col min="13850" max="13850" width="11.7109375" style="14" customWidth="1"/>
    <col min="13851" max="13851" width="1.7109375" style="14" customWidth="1"/>
    <col min="13852" max="13855" width="13" style="14" customWidth="1"/>
    <col min="13856" max="13856" width="11.7109375" style="14" customWidth="1"/>
    <col min="13857" max="13857" width="1.7109375" style="14" customWidth="1"/>
    <col min="13858" max="13860" width="1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3" style="14" customWidth="1"/>
    <col min="13865" max="13865" width="11.7109375" style="14" customWidth="1"/>
    <col min="13866" max="13866" width="1.7109375" style="14" customWidth="1"/>
    <col min="13867" max="13867" width="14.5703125" style="14" customWidth="1"/>
    <col min="13868" max="13868" width="11.7109375" style="14" customWidth="1"/>
    <col min="13869" max="13869" width="1.7109375" style="14" customWidth="1"/>
    <col min="13870" max="14063" width="9.140625" style="14"/>
    <col min="14064" max="14071" width="4" style="14" customWidth="1"/>
    <col min="14072" max="14072" width="6" style="14" customWidth="1"/>
    <col min="14073" max="14074" width="4" style="14" customWidth="1"/>
    <col min="14075" max="14076" width="0" style="14" hidden="1" customWidth="1"/>
    <col min="14077" max="14077" width="47.7109375" style="14" customWidth="1"/>
    <col min="14078" max="14080" width="0" style="14" hidden="1" customWidth="1"/>
    <col min="14081" max="14081" width="14.5703125" style="14" customWidth="1"/>
    <col min="14082" max="14091" width="0" style="14" hidden="1" customWidth="1"/>
    <col min="14092" max="14092" width="1.7109375" style="14" customWidth="1"/>
    <col min="14093" max="14093" width="13" style="14" customWidth="1"/>
    <col min="14094" max="14095" width="11.7109375" style="14" customWidth="1"/>
    <col min="14096" max="14096" width="13" style="14" customWidth="1"/>
    <col min="14097" max="14097" width="11.7109375" style="14" customWidth="1"/>
    <col min="14098" max="14098" width="1.7109375" style="14" customWidth="1"/>
    <col min="14099" max="14099" width="13" style="14" customWidth="1"/>
    <col min="14100" max="14101" width="1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5" width="13" style="14" customWidth="1"/>
    <col min="14106" max="14106" width="11.7109375" style="14" customWidth="1"/>
    <col min="14107" max="14107" width="1.7109375" style="14" customWidth="1"/>
    <col min="14108" max="14111" width="13" style="14" customWidth="1"/>
    <col min="14112" max="14112" width="11.7109375" style="14" customWidth="1"/>
    <col min="14113" max="14113" width="1.7109375" style="14" customWidth="1"/>
    <col min="14114" max="14116" width="1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3" style="14" customWidth="1"/>
    <col min="14121" max="14121" width="11.7109375" style="14" customWidth="1"/>
    <col min="14122" max="14122" width="1.7109375" style="14" customWidth="1"/>
    <col min="14123" max="14123" width="14.5703125" style="14" customWidth="1"/>
    <col min="14124" max="14124" width="11.7109375" style="14" customWidth="1"/>
    <col min="14125" max="14125" width="1.7109375" style="14" customWidth="1"/>
    <col min="14126" max="14319" width="9.140625" style="14"/>
    <col min="14320" max="14327" width="4" style="14" customWidth="1"/>
    <col min="14328" max="14328" width="6" style="14" customWidth="1"/>
    <col min="14329" max="14330" width="4" style="14" customWidth="1"/>
    <col min="14331" max="14332" width="0" style="14" hidden="1" customWidth="1"/>
    <col min="14333" max="14333" width="47.7109375" style="14" customWidth="1"/>
    <col min="14334" max="14336" width="0" style="14" hidden="1" customWidth="1"/>
    <col min="14337" max="14337" width="14.5703125" style="14" customWidth="1"/>
    <col min="14338" max="14347" width="0" style="14" hidden="1" customWidth="1"/>
    <col min="14348" max="14348" width="1.7109375" style="14" customWidth="1"/>
    <col min="14349" max="14349" width="13" style="14" customWidth="1"/>
    <col min="14350" max="14351" width="11.7109375" style="14" customWidth="1"/>
    <col min="14352" max="14352" width="13" style="14" customWidth="1"/>
    <col min="14353" max="14353" width="11.7109375" style="14" customWidth="1"/>
    <col min="14354" max="14354" width="1.7109375" style="14" customWidth="1"/>
    <col min="14355" max="14355" width="13" style="14" customWidth="1"/>
    <col min="14356" max="14357" width="1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1" width="13" style="14" customWidth="1"/>
    <col min="14362" max="14362" width="11.7109375" style="14" customWidth="1"/>
    <col min="14363" max="14363" width="1.7109375" style="14" customWidth="1"/>
    <col min="14364" max="14367" width="13" style="14" customWidth="1"/>
    <col min="14368" max="14368" width="11.7109375" style="14" customWidth="1"/>
    <col min="14369" max="14369" width="1.7109375" style="14" customWidth="1"/>
    <col min="14370" max="14372" width="1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3" style="14" customWidth="1"/>
    <col min="14377" max="14377" width="11.7109375" style="14" customWidth="1"/>
    <col min="14378" max="14378" width="1.7109375" style="14" customWidth="1"/>
    <col min="14379" max="14379" width="14.5703125" style="14" customWidth="1"/>
    <col min="14380" max="14380" width="11.7109375" style="14" customWidth="1"/>
    <col min="14381" max="14381" width="1.7109375" style="14" customWidth="1"/>
    <col min="14382" max="14575" width="9.140625" style="14"/>
    <col min="14576" max="14583" width="4" style="14" customWidth="1"/>
    <col min="14584" max="14584" width="6" style="14" customWidth="1"/>
    <col min="14585" max="14586" width="4" style="14" customWidth="1"/>
    <col min="14587" max="14588" width="0" style="14" hidden="1" customWidth="1"/>
    <col min="14589" max="14589" width="47.7109375" style="14" customWidth="1"/>
    <col min="14590" max="14592" width="0" style="14" hidden="1" customWidth="1"/>
    <col min="14593" max="14593" width="14.5703125" style="14" customWidth="1"/>
    <col min="14594" max="14603" width="0" style="14" hidden="1" customWidth="1"/>
    <col min="14604" max="14604" width="1.7109375" style="14" customWidth="1"/>
    <col min="14605" max="14605" width="13" style="14" customWidth="1"/>
    <col min="14606" max="14607" width="11.7109375" style="14" customWidth="1"/>
    <col min="14608" max="14608" width="13" style="14" customWidth="1"/>
    <col min="14609" max="14609" width="11.7109375" style="14" customWidth="1"/>
    <col min="14610" max="14610" width="1.7109375" style="14" customWidth="1"/>
    <col min="14611" max="14611" width="13" style="14" customWidth="1"/>
    <col min="14612" max="14613" width="1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17" width="13" style="14" customWidth="1"/>
    <col min="14618" max="14618" width="11.7109375" style="14" customWidth="1"/>
    <col min="14619" max="14619" width="1.7109375" style="14" customWidth="1"/>
    <col min="14620" max="14623" width="13" style="14" customWidth="1"/>
    <col min="14624" max="14624" width="11.7109375" style="14" customWidth="1"/>
    <col min="14625" max="14625" width="1.7109375" style="14" customWidth="1"/>
    <col min="14626" max="14628" width="1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3" style="14" customWidth="1"/>
    <col min="14633" max="14633" width="11.7109375" style="14" customWidth="1"/>
    <col min="14634" max="14634" width="1.7109375" style="14" customWidth="1"/>
    <col min="14635" max="14635" width="14.5703125" style="14" customWidth="1"/>
    <col min="14636" max="14636" width="11.7109375" style="14" customWidth="1"/>
    <col min="14637" max="14637" width="1.7109375" style="14" customWidth="1"/>
    <col min="14638" max="14831" width="9.140625" style="14"/>
    <col min="14832" max="14839" width="4" style="14" customWidth="1"/>
    <col min="14840" max="14840" width="6" style="14" customWidth="1"/>
    <col min="14841" max="14842" width="4" style="14" customWidth="1"/>
    <col min="14843" max="14844" width="0" style="14" hidden="1" customWidth="1"/>
    <col min="14845" max="14845" width="47.7109375" style="14" customWidth="1"/>
    <col min="14846" max="14848" width="0" style="14" hidden="1" customWidth="1"/>
    <col min="14849" max="14849" width="14.5703125" style="14" customWidth="1"/>
    <col min="14850" max="14859" width="0" style="14" hidden="1" customWidth="1"/>
    <col min="14860" max="14860" width="1.7109375" style="14" customWidth="1"/>
    <col min="14861" max="14861" width="13" style="14" customWidth="1"/>
    <col min="14862" max="14863" width="11.7109375" style="14" customWidth="1"/>
    <col min="14864" max="14864" width="13" style="14" customWidth="1"/>
    <col min="14865" max="14865" width="11.7109375" style="14" customWidth="1"/>
    <col min="14866" max="14866" width="1.7109375" style="14" customWidth="1"/>
    <col min="14867" max="14867" width="13" style="14" customWidth="1"/>
    <col min="14868" max="14869" width="1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3" width="13" style="14" customWidth="1"/>
    <col min="14874" max="14874" width="11.7109375" style="14" customWidth="1"/>
    <col min="14875" max="14875" width="1.7109375" style="14" customWidth="1"/>
    <col min="14876" max="14879" width="13" style="14" customWidth="1"/>
    <col min="14880" max="14880" width="11.7109375" style="14" customWidth="1"/>
    <col min="14881" max="14881" width="1.7109375" style="14" customWidth="1"/>
    <col min="14882" max="14884" width="1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3" style="14" customWidth="1"/>
    <col min="14889" max="14889" width="11.7109375" style="14" customWidth="1"/>
    <col min="14890" max="14890" width="1.7109375" style="14" customWidth="1"/>
    <col min="14891" max="14891" width="14.5703125" style="14" customWidth="1"/>
    <col min="14892" max="14892" width="11.7109375" style="14" customWidth="1"/>
    <col min="14893" max="14893" width="1.7109375" style="14" customWidth="1"/>
    <col min="14894" max="15087" width="9.140625" style="14"/>
    <col min="15088" max="15095" width="4" style="14" customWidth="1"/>
    <col min="15096" max="15096" width="6" style="14" customWidth="1"/>
    <col min="15097" max="15098" width="4" style="14" customWidth="1"/>
    <col min="15099" max="15100" width="0" style="14" hidden="1" customWidth="1"/>
    <col min="15101" max="15101" width="47.7109375" style="14" customWidth="1"/>
    <col min="15102" max="15104" width="0" style="14" hidden="1" customWidth="1"/>
    <col min="15105" max="15105" width="14.5703125" style="14" customWidth="1"/>
    <col min="15106" max="15115" width="0" style="14" hidden="1" customWidth="1"/>
    <col min="15116" max="15116" width="1.7109375" style="14" customWidth="1"/>
    <col min="15117" max="15117" width="13" style="14" customWidth="1"/>
    <col min="15118" max="15119" width="11.7109375" style="14" customWidth="1"/>
    <col min="15120" max="15120" width="13" style="14" customWidth="1"/>
    <col min="15121" max="15121" width="11.7109375" style="14" customWidth="1"/>
    <col min="15122" max="15122" width="1.7109375" style="14" customWidth="1"/>
    <col min="15123" max="15123" width="13" style="14" customWidth="1"/>
    <col min="15124" max="15125" width="1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29" width="13" style="14" customWidth="1"/>
    <col min="15130" max="15130" width="11.7109375" style="14" customWidth="1"/>
    <col min="15131" max="15131" width="1.7109375" style="14" customWidth="1"/>
    <col min="15132" max="15135" width="13" style="14" customWidth="1"/>
    <col min="15136" max="15136" width="11.7109375" style="14" customWidth="1"/>
    <col min="15137" max="15137" width="1.7109375" style="14" customWidth="1"/>
    <col min="15138" max="15140" width="1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3" style="14" customWidth="1"/>
    <col min="15145" max="15145" width="11.7109375" style="14" customWidth="1"/>
    <col min="15146" max="15146" width="1.7109375" style="14" customWidth="1"/>
    <col min="15147" max="15147" width="14.5703125" style="14" customWidth="1"/>
    <col min="15148" max="15148" width="11.7109375" style="14" customWidth="1"/>
    <col min="15149" max="15149" width="1.7109375" style="14" customWidth="1"/>
    <col min="15150" max="15343" width="9.140625" style="14"/>
    <col min="15344" max="15351" width="4" style="14" customWidth="1"/>
    <col min="15352" max="15352" width="6" style="14" customWidth="1"/>
    <col min="15353" max="15354" width="4" style="14" customWidth="1"/>
    <col min="15355" max="15356" width="0" style="14" hidden="1" customWidth="1"/>
    <col min="15357" max="15357" width="47.7109375" style="14" customWidth="1"/>
    <col min="15358" max="15360" width="0" style="14" hidden="1" customWidth="1"/>
    <col min="15361" max="15361" width="14.5703125" style="14" customWidth="1"/>
    <col min="15362" max="15371" width="0" style="14" hidden="1" customWidth="1"/>
    <col min="15372" max="15372" width="1.7109375" style="14" customWidth="1"/>
    <col min="15373" max="15373" width="13" style="14" customWidth="1"/>
    <col min="15374" max="15375" width="11.7109375" style="14" customWidth="1"/>
    <col min="15376" max="15376" width="13" style="14" customWidth="1"/>
    <col min="15377" max="15377" width="11.7109375" style="14" customWidth="1"/>
    <col min="15378" max="15378" width="1.7109375" style="14" customWidth="1"/>
    <col min="15379" max="15379" width="13" style="14" customWidth="1"/>
    <col min="15380" max="15381" width="1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5" width="13" style="14" customWidth="1"/>
    <col min="15386" max="15386" width="11.7109375" style="14" customWidth="1"/>
    <col min="15387" max="15387" width="1.7109375" style="14" customWidth="1"/>
    <col min="15388" max="15391" width="13" style="14" customWidth="1"/>
    <col min="15392" max="15392" width="11.7109375" style="14" customWidth="1"/>
    <col min="15393" max="15393" width="1.7109375" style="14" customWidth="1"/>
    <col min="15394" max="15396" width="1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3" style="14" customWidth="1"/>
    <col min="15401" max="15401" width="11.7109375" style="14" customWidth="1"/>
    <col min="15402" max="15402" width="1.7109375" style="14" customWidth="1"/>
    <col min="15403" max="15403" width="14.5703125" style="14" customWidth="1"/>
    <col min="15404" max="15404" width="11.7109375" style="14" customWidth="1"/>
    <col min="15405" max="15405" width="1.7109375" style="14" customWidth="1"/>
    <col min="15406" max="15599" width="9.140625" style="14"/>
    <col min="15600" max="15607" width="4" style="14" customWidth="1"/>
    <col min="15608" max="15608" width="6" style="14" customWidth="1"/>
    <col min="15609" max="15610" width="4" style="14" customWidth="1"/>
    <col min="15611" max="15612" width="0" style="14" hidden="1" customWidth="1"/>
    <col min="15613" max="15613" width="47.7109375" style="14" customWidth="1"/>
    <col min="15614" max="15616" width="0" style="14" hidden="1" customWidth="1"/>
    <col min="15617" max="15617" width="14.5703125" style="14" customWidth="1"/>
    <col min="15618" max="15627" width="0" style="14" hidden="1" customWidth="1"/>
    <col min="15628" max="15628" width="1.7109375" style="14" customWidth="1"/>
    <col min="15629" max="15629" width="13" style="14" customWidth="1"/>
    <col min="15630" max="15631" width="11.7109375" style="14" customWidth="1"/>
    <col min="15632" max="15632" width="13" style="14" customWidth="1"/>
    <col min="15633" max="15633" width="11.7109375" style="14" customWidth="1"/>
    <col min="15634" max="15634" width="1.7109375" style="14" customWidth="1"/>
    <col min="15635" max="15635" width="13" style="14" customWidth="1"/>
    <col min="15636" max="15637" width="1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1" width="13" style="14" customWidth="1"/>
    <col min="15642" max="15642" width="11.7109375" style="14" customWidth="1"/>
    <col min="15643" max="15643" width="1.7109375" style="14" customWidth="1"/>
    <col min="15644" max="15647" width="13" style="14" customWidth="1"/>
    <col min="15648" max="15648" width="11.7109375" style="14" customWidth="1"/>
    <col min="15649" max="15649" width="1.7109375" style="14" customWidth="1"/>
    <col min="15650" max="15652" width="1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3" style="14" customWidth="1"/>
    <col min="15657" max="15657" width="11.7109375" style="14" customWidth="1"/>
    <col min="15658" max="15658" width="1.7109375" style="14" customWidth="1"/>
    <col min="15659" max="15659" width="14.5703125" style="14" customWidth="1"/>
    <col min="15660" max="15660" width="11.7109375" style="14" customWidth="1"/>
    <col min="15661" max="15661" width="1.7109375" style="14" customWidth="1"/>
    <col min="15662" max="15855" width="9.140625" style="14"/>
    <col min="15856" max="15863" width="4" style="14" customWidth="1"/>
    <col min="15864" max="15864" width="6" style="14" customWidth="1"/>
    <col min="15865" max="15866" width="4" style="14" customWidth="1"/>
    <col min="15867" max="15868" width="0" style="14" hidden="1" customWidth="1"/>
    <col min="15869" max="15869" width="47.7109375" style="14" customWidth="1"/>
    <col min="15870" max="15872" width="0" style="14" hidden="1" customWidth="1"/>
    <col min="15873" max="15873" width="14.5703125" style="14" customWidth="1"/>
    <col min="15874" max="15883" width="0" style="14" hidden="1" customWidth="1"/>
    <col min="15884" max="15884" width="1.7109375" style="14" customWidth="1"/>
    <col min="15885" max="15885" width="13" style="14" customWidth="1"/>
    <col min="15886" max="15887" width="11.7109375" style="14" customWidth="1"/>
    <col min="15888" max="15888" width="13" style="14" customWidth="1"/>
    <col min="15889" max="15889" width="11.7109375" style="14" customWidth="1"/>
    <col min="15890" max="15890" width="1.7109375" style="14" customWidth="1"/>
    <col min="15891" max="15891" width="13" style="14" customWidth="1"/>
    <col min="15892" max="15893" width="1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897" width="13" style="14" customWidth="1"/>
    <col min="15898" max="15898" width="11.7109375" style="14" customWidth="1"/>
    <col min="15899" max="15899" width="1.7109375" style="14" customWidth="1"/>
    <col min="15900" max="15903" width="13" style="14" customWidth="1"/>
    <col min="15904" max="15904" width="11.7109375" style="14" customWidth="1"/>
    <col min="15905" max="15905" width="1.7109375" style="14" customWidth="1"/>
    <col min="15906" max="15908" width="1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3" style="14" customWidth="1"/>
    <col min="15913" max="15913" width="11.7109375" style="14" customWidth="1"/>
    <col min="15914" max="15914" width="1.7109375" style="14" customWidth="1"/>
    <col min="15915" max="15915" width="14.5703125" style="14" customWidth="1"/>
    <col min="15916" max="15916" width="11.7109375" style="14" customWidth="1"/>
    <col min="15917" max="15917" width="1.7109375" style="14" customWidth="1"/>
    <col min="15918" max="16111" width="9.140625" style="14"/>
    <col min="16112" max="16119" width="4" style="14" customWidth="1"/>
    <col min="16120" max="16120" width="6" style="14" customWidth="1"/>
    <col min="16121" max="16122" width="4" style="14" customWidth="1"/>
    <col min="16123" max="16124" width="0" style="14" hidden="1" customWidth="1"/>
    <col min="16125" max="16125" width="47.7109375" style="14" customWidth="1"/>
    <col min="16126" max="16128" width="0" style="14" hidden="1" customWidth="1"/>
    <col min="16129" max="16129" width="14.5703125" style="14" customWidth="1"/>
    <col min="16130" max="16139" width="0" style="14" hidden="1" customWidth="1"/>
    <col min="16140" max="16140" width="1.7109375" style="14" customWidth="1"/>
    <col min="16141" max="16141" width="13" style="14" customWidth="1"/>
    <col min="16142" max="16143" width="11.7109375" style="14" customWidth="1"/>
    <col min="16144" max="16144" width="13" style="14" customWidth="1"/>
    <col min="16145" max="16145" width="11.7109375" style="14" customWidth="1"/>
    <col min="16146" max="16146" width="1.7109375" style="14" customWidth="1"/>
    <col min="16147" max="16147" width="13" style="14" customWidth="1"/>
    <col min="16148" max="16149" width="1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3" width="13" style="14" customWidth="1"/>
    <col min="16154" max="16154" width="11.7109375" style="14" customWidth="1"/>
    <col min="16155" max="16155" width="1.7109375" style="14" customWidth="1"/>
    <col min="16156" max="16159" width="13" style="14" customWidth="1"/>
    <col min="16160" max="16160" width="11.7109375" style="14" customWidth="1"/>
    <col min="16161" max="16161" width="1.7109375" style="14" customWidth="1"/>
    <col min="16162" max="16164" width="1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3" style="14" customWidth="1"/>
    <col min="16169" max="16169" width="11.7109375" style="14" customWidth="1"/>
    <col min="16170" max="16170" width="1.7109375" style="14" customWidth="1"/>
    <col min="16171" max="16171" width="14.5703125" style="14" customWidth="1"/>
    <col min="16172" max="16172" width="11.7109375" style="14" customWidth="1"/>
    <col min="16173" max="16173" width="1.7109375" style="14" customWidth="1"/>
    <col min="16174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6092000</v>
      </c>
      <c r="S13" s="393">
        <f t="shared" ref="S13:AH13" si="0">S14</f>
        <v>0</v>
      </c>
      <c r="T13" s="47">
        <f t="shared" si="0"/>
        <v>898600</v>
      </c>
      <c r="U13" s="47">
        <f t="shared" si="0"/>
        <v>376300</v>
      </c>
      <c r="V13" s="47">
        <f t="shared" si="0"/>
        <v>432100</v>
      </c>
      <c r="W13" s="47">
        <f t="shared" si="0"/>
        <v>1707000</v>
      </c>
      <c r="X13" s="47">
        <f t="shared" si="0"/>
        <v>28.020354563361785</v>
      </c>
      <c r="Y13" s="393">
        <f t="shared" si="0"/>
        <v>0</v>
      </c>
      <c r="Z13" s="47">
        <f t="shared" si="0"/>
        <v>532000</v>
      </c>
      <c r="AA13" s="47">
        <f t="shared" si="0"/>
        <v>536100</v>
      </c>
      <c r="AB13" s="47">
        <f t="shared" si="0"/>
        <v>426900</v>
      </c>
      <c r="AC13" s="47">
        <f t="shared" si="0"/>
        <v>1495000</v>
      </c>
      <c r="AD13" s="47">
        <f t="shared" si="0"/>
        <v>24.540380827314511</v>
      </c>
      <c r="AE13" s="393">
        <f t="shared" si="0"/>
        <v>0</v>
      </c>
      <c r="AF13" s="47">
        <f t="shared" si="0"/>
        <v>3202000</v>
      </c>
      <c r="AG13" s="47">
        <f t="shared" si="0"/>
        <v>52.5607353906763</v>
      </c>
      <c r="AH13" s="393">
        <f t="shared" si="0"/>
        <v>0</v>
      </c>
      <c r="AI13" s="47">
        <f t="shared" ref="AI13:AX13" si="1">AI14</f>
        <v>640000</v>
      </c>
      <c r="AJ13" s="47">
        <f t="shared" si="1"/>
        <v>521800</v>
      </c>
      <c r="AK13" s="47">
        <f t="shared" si="1"/>
        <v>722600</v>
      </c>
      <c r="AL13" s="47">
        <f t="shared" si="1"/>
        <v>1884400</v>
      </c>
      <c r="AM13" s="47">
        <f t="shared" si="1"/>
        <v>30.932370321733419</v>
      </c>
      <c r="AN13" s="393">
        <f t="shared" si="1"/>
        <v>0</v>
      </c>
      <c r="AO13" s="47">
        <f t="shared" si="1"/>
        <v>382400</v>
      </c>
      <c r="AP13" s="47">
        <f t="shared" si="1"/>
        <v>313100</v>
      </c>
      <c r="AQ13" s="47">
        <f t="shared" si="1"/>
        <v>310100</v>
      </c>
      <c r="AR13" s="47">
        <f t="shared" si="1"/>
        <v>1005600</v>
      </c>
      <c r="AS13" s="47">
        <f t="shared" si="1"/>
        <v>16.506894287590281</v>
      </c>
      <c r="AT13" s="393">
        <f t="shared" si="1"/>
        <v>0</v>
      </c>
      <c r="AU13" s="47">
        <f t="shared" si="1"/>
        <v>2890000</v>
      </c>
      <c r="AV13" s="47">
        <f t="shared" si="1"/>
        <v>47.4392646093237</v>
      </c>
      <c r="AW13" s="393">
        <f t="shared" si="1"/>
        <v>0</v>
      </c>
      <c r="AX13" s="47">
        <f t="shared" si="1"/>
        <v>6092000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6092000</v>
      </c>
      <c r="S14" s="394">
        <f t="shared" si="2"/>
        <v>0</v>
      </c>
      <c r="T14" s="66">
        <f t="shared" si="2"/>
        <v>898600</v>
      </c>
      <c r="U14" s="66">
        <f t="shared" si="2"/>
        <v>376300</v>
      </c>
      <c r="V14" s="66">
        <f t="shared" si="2"/>
        <v>432100</v>
      </c>
      <c r="W14" s="66">
        <f t="shared" si="2"/>
        <v>1707000</v>
      </c>
      <c r="X14" s="66">
        <f t="shared" si="2"/>
        <v>28.020354563361785</v>
      </c>
      <c r="Y14" s="394">
        <f t="shared" si="2"/>
        <v>0</v>
      </c>
      <c r="Z14" s="66">
        <f t="shared" si="2"/>
        <v>532000</v>
      </c>
      <c r="AA14" s="66">
        <f t="shared" si="2"/>
        <v>536100</v>
      </c>
      <c r="AB14" s="66">
        <f t="shared" si="2"/>
        <v>426900</v>
      </c>
      <c r="AC14" s="66">
        <f t="shared" si="2"/>
        <v>1495000</v>
      </c>
      <c r="AD14" s="66">
        <f t="shared" si="2"/>
        <v>24.540380827314511</v>
      </c>
      <c r="AE14" s="394">
        <f t="shared" si="2"/>
        <v>0</v>
      </c>
      <c r="AF14" s="66">
        <f t="shared" si="2"/>
        <v>3202000</v>
      </c>
      <c r="AG14" s="66">
        <f t="shared" si="2"/>
        <v>52.5607353906763</v>
      </c>
      <c r="AH14" s="394">
        <f t="shared" si="2"/>
        <v>0</v>
      </c>
      <c r="AI14" s="66">
        <f t="shared" si="2"/>
        <v>640000</v>
      </c>
      <c r="AJ14" s="66">
        <f t="shared" si="2"/>
        <v>521800</v>
      </c>
      <c r="AK14" s="66">
        <f t="shared" si="2"/>
        <v>722600</v>
      </c>
      <c r="AL14" s="66">
        <f t="shared" si="2"/>
        <v>1884400</v>
      </c>
      <c r="AM14" s="66">
        <f t="shared" si="2"/>
        <v>30.932370321733419</v>
      </c>
      <c r="AN14" s="394">
        <f t="shared" si="2"/>
        <v>0</v>
      </c>
      <c r="AO14" s="66">
        <f t="shared" si="2"/>
        <v>382400</v>
      </c>
      <c r="AP14" s="66">
        <f t="shared" si="2"/>
        <v>313100</v>
      </c>
      <c r="AQ14" s="66">
        <f t="shared" si="2"/>
        <v>310100</v>
      </c>
      <c r="AR14" s="66">
        <f t="shared" si="2"/>
        <v>1005600</v>
      </c>
      <c r="AS14" s="66">
        <f t="shared" si="2"/>
        <v>16.506894287590281</v>
      </c>
      <c r="AT14" s="394">
        <f t="shared" si="2"/>
        <v>0</v>
      </c>
      <c r="AU14" s="66">
        <f t="shared" si="2"/>
        <v>2890000</v>
      </c>
      <c r="AV14" s="66">
        <f t="shared" si="2"/>
        <v>47.4392646093237</v>
      </c>
      <c r="AW14" s="394">
        <f t="shared" si="2"/>
        <v>0</v>
      </c>
      <c r="AX14" s="66">
        <f t="shared" si="2"/>
        <v>6092000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92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180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6092000</v>
      </c>
      <c r="S15" s="379">
        <f t="shared" si="2"/>
        <v>0</v>
      </c>
      <c r="T15" s="80">
        <f t="shared" si="2"/>
        <v>898600</v>
      </c>
      <c r="U15" s="80">
        <f t="shared" si="2"/>
        <v>376300</v>
      </c>
      <c r="V15" s="80">
        <f t="shared" si="2"/>
        <v>432100</v>
      </c>
      <c r="W15" s="80">
        <f t="shared" si="2"/>
        <v>1707000</v>
      </c>
      <c r="X15" s="80">
        <f t="shared" si="2"/>
        <v>28.020354563361785</v>
      </c>
      <c r="Y15" s="379">
        <f t="shared" si="2"/>
        <v>0</v>
      </c>
      <c r="Z15" s="80">
        <f t="shared" si="2"/>
        <v>532000</v>
      </c>
      <c r="AA15" s="80">
        <f t="shared" si="2"/>
        <v>536100</v>
      </c>
      <c r="AB15" s="80">
        <f t="shared" si="2"/>
        <v>426900</v>
      </c>
      <c r="AC15" s="80">
        <f t="shared" si="2"/>
        <v>1495000</v>
      </c>
      <c r="AD15" s="80">
        <f t="shared" si="2"/>
        <v>24.540380827314511</v>
      </c>
      <c r="AE15" s="379">
        <f t="shared" si="2"/>
        <v>0</v>
      </c>
      <c r="AF15" s="80">
        <f t="shared" si="2"/>
        <v>3202000</v>
      </c>
      <c r="AG15" s="80">
        <f t="shared" si="2"/>
        <v>52.5607353906763</v>
      </c>
      <c r="AH15" s="379">
        <f t="shared" si="2"/>
        <v>0</v>
      </c>
      <c r="AI15" s="80">
        <f t="shared" si="2"/>
        <v>640000</v>
      </c>
      <c r="AJ15" s="80">
        <f t="shared" si="2"/>
        <v>521800</v>
      </c>
      <c r="AK15" s="80">
        <f t="shared" si="2"/>
        <v>722600</v>
      </c>
      <c r="AL15" s="80">
        <f t="shared" si="2"/>
        <v>1884400</v>
      </c>
      <c r="AM15" s="80">
        <f t="shared" si="2"/>
        <v>30.932370321733419</v>
      </c>
      <c r="AN15" s="379">
        <f t="shared" si="2"/>
        <v>0</v>
      </c>
      <c r="AO15" s="80">
        <f t="shared" si="2"/>
        <v>382400</v>
      </c>
      <c r="AP15" s="80">
        <f t="shared" si="2"/>
        <v>313100</v>
      </c>
      <c r="AQ15" s="80">
        <f t="shared" si="2"/>
        <v>310100</v>
      </c>
      <c r="AR15" s="80">
        <f t="shared" si="2"/>
        <v>1005600</v>
      </c>
      <c r="AS15" s="80">
        <f t="shared" si="2"/>
        <v>16.506894287590281</v>
      </c>
      <c r="AT15" s="379">
        <f t="shared" si="2"/>
        <v>0</v>
      </c>
      <c r="AU15" s="80">
        <f t="shared" si="2"/>
        <v>2890000</v>
      </c>
      <c r="AV15" s="80">
        <f t="shared" si="2"/>
        <v>47.4392646093237</v>
      </c>
      <c r="AW15" s="379">
        <f t="shared" si="2"/>
        <v>0</v>
      </c>
      <c r="AX15" s="80">
        <f t="shared" si="2"/>
        <v>6092000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97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98</v>
      </c>
      <c r="O16" s="95">
        <f t="shared" ref="O16:R18" si="3">O17</f>
        <v>6092000</v>
      </c>
      <c r="P16" s="169">
        <f t="shared" si="3"/>
        <v>6561000</v>
      </c>
      <c r="Q16" s="170">
        <f t="shared" si="3"/>
        <v>7097000</v>
      </c>
      <c r="R16" s="95">
        <f t="shared" si="3"/>
        <v>6092000</v>
      </c>
      <c r="S16" s="375"/>
      <c r="T16" s="95">
        <f t="shared" si="2"/>
        <v>898600</v>
      </c>
      <c r="U16" s="95">
        <f t="shared" si="2"/>
        <v>376300</v>
      </c>
      <c r="V16" s="95">
        <f t="shared" si="2"/>
        <v>432100</v>
      </c>
      <c r="W16" s="95">
        <f t="shared" ref="W16:W34" si="4">T16+U16+V16</f>
        <v>1707000</v>
      </c>
      <c r="X16" s="94">
        <f t="shared" ref="X16:X52" si="5">W16/(R16/100)</f>
        <v>28.020354563361785</v>
      </c>
      <c r="Y16" s="374"/>
      <c r="Z16" s="94">
        <f>Z17</f>
        <v>532000</v>
      </c>
      <c r="AA16" s="95">
        <f>AA17</f>
        <v>536100</v>
      </c>
      <c r="AB16" s="95">
        <f>AB17</f>
        <v>426900</v>
      </c>
      <c r="AC16" s="95">
        <f t="shared" ref="AC16:AC34" si="6">Z16+AA16+AB16</f>
        <v>1495000</v>
      </c>
      <c r="AD16" s="195">
        <f t="shared" ref="AD16:AD52" si="7">AC16/(R16/100)</f>
        <v>24.540380827314511</v>
      </c>
      <c r="AE16" s="374"/>
      <c r="AF16" s="195">
        <f t="shared" ref="AF16:AF52" si="8">W16+AC16</f>
        <v>3202000</v>
      </c>
      <c r="AG16" s="195">
        <f t="shared" ref="AG16:AG52" si="9">AF16/(R16/100)</f>
        <v>52.5607353906763</v>
      </c>
      <c r="AH16" s="374"/>
      <c r="AI16" s="195">
        <f>AI17</f>
        <v>640000</v>
      </c>
      <c r="AJ16" s="95">
        <f>AJ17</f>
        <v>521800</v>
      </c>
      <c r="AK16" s="95">
        <f>AK17</f>
        <v>722600</v>
      </c>
      <c r="AL16" s="95">
        <f t="shared" ref="AL16:AL34" si="10">AI16+AJ16+AK16</f>
        <v>1884400</v>
      </c>
      <c r="AM16" s="195">
        <f t="shared" ref="AM16:AM52" si="11">AL16/(R16/100)</f>
        <v>30.932370321733419</v>
      </c>
      <c r="AN16" s="374"/>
      <c r="AO16" s="195">
        <f>AO17</f>
        <v>382400</v>
      </c>
      <c r="AP16" s="95">
        <f>AP17</f>
        <v>313100</v>
      </c>
      <c r="AQ16" s="95">
        <f>AQ17</f>
        <v>310100</v>
      </c>
      <c r="AR16" s="95">
        <f t="shared" ref="AR16:AR34" si="12">AO16+AP16+AQ16</f>
        <v>1005600</v>
      </c>
      <c r="AS16" s="195">
        <f t="shared" ref="AS16:AS52" si="13">AR16/(R16/100)</f>
        <v>16.506894287590281</v>
      </c>
      <c r="AT16" s="374"/>
      <c r="AU16" s="195">
        <f t="shared" ref="AU16:AU34" si="14">AL16+AR16</f>
        <v>2890000</v>
      </c>
      <c r="AV16" s="195">
        <f t="shared" ref="AV16:AV58" si="15">AU16/(R16/100)</f>
        <v>47.4392646093237</v>
      </c>
      <c r="AW16" s="374"/>
      <c r="AX16" s="195">
        <f t="shared" ref="AX16:AX36" si="16">AF16+AU16</f>
        <v>6092000</v>
      </c>
      <c r="AY16" s="195">
        <f t="shared" ref="AY16:AY58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6092000</v>
      </c>
      <c r="P17" s="66">
        <f t="shared" si="3"/>
        <v>6561000</v>
      </c>
      <c r="Q17" s="67">
        <f t="shared" si="3"/>
        <v>7097000</v>
      </c>
      <c r="R17" s="99">
        <f t="shared" si="3"/>
        <v>6092000</v>
      </c>
      <c r="S17" s="383"/>
      <c r="T17" s="99">
        <f t="shared" si="2"/>
        <v>898600</v>
      </c>
      <c r="U17" s="99">
        <f t="shared" si="2"/>
        <v>376300</v>
      </c>
      <c r="V17" s="99">
        <f t="shared" si="2"/>
        <v>432100</v>
      </c>
      <c r="W17" s="99">
        <f t="shared" si="4"/>
        <v>1707000</v>
      </c>
      <c r="X17" s="98">
        <f t="shared" si="5"/>
        <v>28.020354563361785</v>
      </c>
      <c r="Y17" s="374"/>
      <c r="Z17" s="98">
        <f t="shared" ref="Z17:AB18" si="18">Z18</f>
        <v>532000</v>
      </c>
      <c r="AA17" s="99">
        <f t="shared" si="18"/>
        <v>536100</v>
      </c>
      <c r="AB17" s="99">
        <f t="shared" si="18"/>
        <v>426900</v>
      </c>
      <c r="AC17" s="99">
        <f t="shared" si="6"/>
        <v>1495000</v>
      </c>
      <c r="AD17" s="65">
        <f t="shared" si="7"/>
        <v>24.540380827314511</v>
      </c>
      <c r="AE17" s="374"/>
      <c r="AF17" s="65">
        <f t="shared" si="8"/>
        <v>3202000</v>
      </c>
      <c r="AG17" s="65">
        <f t="shared" si="9"/>
        <v>52.5607353906763</v>
      </c>
      <c r="AH17" s="374"/>
      <c r="AI17" s="65">
        <f t="shared" ref="AI17:AK18" si="19">AI18</f>
        <v>640000</v>
      </c>
      <c r="AJ17" s="99">
        <f t="shared" si="19"/>
        <v>521800</v>
      </c>
      <c r="AK17" s="99">
        <f t="shared" si="19"/>
        <v>722600</v>
      </c>
      <c r="AL17" s="99">
        <f t="shared" si="10"/>
        <v>1884400</v>
      </c>
      <c r="AM17" s="65">
        <f t="shared" si="11"/>
        <v>30.932370321733419</v>
      </c>
      <c r="AN17" s="374"/>
      <c r="AO17" s="65">
        <f t="shared" ref="AO17:AQ18" si="20">AO18</f>
        <v>382400</v>
      </c>
      <c r="AP17" s="99">
        <f t="shared" si="20"/>
        <v>313100</v>
      </c>
      <c r="AQ17" s="99">
        <f t="shared" si="20"/>
        <v>310100</v>
      </c>
      <c r="AR17" s="99">
        <f t="shared" si="12"/>
        <v>1005600</v>
      </c>
      <c r="AS17" s="65">
        <f t="shared" si="13"/>
        <v>16.506894287590281</v>
      </c>
      <c r="AT17" s="374"/>
      <c r="AU17" s="65">
        <f t="shared" si="14"/>
        <v>2890000</v>
      </c>
      <c r="AV17" s="65">
        <f t="shared" si="15"/>
        <v>47.4392646093237</v>
      </c>
      <c r="AW17" s="374"/>
      <c r="AX17" s="65">
        <f t="shared" si="16"/>
        <v>6092000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6092000</v>
      </c>
      <c r="P18" s="131">
        <f t="shared" si="3"/>
        <v>6561000</v>
      </c>
      <c r="Q18" s="132">
        <f t="shared" si="3"/>
        <v>7097000</v>
      </c>
      <c r="R18" s="103">
        <f t="shared" si="3"/>
        <v>6092000</v>
      </c>
      <c r="S18" s="379"/>
      <c r="T18" s="103">
        <f t="shared" si="2"/>
        <v>898600</v>
      </c>
      <c r="U18" s="103">
        <f t="shared" si="2"/>
        <v>376300</v>
      </c>
      <c r="V18" s="103">
        <f t="shared" si="2"/>
        <v>432100</v>
      </c>
      <c r="W18" s="103">
        <f t="shared" si="4"/>
        <v>1707000</v>
      </c>
      <c r="X18" s="102">
        <f t="shared" si="5"/>
        <v>28.020354563361785</v>
      </c>
      <c r="Y18" s="374"/>
      <c r="Z18" s="102">
        <f t="shared" si="18"/>
        <v>532000</v>
      </c>
      <c r="AA18" s="103">
        <f t="shared" si="18"/>
        <v>536100</v>
      </c>
      <c r="AB18" s="103">
        <f t="shared" si="18"/>
        <v>426900</v>
      </c>
      <c r="AC18" s="103">
        <f t="shared" si="6"/>
        <v>1495000</v>
      </c>
      <c r="AD18" s="420">
        <f t="shared" si="7"/>
        <v>24.540380827314511</v>
      </c>
      <c r="AE18" s="374"/>
      <c r="AF18" s="420">
        <f t="shared" si="8"/>
        <v>3202000</v>
      </c>
      <c r="AG18" s="420">
        <f t="shared" si="9"/>
        <v>52.5607353906763</v>
      </c>
      <c r="AH18" s="374"/>
      <c r="AI18" s="420">
        <f t="shared" si="19"/>
        <v>640000</v>
      </c>
      <c r="AJ18" s="103">
        <f t="shared" si="19"/>
        <v>521800</v>
      </c>
      <c r="AK18" s="103">
        <f t="shared" si="19"/>
        <v>722600</v>
      </c>
      <c r="AL18" s="103">
        <f t="shared" si="10"/>
        <v>1884400</v>
      </c>
      <c r="AM18" s="420">
        <f t="shared" si="11"/>
        <v>30.932370321733419</v>
      </c>
      <c r="AN18" s="374"/>
      <c r="AO18" s="420">
        <f t="shared" si="20"/>
        <v>382400</v>
      </c>
      <c r="AP18" s="103">
        <f t="shared" si="20"/>
        <v>313100</v>
      </c>
      <c r="AQ18" s="103">
        <f t="shared" si="20"/>
        <v>310100</v>
      </c>
      <c r="AR18" s="103">
        <f t="shared" si="12"/>
        <v>1005600</v>
      </c>
      <c r="AS18" s="420">
        <f t="shared" si="13"/>
        <v>16.506894287590281</v>
      </c>
      <c r="AT18" s="374"/>
      <c r="AU18" s="420">
        <f t="shared" si="14"/>
        <v>2890000</v>
      </c>
      <c r="AV18" s="420">
        <f t="shared" si="15"/>
        <v>47.4392646093237</v>
      </c>
      <c r="AW18" s="374"/>
      <c r="AX18" s="420">
        <f t="shared" si="16"/>
        <v>6092000</v>
      </c>
      <c r="AY18" s="420">
        <f t="shared" si="17"/>
        <v>100</v>
      </c>
    </row>
    <row r="19" spans="1:51" s="194" customFormat="1" ht="30" customHeight="1" x14ac:dyDescent="0.2">
      <c r="A19" s="82"/>
      <c r="B19" s="83"/>
      <c r="C19" s="83"/>
      <c r="D19" s="63"/>
      <c r="E19" s="60"/>
      <c r="F19" s="171"/>
      <c r="G19" s="104">
        <v>1</v>
      </c>
      <c r="H19" s="105"/>
      <c r="I19" s="59"/>
      <c r="J19" s="60"/>
      <c r="K19" s="61"/>
      <c r="L19" s="62"/>
      <c r="M19" s="63"/>
      <c r="N19" s="101" t="s">
        <v>51</v>
      </c>
      <c r="O19" s="103">
        <f>O20+O35+O47+O55</f>
        <v>6092000</v>
      </c>
      <c r="P19" s="131">
        <f>P20+P35+P47+P55</f>
        <v>6561000</v>
      </c>
      <c r="Q19" s="132">
        <f>Q20+Q35+Q47+Q55</f>
        <v>7097000</v>
      </c>
      <c r="R19" s="103">
        <f>R20+R35+R47+R55</f>
        <v>6092000</v>
      </c>
      <c r="S19" s="379"/>
      <c r="T19" s="103">
        <f>T20+T35+T47+T55</f>
        <v>898600</v>
      </c>
      <c r="U19" s="103">
        <f>U20+U35+U47+U55</f>
        <v>376300</v>
      </c>
      <c r="V19" s="103">
        <f>V20+V35+V47+V55</f>
        <v>432100</v>
      </c>
      <c r="W19" s="103">
        <f t="shared" si="4"/>
        <v>1707000</v>
      </c>
      <c r="X19" s="102">
        <f t="shared" si="5"/>
        <v>28.020354563361785</v>
      </c>
      <c r="Y19" s="374"/>
      <c r="Z19" s="102">
        <f>Z20+Z35+Z47+Z55</f>
        <v>532000</v>
      </c>
      <c r="AA19" s="103">
        <f>AA20+AA35+AA47+AA55</f>
        <v>536100</v>
      </c>
      <c r="AB19" s="103">
        <f>AB20+AB35+AB47+AB55</f>
        <v>426900</v>
      </c>
      <c r="AC19" s="103">
        <f t="shared" si="6"/>
        <v>1495000</v>
      </c>
      <c r="AD19" s="420">
        <f t="shared" si="7"/>
        <v>24.540380827314511</v>
      </c>
      <c r="AE19" s="374"/>
      <c r="AF19" s="420">
        <f t="shared" si="8"/>
        <v>3202000</v>
      </c>
      <c r="AG19" s="420">
        <f t="shared" si="9"/>
        <v>52.5607353906763</v>
      </c>
      <c r="AH19" s="374"/>
      <c r="AI19" s="420">
        <f>AI20+AI35+AI47+AI55</f>
        <v>640000</v>
      </c>
      <c r="AJ19" s="103">
        <f>AJ20+AJ35+AJ47+AJ55</f>
        <v>521800</v>
      </c>
      <c r="AK19" s="103">
        <f>AK20+AK35+AK47+AK55</f>
        <v>722600</v>
      </c>
      <c r="AL19" s="103">
        <f t="shared" si="10"/>
        <v>1884400</v>
      </c>
      <c r="AM19" s="420">
        <f t="shared" si="11"/>
        <v>30.932370321733419</v>
      </c>
      <c r="AN19" s="374"/>
      <c r="AO19" s="420">
        <f>AO20+AO35+AO47+AO55</f>
        <v>382400</v>
      </c>
      <c r="AP19" s="103">
        <f>AP20+AP35+AP47+AP55</f>
        <v>313100</v>
      </c>
      <c r="AQ19" s="103">
        <f>AQ20+AQ35+AQ47+AQ55</f>
        <v>310100</v>
      </c>
      <c r="AR19" s="103">
        <f t="shared" si="12"/>
        <v>1005600</v>
      </c>
      <c r="AS19" s="420">
        <f t="shared" si="13"/>
        <v>16.506894287590281</v>
      </c>
      <c r="AT19" s="374"/>
      <c r="AU19" s="420">
        <f t="shared" si="14"/>
        <v>2890000</v>
      </c>
      <c r="AV19" s="420">
        <f t="shared" si="15"/>
        <v>47.4392646093237</v>
      </c>
      <c r="AW19" s="374"/>
      <c r="AX19" s="420">
        <f t="shared" si="16"/>
        <v>6092000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171"/>
      <c r="G20" s="104"/>
      <c r="H20" s="235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6019000</v>
      </c>
      <c r="P20" s="131">
        <f>P21</f>
        <v>6476000</v>
      </c>
      <c r="Q20" s="132">
        <f>Q21</f>
        <v>6999000</v>
      </c>
      <c r="R20" s="103">
        <f>R21</f>
        <v>6019000</v>
      </c>
      <c r="S20" s="379"/>
      <c r="T20" s="103">
        <f>T21</f>
        <v>893800</v>
      </c>
      <c r="U20" s="103">
        <f>U21</f>
        <v>372400</v>
      </c>
      <c r="V20" s="103">
        <f>V21</f>
        <v>427600</v>
      </c>
      <c r="W20" s="103">
        <f t="shared" si="4"/>
        <v>1693800</v>
      </c>
      <c r="X20" s="102">
        <f t="shared" si="5"/>
        <v>28.140887190563216</v>
      </c>
      <c r="Y20" s="374"/>
      <c r="Z20" s="102">
        <f>Z21</f>
        <v>527200</v>
      </c>
      <c r="AA20" s="103">
        <f>AA21</f>
        <v>531200</v>
      </c>
      <c r="AB20" s="103">
        <f>AB21</f>
        <v>423300</v>
      </c>
      <c r="AC20" s="103">
        <f t="shared" si="6"/>
        <v>1481700</v>
      </c>
      <c r="AD20" s="420">
        <f t="shared" si="7"/>
        <v>24.61704602093371</v>
      </c>
      <c r="AE20" s="374"/>
      <c r="AF20" s="420">
        <f t="shared" si="8"/>
        <v>3175500</v>
      </c>
      <c r="AG20" s="420">
        <f t="shared" si="9"/>
        <v>52.757933211496926</v>
      </c>
      <c r="AH20" s="374"/>
      <c r="AI20" s="420">
        <f>AI21</f>
        <v>614900</v>
      </c>
      <c r="AJ20" s="103">
        <f>AJ21</f>
        <v>515000</v>
      </c>
      <c r="AK20" s="103">
        <f>AK21</f>
        <v>715300</v>
      </c>
      <c r="AL20" s="103">
        <f t="shared" si="10"/>
        <v>1845200</v>
      </c>
      <c r="AM20" s="420">
        <f t="shared" si="11"/>
        <v>30.656255191892342</v>
      </c>
      <c r="AN20" s="374"/>
      <c r="AO20" s="420">
        <f>AO21</f>
        <v>380100</v>
      </c>
      <c r="AP20" s="103">
        <f>AP21</f>
        <v>310400</v>
      </c>
      <c r="AQ20" s="103">
        <f>AQ21</f>
        <v>307800</v>
      </c>
      <c r="AR20" s="103">
        <f t="shared" si="12"/>
        <v>998300</v>
      </c>
      <c r="AS20" s="420">
        <f t="shared" si="13"/>
        <v>16.585811596610732</v>
      </c>
      <c r="AT20" s="374"/>
      <c r="AU20" s="420">
        <f t="shared" si="14"/>
        <v>2843500</v>
      </c>
      <c r="AV20" s="420">
        <f t="shared" si="15"/>
        <v>47.242066788503074</v>
      </c>
      <c r="AW20" s="374"/>
      <c r="AX20" s="420">
        <f t="shared" si="16"/>
        <v>6019000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6019000</v>
      </c>
      <c r="P21" s="127">
        <f>P22+P26+P30</f>
        <v>6476000</v>
      </c>
      <c r="Q21" s="128">
        <f>Q22+Q26+Q30</f>
        <v>6999000</v>
      </c>
      <c r="R21" s="126">
        <f>R22+R26+R30</f>
        <v>6019000</v>
      </c>
      <c r="S21" s="388"/>
      <c r="T21" s="126">
        <f>T22+T26+T30</f>
        <v>893800</v>
      </c>
      <c r="U21" s="126">
        <f>U22+U26+U30</f>
        <v>372400</v>
      </c>
      <c r="V21" s="126">
        <f>V22+V26+V30</f>
        <v>427600</v>
      </c>
      <c r="W21" s="126">
        <f t="shared" si="4"/>
        <v>1693800</v>
      </c>
      <c r="X21" s="125">
        <f t="shared" si="5"/>
        <v>28.140887190563216</v>
      </c>
      <c r="Y21" s="374"/>
      <c r="Z21" s="125">
        <f>Z22+Z26+Z30</f>
        <v>527200</v>
      </c>
      <c r="AA21" s="126">
        <f>AA22+AA26+AA30</f>
        <v>531200</v>
      </c>
      <c r="AB21" s="126">
        <f>AB22+AB26+AB30</f>
        <v>423300</v>
      </c>
      <c r="AC21" s="126">
        <f t="shared" si="6"/>
        <v>1481700</v>
      </c>
      <c r="AD21" s="423">
        <f t="shared" si="7"/>
        <v>24.61704602093371</v>
      </c>
      <c r="AE21" s="374"/>
      <c r="AF21" s="423">
        <f t="shared" si="8"/>
        <v>3175500</v>
      </c>
      <c r="AG21" s="423">
        <f t="shared" si="9"/>
        <v>52.757933211496926</v>
      </c>
      <c r="AH21" s="374"/>
      <c r="AI21" s="423">
        <f>AI22+AI26+AI30</f>
        <v>614900</v>
      </c>
      <c r="AJ21" s="126">
        <f>AJ22+AJ26+AJ30</f>
        <v>515000</v>
      </c>
      <c r="AK21" s="126">
        <f>AK22+AK26+AK30</f>
        <v>715300</v>
      </c>
      <c r="AL21" s="126">
        <f t="shared" si="10"/>
        <v>1845200</v>
      </c>
      <c r="AM21" s="423">
        <f t="shared" si="11"/>
        <v>30.656255191892342</v>
      </c>
      <c r="AN21" s="374"/>
      <c r="AO21" s="423">
        <f>AO22+AO26+AO30</f>
        <v>380100</v>
      </c>
      <c r="AP21" s="126">
        <f>AP22+AP26+AP30</f>
        <v>310400</v>
      </c>
      <c r="AQ21" s="126">
        <f>AQ22+AQ26+AQ30</f>
        <v>307800</v>
      </c>
      <c r="AR21" s="126">
        <f t="shared" si="12"/>
        <v>998300</v>
      </c>
      <c r="AS21" s="423">
        <f t="shared" si="13"/>
        <v>16.585811596610732</v>
      </c>
      <c r="AT21" s="374"/>
      <c r="AU21" s="423">
        <f t="shared" si="14"/>
        <v>2843500</v>
      </c>
      <c r="AV21" s="423">
        <f t="shared" si="15"/>
        <v>47.242066788503074</v>
      </c>
      <c r="AW21" s="374"/>
      <c r="AX21" s="423">
        <f t="shared" si="16"/>
        <v>6019000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5010000</v>
      </c>
      <c r="P22" s="131">
        <f>P23+P24+P25</f>
        <v>5390000</v>
      </c>
      <c r="Q22" s="132">
        <f>Q23+Q24+Q25</f>
        <v>5827000</v>
      </c>
      <c r="R22" s="103">
        <f>R23+R24+R25</f>
        <v>5010000</v>
      </c>
      <c r="S22" s="379"/>
      <c r="T22" s="103">
        <f>T23+T24+T25</f>
        <v>756000</v>
      </c>
      <c r="U22" s="103">
        <f>U23+U24+U25</f>
        <v>307000</v>
      </c>
      <c r="V22" s="103">
        <f>V23+V24+V25</f>
        <v>311000</v>
      </c>
      <c r="W22" s="103">
        <f t="shared" si="4"/>
        <v>1374000</v>
      </c>
      <c r="X22" s="102">
        <f t="shared" si="5"/>
        <v>27.425149700598801</v>
      </c>
      <c r="Y22" s="374"/>
      <c r="Z22" s="102">
        <f>Z23+Z24+Z25</f>
        <v>409000</v>
      </c>
      <c r="AA22" s="103">
        <f>AA23+AA24+AA25</f>
        <v>413000</v>
      </c>
      <c r="AB22" s="103">
        <f>AB23+AB24+AB25</f>
        <v>314000</v>
      </c>
      <c r="AC22" s="103">
        <f t="shared" si="6"/>
        <v>1136000</v>
      </c>
      <c r="AD22" s="424">
        <f t="shared" ref="AD22:AD29" si="21">AC22/(O22/100)</f>
        <v>22.674650698602793</v>
      </c>
      <c r="AE22" s="374"/>
      <c r="AF22" s="420">
        <f t="shared" si="8"/>
        <v>2510000</v>
      </c>
      <c r="AG22" s="420">
        <f t="shared" si="9"/>
        <v>50.099800399201598</v>
      </c>
      <c r="AH22" s="374"/>
      <c r="AI22" s="420">
        <f>AI23+AI24+AI25</f>
        <v>507000</v>
      </c>
      <c r="AJ22" s="103">
        <f>AJ23+AJ24+AJ25</f>
        <v>407000</v>
      </c>
      <c r="AK22" s="103">
        <f>AK23+AK24+AK25</f>
        <v>607000</v>
      </c>
      <c r="AL22" s="103">
        <f t="shared" si="10"/>
        <v>1521000</v>
      </c>
      <c r="AM22" s="424">
        <f t="shared" ref="AM22:AM29" si="22">AL22/(O22/100)</f>
        <v>30.359281437125748</v>
      </c>
      <c r="AN22" s="374"/>
      <c r="AO22" s="420">
        <f>AO23+AO24+AO25</f>
        <v>373000</v>
      </c>
      <c r="AP22" s="103">
        <f>AP23+AP24+AP25</f>
        <v>303000</v>
      </c>
      <c r="AQ22" s="103">
        <f>AQ23+AQ24+AQ25</f>
        <v>303000</v>
      </c>
      <c r="AR22" s="103">
        <f t="shared" si="12"/>
        <v>979000</v>
      </c>
      <c r="AS22" s="424">
        <f t="shared" ref="AS22:AS29" si="23">AR22/(O22/100)</f>
        <v>19.540918163672654</v>
      </c>
      <c r="AT22" s="374"/>
      <c r="AU22" s="420">
        <f t="shared" si="14"/>
        <v>2500000</v>
      </c>
      <c r="AV22" s="420">
        <f t="shared" si="15"/>
        <v>49.900199600798402</v>
      </c>
      <c r="AW22" s="374"/>
      <c r="AX22" s="420">
        <f t="shared" si="16"/>
        <v>5010000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4910000</v>
      </c>
      <c r="P23" s="136">
        <v>5290000</v>
      </c>
      <c r="Q23" s="137">
        <v>5717000</v>
      </c>
      <c r="R23" s="129">
        <v>4910000</v>
      </c>
      <c r="S23" s="375"/>
      <c r="T23" s="129">
        <v>740000</v>
      </c>
      <c r="U23" s="129">
        <v>300000</v>
      </c>
      <c r="V23" s="129">
        <v>300000</v>
      </c>
      <c r="W23" s="129">
        <f t="shared" si="4"/>
        <v>1340000</v>
      </c>
      <c r="X23" s="135">
        <f t="shared" si="5"/>
        <v>27.291242362525459</v>
      </c>
      <c r="Y23" s="374"/>
      <c r="Z23" s="135">
        <v>400000</v>
      </c>
      <c r="AA23" s="129">
        <v>400000</v>
      </c>
      <c r="AB23" s="129">
        <v>300000</v>
      </c>
      <c r="AC23" s="129">
        <f>Z23+AA23+AB23</f>
        <v>1100000</v>
      </c>
      <c r="AD23" s="424">
        <f t="shared" si="21"/>
        <v>22.403258655804482</v>
      </c>
      <c r="AE23" s="374"/>
      <c r="AF23" s="424">
        <f t="shared" si="8"/>
        <v>2440000</v>
      </c>
      <c r="AG23" s="424">
        <f t="shared" si="9"/>
        <v>49.694501018329937</v>
      </c>
      <c r="AH23" s="374"/>
      <c r="AI23" s="424">
        <v>500000</v>
      </c>
      <c r="AJ23" s="129">
        <v>400000</v>
      </c>
      <c r="AK23" s="129">
        <v>600000</v>
      </c>
      <c r="AL23" s="129">
        <f>AI23+AJ23+AK23</f>
        <v>1500000</v>
      </c>
      <c r="AM23" s="424">
        <f t="shared" si="22"/>
        <v>30.549898167006109</v>
      </c>
      <c r="AN23" s="374"/>
      <c r="AO23" s="424">
        <v>370000</v>
      </c>
      <c r="AP23" s="129">
        <v>300000</v>
      </c>
      <c r="AQ23" s="129">
        <v>300000</v>
      </c>
      <c r="AR23" s="129">
        <f>AO23+AP23+AQ23</f>
        <v>970000</v>
      </c>
      <c r="AS23" s="424">
        <f t="shared" si="23"/>
        <v>19.75560081466395</v>
      </c>
      <c r="AT23" s="374"/>
      <c r="AU23" s="424">
        <f t="shared" si="14"/>
        <v>2470000</v>
      </c>
      <c r="AV23" s="424">
        <f t="shared" si="15"/>
        <v>50.305498981670063</v>
      </c>
      <c r="AW23" s="374"/>
      <c r="AX23" s="424">
        <f t="shared" si="16"/>
        <v>4910000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90000</v>
      </c>
      <c r="P24" s="136">
        <v>90000</v>
      </c>
      <c r="Q24" s="137">
        <v>100000</v>
      </c>
      <c r="R24" s="129">
        <v>90000</v>
      </c>
      <c r="S24" s="375"/>
      <c r="T24" s="129">
        <v>14000</v>
      </c>
      <c r="U24" s="129">
        <v>6000</v>
      </c>
      <c r="V24" s="129">
        <v>10000</v>
      </c>
      <c r="W24" s="129">
        <f t="shared" si="4"/>
        <v>30000</v>
      </c>
      <c r="X24" s="135">
        <f t="shared" si="5"/>
        <v>33.333333333333336</v>
      </c>
      <c r="Y24" s="374"/>
      <c r="Z24" s="135">
        <v>7000</v>
      </c>
      <c r="AA24" s="129">
        <v>11000</v>
      </c>
      <c r="AB24" s="129">
        <v>12000</v>
      </c>
      <c r="AC24" s="129">
        <f>Z24+AA24+AB24</f>
        <v>30000</v>
      </c>
      <c r="AD24" s="424">
        <f t="shared" si="21"/>
        <v>33.333333333333336</v>
      </c>
      <c r="AE24" s="374"/>
      <c r="AF24" s="424">
        <f t="shared" si="8"/>
        <v>60000</v>
      </c>
      <c r="AG24" s="424">
        <f t="shared" si="9"/>
        <v>66.666666666666671</v>
      </c>
      <c r="AH24" s="374"/>
      <c r="AI24" s="424">
        <v>7000</v>
      </c>
      <c r="AJ24" s="129">
        <v>7000</v>
      </c>
      <c r="AK24" s="129">
        <v>7000</v>
      </c>
      <c r="AL24" s="129">
        <f>AI24+AJ24+AK24</f>
        <v>21000</v>
      </c>
      <c r="AM24" s="424">
        <f t="shared" si="22"/>
        <v>23.333333333333332</v>
      </c>
      <c r="AN24" s="374"/>
      <c r="AO24" s="424">
        <v>3000</v>
      </c>
      <c r="AP24" s="129">
        <v>3000</v>
      </c>
      <c r="AQ24" s="129">
        <v>3000</v>
      </c>
      <c r="AR24" s="129">
        <f>AO24+AP24+AQ24</f>
        <v>9000</v>
      </c>
      <c r="AS24" s="424">
        <f t="shared" si="23"/>
        <v>10</v>
      </c>
      <c r="AT24" s="374"/>
      <c r="AU24" s="424">
        <f t="shared" si="14"/>
        <v>30000</v>
      </c>
      <c r="AV24" s="424">
        <f t="shared" si="15"/>
        <v>33.333333333333336</v>
      </c>
      <c r="AW24" s="374"/>
      <c r="AX24" s="424">
        <f t="shared" si="16"/>
        <v>90000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10000</v>
      </c>
      <c r="P25" s="136">
        <v>10000</v>
      </c>
      <c r="Q25" s="137">
        <v>10000</v>
      </c>
      <c r="R25" s="129">
        <v>10000</v>
      </c>
      <c r="S25" s="375"/>
      <c r="T25" s="129">
        <v>2000</v>
      </c>
      <c r="U25" s="129">
        <v>1000</v>
      </c>
      <c r="V25" s="129">
        <v>1000</v>
      </c>
      <c r="W25" s="129">
        <f t="shared" si="4"/>
        <v>4000</v>
      </c>
      <c r="X25" s="135">
        <f t="shared" si="5"/>
        <v>40</v>
      </c>
      <c r="Y25" s="374"/>
      <c r="Z25" s="135">
        <v>2000</v>
      </c>
      <c r="AA25" s="129">
        <v>2000</v>
      </c>
      <c r="AB25" s="129">
        <v>2000</v>
      </c>
      <c r="AC25" s="129">
        <f>Z25+AA25+AB25</f>
        <v>6000</v>
      </c>
      <c r="AD25" s="424">
        <f t="shared" si="21"/>
        <v>60</v>
      </c>
      <c r="AE25" s="374"/>
      <c r="AF25" s="424">
        <f t="shared" si="8"/>
        <v>10000</v>
      </c>
      <c r="AG25" s="424">
        <f t="shared" si="9"/>
        <v>100</v>
      </c>
      <c r="AH25" s="374"/>
      <c r="AI25" s="424"/>
      <c r="AJ25" s="129"/>
      <c r="AK25" s="129"/>
      <c r="AL25" s="129">
        <f>AI25+AJ25+AK25</f>
        <v>0</v>
      </c>
      <c r="AM25" s="424">
        <f t="shared" si="22"/>
        <v>0</v>
      </c>
      <c r="AN25" s="374"/>
      <c r="AO25" s="424"/>
      <c r="AP25" s="129"/>
      <c r="AQ25" s="129"/>
      <c r="AR25" s="129">
        <f>AO25+AP25+AQ25</f>
        <v>0</v>
      </c>
      <c r="AS25" s="424">
        <f t="shared" si="23"/>
        <v>0</v>
      </c>
      <c r="AT25" s="374"/>
      <c r="AU25" s="424">
        <f t="shared" si="14"/>
        <v>0</v>
      </c>
      <c r="AV25" s="424">
        <f t="shared" si="15"/>
        <v>0</v>
      </c>
      <c r="AW25" s="374"/>
      <c r="AX25" s="424">
        <f t="shared" si="16"/>
        <v>10000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936000</v>
      </c>
      <c r="P26" s="131">
        <f>P27+P28+P29</f>
        <v>1010000</v>
      </c>
      <c r="Q26" s="132">
        <f>Q27+Q28+Q29</f>
        <v>1092000</v>
      </c>
      <c r="R26" s="103">
        <f>R27+R28+R29</f>
        <v>936000</v>
      </c>
      <c r="S26" s="379"/>
      <c r="T26" s="103">
        <f>T27+T28+T29</f>
        <v>132000</v>
      </c>
      <c r="U26" s="103">
        <f>U27+U28+U29</f>
        <v>61000</v>
      </c>
      <c r="V26" s="103">
        <f>V27+V28+V29</f>
        <v>112000</v>
      </c>
      <c r="W26" s="103">
        <f t="shared" si="4"/>
        <v>305000</v>
      </c>
      <c r="X26" s="102">
        <f t="shared" si="5"/>
        <v>32.585470085470085</v>
      </c>
      <c r="Y26" s="374"/>
      <c r="Z26" s="102">
        <f>Z27+Z28+Z29</f>
        <v>111000</v>
      </c>
      <c r="AA26" s="103">
        <f>AA27+AA28+AA29</f>
        <v>111000</v>
      </c>
      <c r="AB26" s="103">
        <f>AB27+AB28+AB29</f>
        <v>102000</v>
      </c>
      <c r="AC26" s="103">
        <f t="shared" si="6"/>
        <v>324000</v>
      </c>
      <c r="AD26" s="424">
        <f t="shared" si="21"/>
        <v>34.615384615384613</v>
      </c>
      <c r="AE26" s="374"/>
      <c r="AF26" s="420">
        <f t="shared" si="8"/>
        <v>629000</v>
      </c>
      <c r="AG26" s="420">
        <f t="shared" si="9"/>
        <v>67.200854700854705</v>
      </c>
      <c r="AH26" s="374"/>
      <c r="AI26" s="420">
        <f>AI27+AI28+AI29</f>
        <v>101000</v>
      </c>
      <c r="AJ26" s="103">
        <f>AJ27+AJ28+AJ29</f>
        <v>101000</v>
      </c>
      <c r="AK26" s="103">
        <f>AK27+AK28+AK29</f>
        <v>101000</v>
      </c>
      <c r="AL26" s="103">
        <f t="shared" si="10"/>
        <v>303000</v>
      </c>
      <c r="AM26" s="424">
        <f t="shared" si="22"/>
        <v>32.371794871794869</v>
      </c>
      <c r="AN26" s="374"/>
      <c r="AO26" s="420">
        <f>AO27+AO28+AO29</f>
        <v>2000</v>
      </c>
      <c r="AP26" s="103">
        <f>AP27+AP28+AP29</f>
        <v>2000</v>
      </c>
      <c r="AQ26" s="103">
        <f>AQ27+AQ28+AQ29</f>
        <v>0</v>
      </c>
      <c r="AR26" s="103">
        <f t="shared" si="12"/>
        <v>4000</v>
      </c>
      <c r="AS26" s="424">
        <f t="shared" si="23"/>
        <v>0.42735042735042733</v>
      </c>
      <c r="AT26" s="374"/>
      <c r="AU26" s="420">
        <f t="shared" si="14"/>
        <v>307000</v>
      </c>
      <c r="AV26" s="420">
        <f t="shared" si="15"/>
        <v>32.799145299145302</v>
      </c>
      <c r="AW26" s="374"/>
      <c r="AX26" s="420">
        <f t="shared" si="16"/>
        <v>936000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920000</v>
      </c>
      <c r="P27" s="136">
        <v>990000</v>
      </c>
      <c r="Q27" s="137">
        <v>1070000</v>
      </c>
      <c r="R27" s="129">
        <v>920000</v>
      </c>
      <c r="S27" s="375"/>
      <c r="T27" s="129">
        <v>130000</v>
      </c>
      <c r="U27" s="129">
        <v>60000</v>
      </c>
      <c r="V27" s="129">
        <v>110000</v>
      </c>
      <c r="W27" s="129">
        <f t="shared" si="4"/>
        <v>300000</v>
      </c>
      <c r="X27" s="135">
        <f t="shared" si="5"/>
        <v>32.608695652173914</v>
      </c>
      <c r="Y27" s="374"/>
      <c r="Z27" s="135">
        <v>110000</v>
      </c>
      <c r="AA27" s="129">
        <v>110000</v>
      </c>
      <c r="AB27" s="129">
        <v>100000</v>
      </c>
      <c r="AC27" s="129">
        <f t="shared" si="6"/>
        <v>320000</v>
      </c>
      <c r="AD27" s="424">
        <f t="shared" si="21"/>
        <v>34.782608695652172</v>
      </c>
      <c r="AE27" s="374"/>
      <c r="AF27" s="424">
        <f t="shared" si="8"/>
        <v>620000</v>
      </c>
      <c r="AG27" s="424">
        <f t="shared" si="9"/>
        <v>67.391304347826093</v>
      </c>
      <c r="AH27" s="374"/>
      <c r="AI27" s="424">
        <v>100000</v>
      </c>
      <c r="AJ27" s="129">
        <v>100000</v>
      </c>
      <c r="AK27" s="129">
        <v>100000</v>
      </c>
      <c r="AL27" s="129">
        <f t="shared" si="10"/>
        <v>300000</v>
      </c>
      <c r="AM27" s="424">
        <f t="shared" si="22"/>
        <v>32.608695652173914</v>
      </c>
      <c r="AN27" s="374"/>
      <c r="AO27" s="424"/>
      <c r="AP27" s="129"/>
      <c r="AQ27" s="129"/>
      <c r="AR27" s="129">
        <f t="shared" si="12"/>
        <v>0</v>
      </c>
      <c r="AS27" s="424">
        <f t="shared" si="23"/>
        <v>0</v>
      </c>
      <c r="AT27" s="374"/>
      <c r="AU27" s="424">
        <f t="shared" si="14"/>
        <v>300000</v>
      </c>
      <c r="AV27" s="424">
        <f t="shared" si="15"/>
        <v>32.608695652173914</v>
      </c>
      <c r="AW27" s="374"/>
      <c r="AX27" s="424">
        <f t="shared" si="16"/>
        <v>920000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14000</v>
      </c>
      <c r="P28" s="136">
        <v>18000</v>
      </c>
      <c r="Q28" s="137">
        <v>20000</v>
      </c>
      <c r="R28" s="129">
        <v>14000</v>
      </c>
      <c r="S28" s="375"/>
      <c r="T28" s="129">
        <v>2000</v>
      </c>
      <c r="U28" s="129">
        <v>1000</v>
      </c>
      <c r="V28" s="129">
        <v>1000</v>
      </c>
      <c r="W28" s="129">
        <f t="shared" si="4"/>
        <v>4000</v>
      </c>
      <c r="X28" s="135">
        <f t="shared" si="5"/>
        <v>28.571428571428573</v>
      </c>
      <c r="Y28" s="374"/>
      <c r="Z28" s="135">
        <v>1000</v>
      </c>
      <c r="AA28" s="129">
        <v>1000</v>
      </c>
      <c r="AB28" s="129">
        <v>1000</v>
      </c>
      <c r="AC28" s="129">
        <f t="shared" si="6"/>
        <v>3000</v>
      </c>
      <c r="AD28" s="424">
        <f t="shared" si="21"/>
        <v>21.428571428571427</v>
      </c>
      <c r="AE28" s="374"/>
      <c r="AF28" s="424">
        <f t="shared" si="8"/>
        <v>7000</v>
      </c>
      <c r="AG28" s="424">
        <f t="shared" si="9"/>
        <v>50</v>
      </c>
      <c r="AH28" s="374"/>
      <c r="AI28" s="424">
        <v>1000</v>
      </c>
      <c r="AJ28" s="129">
        <v>1000</v>
      </c>
      <c r="AK28" s="129">
        <v>1000</v>
      </c>
      <c r="AL28" s="129">
        <f t="shared" si="10"/>
        <v>3000</v>
      </c>
      <c r="AM28" s="424">
        <f t="shared" si="22"/>
        <v>21.428571428571427</v>
      </c>
      <c r="AN28" s="374"/>
      <c r="AO28" s="424">
        <v>2000</v>
      </c>
      <c r="AP28" s="129">
        <v>2000</v>
      </c>
      <c r="AQ28" s="129"/>
      <c r="AR28" s="129">
        <f t="shared" si="12"/>
        <v>4000</v>
      </c>
      <c r="AS28" s="424">
        <f t="shared" si="23"/>
        <v>28.571428571428573</v>
      </c>
      <c r="AT28" s="374"/>
      <c r="AU28" s="424">
        <f t="shared" si="14"/>
        <v>7000</v>
      </c>
      <c r="AV28" s="424">
        <f t="shared" si="15"/>
        <v>50</v>
      </c>
      <c r="AW28" s="374"/>
      <c r="AX28" s="424">
        <f t="shared" si="16"/>
        <v>14000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2000</v>
      </c>
      <c r="P29" s="136">
        <v>2000</v>
      </c>
      <c r="Q29" s="137">
        <v>2000</v>
      </c>
      <c r="R29" s="129">
        <v>2000</v>
      </c>
      <c r="S29" s="375"/>
      <c r="T29" s="129"/>
      <c r="U29" s="129"/>
      <c r="V29" s="129">
        <v>1000</v>
      </c>
      <c r="W29" s="129">
        <f t="shared" si="4"/>
        <v>1000</v>
      </c>
      <c r="X29" s="135">
        <f t="shared" si="5"/>
        <v>50</v>
      </c>
      <c r="Y29" s="374"/>
      <c r="Z29" s="135"/>
      <c r="AA29" s="129"/>
      <c r="AB29" s="129">
        <v>1000</v>
      </c>
      <c r="AC29" s="129">
        <f t="shared" si="6"/>
        <v>1000</v>
      </c>
      <c r="AD29" s="424">
        <f t="shared" si="21"/>
        <v>50</v>
      </c>
      <c r="AE29" s="374"/>
      <c r="AF29" s="424">
        <f t="shared" si="8"/>
        <v>2000</v>
      </c>
      <c r="AG29" s="424">
        <f t="shared" si="9"/>
        <v>100</v>
      </c>
      <c r="AH29" s="374"/>
      <c r="AI29" s="424"/>
      <c r="AJ29" s="129"/>
      <c r="AK29" s="129"/>
      <c r="AL29" s="129">
        <f t="shared" si="10"/>
        <v>0</v>
      </c>
      <c r="AM29" s="424">
        <f t="shared" si="22"/>
        <v>0</v>
      </c>
      <c r="AN29" s="374"/>
      <c r="AO29" s="424"/>
      <c r="AP29" s="129"/>
      <c r="AQ29" s="129"/>
      <c r="AR29" s="129">
        <f t="shared" si="12"/>
        <v>0</v>
      </c>
      <c r="AS29" s="424">
        <f t="shared" si="23"/>
        <v>0</v>
      </c>
      <c r="AT29" s="374"/>
      <c r="AU29" s="424">
        <f t="shared" si="14"/>
        <v>0</v>
      </c>
      <c r="AV29" s="424">
        <f t="shared" si="15"/>
        <v>0</v>
      </c>
      <c r="AW29" s="374"/>
      <c r="AX29" s="424">
        <f t="shared" si="16"/>
        <v>2000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73000</v>
      </c>
      <c r="P30" s="131">
        <f>P31+P32+P33+P34</f>
        <v>76000</v>
      </c>
      <c r="Q30" s="132">
        <f>Q31+Q32+Q33+Q34</f>
        <v>80000</v>
      </c>
      <c r="R30" s="103">
        <f>R31+R32+R33+R34</f>
        <v>73000</v>
      </c>
      <c r="S30" s="379"/>
      <c r="T30" s="103">
        <f>T31+T32+T33+T34</f>
        <v>5800</v>
      </c>
      <c r="U30" s="103">
        <f>U31+U32+U33+U34</f>
        <v>4400</v>
      </c>
      <c r="V30" s="103">
        <f>V31+V32+V33+V34</f>
        <v>4600</v>
      </c>
      <c r="W30" s="103">
        <f t="shared" si="4"/>
        <v>14800</v>
      </c>
      <c r="X30" s="102">
        <f t="shared" si="5"/>
        <v>20.273972602739725</v>
      </c>
      <c r="Y30" s="374"/>
      <c r="Z30" s="102">
        <f>Z31+Z32+Z33+Z34</f>
        <v>7200</v>
      </c>
      <c r="AA30" s="103">
        <f>AA31+AA32+AA33+AA34</f>
        <v>7200</v>
      </c>
      <c r="AB30" s="103">
        <f>AB31+AB32+AB33+AB34</f>
        <v>7300</v>
      </c>
      <c r="AC30" s="103">
        <f t="shared" si="6"/>
        <v>21700</v>
      </c>
      <c r="AD30" s="420">
        <f>AC30/(R30/100)</f>
        <v>29.726027397260275</v>
      </c>
      <c r="AE30" s="374"/>
      <c r="AF30" s="420">
        <f t="shared" si="8"/>
        <v>36500</v>
      </c>
      <c r="AG30" s="420">
        <f t="shared" si="9"/>
        <v>50</v>
      </c>
      <c r="AH30" s="374"/>
      <c r="AI30" s="420">
        <f>AI31+AI32+AI33+AI34</f>
        <v>6900</v>
      </c>
      <c r="AJ30" s="103">
        <f>AJ31+AJ32+AJ33+AJ34</f>
        <v>7000</v>
      </c>
      <c r="AK30" s="103">
        <f>AK31+AK32+AK33+AK34</f>
        <v>7300</v>
      </c>
      <c r="AL30" s="103">
        <f t="shared" si="10"/>
        <v>21200</v>
      </c>
      <c r="AM30" s="420">
        <f>AL30/(R30/100)</f>
        <v>29.041095890410958</v>
      </c>
      <c r="AN30" s="374"/>
      <c r="AO30" s="420">
        <f>AO31+AO32+AO33+AO34</f>
        <v>5100</v>
      </c>
      <c r="AP30" s="103">
        <f>AP31+AP32+AP33+AP34</f>
        <v>5400</v>
      </c>
      <c r="AQ30" s="103">
        <f>AQ31+AQ32+AQ33+AQ34</f>
        <v>4800</v>
      </c>
      <c r="AR30" s="103">
        <f t="shared" si="12"/>
        <v>15300</v>
      </c>
      <c r="AS30" s="420">
        <f>AR30/(R30/100)</f>
        <v>20.958904109589042</v>
      </c>
      <c r="AT30" s="374"/>
      <c r="AU30" s="420">
        <f t="shared" si="14"/>
        <v>36500</v>
      </c>
      <c r="AV30" s="420">
        <f t="shared" si="15"/>
        <v>50</v>
      </c>
      <c r="AW30" s="374"/>
      <c r="AX30" s="420">
        <f t="shared" si="16"/>
        <v>73000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4000</v>
      </c>
      <c r="P31" s="136">
        <v>5000</v>
      </c>
      <c r="Q31" s="137">
        <v>6000</v>
      </c>
      <c r="R31" s="129">
        <v>4000</v>
      </c>
      <c r="S31" s="375"/>
      <c r="T31" s="129">
        <v>300</v>
      </c>
      <c r="U31" s="129">
        <v>300</v>
      </c>
      <c r="V31" s="129">
        <v>400</v>
      </c>
      <c r="W31" s="129">
        <f t="shared" si="4"/>
        <v>1000</v>
      </c>
      <c r="X31" s="135">
        <f t="shared" si="5"/>
        <v>25</v>
      </c>
      <c r="Y31" s="374"/>
      <c r="Z31" s="135">
        <v>300</v>
      </c>
      <c r="AA31" s="129">
        <v>300</v>
      </c>
      <c r="AB31" s="129">
        <v>400</v>
      </c>
      <c r="AC31" s="129">
        <f t="shared" si="6"/>
        <v>1000</v>
      </c>
      <c r="AD31" s="424">
        <f>AC31/(R31/100)</f>
        <v>25</v>
      </c>
      <c r="AE31" s="374"/>
      <c r="AF31" s="424">
        <f t="shared" si="8"/>
        <v>2000</v>
      </c>
      <c r="AG31" s="424">
        <f t="shared" si="9"/>
        <v>50</v>
      </c>
      <c r="AH31" s="374"/>
      <c r="AI31" s="424">
        <v>300</v>
      </c>
      <c r="AJ31" s="129">
        <v>300</v>
      </c>
      <c r="AK31" s="129">
        <v>400</v>
      </c>
      <c r="AL31" s="129">
        <f t="shared" si="10"/>
        <v>1000</v>
      </c>
      <c r="AM31" s="424">
        <f>AL31/(R31/100)</f>
        <v>25</v>
      </c>
      <c r="AN31" s="374"/>
      <c r="AO31" s="424">
        <v>300</v>
      </c>
      <c r="AP31" s="129">
        <v>300</v>
      </c>
      <c r="AQ31" s="129">
        <v>400</v>
      </c>
      <c r="AR31" s="129">
        <f t="shared" si="12"/>
        <v>1000</v>
      </c>
      <c r="AS31" s="424">
        <f>AR31/(R31/100)</f>
        <v>25</v>
      </c>
      <c r="AT31" s="374"/>
      <c r="AU31" s="424">
        <f t="shared" si="14"/>
        <v>2000</v>
      </c>
      <c r="AV31" s="424">
        <f t="shared" si="15"/>
        <v>50</v>
      </c>
      <c r="AW31" s="374"/>
      <c r="AX31" s="424">
        <f t="shared" si="16"/>
        <v>4000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60000</v>
      </c>
      <c r="P32" s="136">
        <v>63000</v>
      </c>
      <c r="Q32" s="137">
        <v>66000</v>
      </c>
      <c r="R32" s="129">
        <v>60000</v>
      </c>
      <c r="S32" s="375"/>
      <c r="T32" s="129">
        <v>4800</v>
      </c>
      <c r="U32" s="129">
        <v>3600</v>
      </c>
      <c r="V32" s="129">
        <v>3600</v>
      </c>
      <c r="W32" s="129">
        <f t="shared" si="4"/>
        <v>12000</v>
      </c>
      <c r="X32" s="135">
        <f t="shared" si="5"/>
        <v>20</v>
      </c>
      <c r="Y32" s="374"/>
      <c r="Z32" s="135">
        <v>6000</v>
      </c>
      <c r="AA32" s="129">
        <v>6000</v>
      </c>
      <c r="AB32" s="129">
        <v>6000</v>
      </c>
      <c r="AC32" s="129">
        <f t="shared" si="6"/>
        <v>18000</v>
      </c>
      <c r="AD32" s="424">
        <f>AC32/(R32/100)</f>
        <v>30</v>
      </c>
      <c r="AE32" s="374"/>
      <c r="AF32" s="424">
        <f t="shared" si="8"/>
        <v>30000</v>
      </c>
      <c r="AG32" s="424">
        <f t="shared" si="9"/>
        <v>50</v>
      </c>
      <c r="AH32" s="374"/>
      <c r="AI32" s="424">
        <v>6000</v>
      </c>
      <c r="AJ32" s="129">
        <v>6000</v>
      </c>
      <c r="AK32" s="129">
        <v>6000</v>
      </c>
      <c r="AL32" s="129">
        <f t="shared" si="10"/>
        <v>18000</v>
      </c>
      <c r="AM32" s="424">
        <f>AL32/(R32/100)</f>
        <v>30</v>
      </c>
      <c r="AN32" s="374"/>
      <c r="AO32" s="424">
        <v>4000</v>
      </c>
      <c r="AP32" s="129">
        <v>4000</v>
      </c>
      <c r="AQ32" s="129">
        <v>4000</v>
      </c>
      <c r="AR32" s="129">
        <f t="shared" si="12"/>
        <v>12000</v>
      </c>
      <c r="AS32" s="424">
        <f>AR32/(R32/100)</f>
        <v>20</v>
      </c>
      <c r="AT32" s="374"/>
      <c r="AU32" s="424">
        <f t="shared" si="14"/>
        <v>30000</v>
      </c>
      <c r="AV32" s="424">
        <f t="shared" si="15"/>
        <v>50</v>
      </c>
      <c r="AW32" s="374"/>
      <c r="AX32" s="424">
        <f t="shared" si="16"/>
        <v>60000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4000</v>
      </c>
      <c r="P33" s="136">
        <v>4000</v>
      </c>
      <c r="Q33" s="137">
        <v>4000</v>
      </c>
      <c r="R33" s="129">
        <v>4000</v>
      </c>
      <c r="S33" s="375"/>
      <c r="T33" s="129">
        <v>300</v>
      </c>
      <c r="U33" s="129">
        <v>200</v>
      </c>
      <c r="V33" s="129">
        <v>300</v>
      </c>
      <c r="W33" s="129">
        <f t="shared" si="4"/>
        <v>800</v>
      </c>
      <c r="X33" s="135">
        <f t="shared" si="5"/>
        <v>20</v>
      </c>
      <c r="Y33" s="374"/>
      <c r="Z33" s="135">
        <v>400</v>
      </c>
      <c r="AA33" s="129">
        <v>400</v>
      </c>
      <c r="AB33" s="129">
        <v>400</v>
      </c>
      <c r="AC33" s="129">
        <f t="shared" si="6"/>
        <v>1200</v>
      </c>
      <c r="AD33" s="424">
        <f>AC33/(R33/100)</f>
        <v>30</v>
      </c>
      <c r="AE33" s="374"/>
      <c r="AF33" s="424">
        <f t="shared" si="8"/>
        <v>2000</v>
      </c>
      <c r="AG33" s="424">
        <f t="shared" si="9"/>
        <v>50</v>
      </c>
      <c r="AH33" s="374"/>
      <c r="AI33" s="424">
        <v>300</v>
      </c>
      <c r="AJ33" s="129">
        <v>300</v>
      </c>
      <c r="AK33" s="129">
        <v>400</v>
      </c>
      <c r="AL33" s="129">
        <f t="shared" si="10"/>
        <v>1000</v>
      </c>
      <c r="AM33" s="424">
        <f>AL33/(R33/100)</f>
        <v>25</v>
      </c>
      <c r="AN33" s="374"/>
      <c r="AO33" s="424">
        <v>300</v>
      </c>
      <c r="AP33" s="129">
        <v>300</v>
      </c>
      <c r="AQ33" s="129">
        <v>400</v>
      </c>
      <c r="AR33" s="129">
        <f t="shared" si="12"/>
        <v>1000</v>
      </c>
      <c r="AS33" s="424">
        <f>AR33/(R33/100)</f>
        <v>25</v>
      </c>
      <c r="AT33" s="374"/>
      <c r="AU33" s="424">
        <f t="shared" si="14"/>
        <v>2000</v>
      </c>
      <c r="AV33" s="424">
        <f t="shared" si="15"/>
        <v>50</v>
      </c>
      <c r="AW33" s="374"/>
      <c r="AX33" s="424">
        <f t="shared" si="16"/>
        <v>4000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5000</v>
      </c>
      <c r="P34" s="136">
        <v>4000</v>
      </c>
      <c r="Q34" s="137">
        <v>4000</v>
      </c>
      <c r="R34" s="129">
        <v>5000</v>
      </c>
      <c r="S34" s="375"/>
      <c r="T34" s="129">
        <v>400</v>
      </c>
      <c r="U34" s="129">
        <v>300</v>
      </c>
      <c r="V34" s="129">
        <v>300</v>
      </c>
      <c r="W34" s="129">
        <f t="shared" si="4"/>
        <v>1000</v>
      </c>
      <c r="X34" s="135">
        <f t="shared" si="5"/>
        <v>20</v>
      </c>
      <c r="Y34" s="374"/>
      <c r="Z34" s="135">
        <v>500</v>
      </c>
      <c r="AA34" s="129">
        <v>500</v>
      </c>
      <c r="AB34" s="129">
        <v>500</v>
      </c>
      <c r="AC34" s="129">
        <f t="shared" si="6"/>
        <v>1500</v>
      </c>
      <c r="AD34" s="424">
        <f>AC34/(R34/100)</f>
        <v>30</v>
      </c>
      <c r="AE34" s="374"/>
      <c r="AF34" s="424">
        <f t="shared" si="8"/>
        <v>2500</v>
      </c>
      <c r="AG34" s="424">
        <f t="shared" si="9"/>
        <v>50</v>
      </c>
      <c r="AH34" s="374"/>
      <c r="AI34" s="424">
        <v>300</v>
      </c>
      <c r="AJ34" s="129">
        <v>400</v>
      </c>
      <c r="AK34" s="129">
        <v>500</v>
      </c>
      <c r="AL34" s="129">
        <f t="shared" si="10"/>
        <v>1200</v>
      </c>
      <c r="AM34" s="424">
        <f>AL34/(R34/100)</f>
        <v>24</v>
      </c>
      <c r="AN34" s="374"/>
      <c r="AO34" s="424">
        <v>500</v>
      </c>
      <c r="AP34" s="129">
        <v>800</v>
      </c>
      <c r="AQ34" s="129"/>
      <c r="AR34" s="129">
        <f t="shared" si="12"/>
        <v>1300</v>
      </c>
      <c r="AS34" s="424">
        <f>AR34/(R34/100)</f>
        <v>26</v>
      </c>
      <c r="AT34" s="374"/>
      <c r="AU34" s="424">
        <f t="shared" si="14"/>
        <v>2500</v>
      </c>
      <c r="AV34" s="424">
        <f t="shared" si="15"/>
        <v>50</v>
      </c>
      <c r="AW34" s="374"/>
      <c r="AX34" s="424">
        <f t="shared" si="16"/>
        <v>5000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>O36</f>
        <v>53000</v>
      </c>
      <c r="P35" s="119">
        <f>P36</f>
        <v>65000</v>
      </c>
      <c r="Q35" s="120">
        <f>Q36</f>
        <v>78000</v>
      </c>
      <c r="R35" s="118">
        <f>R36</f>
        <v>53000</v>
      </c>
      <c r="S35" s="379"/>
      <c r="T35" s="118">
        <f>T36</f>
        <v>4800</v>
      </c>
      <c r="U35" s="118">
        <f>U36</f>
        <v>3900</v>
      </c>
      <c r="V35" s="118">
        <f>V36</f>
        <v>4500</v>
      </c>
      <c r="W35" s="118">
        <f>W36</f>
        <v>13200</v>
      </c>
      <c r="X35" s="117">
        <f t="shared" si="5"/>
        <v>24.90566037735849</v>
      </c>
      <c r="Y35" s="374"/>
      <c r="Z35" s="117">
        <f>Z36</f>
        <v>4800</v>
      </c>
      <c r="AA35" s="118">
        <f>AA36</f>
        <v>4900</v>
      </c>
      <c r="AB35" s="118">
        <f>AB36</f>
        <v>3600</v>
      </c>
      <c r="AC35" s="118">
        <f>AC36</f>
        <v>13300</v>
      </c>
      <c r="AD35" s="422">
        <f t="shared" si="7"/>
        <v>25.09433962264151</v>
      </c>
      <c r="AE35" s="374"/>
      <c r="AF35" s="422">
        <f t="shared" si="8"/>
        <v>26500</v>
      </c>
      <c r="AG35" s="422">
        <f t="shared" si="9"/>
        <v>50</v>
      </c>
      <c r="AH35" s="374"/>
      <c r="AI35" s="422">
        <f>AI36</f>
        <v>7100</v>
      </c>
      <c r="AJ35" s="118">
        <f>AJ36</f>
        <v>6800</v>
      </c>
      <c r="AK35" s="118">
        <f>AK36</f>
        <v>5300</v>
      </c>
      <c r="AL35" s="118">
        <f>AL36</f>
        <v>19200</v>
      </c>
      <c r="AM35" s="422">
        <f t="shared" si="11"/>
        <v>36.226415094339622</v>
      </c>
      <c r="AN35" s="374"/>
      <c r="AO35" s="422">
        <f>AO36</f>
        <v>2300</v>
      </c>
      <c r="AP35" s="118">
        <f>AP36</f>
        <v>2700</v>
      </c>
      <c r="AQ35" s="118">
        <f>AQ36</f>
        <v>2300</v>
      </c>
      <c r="AR35" s="118">
        <f>AR36</f>
        <v>7300</v>
      </c>
      <c r="AS35" s="422">
        <f t="shared" si="13"/>
        <v>13.773584905660377</v>
      </c>
      <c r="AT35" s="374"/>
      <c r="AU35" s="422">
        <f>AU36</f>
        <v>26500</v>
      </c>
      <c r="AV35" s="422">
        <f t="shared" si="15"/>
        <v>50</v>
      </c>
      <c r="AW35" s="374"/>
      <c r="AX35" s="422">
        <f t="shared" si="16"/>
        <v>53000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>O37+O40+O42</f>
        <v>53000</v>
      </c>
      <c r="P36" s="127">
        <f>P37+P40+P42</f>
        <v>65000</v>
      </c>
      <c r="Q36" s="128">
        <f>Q37+Q40+Q42</f>
        <v>78000</v>
      </c>
      <c r="R36" s="126">
        <f>R37+R40+R42</f>
        <v>53000</v>
      </c>
      <c r="S36" s="388"/>
      <c r="T36" s="126">
        <f>T37+T40+T42</f>
        <v>4800</v>
      </c>
      <c r="U36" s="126">
        <f>U37+U40+U42</f>
        <v>3900</v>
      </c>
      <c r="V36" s="126">
        <f>V37+V40+V42</f>
        <v>4500</v>
      </c>
      <c r="W36" s="126">
        <f>W37+W40+W42</f>
        <v>13200</v>
      </c>
      <c r="X36" s="125">
        <f t="shared" si="5"/>
        <v>24.90566037735849</v>
      </c>
      <c r="Y36" s="374"/>
      <c r="Z36" s="125">
        <f>Z37+Z40+Z42</f>
        <v>4800</v>
      </c>
      <c r="AA36" s="126">
        <f>AA37+AA40+AA42</f>
        <v>4900</v>
      </c>
      <c r="AB36" s="126">
        <f>AB37+AB40+AB42</f>
        <v>3600</v>
      </c>
      <c r="AC36" s="126">
        <f>AC37+AC40+AC42</f>
        <v>13300</v>
      </c>
      <c r="AD36" s="423">
        <f t="shared" si="7"/>
        <v>25.09433962264151</v>
      </c>
      <c r="AE36" s="374"/>
      <c r="AF36" s="423">
        <f t="shared" si="8"/>
        <v>26500</v>
      </c>
      <c r="AG36" s="423">
        <f t="shared" si="9"/>
        <v>50</v>
      </c>
      <c r="AH36" s="374"/>
      <c r="AI36" s="423">
        <f>AI37+AI40+AI42</f>
        <v>7100</v>
      </c>
      <c r="AJ36" s="126">
        <f>AJ37+AJ40+AJ42</f>
        <v>6800</v>
      </c>
      <c r="AK36" s="126">
        <f>AK37+AK40+AK42</f>
        <v>5300</v>
      </c>
      <c r="AL36" s="126">
        <f>AL37+AL40+AL42</f>
        <v>19200</v>
      </c>
      <c r="AM36" s="423">
        <f t="shared" si="11"/>
        <v>36.226415094339622</v>
      </c>
      <c r="AN36" s="374"/>
      <c r="AO36" s="423">
        <f>AO37+AO40+AO42</f>
        <v>2300</v>
      </c>
      <c r="AP36" s="126">
        <f>AP37+AP40+AP42</f>
        <v>2700</v>
      </c>
      <c r="AQ36" s="126">
        <f>AQ37+AQ40+AQ42</f>
        <v>2300</v>
      </c>
      <c r="AR36" s="126">
        <f>AR37+AR40+AR42</f>
        <v>7300</v>
      </c>
      <c r="AS36" s="423">
        <f t="shared" si="13"/>
        <v>13.773584905660377</v>
      </c>
      <c r="AT36" s="374"/>
      <c r="AU36" s="423">
        <f>AU37+AU40+AU42</f>
        <v>26500</v>
      </c>
      <c r="AV36" s="423">
        <f t="shared" si="15"/>
        <v>50</v>
      </c>
      <c r="AW36" s="374"/>
      <c r="AX36" s="423">
        <f t="shared" si="16"/>
        <v>53000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63</v>
      </c>
      <c r="K37" s="61"/>
      <c r="L37" s="62"/>
      <c r="M37" s="63"/>
      <c r="N37" s="101" t="s">
        <v>64</v>
      </c>
      <c r="O37" s="103">
        <f>O38+O39</f>
        <v>25000</v>
      </c>
      <c r="P37" s="131">
        <f>P38+P39</f>
        <v>36000</v>
      </c>
      <c r="Q37" s="132">
        <f>Q38+Q39</f>
        <v>47000</v>
      </c>
      <c r="R37" s="103">
        <f>R38+R39</f>
        <v>25000</v>
      </c>
      <c r="S37" s="379"/>
      <c r="T37" s="103">
        <f>T38+T39</f>
        <v>2600</v>
      </c>
      <c r="U37" s="103">
        <f>U38+U39</f>
        <v>2000</v>
      </c>
      <c r="V37" s="103">
        <f>V38+V39</f>
        <v>2000</v>
      </c>
      <c r="W37" s="103">
        <f>SUM(T37:V37)</f>
        <v>6600</v>
      </c>
      <c r="X37" s="102">
        <f t="shared" si="5"/>
        <v>26.4</v>
      </c>
      <c r="Y37" s="374"/>
      <c r="Z37" s="102">
        <f>Z38+Z39</f>
        <v>2400</v>
      </c>
      <c r="AA37" s="103">
        <f>AA38+AA39</f>
        <v>2400</v>
      </c>
      <c r="AB37" s="103">
        <f>AB38+AB39</f>
        <v>1400</v>
      </c>
      <c r="AC37" s="103">
        <f>SUM(Z37:AB37)</f>
        <v>6200</v>
      </c>
      <c r="AD37" s="420">
        <f t="shared" si="7"/>
        <v>24.8</v>
      </c>
      <c r="AE37" s="374"/>
      <c r="AF37" s="420">
        <f t="shared" si="8"/>
        <v>12800</v>
      </c>
      <c r="AG37" s="420">
        <f t="shared" si="9"/>
        <v>51.2</v>
      </c>
      <c r="AH37" s="374"/>
      <c r="AI37" s="420">
        <f>AI38+AI39</f>
        <v>2500</v>
      </c>
      <c r="AJ37" s="103">
        <f>AJ38+AJ39</f>
        <v>2500</v>
      </c>
      <c r="AK37" s="103">
        <f>AK38+AK39</f>
        <v>1500</v>
      </c>
      <c r="AL37" s="103">
        <f>SUM(AI37:AK37)</f>
        <v>6500</v>
      </c>
      <c r="AM37" s="420">
        <f t="shared" si="11"/>
        <v>26</v>
      </c>
      <c r="AN37" s="374"/>
      <c r="AO37" s="420">
        <f>AO38+AO39</f>
        <v>1300</v>
      </c>
      <c r="AP37" s="103">
        <f>AP38+AP39</f>
        <v>2400</v>
      </c>
      <c r="AQ37" s="103">
        <f>AQ38+AQ39</f>
        <v>2000</v>
      </c>
      <c r="AR37" s="103">
        <f>SUM(AO37:AQ37)</f>
        <v>5700</v>
      </c>
      <c r="AS37" s="420">
        <f t="shared" si="13"/>
        <v>22.8</v>
      </c>
      <c r="AT37" s="374"/>
      <c r="AU37" s="420">
        <f>AU38+AU39</f>
        <v>12200</v>
      </c>
      <c r="AV37" s="420">
        <f t="shared" si="15"/>
        <v>48.8</v>
      </c>
      <c r="AW37" s="374"/>
      <c r="AX37" s="420">
        <f>AX38+AX39</f>
        <v>25000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1</v>
      </c>
      <c r="L38" s="62"/>
      <c r="M38" s="63"/>
      <c r="N38" s="134" t="s">
        <v>65</v>
      </c>
      <c r="O38" s="129">
        <v>20000</v>
      </c>
      <c r="P38" s="136">
        <v>30000</v>
      </c>
      <c r="Q38" s="137">
        <v>40000</v>
      </c>
      <c r="R38" s="129">
        <v>20000</v>
      </c>
      <c r="S38" s="375"/>
      <c r="T38" s="129">
        <v>1600</v>
      </c>
      <c r="U38" s="129">
        <v>1700</v>
      </c>
      <c r="V38" s="129">
        <v>1700</v>
      </c>
      <c r="W38" s="129">
        <f>SUM(T38:V38)</f>
        <v>5000</v>
      </c>
      <c r="X38" s="135">
        <f t="shared" si="5"/>
        <v>25</v>
      </c>
      <c r="Y38" s="374"/>
      <c r="Z38" s="135">
        <v>2000</v>
      </c>
      <c r="AA38" s="129">
        <v>2000</v>
      </c>
      <c r="AB38" s="129">
        <v>1000</v>
      </c>
      <c r="AC38" s="129">
        <f>SUM(Z38:AB38)</f>
        <v>5000</v>
      </c>
      <c r="AD38" s="424">
        <f t="shared" si="7"/>
        <v>25</v>
      </c>
      <c r="AE38" s="374"/>
      <c r="AF38" s="424">
        <f t="shared" si="8"/>
        <v>10000</v>
      </c>
      <c r="AG38" s="424">
        <f t="shared" si="9"/>
        <v>50</v>
      </c>
      <c r="AH38" s="374"/>
      <c r="AI38" s="424">
        <v>2000</v>
      </c>
      <c r="AJ38" s="129">
        <v>2000</v>
      </c>
      <c r="AK38" s="129">
        <v>1000</v>
      </c>
      <c r="AL38" s="129">
        <f>SUM(AI38:AK38)</f>
        <v>5000</v>
      </c>
      <c r="AM38" s="424">
        <f t="shared" si="11"/>
        <v>25</v>
      </c>
      <c r="AN38" s="374"/>
      <c r="AO38" s="424">
        <v>1000</v>
      </c>
      <c r="AP38" s="129">
        <v>2000</v>
      </c>
      <c r="AQ38" s="129">
        <v>2000</v>
      </c>
      <c r="AR38" s="129">
        <f>SUM(AO38:AQ38)</f>
        <v>5000</v>
      </c>
      <c r="AS38" s="424">
        <f t="shared" si="13"/>
        <v>25</v>
      </c>
      <c r="AT38" s="374"/>
      <c r="AU38" s="424">
        <f>AL38+AR38</f>
        <v>10000</v>
      </c>
      <c r="AV38" s="424">
        <f t="shared" si="15"/>
        <v>50</v>
      </c>
      <c r="AW38" s="374"/>
      <c r="AX38" s="424">
        <f>AF38+AU38</f>
        <v>20000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5000</v>
      </c>
      <c r="P39" s="136">
        <v>6000</v>
      </c>
      <c r="Q39" s="137">
        <v>7000</v>
      </c>
      <c r="R39" s="129">
        <v>5000</v>
      </c>
      <c r="S39" s="375"/>
      <c r="T39" s="129">
        <v>1000</v>
      </c>
      <c r="U39" s="129">
        <v>300</v>
      </c>
      <c r="V39" s="129">
        <v>300</v>
      </c>
      <c r="W39" s="129">
        <f>SUM(T39:V39)</f>
        <v>1600</v>
      </c>
      <c r="X39" s="135">
        <f t="shared" si="5"/>
        <v>32</v>
      </c>
      <c r="Y39" s="374"/>
      <c r="Z39" s="135">
        <v>400</v>
      </c>
      <c r="AA39" s="129">
        <v>400</v>
      </c>
      <c r="AB39" s="129">
        <v>400</v>
      </c>
      <c r="AC39" s="129">
        <f>SUM(Z39:AB39)</f>
        <v>1200</v>
      </c>
      <c r="AD39" s="424">
        <f t="shared" si="7"/>
        <v>24</v>
      </c>
      <c r="AE39" s="374"/>
      <c r="AF39" s="424">
        <f t="shared" si="8"/>
        <v>2800</v>
      </c>
      <c r="AG39" s="424">
        <f t="shared" si="9"/>
        <v>56</v>
      </c>
      <c r="AH39" s="374"/>
      <c r="AI39" s="424">
        <v>500</v>
      </c>
      <c r="AJ39" s="129">
        <v>500</v>
      </c>
      <c r="AK39" s="129">
        <v>500</v>
      </c>
      <c r="AL39" s="129">
        <f>SUM(AI39:AK39)</f>
        <v>1500</v>
      </c>
      <c r="AM39" s="424">
        <f t="shared" si="11"/>
        <v>30</v>
      </c>
      <c r="AN39" s="374"/>
      <c r="AO39" s="424">
        <v>300</v>
      </c>
      <c r="AP39" s="129">
        <v>400</v>
      </c>
      <c r="AQ39" s="129"/>
      <c r="AR39" s="129">
        <f>SUM(AO39:AQ39)</f>
        <v>700</v>
      </c>
      <c r="AS39" s="424">
        <f t="shared" si="13"/>
        <v>14</v>
      </c>
      <c r="AT39" s="374"/>
      <c r="AU39" s="424">
        <f>AL39+AR39</f>
        <v>2200</v>
      </c>
      <c r="AV39" s="424">
        <f t="shared" si="15"/>
        <v>44</v>
      </c>
      <c r="AW39" s="374"/>
      <c r="AX39" s="424">
        <f>AF39+AU39</f>
        <v>5000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67</v>
      </c>
      <c r="K40" s="61"/>
      <c r="L40" s="62"/>
      <c r="M40" s="63"/>
      <c r="N40" s="101" t="s">
        <v>68</v>
      </c>
      <c r="O40" s="103">
        <f>O41</f>
        <v>3000</v>
      </c>
      <c r="P40" s="131">
        <f>P41</f>
        <v>3000</v>
      </c>
      <c r="Q40" s="132">
        <f>Q41</f>
        <v>3000</v>
      </c>
      <c r="R40" s="103">
        <f>R41</f>
        <v>3000</v>
      </c>
      <c r="S40" s="379"/>
      <c r="T40" s="103">
        <f>T41</f>
        <v>400</v>
      </c>
      <c r="U40" s="103">
        <f>U41</f>
        <v>200</v>
      </c>
      <c r="V40" s="103">
        <f>V41</f>
        <v>200</v>
      </c>
      <c r="W40" s="103">
        <f>SUM(T40:V40)</f>
        <v>800</v>
      </c>
      <c r="X40" s="102">
        <f t="shared" si="5"/>
        <v>26.666666666666668</v>
      </c>
      <c r="Y40" s="374"/>
      <c r="Z40" s="102">
        <f>Z41</f>
        <v>300</v>
      </c>
      <c r="AA40" s="103">
        <f>AA41</f>
        <v>300</v>
      </c>
      <c r="AB40" s="103">
        <f>AB41</f>
        <v>200</v>
      </c>
      <c r="AC40" s="103">
        <f>SUM(Z40:AB40)</f>
        <v>800</v>
      </c>
      <c r="AD40" s="420">
        <f t="shared" si="7"/>
        <v>26.666666666666668</v>
      </c>
      <c r="AE40" s="374"/>
      <c r="AF40" s="420">
        <f t="shared" si="8"/>
        <v>1600</v>
      </c>
      <c r="AG40" s="420">
        <f t="shared" si="9"/>
        <v>53.333333333333336</v>
      </c>
      <c r="AH40" s="374"/>
      <c r="AI40" s="420">
        <f>AI41</f>
        <v>500</v>
      </c>
      <c r="AJ40" s="103">
        <f>AJ41</f>
        <v>300</v>
      </c>
      <c r="AK40" s="103">
        <f>AK41</f>
        <v>400</v>
      </c>
      <c r="AL40" s="103">
        <f>SUM(AI40:AK40)</f>
        <v>1200</v>
      </c>
      <c r="AM40" s="420">
        <f t="shared" si="11"/>
        <v>40</v>
      </c>
      <c r="AN40" s="374"/>
      <c r="AO40" s="420">
        <f>AO41</f>
        <v>200</v>
      </c>
      <c r="AP40" s="103">
        <f>AP41</f>
        <v>0</v>
      </c>
      <c r="AQ40" s="103">
        <f>AQ41</f>
        <v>0</v>
      </c>
      <c r="AR40" s="103">
        <f>SUM(AO40:AQ40)</f>
        <v>200</v>
      </c>
      <c r="AS40" s="420">
        <f t="shared" si="13"/>
        <v>6.666666666666667</v>
      </c>
      <c r="AT40" s="374"/>
      <c r="AU40" s="420">
        <f>AL40+AR40</f>
        <v>1400</v>
      </c>
      <c r="AV40" s="420">
        <f t="shared" si="15"/>
        <v>46.666666666666664</v>
      </c>
      <c r="AW40" s="374"/>
      <c r="AX40" s="420">
        <f>AF40+AU40</f>
        <v>3000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4</v>
      </c>
      <c r="L41" s="62"/>
      <c r="M41" s="63"/>
      <c r="N41" s="134" t="s">
        <v>66</v>
      </c>
      <c r="O41" s="129">
        <v>3000</v>
      </c>
      <c r="P41" s="136">
        <v>3000</v>
      </c>
      <c r="Q41" s="137">
        <v>3000</v>
      </c>
      <c r="R41" s="129">
        <v>3000</v>
      </c>
      <c r="S41" s="375"/>
      <c r="T41" s="129">
        <v>400</v>
      </c>
      <c r="U41" s="129">
        <v>200</v>
      </c>
      <c r="V41" s="129">
        <v>200</v>
      </c>
      <c r="W41" s="129">
        <f>SUM(T41:V41)</f>
        <v>800</v>
      </c>
      <c r="X41" s="135">
        <f t="shared" si="5"/>
        <v>26.666666666666668</v>
      </c>
      <c r="Y41" s="374"/>
      <c r="Z41" s="135">
        <v>300</v>
      </c>
      <c r="AA41" s="129">
        <v>300</v>
      </c>
      <c r="AB41" s="129">
        <v>200</v>
      </c>
      <c r="AC41" s="129">
        <f>SUM(Z41:AB41)</f>
        <v>800</v>
      </c>
      <c r="AD41" s="424">
        <f t="shared" si="7"/>
        <v>26.666666666666668</v>
      </c>
      <c r="AE41" s="374"/>
      <c r="AF41" s="424">
        <f t="shared" si="8"/>
        <v>1600</v>
      </c>
      <c r="AG41" s="424">
        <f t="shared" si="9"/>
        <v>53.333333333333336</v>
      </c>
      <c r="AH41" s="374"/>
      <c r="AI41" s="424">
        <v>500</v>
      </c>
      <c r="AJ41" s="129">
        <v>300</v>
      </c>
      <c r="AK41" s="129">
        <v>400</v>
      </c>
      <c r="AL41" s="129">
        <f>SUM(AI41:AK41)</f>
        <v>1200</v>
      </c>
      <c r="AM41" s="424">
        <f t="shared" si="11"/>
        <v>40</v>
      </c>
      <c r="AN41" s="374"/>
      <c r="AO41" s="424">
        <v>200</v>
      </c>
      <c r="AP41" s="129"/>
      <c r="AQ41" s="129"/>
      <c r="AR41" s="129">
        <f>SUM(AO41:AQ41)</f>
        <v>200</v>
      </c>
      <c r="AS41" s="424">
        <f t="shared" si="13"/>
        <v>6.666666666666667</v>
      </c>
      <c r="AT41" s="374"/>
      <c r="AU41" s="424">
        <f>AL41+AR41</f>
        <v>1400</v>
      </c>
      <c r="AV41" s="424">
        <f t="shared" si="15"/>
        <v>46.666666666666664</v>
      </c>
      <c r="AW41" s="374"/>
      <c r="AX41" s="424">
        <f>AF41+AU41</f>
        <v>3000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55</v>
      </c>
      <c r="K42" s="61"/>
      <c r="L42" s="62"/>
      <c r="M42" s="63"/>
      <c r="N42" s="101" t="s">
        <v>56</v>
      </c>
      <c r="O42" s="102">
        <f>O43+O45+O46+O44</f>
        <v>25000</v>
      </c>
      <c r="P42" s="131">
        <f>P43+P45+P46+P44</f>
        <v>26000</v>
      </c>
      <c r="Q42" s="132">
        <f>Q43+Q45+Q46+Q44</f>
        <v>28000</v>
      </c>
      <c r="R42" s="102">
        <f>R43+R45+R46+R44</f>
        <v>25000</v>
      </c>
      <c r="S42" s="378"/>
      <c r="T42" s="102">
        <f>T43+T45+T46+T44</f>
        <v>1800</v>
      </c>
      <c r="U42" s="102">
        <f>U43+U45+U46+U44</f>
        <v>1700</v>
      </c>
      <c r="V42" s="102">
        <f>V43+V45+V46+V44</f>
        <v>2300</v>
      </c>
      <c r="W42" s="102">
        <f>W43+W44+W45+W46</f>
        <v>5800</v>
      </c>
      <c r="X42" s="102">
        <f t="shared" si="5"/>
        <v>23.2</v>
      </c>
      <c r="Y42" s="374"/>
      <c r="Z42" s="102">
        <f>Z43+Z45+Z46+Z44</f>
        <v>2100</v>
      </c>
      <c r="AA42" s="102">
        <f>AA43+AA45+AA46+AA44</f>
        <v>2200</v>
      </c>
      <c r="AB42" s="102">
        <f>AB43+AB45+AB46+AB44</f>
        <v>2000</v>
      </c>
      <c r="AC42" s="102">
        <f>AC43+AC44+AC45+AC46</f>
        <v>6300</v>
      </c>
      <c r="AD42" s="420">
        <f t="shared" si="7"/>
        <v>25.2</v>
      </c>
      <c r="AE42" s="374"/>
      <c r="AF42" s="420">
        <f t="shared" si="8"/>
        <v>12100</v>
      </c>
      <c r="AG42" s="420">
        <f t="shared" si="9"/>
        <v>48.4</v>
      </c>
      <c r="AH42" s="374"/>
      <c r="AI42" s="420">
        <f>AI43+AI45+AI46+AI44</f>
        <v>4100</v>
      </c>
      <c r="AJ42" s="102">
        <f>AJ43+AJ45+AJ46+AJ44</f>
        <v>4000</v>
      </c>
      <c r="AK42" s="102">
        <f>AK43+AK45+AK46+AK44</f>
        <v>3400</v>
      </c>
      <c r="AL42" s="102">
        <f>AL43+AL44+AL45+AL46</f>
        <v>11500</v>
      </c>
      <c r="AM42" s="420">
        <f t="shared" si="11"/>
        <v>46</v>
      </c>
      <c r="AN42" s="374"/>
      <c r="AO42" s="420">
        <f>AO43+AO45+AO46+AO44</f>
        <v>800</v>
      </c>
      <c r="AP42" s="102">
        <f>AP43+AP45+AP46+AP44</f>
        <v>300</v>
      </c>
      <c r="AQ42" s="102">
        <f>AQ43+AQ45+AQ46+AQ44</f>
        <v>300</v>
      </c>
      <c r="AR42" s="102">
        <f>AR43+AR44+AR45+AR46</f>
        <v>1400</v>
      </c>
      <c r="AS42" s="420">
        <f t="shared" si="13"/>
        <v>5.6</v>
      </c>
      <c r="AT42" s="374"/>
      <c r="AU42" s="420">
        <f>AU43+AU44+AU45+AU46</f>
        <v>12900</v>
      </c>
      <c r="AV42" s="420">
        <f t="shared" si="15"/>
        <v>51.6</v>
      </c>
      <c r="AW42" s="374"/>
      <c r="AX42" s="420">
        <f>AX43+AX44+AX45+AX46</f>
        <v>25000</v>
      </c>
      <c r="AY42" s="420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2</v>
      </c>
      <c r="L43" s="62"/>
      <c r="M43" s="63"/>
      <c r="N43" s="134" t="s">
        <v>57</v>
      </c>
      <c r="O43" s="129">
        <v>3000</v>
      </c>
      <c r="P43" s="136">
        <v>3000</v>
      </c>
      <c r="Q43" s="137">
        <v>4000</v>
      </c>
      <c r="R43" s="129">
        <v>3000</v>
      </c>
      <c r="S43" s="375"/>
      <c r="T43" s="129">
        <v>200</v>
      </c>
      <c r="U43" s="129">
        <v>300</v>
      </c>
      <c r="V43" s="129">
        <v>300</v>
      </c>
      <c r="W43" s="129">
        <f>SUM(T43:V43)</f>
        <v>800</v>
      </c>
      <c r="X43" s="135">
        <f t="shared" si="5"/>
        <v>26.666666666666668</v>
      </c>
      <c r="Y43" s="374"/>
      <c r="Z43" s="135">
        <v>200</v>
      </c>
      <c r="AA43" s="129">
        <v>300</v>
      </c>
      <c r="AB43" s="129">
        <v>300</v>
      </c>
      <c r="AC43" s="129">
        <f>SUM(Z43:AB43)</f>
        <v>800</v>
      </c>
      <c r="AD43" s="424">
        <f t="shared" si="7"/>
        <v>26.666666666666668</v>
      </c>
      <c r="AE43" s="374"/>
      <c r="AF43" s="424">
        <f t="shared" si="8"/>
        <v>1600</v>
      </c>
      <c r="AG43" s="424">
        <f t="shared" si="9"/>
        <v>53.333333333333336</v>
      </c>
      <c r="AH43" s="374"/>
      <c r="AI43" s="424">
        <v>300</v>
      </c>
      <c r="AJ43" s="129">
        <v>200</v>
      </c>
      <c r="AK43" s="129">
        <v>300</v>
      </c>
      <c r="AL43" s="129">
        <f>SUM(AI43:AK43)</f>
        <v>800</v>
      </c>
      <c r="AM43" s="424">
        <f t="shared" si="11"/>
        <v>26.666666666666668</v>
      </c>
      <c r="AN43" s="374"/>
      <c r="AO43" s="424">
        <v>200</v>
      </c>
      <c r="AP43" s="129">
        <v>200</v>
      </c>
      <c r="AQ43" s="129">
        <v>200</v>
      </c>
      <c r="AR43" s="129">
        <f>SUM(AO43:AQ43)</f>
        <v>600</v>
      </c>
      <c r="AS43" s="424">
        <f t="shared" si="13"/>
        <v>20</v>
      </c>
      <c r="AT43" s="374"/>
      <c r="AU43" s="424">
        <f t="shared" ref="AU43:AU58" si="24">AL43+AR43</f>
        <v>1400</v>
      </c>
      <c r="AV43" s="424">
        <f t="shared" si="15"/>
        <v>46.666666666666664</v>
      </c>
      <c r="AW43" s="374"/>
      <c r="AX43" s="424">
        <f t="shared" ref="AX43:AX58" si="25">AF43+AU43</f>
        <v>3000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3</v>
      </c>
      <c r="L44" s="62"/>
      <c r="M44" s="63"/>
      <c r="N44" s="134" t="s">
        <v>69</v>
      </c>
      <c r="O44" s="135">
        <v>18000</v>
      </c>
      <c r="P44" s="136">
        <v>19000</v>
      </c>
      <c r="Q44" s="137">
        <v>20000</v>
      </c>
      <c r="R44" s="135">
        <v>18000</v>
      </c>
      <c r="S44" s="377"/>
      <c r="T44" s="135">
        <v>1400</v>
      </c>
      <c r="U44" s="135">
        <v>1000</v>
      </c>
      <c r="V44" s="135">
        <v>1600</v>
      </c>
      <c r="W44" s="135">
        <f>SUM(T44:V44)</f>
        <v>4000</v>
      </c>
      <c r="X44" s="135">
        <f t="shared" si="5"/>
        <v>22.222222222222221</v>
      </c>
      <c r="Y44" s="374"/>
      <c r="Z44" s="135">
        <v>1500</v>
      </c>
      <c r="AA44" s="135">
        <v>1500</v>
      </c>
      <c r="AB44" s="135">
        <v>1500</v>
      </c>
      <c r="AC44" s="135">
        <f>SUM(Z44:AB44)</f>
        <v>4500</v>
      </c>
      <c r="AD44" s="424">
        <f t="shared" si="7"/>
        <v>25</v>
      </c>
      <c r="AE44" s="374"/>
      <c r="AF44" s="424">
        <f t="shared" si="8"/>
        <v>8500</v>
      </c>
      <c r="AG44" s="424">
        <f t="shared" si="9"/>
        <v>47.222222222222221</v>
      </c>
      <c r="AH44" s="374"/>
      <c r="AI44" s="424">
        <v>3400</v>
      </c>
      <c r="AJ44" s="135">
        <v>3400</v>
      </c>
      <c r="AK44" s="135">
        <v>2700</v>
      </c>
      <c r="AL44" s="135">
        <f>SUM(AI44:AK44)</f>
        <v>9500</v>
      </c>
      <c r="AM44" s="424">
        <f t="shared" si="11"/>
        <v>52.777777777777779</v>
      </c>
      <c r="AN44" s="374"/>
      <c r="AO44" s="424"/>
      <c r="AP44" s="135"/>
      <c r="AQ44" s="135"/>
      <c r="AR44" s="135">
        <f>SUM(AO44:AQ44)</f>
        <v>0</v>
      </c>
      <c r="AS44" s="424">
        <f t="shared" si="13"/>
        <v>0</v>
      </c>
      <c r="AT44" s="374"/>
      <c r="AU44" s="424">
        <f t="shared" si="24"/>
        <v>9500</v>
      </c>
      <c r="AV44" s="424">
        <f t="shared" si="15"/>
        <v>52.777777777777779</v>
      </c>
      <c r="AW44" s="374"/>
      <c r="AX44" s="424">
        <f t="shared" si="25"/>
        <v>18000</v>
      </c>
      <c r="AY44" s="424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5</v>
      </c>
      <c r="L45" s="62"/>
      <c r="M45" s="63"/>
      <c r="N45" s="134" t="s">
        <v>58</v>
      </c>
      <c r="O45" s="129">
        <v>2000</v>
      </c>
      <c r="P45" s="136">
        <v>2000</v>
      </c>
      <c r="Q45" s="137">
        <v>2000</v>
      </c>
      <c r="R45" s="129">
        <v>2000</v>
      </c>
      <c r="S45" s="375"/>
      <c r="T45" s="129">
        <v>100</v>
      </c>
      <c r="U45" s="129">
        <v>200</v>
      </c>
      <c r="V45" s="129">
        <v>200</v>
      </c>
      <c r="W45" s="129">
        <f>SUM(T45:V45)</f>
        <v>500</v>
      </c>
      <c r="X45" s="135">
        <f t="shared" si="5"/>
        <v>25</v>
      </c>
      <c r="Y45" s="374"/>
      <c r="Z45" s="135">
        <v>200</v>
      </c>
      <c r="AA45" s="129">
        <v>200</v>
      </c>
      <c r="AB45" s="129">
        <v>100</v>
      </c>
      <c r="AC45" s="129">
        <f>SUM(Z45:AB45)</f>
        <v>500</v>
      </c>
      <c r="AD45" s="424">
        <f t="shared" si="7"/>
        <v>25</v>
      </c>
      <c r="AE45" s="374"/>
      <c r="AF45" s="424">
        <f t="shared" si="8"/>
        <v>1000</v>
      </c>
      <c r="AG45" s="424">
        <f t="shared" si="9"/>
        <v>50</v>
      </c>
      <c r="AH45" s="374"/>
      <c r="AI45" s="424">
        <v>200</v>
      </c>
      <c r="AJ45" s="129">
        <v>200</v>
      </c>
      <c r="AK45" s="129">
        <v>200</v>
      </c>
      <c r="AL45" s="129">
        <f>SUM(AI45:AK45)</f>
        <v>600</v>
      </c>
      <c r="AM45" s="424">
        <f t="shared" si="11"/>
        <v>30</v>
      </c>
      <c r="AN45" s="374"/>
      <c r="AO45" s="424">
        <v>200</v>
      </c>
      <c r="AP45" s="129">
        <v>100</v>
      </c>
      <c r="AQ45" s="129">
        <v>100</v>
      </c>
      <c r="AR45" s="129">
        <f>SUM(AO45:AQ45)</f>
        <v>400</v>
      </c>
      <c r="AS45" s="424">
        <f t="shared" si="13"/>
        <v>20</v>
      </c>
      <c r="AT45" s="374"/>
      <c r="AU45" s="424">
        <f t="shared" si="24"/>
        <v>1000</v>
      </c>
      <c r="AV45" s="424">
        <f t="shared" si="15"/>
        <v>50</v>
      </c>
      <c r="AW45" s="374"/>
      <c r="AX45" s="424">
        <f t="shared" si="25"/>
        <v>2000</v>
      </c>
      <c r="AY45" s="424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7</v>
      </c>
      <c r="L46" s="62"/>
      <c r="M46" s="63"/>
      <c r="N46" s="134" t="s">
        <v>59</v>
      </c>
      <c r="O46" s="129">
        <v>2000</v>
      </c>
      <c r="P46" s="136">
        <v>2000</v>
      </c>
      <c r="Q46" s="137">
        <v>2000</v>
      </c>
      <c r="R46" s="129">
        <v>2000</v>
      </c>
      <c r="S46" s="375"/>
      <c r="T46" s="129">
        <v>100</v>
      </c>
      <c r="U46" s="129">
        <v>200</v>
      </c>
      <c r="V46" s="129">
        <v>200</v>
      </c>
      <c r="W46" s="129">
        <f>SUM(T46:V46)</f>
        <v>500</v>
      </c>
      <c r="X46" s="135">
        <f t="shared" si="5"/>
        <v>25</v>
      </c>
      <c r="Y46" s="374"/>
      <c r="Z46" s="135">
        <v>200</v>
      </c>
      <c r="AA46" s="129">
        <v>200</v>
      </c>
      <c r="AB46" s="129">
        <v>100</v>
      </c>
      <c r="AC46" s="129">
        <f>SUM(Z46:AB46)</f>
        <v>500</v>
      </c>
      <c r="AD46" s="424">
        <f t="shared" si="7"/>
        <v>25</v>
      </c>
      <c r="AE46" s="374"/>
      <c r="AF46" s="424">
        <f t="shared" si="8"/>
        <v>1000</v>
      </c>
      <c r="AG46" s="424">
        <f t="shared" si="9"/>
        <v>50</v>
      </c>
      <c r="AH46" s="374"/>
      <c r="AI46" s="424">
        <v>200</v>
      </c>
      <c r="AJ46" s="129">
        <v>200</v>
      </c>
      <c r="AK46" s="129">
        <v>200</v>
      </c>
      <c r="AL46" s="129">
        <f>SUM(AI46:AK46)</f>
        <v>600</v>
      </c>
      <c r="AM46" s="424">
        <f t="shared" si="11"/>
        <v>30</v>
      </c>
      <c r="AN46" s="374"/>
      <c r="AO46" s="424">
        <v>400</v>
      </c>
      <c r="AP46" s="129"/>
      <c r="AQ46" s="129"/>
      <c r="AR46" s="129">
        <f>SUM(AO46:AQ46)</f>
        <v>400</v>
      </c>
      <c r="AS46" s="424">
        <f t="shared" si="13"/>
        <v>20</v>
      </c>
      <c r="AT46" s="374"/>
      <c r="AU46" s="424">
        <f t="shared" si="24"/>
        <v>1000</v>
      </c>
      <c r="AV46" s="424">
        <f t="shared" si="15"/>
        <v>50</v>
      </c>
      <c r="AW46" s="374"/>
      <c r="AX46" s="424">
        <f t="shared" si="25"/>
        <v>2000</v>
      </c>
      <c r="AY46" s="424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9"/>
      <c r="H47" s="138" t="s">
        <v>60</v>
      </c>
      <c r="I47" s="139"/>
      <c r="J47" s="140"/>
      <c r="K47" s="141"/>
      <c r="L47" s="142"/>
      <c r="M47" s="143"/>
      <c r="N47" s="144" t="s">
        <v>61</v>
      </c>
      <c r="O47" s="147">
        <f>O48</f>
        <v>18000</v>
      </c>
      <c r="P47" s="146">
        <f>P48</f>
        <v>18000</v>
      </c>
      <c r="Q47" s="174">
        <f>Q48</f>
        <v>18000</v>
      </c>
      <c r="R47" s="147">
        <f>R48</f>
        <v>18000</v>
      </c>
      <c r="S47" s="379"/>
      <c r="T47" s="147">
        <f>T48</f>
        <v>0</v>
      </c>
      <c r="U47" s="147">
        <f>U48</f>
        <v>0</v>
      </c>
      <c r="V47" s="147">
        <f>V48</f>
        <v>0</v>
      </c>
      <c r="W47" s="147">
        <f t="shared" ref="W47:W54" si="26">SUM(T47:V47)</f>
        <v>0</v>
      </c>
      <c r="X47" s="145">
        <f t="shared" si="5"/>
        <v>0</v>
      </c>
      <c r="Y47" s="374"/>
      <c r="Z47" s="145">
        <f>Z48</f>
        <v>0</v>
      </c>
      <c r="AA47" s="147">
        <f>AA48</f>
        <v>0</v>
      </c>
      <c r="AB47" s="147">
        <f>AB48</f>
        <v>0</v>
      </c>
      <c r="AC47" s="147">
        <f t="shared" ref="AC47:AC54" si="27">SUM(Z47:AB47)</f>
        <v>0</v>
      </c>
      <c r="AD47" s="149">
        <f t="shared" si="7"/>
        <v>0</v>
      </c>
      <c r="AE47" s="374"/>
      <c r="AF47" s="149">
        <f t="shared" si="8"/>
        <v>0</v>
      </c>
      <c r="AG47" s="149">
        <f t="shared" si="9"/>
        <v>0</v>
      </c>
      <c r="AH47" s="374"/>
      <c r="AI47" s="149">
        <f>AI48</f>
        <v>18000</v>
      </c>
      <c r="AJ47" s="147">
        <f>AJ48</f>
        <v>0</v>
      </c>
      <c r="AK47" s="147">
        <f>AK48</f>
        <v>0</v>
      </c>
      <c r="AL47" s="147">
        <f t="shared" ref="AL47:AL54" si="28">SUM(AI47:AK47)</f>
        <v>18000</v>
      </c>
      <c r="AM47" s="149">
        <f t="shared" si="11"/>
        <v>100</v>
      </c>
      <c r="AN47" s="374"/>
      <c r="AO47" s="149">
        <f>AO48</f>
        <v>0</v>
      </c>
      <c r="AP47" s="147">
        <f>AP48</f>
        <v>0</v>
      </c>
      <c r="AQ47" s="147">
        <f>AQ48</f>
        <v>0</v>
      </c>
      <c r="AR47" s="147">
        <f t="shared" ref="AR47:AR54" si="29">SUM(AO47:AQ47)</f>
        <v>0</v>
      </c>
      <c r="AS47" s="149">
        <f t="shared" si="13"/>
        <v>0</v>
      </c>
      <c r="AT47" s="374"/>
      <c r="AU47" s="149">
        <f t="shared" si="24"/>
        <v>18000</v>
      </c>
      <c r="AV47" s="149">
        <f t="shared" si="15"/>
        <v>100</v>
      </c>
      <c r="AW47" s="374"/>
      <c r="AX47" s="149">
        <f t="shared" si="25"/>
        <v>18000</v>
      </c>
      <c r="AY47" s="446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123">
        <v>2</v>
      </c>
      <c r="J48" s="60"/>
      <c r="K48" s="61"/>
      <c r="L48" s="62"/>
      <c r="M48" s="63"/>
      <c r="N48" s="124" t="s">
        <v>54</v>
      </c>
      <c r="O48" s="126">
        <f>O49+O51</f>
        <v>18000</v>
      </c>
      <c r="P48" s="126">
        <f>P49+P51</f>
        <v>18000</v>
      </c>
      <c r="Q48" s="126">
        <f>Q49+Q51</f>
        <v>18000</v>
      </c>
      <c r="R48" s="126">
        <f>R49+R51</f>
        <v>18000</v>
      </c>
      <c r="S48" s="388"/>
      <c r="T48" s="126">
        <f>T49+T51</f>
        <v>0</v>
      </c>
      <c r="U48" s="126">
        <f>U49+U51</f>
        <v>0</v>
      </c>
      <c r="V48" s="126">
        <f>V49+V51</f>
        <v>0</v>
      </c>
      <c r="W48" s="126">
        <f t="shared" si="26"/>
        <v>0</v>
      </c>
      <c r="X48" s="125">
        <f t="shared" si="5"/>
        <v>0</v>
      </c>
      <c r="Y48" s="374"/>
      <c r="Z48" s="125">
        <f>Z49+Z51</f>
        <v>0</v>
      </c>
      <c r="AA48" s="126">
        <f>AA49+AA51</f>
        <v>0</v>
      </c>
      <c r="AB48" s="126">
        <f>AB49+AB51</f>
        <v>0</v>
      </c>
      <c r="AC48" s="126">
        <f t="shared" si="27"/>
        <v>0</v>
      </c>
      <c r="AD48" s="423">
        <f t="shared" si="7"/>
        <v>0</v>
      </c>
      <c r="AE48" s="374"/>
      <c r="AF48" s="423">
        <f t="shared" si="8"/>
        <v>0</v>
      </c>
      <c r="AG48" s="423">
        <f t="shared" si="9"/>
        <v>0</v>
      </c>
      <c r="AH48" s="374"/>
      <c r="AI48" s="423">
        <f>AI49+AI51</f>
        <v>18000</v>
      </c>
      <c r="AJ48" s="126">
        <f>AJ49+AJ51</f>
        <v>0</v>
      </c>
      <c r="AK48" s="126">
        <f>AK49+AK51</f>
        <v>0</v>
      </c>
      <c r="AL48" s="126">
        <f t="shared" si="28"/>
        <v>18000</v>
      </c>
      <c r="AM48" s="423">
        <f t="shared" si="11"/>
        <v>100</v>
      </c>
      <c r="AN48" s="374"/>
      <c r="AO48" s="423">
        <f>AO49+AO51</f>
        <v>0</v>
      </c>
      <c r="AP48" s="126">
        <f>AP49+AP51</f>
        <v>0</v>
      </c>
      <c r="AQ48" s="126">
        <f>AQ49+AQ51</f>
        <v>0</v>
      </c>
      <c r="AR48" s="126">
        <f t="shared" si="29"/>
        <v>0</v>
      </c>
      <c r="AS48" s="423">
        <f t="shared" si="13"/>
        <v>0</v>
      </c>
      <c r="AT48" s="374"/>
      <c r="AU48" s="423">
        <f t="shared" si="24"/>
        <v>18000</v>
      </c>
      <c r="AV48" s="423">
        <f t="shared" si="15"/>
        <v>100</v>
      </c>
      <c r="AW48" s="374"/>
      <c r="AX48" s="423">
        <f t="shared" si="25"/>
        <v>18000</v>
      </c>
      <c r="AY48" s="447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130" t="s">
        <v>63</v>
      </c>
      <c r="K49" s="61"/>
      <c r="L49" s="62"/>
      <c r="M49" s="63"/>
      <c r="N49" s="101" t="s">
        <v>64</v>
      </c>
      <c r="O49" s="103">
        <f>O50</f>
        <v>10000</v>
      </c>
      <c r="P49" s="103">
        <f>P50</f>
        <v>10000</v>
      </c>
      <c r="Q49" s="103">
        <f>Q50</f>
        <v>10000</v>
      </c>
      <c r="R49" s="103">
        <f>R50</f>
        <v>10000</v>
      </c>
      <c r="S49" s="379"/>
      <c r="T49" s="103">
        <f>T50</f>
        <v>0</v>
      </c>
      <c r="U49" s="103">
        <f>U50</f>
        <v>0</v>
      </c>
      <c r="V49" s="103">
        <f>V50</f>
        <v>0</v>
      </c>
      <c r="W49" s="103">
        <f t="shared" si="26"/>
        <v>0</v>
      </c>
      <c r="X49" s="102">
        <f t="shared" si="5"/>
        <v>0</v>
      </c>
      <c r="Y49" s="374"/>
      <c r="Z49" s="102">
        <f>Z50</f>
        <v>0</v>
      </c>
      <c r="AA49" s="103">
        <f>AA50</f>
        <v>0</v>
      </c>
      <c r="AB49" s="103">
        <f>AB50</f>
        <v>0</v>
      </c>
      <c r="AC49" s="103">
        <f t="shared" si="27"/>
        <v>0</v>
      </c>
      <c r="AD49" s="420">
        <f t="shared" si="7"/>
        <v>0</v>
      </c>
      <c r="AE49" s="374"/>
      <c r="AF49" s="420">
        <f t="shared" si="8"/>
        <v>0</v>
      </c>
      <c r="AG49" s="420">
        <f t="shared" si="9"/>
        <v>0</v>
      </c>
      <c r="AH49" s="374"/>
      <c r="AI49" s="420">
        <f>AI50</f>
        <v>10000</v>
      </c>
      <c r="AJ49" s="103">
        <f>AJ50</f>
        <v>0</v>
      </c>
      <c r="AK49" s="103">
        <f>AK50</f>
        <v>0</v>
      </c>
      <c r="AL49" s="103">
        <f t="shared" si="28"/>
        <v>10000</v>
      </c>
      <c r="AM49" s="420">
        <f t="shared" si="11"/>
        <v>100</v>
      </c>
      <c r="AN49" s="374"/>
      <c r="AO49" s="420">
        <f>AO50</f>
        <v>0</v>
      </c>
      <c r="AP49" s="103">
        <f>AP50</f>
        <v>0</v>
      </c>
      <c r="AQ49" s="103">
        <f>AQ50</f>
        <v>0</v>
      </c>
      <c r="AR49" s="103">
        <f t="shared" si="29"/>
        <v>0</v>
      </c>
      <c r="AS49" s="420">
        <f t="shared" si="13"/>
        <v>0</v>
      </c>
      <c r="AT49" s="374"/>
      <c r="AU49" s="420">
        <f t="shared" si="24"/>
        <v>10000</v>
      </c>
      <c r="AV49" s="420">
        <f t="shared" si="15"/>
        <v>100</v>
      </c>
      <c r="AW49" s="374"/>
      <c r="AX49" s="420">
        <f t="shared" si="25"/>
        <v>10000</v>
      </c>
      <c r="AY49" s="448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1</v>
      </c>
      <c r="L50" s="62"/>
      <c r="M50" s="63"/>
      <c r="N50" s="134" t="s">
        <v>65</v>
      </c>
      <c r="O50" s="129">
        <v>10000</v>
      </c>
      <c r="P50" s="136">
        <v>10000</v>
      </c>
      <c r="Q50" s="137">
        <v>10000</v>
      </c>
      <c r="R50" s="129">
        <v>10000</v>
      </c>
      <c r="S50" s="375"/>
      <c r="T50" s="129"/>
      <c r="U50" s="129"/>
      <c r="V50" s="129"/>
      <c r="W50" s="129">
        <f t="shared" si="26"/>
        <v>0</v>
      </c>
      <c r="X50" s="135">
        <f t="shared" si="5"/>
        <v>0</v>
      </c>
      <c r="Y50" s="374"/>
      <c r="Z50" s="135"/>
      <c r="AA50" s="129"/>
      <c r="AB50" s="129"/>
      <c r="AC50" s="129">
        <f t="shared" si="27"/>
        <v>0</v>
      </c>
      <c r="AD50" s="424">
        <f t="shared" si="7"/>
        <v>0</v>
      </c>
      <c r="AE50" s="374"/>
      <c r="AF50" s="424">
        <f t="shared" si="8"/>
        <v>0</v>
      </c>
      <c r="AG50" s="424">
        <f t="shared" si="9"/>
        <v>0</v>
      </c>
      <c r="AH50" s="374"/>
      <c r="AI50" s="424">
        <v>10000</v>
      </c>
      <c r="AJ50" s="129"/>
      <c r="AK50" s="129"/>
      <c r="AL50" s="129">
        <f t="shared" si="28"/>
        <v>10000</v>
      </c>
      <c r="AM50" s="424">
        <f t="shared" si="11"/>
        <v>100</v>
      </c>
      <c r="AN50" s="374"/>
      <c r="AO50" s="424"/>
      <c r="AP50" s="129"/>
      <c r="AQ50" s="129"/>
      <c r="AR50" s="129">
        <f t="shared" si="29"/>
        <v>0</v>
      </c>
      <c r="AS50" s="424">
        <f t="shared" si="13"/>
        <v>0</v>
      </c>
      <c r="AT50" s="374"/>
      <c r="AU50" s="424">
        <f t="shared" si="24"/>
        <v>10000</v>
      </c>
      <c r="AV50" s="424">
        <f t="shared" si="15"/>
        <v>100</v>
      </c>
      <c r="AW50" s="374"/>
      <c r="AX50" s="424">
        <f t="shared" si="25"/>
        <v>10000</v>
      </c>
      <c r="AY50" s="449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130" t="s">
        <v>55</v>
      </c>
      <c r="K51" s="61"/>
      <c r="L51" s="62"/>
      <c r="M51" s="63"/>
      <c r="N51" s="101" t="s">
        <v>56</v>
      </c>
      <c r="O51" s="103">
        <f>O52+O53+O54</f>
        <v>8000</v>
      </c>
      <c r="P51" s="131">
        <f>P52+P53+P54</f>
        <v>8000</v>
      </c>
      <c r="Q51" s="132">
        <f>Q52+Q53+Q54</f>
        <v>8000</v>
      </c>
      <c r="R51" s="103">
        <f>R52+R53+R54</f>
        <v>8000</v>
      </c>
      <c r="S51" s="379"/>
      <c r="T51" s="103">
        <f>T52+T53+T54</f>
        <v>0</v>
      </c>
      <c r="U51" s="103">
        <f>U52+U53+U54</f>
        <v>0</v>
      </c>
      <c r="V51" s="103">
        <f>V52+V53+V54</f>
        <v>0</v>
      </c>
      <c r="W51" s="103">
        <f t="shared" si="26"/>
        <v>0</v>
      </c>
      <c r="X51" s="102">
        <f t="shared" si="5"/>
        <v>0</v>
      </c>
      <c r="Y51" s="374"/>
      <c r="Z51" s="102">
        <f>Z52+Z53+Z54</f>
        <v>0</v>
      </c>
      <c r="AA51" s="103">
        <f>AA52+AA53+AA54</f>
        <v>0</v>
      </c>
      <c r="AB51" s="103">
        <f>AB52+AB53+AB54</f>
        <v>0</v>
      </c>
      <c r="AC51" s="103">
        <f t="shared" si="27"/>
        <v>0</v>
      </c>
      <c r="AD51" s="420">
        <f t="shared" si="7"/>
        <v>0</v>
      </c>
      <c r="AE51" s="374"/>
      <c r="AF51" s="420">
        <f t="shared" si="8"/>
        <v>0</v>
      </c>
      <c r="AG51" s="420">
        <f t="shared" si="9"/>
        <v>0</v>
      </c>
      <c r="AH51" s="374"/>
      <c r="AI51" s="420">
        <f>AI52+AI53+AI54</f>
        <v>8000</v>
      </c>
      <c r="AJ51" s="103">
        <f>AJ52+AJ53+AJ54</f>
        <v>0</v>
      </c>
      <c r="AK51" s="103">
        <f>AK52+AK53+AK54</f>
        <v>0</v>
      </c>
      <c r="AL51" s="103">
        <f t="shared" si="28"/>
        <v>8000</v>
      </c>
      <c r="AM51" s="420">
        <f t="shared" si="11"/>
        <v>100</v>
      </c>
      <c r="AN51" s="374"/>
      <c r="AO51" s="420">
        <f>AO52+AO53+AO54</f>
        <v>0</v>
      </c>
      <c r="AP51" s="103">
        <f>AP52+AP53+AP54</f>
        <v>0</v>
      </c>
      <c r="AQ51" s="103">
        <f>AQ52+AQ53+AQ54</f>
        <v>0</v>
      </c>
      <c r="AR51" s="103">
        <f t="shared" si="29"/>
        <v>0</v>
      </c>
      <c r="AS51" s="420">
        <f t="shared" si="13"/>
        <v>0</v>
      </c>
      <c r="AT51" s="374"/>
      <c r="AU51" s="420">
        <f t="shared" si="24"/>
        <v>8000</v>
      </c>
      <c r="AV51" s="420">
        <f t="shared" si="15"/>
        <v>100</v>
      </c>
      <c r="AW51" s="374"/>
      <c r="AX51" s="420">
        <f t="shared" si="25"/>
        <v>8000</v>
      </c>
      <c r="AY51" s="448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2</v>
      </c>
      <c r="L52" s="62"/>
      <c r="M52" s="63"/>
      <c r="N52" s="134" t="s">
        <v>57</v>
      </c>
      <c r="O52" s="129">
        <v>3000</v>
      </c>
      <c r="P52" s="136">
        <v>3000</v>
      </c>
      <c r="Q52" s="137">
        <v>3000</v>
      </c>
      <c r="R52" s="129">
        <v>3000</v>
      </c>
      <c r="S52" s="375"/>
      <c r="T52" s="129"/>
      <c r="U52" s="129"/>
      <c r="V52" s="129"/>
      <c r="W52" s="129">
        <f t="shared" si="26"/>
        <v>0</v>
      </c>
      <c r="X52" s="135">
        <f t="shared" si="5"/>
        <v>0</v>
      </c>
      <c r="Y52" s="374"/>
      <c r="Z52" s="135"/>
      <c r="AA52" s="129"/>
      <c r="AB52" s="129"/>
      <c r="AC52" s="129">
        <f t="shared" si="27"/>
        <v>0</v>
      </c>
      <c r="AD52" s="424">
        <f t="shared" si="7"/>
        <v>0</v>
      </c>
      <c r="AE52" s="374"/>
      <c r="AF52" s="424">
        <f t="shared" si="8"/>
        <v>0</v>
      </c>
      <c r="AG52" s="424">
        <f t="shared" si="9"/>
        <v>0</v>
      </c>
      <c r="AH52" s="374"/>
      <c r="AI52" s="424">
        <v>3000</v>
      </c>
      <c r="AJ52" s="129"/>
      <c r="AK52" s="129"/>
      <c r="AL52" s="129">
        <f t="shared" si="28"/>
        <v>3000</v>
      </c>
      <c r="AM52" s="424">
        <f t="shared" si="11"/>
        <v>100</v>
      </c>
      <c r="AN52" s="374"/>
      <c r="AO52" s="424"/>
      <c r="AP52" s="129"/>
      <c r="AQ52" s="129"/>
      <c r="AR52" s="129">
        <f t="shared" si="29"/>
        <v>0</v>
      </c>
      <c r="AS52" s="424">
        <f t="shared" si="13"/>
        <v>0</v>
      </c>
      <c r="AT52" s="374"/>
      <c r="AU52" s="424">
        <f t="shared" si="24"/>
        <v>3000</v>
      </c>
      <c r="AV52" s="424">
        <f t="shared" si="15"/>
        <v>100</v>
      </c>
      <c r="AW52" s="374"/>
      <c r="AX52" s="424">
        <f t="shared" si="25"/>
        <v>3000</v>
      </c>
      <c r="AY52" s="449">
        <f t="shared" si="17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59"/>
      <c r="J53" s="60"/>
      <c r="K53" s="133">
        <v>5</v>
      </c>
      <c r="L53" s="62"/>
      <c r="M53" s="63"/>
      <c r="N53" s="134" t="s">
        <v>58</v>
      </c>
      <c r="O53" s="129">
        <v>2000</v>
      </c>
      <c r="P53" s="136">
        <v>2000</v>
      </c>
      <c r="Q53" s="137">
        <v>2000</v>
      </c>
      <c r="R53" s="129">
        <v>2000</v>
      </c>
      <c r="S53" s="375"/>
      <c r="T53" s="129"/>
      <c r="U53" s="129"/>
      <c r="V53" s="129"/>
      <c r="W53" s="129">
        <f t="shared" si="26"/>
        <v>0</v>
      </c>
      <c r="X53" s="135">
        <f>W53/(R53/100)</f>
        <v>0</v>
      </c>
      <c r="Y53" s="374"/>
      <c r="Z53" s="135"/>
      <c r="AA53" s="129"/>
      <c r="AB53" s="129"/>
      <c r="AC53" s="129">
        <f t="shared" si="27"/>
        <v>0</v>
      </c>
      <c r="AD53" s="424">
        <f>AC53/(R53/100)</f>
        <v>0</v>
      </c>
      <c r="AE53" s="374"/>
      <c r="AF53" s="424">
        <f>W53+AC53</f>
        <v>0</v>
      </c>
      <c r="AG53" s="424">
        <f>AF53/(R53/100)</f>
        <v>0</v>
      </c>
      <c r="AH53" s="374"/>
      <c r="AI53" s="443">
        <v>2000</v>
      </c>
      <c r="AJ53" s="129"/>
      <c r="AK53" s="129"/>
      <c r="AL53" s="129">
        <f t="shared" si="28"/>
        <v>2000</v>
      </c>
      <c r="AM53" s="424">
        <f>AL53/(R53/100)</f>
        <v>100</v>
      </c>
      <c r="AN53" s="374"/>
      <c r="AO53" s="424"/>
      <c r="AP53" s="129"/>
      <c r="AQ53" s="129"/>
      <c r="AR53" s="129">
        <f t="shared" si="29"/>
        <v>0</v>
      </c>
      <c r="AS53" s="424">
        <f>AR53/(R53/100)</f>
        <v>0</v>
      </c>
      <c r="AT53" s="374"/>
      <c r="AU53" s="424">
        <f t="shared" si="24"/>
        <v>2000</v>
      </c>
      <c r="AV53" s="424">
        <f t="shared" si="15"/>
        <v>100</v>
      </c>
      <c r="AW53" s="374"/>
      <c r="AX53" s="424">
        <f t="shared" si="25"/>
        <v>2000</v>
      </c>
      <c r="AY53" s="449">
        <f t="shared" si="17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59"/>
      <c r="J54" s="60"/>
      <c r="K54" s="133">
        <v>7</v>
      </c>
      <c r="L54" s="62"/>
      <c r="M54" s="63"/>
      <c r="N54" s="134" t="s">
        <v>59</v>
      </c>
      <c r="O54" s="129">
        <v>3000</v>
      </c>
      <c r="P54" s="136">
        <v>3000</v>
      </c>
      <c r="Q54" s="137">
        <v>3000</v>
      </c>
      <c r="R54" s="129">
        <v>3000</v>
      </c>
      <c r="S54" s="375"/>
      <c r="T54" s="129"/>
      <c r="U54" s="129"/>
      <c r="V54" s="129"/>
      <c r="W54" s="129">
        <f t="shared" si="26"/>
        <v>0</v>
      </c>
      <c r="X54" s="135">
        <f>W54/(R54/100)</f>
        <v>0</v>
      </c>
      <c r="Y54" s="374"/>
      <c r="Z54" s="135"/>
      <c r="AA54" s="129"/>
      <c r="AB54" s="129"/>
      <c r="AC54" s="129">
        <f t="shared" si="27"/>
        <v>0</v>
      </c>
      <c r="AD54" s="424">
        <f>AC54/(R54/100)</f>
        <v>0</v>
      </c>
      <c r="AE54" s="374"/>
      <c r="AF54" s="424">
        <f>W54+AC54</f>
        <v>0</v>
      </c>
      <c r="AG54" s="424">
        <f>AF54/(R54/100)</f>
        <v>0</v>
      </c>
      <c r="AH54" s="374"/>
      <c r="AI54" s="424">
        <v>3000</v>
      </c>
      <c r="AJ54" s="129"/>
      <c r="AK54" s="129"/>
      <c r="AL54" s="129">
        <f t="shared" si="28"/>
        <v>3000</v>
      </c>
      <c r="AM54" s="424">
        <f>AL54/(R54/100)</f>
        <v>100</v>
      </c>
      <c r="AN54" s="374"/>
      <c r="AO54" s="424"/>
      <c r="AP54" s="129"/>
      <c r="AQ54" s="129"/>
      <c r="AR54" s="129">
        <f t="shared" si="29"/>
        <v>0</v>
      </c>
      <c r="AS54" s="424">
        <f>AR54/(R54/100)</f>
        <v>0</v>
      </c>
      <c r="AT54" s="374"/>
      <c r="AU54" s="424">
        <f t="shared" si="24"/>
        <v>3000</v>
      </c>
      <c r="AV54" s="424">
        <f t="shared" si="15"/>
        <v>100</v>
      </c>
      <c r="AW54" s="374"/>
      <c r="AX54" s="424">
        <f t="shared" si="25"/>
        <v>3000</v>
      </c>
      <c r="AY54" s="449">
        <f t="shared" si="17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99" t="s">
        <v>74</v>
      </c>
      <c r="I55" s="200"/>
      <c r="J55" s="201"/>
      <c r="K55" s="202"/>
      <c r="L55" s="202"/>
      <c r="M55" s="203"/>
      <c r="N55" s="204" t="s">
        <v>75</v>
      </c>
      <c r="O55" s="206">
        <f>O56</f>
        <v>2000</v>
      </c>
      <c r="P55" s="206">
        <f t="shared" ref="P55:Q57" si="30">P56</f>
        <v>2000</v>
      </c>
      <c r="Q55" s="206">
        <f t="shared" si="30"/>
        <v>2000</v>
      </c>
      <c r="R55" s="206">
        <f>R56</f>
        <v>2000</v>
      </c>
      <c r="S55" s="399"/>
      <c r="T55" s="206">
        <f t="shared" ref="T55:V57" si="31">T56</f>
        <v>0</v>
      </c>
      <c r="U55" s="206">
        <f t="shared" si="31"/>
        <v>0</v>
      </c>
      <c r="V55" s="206">
        <f t="shared" si="31"/>
        <v>0</v>
      </c>
      <c r="W55" s="206">
        <f t="shared" ref="W55:W58" si="32">T55+U55+V55</f>
        <v>0</v>
      </c>
      <c r="X55" s="205">
        <f t="shared" ref="X55:X58" si="33">W55/(R55/100)</f>
        <v>0</v>
      </c>
      <c r="Y55" s="374"/>
      <c r="Z55" s="205">
        <f t="shared" ref="Z55:AB57" si="34">Z56</f>
        <v>0</v>
      </c>
      <c r="AA55" s="206">
        <f t="shared" si="34"/>
        <v>0</v>
      </c>
      <c r="AB55" s="206">
        <f t="shared" si="34"/>
        <v>0</v>
      </c>
      <c r="AC55" s="206">
        <f t="shared" ref="AC55:AC58" si="35">Z55+AA55+AB55</f>
        <v>0</v>
      </c>
      <c r="AD55" s="428">
        <f t="shared" ref="AD55:AD58" si="36">AC55/(R55/100)</f>
        <v>0</v>
      </c>
      <c r="AE55" s="374"/>
      <c r="AF55" s="428">
        <f t="shared" ref="AF55:AF58" si="37">W55+AC55</f>
        <v>0</v>
      </c>
      <c r="AG55" s="428">
        <f t="shared" ref="AG55:AG58" si="38">AF55/(R55/100)</f>
        <v>0</v>
      </c>
      <c r="AH55" s="374"/>
      <c r="AI55" s="428">
        <f t="shared" ref="AI55:AK57" si="39">AI56</f>
        <v>0</v>
      </c>
      <c r="AJ55" s="206">
        <f t="shared" si="39"/>
        <v>0</v>
      </c>
      <c r="AK55" s="206">
        <f t="shared" si="39"/>
        <v>2000</v>
      </c>
      <c r="AL55" s="206">
        <f t="shared" ref="AL55:AL58" si="40">AI55+AJ55+AK55</f>
        <v>2000</v>
      </c>
      <c r="AM55" s="428">
        <f t="shared" ref="AM55:AM58" si="41">AL55/(R55/100)</f>
        <v>100</v>
      </c>
      <c r="AN55" s="374"/>
      <c r="AO55" s="428">
        <f t="shared" ref="AO55:AQ57" si="42">AO56</f>
        <v>0</v>
      </c>
      <c r="AP55" s="206">
        <f t="shared" si="42"/>
        <v>0</v>
      </c>
      <c r="AQ55" s="206">
        <f t="shared" si="42"/>
        <v>0</v>
      </c>
      <c r="AR55" s="206">
        <f t="shared" ref="AR55:AR58" si="43">AO55+AP55+AQ55</f>
        <v>0</v>
      </c>
      <c r="AS55" s="428">
        <f t="shared" ref="AS55:AS58" si="44">AR55/(R55/100)</f>
        <v>0</v>
      </c>
      <c r="AT55" s="374"/>
      <c r="AU55" s="428">
        <f t="shared" si="24"/>
        <v>2000</v>
      </c>
      <c r="AV55" s="428">
        <f t="shared" si="15"/>
        <v>100</v>
      </c>
      <c r="AW55" s="374"/>
      <c r="AX55" s="428">
        <f t="shared" si="25"/>
        <v>2000</v>
      </c>
      <c r="AY55" s="428">
        <f t="shared" si="17"/>
        <v>100</v>
      </c>
    </row>
    <row r="56" spans="1:51" ht="30" customHeight="1" x14ac:dyDescent="0.2">
      <c r="A56" s="82"/>
      <c r="B56" s="83"/>
      <c r="C56" s="83"/>
      <c r="D56" s="63"/>
      <c r="E56" s="60"/>
      <c r="F56" s="83"/>
      <c r="G56" s="104"/>
      <c r="H56" s="105"/>
      <c r="I56" s="123">
        <v>2</v>
      </c>
      <c r="J56" s="60"/>
      <c r="K56" s="83"/>
      <c r="L56" s="83"/>
      <c r="M56" s="63"/>
      <c r="N56" s="124" t="s">
        <v>54</v>
      </c>
      <c r="O56" s="188">
        <f>O57</f>
        <v>2000</v>
      </c>
      <c r="P56" s="188">
        <f t="shared" si="30"/>
        <v>2000</v>
      </c>
      <c r="Q56" s="188">
        <f t="shared" si="30"/>
        <v>2000</v>
      </c>
      <c r="R56" s="188">
        <f>R57</f>
        <v>2000</v>
      </c>
      <c r="S56" s="387"/>
      <c r="T56" s="188">
        <f t="shared" si="31"/>
        <v>0</v>
      </c>
      <c r="U56" s="188">
        <f t="shared" si="31"/>
        <v>0</v>
      </c>
      <c r="V56" s="188">
        <f t="shared" si="31"/>
        <v>0</v>
      </c>
      <c r="W56" s="188">
        <f t="shared" si="32"/>
        <v>0</v>
      </c>
      <c r="X56" s="125">
        <f t="shared" si="33"/>
        <v>0</v>
      </c>
      <c r="Y56" s="374"/>
      <c r="Z56" s="125">
        <f t="shared" si="34"/>
        <v>0</v>
      </c>
      <c r="AA56" s="188">
        <f t="shared" si="34"/>
        <v>0</v>
      </c>
      <c r="AB56" s="188">
        <f t="shared" si="34"/>
        <v>0</v>
      </c>
      <c r="AC56" s="188">
        <f t="shared" si="35"/>
        <v>0</v>
      </c>
      <c r="AD56" s="423">
        <f t="shared" si="36"/>
        <v>0</v>
      </c>
      <c r="AE56" s="374"/>
      <c r="AF56" s="423">
        <f t="shared" si="37"/>
        <v>0</v>
      </c>
      <c r="AG56" s="423">
        <f t="shared" si="38"/>
        <v>0</v>
      </c>
      <c r="AH56" s="374"/>
      <c r="AI56" s="423">
        <f t="shared" si="39"/>
        <v>0</v>
      </c>
      <c r="AJ56" s="188">
        <f t="shared" si="39"/>
        <v>0</v>
      </c>
      <c r="AK56" s="188">
        <f t="shared" si="39"/>
        <v>2000</v>
      </c>
      <c r="AL56" s="188">
        <f t="shared" si="40"/>
        <v>2000</v>
      </c>
      <c r="AM56" s="423">
        <f t="shared" si="41"/>
        <v>100</v>
      </c>
      <c r="AN56" s="374"/>
      <c r="AO56" s="423">
        <f t="shared" si="42"/>
        <v>0</v>
      </c>
      <c r="AP56" s="188">
        <f t="shared" si="42"/>
        <v>0</v>
      </c>
      <c r="AQ56" s="188">
        <f t="shared" si="42"/>
        <v>0</v>
      </c>
      <c r="AR56" s="188">
        <f t="shared" si="43"/>
        <v>0</v>
      </c>
      <c r="AS56" s="423">
        <f t="shared" si="44"/>
        <v>0</v>
      </c>
      <c r="AT56" s="374"/>
      <c r="AU56" s="423">
        <f t="shared" si="24"/>
        <v>2000</v>
      </c>
      <c r="AV56" s="423">
        <f t="shared" si="15"/>
        <v>100</v>
      </c>
      <c r="AW56" s="374"/>
      <c r="AX56" s="423">
        <f t="shared" si="25"/>
        <v>2000</v>
      </c>
      <c r="AY56" s="423">
        <f t="shared" si="17"/>
        <v>100</v>
      </c>
    </row>
    <row r="57" spans="1:51" ht="30" customHeight="1" x14ac:dyDescent="0.2">
      <c r="A57" s="82"/>
      <c r="B57" s="83"/>
      <c r="C57" s="83"/>
      <c r="D57" s="63"/>
      <c r="E57" s="60"/>
      <c r="F57" s="83"/>
      <c r="G57" s="104"/>
      <c r="H57" s="190"/>
      <c r="I57" s="191"/>
      <c r="J57" s="130" t="s">
        <v>63</v>
      </c>
      <c r="K57" s="176"/>
      <c r="L57" s="176"/>
      <c r="M57" s="177"/>
      <c r="N57" s="101" t="s">
        <v>64</v>
      </c>
      <c r="O57" s="192">
        <f>O58</f>
        <v>2000</v>
      </c>
      <c r="P57" s="192">
        <f t="shared" si="30"/>
        <v>2000</v>
      </c>
      <c r="Q57" s="192">
        <f t="shared" si="30"/>
        <v>2000</v>
      </c>
      <c r="R57" s="192">
        <f>R58</f>
        <v>2000</v>
      </c>
      <c r="S57" s="380"/>
      <c r="T57" s="192">
        <f>T58</f>
        <v>0</v>
      </c>
      <c r="U57" s="192">
        <f t="shared" si="31"/>
        <v>0</v>
      </c>
      <c r="V57" s="192">
        <f t="shared" si="31"/>
        <v>0</v>
      </c>
      <c r="W57" s="192">
        <f t="shared" si="32"/>
        <v>0</v>
      </c>
      <c r="X57" s="65">
        <f t="shared" si="33"/>
        <v>0</v>
      </c>
      <c r="Y57" s="374"/>
      <c r="Z57" s="102">
        <f>Z58</f>
        <v>0</v>
      </c>
      <c r="AA57" s="192">
        <f t="shared" si="34"/>
        <v>0</v>
      </c>
      <c r="AB57" s="192">
        <f t="shared" si="34"/>
        <v>0</v>
      </c>
      <c r="AC57" s="192">
        <f t="shared" si="35"/>
        <v>0</v>
      </c>
      <c r="AD57" s="424">
        <f t="shared" si="36"/>
        <v>0</v>
      </c>
      <c r="AE57" s="374"/>
      <c r="AF57" s="420">
        <f t="shared" si="37"/>
        <v>0</v>
      </c>
      <c r="AG57" s="420">
        <f t="shared" si="38"/>
        <v>0</v>
      </c>
      <c r="AH57" s="374"/>
      <c r="AI57" s="420">
        <f>AI58</f>
        <v>0</v>
      </c>
      <c r="AJ57" s="192">
        <f t="shared" si="39"/>
        <v>0</v>
      </c>
      <c r="AK57" s="192">
        <f t="shared" si="39"/>
        <v>2000</v>
      </c>
      <c r="AL57" s="192">
        <f t="shared" si="40"/>
        <v>2000</v>
      </c>
      <c r="AM57" s="424">
        <f t="shared" si="41"/>
        <v>100</v>
      </c>
      <c r="AN57" s="374"/>
      <c r="AO57" s="420">
        <f>AO58</f>
        <v>0</v>
      </c>
      <c r="AP57" s="192">
        <f t="shared" si="42"/>
        <v>0</v>
      </c>
      <c r="AQ57" s="192">
        <f t="shared" si="42"/>
        <v>0</v>
      </c>
      <c r="AR57" s="192">
        <f t="shared" si="43"/>
        <v>0</v>
      </c>
      <c r="AS57" s="424">
        <f t="shared" si="44"/>
        <v>0</v>
      </c>
      <c r="AT57" s="374"/>
      <c r="AU57" s="420">
        <f t="shared" si="24"/>
        <v>2000</v>
      </c>
      <c r="AV57" s="65">
        <f t="shared" si="15"/>
        <v>100</v>
      </c>
      <c r="AW57" s="374"/>
      <c r="AX57" s="420">
        <f t="shared" si="25"/>
        <v>2000</v>
      </c>
      <c r="AY57" s="420">
        <f t="shared" si="17"/>
        <v>100</v>
      </c>
    </row>
    <row r="58" spans="1:51" ht="30" customHeight="1" x14ac:dyDescent="0.2">
      <c r="A58" s="82"/>
      <c r="B58" s="83"/>
      <c r="C58" s="83"/>
      <c r="D58" s="63"/>
      <c r="E58" s="60"/>
      <c r="F58" s="83"/>
      <c r="G58" s="104"/>
      <c r="H58" s="105"/>
      <c r="I58" s="59"/>
      <c r="J58" s="60"/>
      <c r="K58" s="133">
        <v>1</v>
      </c>
      <c r="L58" s="62"/>
      <c r="M58" s="63"/>
      <c r="N58" s="134" t="s">
        <v>65</v>
      </c>
      <c r="O58" s="129">
        <v>2000</v>
      </c>
      <c r="P58" s="136">
        <v>2000</v>
      </c>
      <c r="Q58" s="137">
        <v>2000</v>
      </c>
      <c r="R58" s="129">
        <v>2000</v>
      </c>
      <c r="S58" s="375"/>
      <c r="T58" s="129"/>
      <c r="U58" s="129"/>
      <c r="V58" s="129"/>
      <c r="W58" s="129">
        <f t="shared" si="32"/>
        <v>0</v>
      </c>
      <c r="X58" s="65">
        <f t="shared" si="33"/>
        <v>0</v>
      </c>
      <c r="Y58" s="374"/>
      <c r="Z58" s="135"/>
      <c r="AA58" s="129"/>
      <c r="AB58" s="129"/>
      <c r="AC58" s="129">
        <f t="shared" si="35"/>
        <v>0</v>
      </c>
      <c r="AD58" s="424">
        <f t="shared" si="36"/>
        <v>0</v>
      </c>
      <c r="AE58" s="374"/>
      <c r="AF58" s="424">
        <f t="shared" si="37"/>
        <v>0</v>
      </c>
      <c r="AG58" s="424">
        <f t="shared" si="38"/>
        <v>0</v>
      </c>
      <c r="AH58" s="374"/>
      <c r="AI58" s="424"/>
      <c r="AJ58" s="129"/>
      <c r="AK58" s="129">
        <v>2000</v>
      </c>
      <c r="AL58" s="129">
        <f t="shared" si="40"/>
        <v>2000</v>
      </c>
      <c r="AM58" s="424">
        <f t="shared" si="41"/>
        <v>100</v>
      </c>
      <c r="AN58" s="374"/>
      <c r="AO58" s="424"/>
      <c r="AP58" s="129"/>
      <c r="AQ58" s="129"/>
      <c r="AR58" s="129">
        <f t="shared" si="43"/>
        <v>0</v>
      </c>
      <c r="AS58" s="424">
        <f t="shared" si="44"/>
        <v>0</v>
      </c>
      <c r="AT58" s="374"/>
      <c r="AU58" s="424">
        <f t="shared" si="24"/>
        <v>2000</v>
      </c>
      <c r="AV58" s="65">
        <f t="shared" si="15"/>
        <v>100</v>
      </c>
      <c r="AW58" s="374"/>
      <c r="AX58" s="424">
        <f t="shared" si="25"/>
        <v>2000</v>
      </c>
      <c r="AY58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5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U20" sqref="U20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7935000</v>
      </c>
      <c r="S13" s="393">
        <f t="shared" ref="S13:AH13" si="0">S14</f>
        <v>0</v>
      </c>
      <c r="T13" s="47">
        <f t="shared" si="0"/>
        <v>1193400</v>
      </c>
      <c r="U13" s="47">
        <f t="shared" si="0"/>
        <v>497200</v>
      </c>
      <c r="V13" s="47">
        <f t="shared" si="0"/>
        <v>449000</v>
      </c>
      <c r="W13" s="47">
        <f t="shared" si="0"/>
        <v>2139600</v>
      </c>
      <c r="X13" s="47">
        <f t="shared" si="0"/>
        <v>26.964083175803403</v>
      </c>
      <c r="Y13" s="393">
        <f t="shared" si="0"/>
        <v>0</v>
      </c>
      <c r="Z13" s="47">
        <f t="shared" si="0"/>
        <v>654200</v>
      </c>
      <c r="AA13" s="47">
        <f t="shared" si="0"/>
        <v>525400</v>
      </c>
      <c r="AB13" s="47">
        <f t="shared" si="0"/>
        <v>567500</v>
      </c>
      <c r="AC13" s="47">
        <f t="shared" si="0"/>
        <v>1747100</v>
      </c>
      <c r="AD13" s="47">
        <f t="shared" si="0"/>
        <v>22.017643352236924</v>
      </c>
      <c r="AE13" s="393">
        <f t="shared" si="0"/>
        <v>0</v>
      </c>
      <c r="AF13" s="47">
        <f t="shared" si="0"/>
        <v>3886700</v>
      </c>
      <c r="AG13" s="47">
        <f t="shared" si="0"/>
        <v>48.981726528040326</v>
      </c>
      <c r="AH13" s="393">
        <f t="shared" si="0"/>
        <v>0</v>
      </c>
      <c r="AI13" s="47">
        <f t="shared" ref="AI13:AX13" si="1">AI14</f>
        <v>823000</v>
      </c>
      <c r="AJ13" s="47">
        <f t="shared" si="1"/>
        <v>713600</v>
      </c>
      <c r="AK13" s="47">
        <f t="shared" si="1"/>
        <v>1005800</v>
      </c>
      <c r="AL13" s="47">
        <f t="shared" si="1"/>
        <v>2542400</v>
      </c>
      <c r="AM13" s="47">
        <f t="shared" si="1"/>
        <v>32.040327662255827</v>
      </c>
      <c r="AN13" s="393">
        <f t="shared" si="1"/>
        <v>0</v>
      </c>
      <c r="AO13" s="47">
        <f t="shared" si="1"/>
        <v>503400</v>
      </c>
      <c r="AP13" s="47">
        <f t="shared" si="1"/>
        <v>501600</v>
      </c>
      <c r="AQ13" s="47">
        <f t="shared" si="1"/>
        <v>500900</v>
      </c>
      <c r="AR13" s="47">
        <f t="shared" si="1"/>
        <v>1505900</v>
      </c>
      <c r="AS13" s="47">
        <f t="shared" si="1"/>
        <v>18.977945809703844</v>
      </c>
      <c r="AT13" s="393">
        <f t="shared" si="1"/>
        <v>0</v>
      </c>
      <c r="AU13" s="47">
        <f t="shared" si="1"/>
        <v>4048300</v>
      </c>
      <c r="AV13" s="47">
        <f t="shared" si="1"/>
        <v>51.018273471959674</v>
      </c>
      <c r="AW13" s="393">
        <f t="shared" si="1"/>
        <v>0</v>
      </c>
      <c r="AX13" s="47">
        <f t="shared" si="1"/>
        <v>7935000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7935000</v>
      </c>
      <c r="S14" s="394">
        <f t="shared" si="2"/>
        <v>0</v>
      </c>
      <c r="T14" s="66">
        <f t="shared" si="2"/>
        <v>1193400</v>
      </c>
      <c r="U14" s="66">
        <f t="shared" si="2"/>
        <v>497200</v>
      </c>
      <c r="V14" s="66">
        <f t="shared" si="2"/>
        <v>449000</v>
      </c>
      <c r="W14" s="66">
        <f t="shared" si="2"/>
        <v>2139600</v>
      </c>
      <c r="X14" s="66">
        <f t="shared" si="2"/>
        <v>26.964083175803403</v>
      </c>
      <c r="Y14" s="394">
        <f t="shared" si="2"/>
        <v>0</v>
      </c>
      <c r="Z14" s="66">
        <f t="shared" si="2"/>
        <v>654200</v>
      </c>
      <c r="AA14" s="66">
        <f t="shared" si="2"/>
        <v>525400</v>
      </c>
      <c r="AB14" s="66">
        <f t="shared" si="2"/>
        <v>567500</v>
      </c>
      <c r="AC14" s="66">
        <f t="shared" si="2"/>
        <v>1747100</v>
      </c>
      <c r="AD14" s="66">
        <f t="shared" si="2"/>
        <v>22.017643352236924</v>
      </c>
      <c r="AE14" s="394">
        <f t="shared" si="2"/>
        <v>0</v>
      </c>
      <c r="AF14" s="66">
        <f t="shared" si="2"/>
        <v>3886700</v>
      </c>
      <c r="AG14" s="66">
        <f t="shared" si="2"/>
        <v>48.981726528040326</v>
      </c>
      <c r="AH14" s="394">
        <f t="shared" si="2"/>
        <v>0</v>
      </c>
      <c r="AI14" s="66">
        <f t="shared" si="2"/>
        <v>823000</v>
      </c>
      <c r="AJ14" s="66">
        <f t="shared" si="2"/>
        <v>713600</v>
      </c>
      <c r="AK14" s="66">
        <f t="shared" si="2"/>
        <v>1005800</v>
      </c>
      <c r="AL14" s="66">
        <f t="shared" si="2"/>
        <v>2542400</v>
      </c>
      <c r="AM14" s="66">
        <f t="shared" si="2"/>
        <v>32.040327662255827</v>
      </c>
      <c r="AN14" s="394">
        <f t="shared" si="2"/>
        <v>0</v>
      </c>
      <c r="AO14" s="66">
        <f t="shared" si="2"/>
        <v>503400</v>
      </c>
      <c r="AP14" s="66">
        <f t="shared" si="2"/>
        <v>501600</v>
      </c>
      <c r="AQ14" s="66">
        <f t="shared" si="2"/>
        <v>500900</v>
      </c>
      <c r="AR14" s="66">
        <f t="shared" si="2"/>
        <v>1505900</v>
      </c>
      <c r="AS14" s="66">
        <f t="shared" si="2"/>
        <v>18.977945809703844</v>
      </c>
      <c r="AT14" s="394">
        <f t="shared" si="2"/>
        <v>0</v>
      </c>
      <c r="AU14" s="66">
        <f t="shared" si="2"/>
        <v>4048300</v>
      </c>
      <c r="AV14" s="66">
        <f t="shared" si="2"/>
        <v>51.018273471959674</v>
      </c>
      <c r="AW14" s="394">
        <f t="shared" si="2"/>
        <v>0</v>
      </c>
      <c r="AX14" s="66">
        <f t="shared" si="2"/>
        <v>7935000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92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180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7935000</v>
      </c>
      <c r="S15" s="379">
        <f t="shared" si="2"/>
        <v>0</v>
      </c>
      <c r="T15" s="80">
        <f t="shared" si="2"/>
        <v>1193400</v>
      </c>
      <c r="U15" s="80">
        <f t="shared" si="2"/>
        <v>497200</v>
      </c>
      <c r="V15" s="80">
        <f t="shared" si="2"/>
        <v>449000</v>
      </c>
      <c r="W15" s="80">
        <f t="shared" si="2"/>
        <v>2139600</v>
      </c>
      <c r="X15" s="80">
        <f t="shared" si="2"/>
        <v>26.964083175803403</v>
      </c>
      <c r="Y15" s="379">
        <f t="shared" si="2"/>
        <v>0</v>
      </c>
      <c r="Z15" s="80">
        <f t="shared" si="2"/>
        <v>654200</v>
      </c>
      <c r="AA15" s="80">
        <f t="shared" si="2"/>
        <v>525400</v>
      </c>
      <c r="AB15" s="80">
        <f t="shared" si="2"/>
        <v>567500</v>
      </c>
      <c r="AC15" s="80">
        <f t="shared" si="2"/>
        <v>1747100</v>
      </c>
      <c r="AD15" s="80">
        <f t="shared" si="2"/>
        <v>22.017643352236924</v>
      </c>
      <c r="AE15" s="379">
        <f t="shared" si="2"/>
        <v>0</v>
      </c>
      <c r="AF15" s="80">
        <f t="shared" si="2"/>
        <v>3886700</v>
      </c>
      <c r="AG15" s="80">
        <f t="shared" si="2"/>
        <v>48.981726528040326</v>
      </c>
      <c r="AH15" s="379">
        <f t="shared" si="2"/>
        <v>0</v>
      </c>
      <c r="AI15" s="80">
        <f t="shared" si="2"/>
        <v>823000</v>
      </c>
      <c r="AJ15" s="80">
        <f t="shared" si="2"/>
        <v>713600</v>
      </c>
      <c r="AK15" s="80">
        <f t="shared" si="2"/>
        <v>1005800</v>
      </c>
      <c r="AL15" s="80">
        <f t="shared" si="2"/>
        <v>2542400</v>
      </c>
      <c r="AM15" s="80">
        <f t="shared" si="2"/>
        <v>32.040327662255827</v>
      </c>
      <c r="AN15" s="379">
        <f t="shared" si="2"/>
        <v>0</v>
      </c>
      <c r="AO15" s="80">
        <f t="shared" si="2"/>
        <v>503400</v>
      </c>
      <c r="AP15" s="80">
        <f t="shared" si="2"/>
        <v>501600</v>
      </c>
      <c r="AQ15" s="80">
        <f t="shared" si="2"/>
        <v>500900</v>
      </c>
      <c r="AR15" s="80">
        <f t="shared" si="2"/>
        <v>1505900</v>
      </c>
      <c r="AS15" s="80">
        <f t="shared" si="2"/>
        <v>18.977945809703844</v>
      </c>
      <c r="AT15" s="379">
        <f t="shared" si="2"/>
        <v>0</v>
      </c>
      <c r="AU15" s="80">
        <f t="shared" si="2"/>
        <v>4048300</v>
      </c>
      <c r="AV15" s="80">
        <f t="shared" si="2"/>
        <v>51.018273471959674</v>
      </c>
      <c r="AW15" s="379">
        <f t="shared" si="2"/>
        <v>0</v>
      </c>
      <c r="AX15" s="80">
        <f t="shared" si="2"/>
        <v>7935000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99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100</v>
      </c>
      <c r="O16" s="95">
        <f t="shared" ref="O16:R18" si="3">O17</f>
        <v>7935000</v>
      </c>
      <c r="P16" s="169">
        <f t="shared" si="3"/>
        <v>8573000</v>
      </c>
      <c r="Q16" s="170">
        <f t="shared" si="3"/>
        <v>9259000</v>
      </c>
      <c r="R16" s="95">
        <f t="shared" si="3"/>
        <v>7935000</v>
      </c>
      <c r="S16" s="375"/>
      <c r="T16" s="95">
        <f t="shared" si="2"/>
        <v>1193400</v>
      </c>
      <c r="U16" s="95">
        <f t="shared" si="2"/>
        <v>497200</v>
      </c>
      <c r="V16" s="95">
        <f t="shared" si="2"/>
        <v>449000</v>
      </c>
      <c r="W16" s="95">
        <f t="shared" ref="W16:W53" si="4">T16+U16+V16</f>
        <v>2139600</v>
      </c>
      <c r="X16" s="94">
        <f t="shared" ref="X16:X55" si="5">W16/(R16/100)</f>
        <v>26.964083175803403</v>
      </c>
      <c r="Y16" s="374"/>
      <c r="Z16" s="94">
        <f>Z17</f>
        <v>654200</v>
      </c>
      <c r="AA16" s="95">
        <f>AA17</f>
        <v>525400</v>
      </c>
      <c r="AB16" s="95">
        <f>AB17</f>
        <v>567500</v>
      </c>
      <c r="AC16" s="95">
        <f t="shared" ref="AC16:AC32" si="6">Z16+AA16+AB16</f>
        <v>1747100</v>
      </c>
      <c r="AD16" s="195">
        <f t="shared" ref="AD16:AD55" si="7">AC16/(R16/100)</f>
        <v>22.017643352236924</v>
      </c>
      <c r="AE16" s="374"/>
      <c r="AF16" s="195">
        <f t="shared" ref="AF16:AF55" si="8">W16+AC16</f>
        <v>3886700</v>
      </c>
      <c r="AG16" s="195">
        <f t="shared" ref="AG16:AG55" si="9">AF16/(R16/100)</f>
        <v>48.981726528040326</v>
      </c>
      <c r="AH16" s="374"/>
      <c r="AI16" s="195">
        <f>AI17</f>
        <v>823000</v>
      </c>
      <c r="AJ16" s="95">
        <f>AJ17</f>
        <v>713600</v>
      </c>
      <c r="AK16" s="95">
        <f>AK17</f>
        <v>1005800</v>
      </c>
      <c r="AL16" s="95">
        <f t="shared" ref="AL16:AL32" si="10">AI16+AJ16+AK16</f>
        <v>2542400</v>
      </c>
      <c r="AM16" s="195">
        <f t="shared" ref="AM16:AM55" si="11">AL16/(R16/100)</f>
        <v>32.040327662255827</v>
      </c>
      <c r="AN16" s="374"/>
      <c r="AO16" s="195">
        <f>AO17</f>
        <v>503400</v>
      </c>
      <c r="AP16" s="95">
        <f>AP17</f>
        <v>501600</v>
      </c>
      <c r="AQ16" s="95">
        <f>AQ17</f>
        <v>500900</v>
      </c>
      <c r="AR16" s="95">
        <f t="shared" ref="AR16:AR32" si="12">AO16+AP16+AQ16</f>
        <v>1505900</v>
      </c>
      <c r="AS16" s="195">
        <f t="shared" ref="AS16:AS55" si="13">AR16/(R16/100)</f>
        <v>18.977945809703844</v>
      </c>
      <c r="AT16" s="374"/>
      <c r="AU16" s="195">
        <f t="shared" ref="AU16:AU55" si="14">AL16+AR16</f>
        <v>4048300</v>
      </c>
      <c r="AV16" s="195">
        <f t="shared" ref="AV16:AV55" si="15">AU16/(R16/100)</f>
        <v>51.018273471959674</v>
      </c>
      <c r="AW16" s="374"/>
      <c r="AX16" s="195">
        <f>AX17</f>
        <v>7935000</v>
      </c>
      <c r="AY16" s="195">
        <f t="shared" ref="AY16:AY55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7935000</v>
      </c>
      <c r="P17" s="66">
        <f t="shared" si="3"/>
        <v>8573000</v>
      </c>
      <c r="Q17" s="67">
        <f t="shared" si="3"/>
        <v>9259000</v>
      </c>
      <c r="R17" s="99">
        <f t="shared" si="3"/>
        <v>7935000</v>
      </c>
      <c r="S17" s="383"/>
      <c r="T17" s="99">
        <f t="shared" si="2"/>
        <v>1193400</v>
      </c>
      <c r="U17" s="99">
        <f t="shared" si="2"/>
        <v>497200</v>
      </c>
      <c r="V17" s="99">
        <f t="shared" si="2"/>
        <v>449000</v>
      </c>
      <c r="W17" s="99">
        <f t="shared" si="4"/>
        <v>2139600</v>
      </c>
      <c r="X17" s="98">
        <f t="shared" si="5"/>
        <v>26.964083175803403</v>
      </c>
      <c r="Y17" s="374"/>
      <c r="Z17" s="98">
        <f t="shared" ref="Z17:AB18" si="17">Z18</f>
        <v>654200</v>
      </c>
      <c r="AA17" s="99">
        <f t="shared" si="17"/>
        <v>525400</v>
      </c>
      <c r="AB17" s="99">
        <f t="shared" si="17"/>
        <v>567500</v>
      </c>
      <c r="AC17" s="99">
        <f t="shared" si="6"/>
        <v>1747100</v>
      </c>
      <c r="AD17" s="65">
        <f t="shared" si="7"/>
        <v>22.017643352236924</v>
      </c>
      <c r="AE17" s="374"/>
      <c r="AF17" s="65">
        <f t="shared" si="8"/>
        <v>3886700</v>
      </c>
      <c r="AG17" s="65">
        <f t="shared" si="9"/>
        <v>48.981726528040326</v>
      </c>
      <c r="AH17" s="374"/>
      <c r="AI17" s="65">
        <f t="shared" ref="AI17:AK18" si="18">AI18</f>
        <v>823000</v>
      </c>
      <c r="AJ17" s="99">
        <f t="shared" si="18"/>
        <v>713600</v>
      </c>
      <c r="AK17" s="99">
        <f t="shared" si="18"/>
        <v>1005800</v>
      </c>
      <c r="AL17" s="99">
        <f t="shared" si="10"/>
        <v>2542400</v>
      </c>
      <c r="AM17" s="65">
        <f t="shared" si="11"/>
        <v>32.040327662255827</v>
      </c>
      <c r="AN17" s="374"/>
      <c r="AO17" s="65">
        <f t="shared" ref="AO17:AQ18" si="19">AO18</f>
        <v>503400</v>
      </c>
      <c r="AP17" s="99">
        <f t="shared" si="19"/>
        <v>501600</v>
      </c>
      <c r="AQ17" s="99">
        <f t="shared" si="19"/>
        <v>500900</v>
      </c>
      <c r="AR17" s="99">
        <f t="shared" si="12"/>
        <v>1505900</v>
      </c>
      <c r="AS17" s="65">
        <f t="shared" si="13"/>
        <v>18.977945809703844</v>
      </c>
      <c r="AT17" s="374"/>
      <c r="AU17" s="65">
        <f t="shared" si="14"/>
        <v>4048300</v>
      </c>
      <c r="AV17" s="65">
        <f t="shared" si="15"/>
        <v>51.018273471959674</v>
      </c>
      <c r="AW17" s="374"/>
      <c r="AX17" s="65">
        <f>AX18</f>
        <v>7935000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7935000</v>
      </c>
      <c r="P18" s="131">
        <f t="shared" si="3"/>
        <v>8573000</v>
      </c>
      <c r="Q18" s="132">
        <f t="shared" si="3"/>
        <v>9259000</v>
      </c>
      <c r="R18" s="103">
        <f t="shared" si="3"/>
        <v>7935000</v>
      </c>
      <c r="S18" s="379"/>
      <c r="T18" s="103">
        <f t="shared" si="2"/>
        <v>1193400</v>
      </c>
      <c r="U18" s="103">
        <f t="shared" si="2"/>
        <v>497200</v>
      </c>
      <c r="V18" s="103">
        <f t="shared" si="2"/>
        <v>449000</v>
      </c>
      <c r="W18" s="103">
        <f t="shared" si="4"/>
        <v>2139600</v>
      </c>
      <c r="X18" s="102">
        <f t="shared" si="5"/>
        <v>26.964083175803403</v>
      </c>
      <c r="Y18" s="374"/>
      <c r="Z18" s="102">
        <f t="shared" si="17"/>
        <v>654200</v>
      </c>
      <c r="AA18" s="103">
        <f t="shared" si="17"/>
        <v>525400</v>
      </c>
      <c r="AB18" s="103">
        <f t="shared" si="17"/>
        <v>567500</v>
      </c>
      <c r="AC18" s="103">
        <f t="shared" si="6"/>
        <v>1747100</v>
      </c>
      <c r="AD18" s="420">
        <f t="shared" si="7"/>
        <v>22.017643352236924</v>
      </c>
      <c r="AE18" s="374"/>
      <c r="AF18" s="420">
        <f t="shared" si="8"/>
        <v>3886700</v>
      </c>
      <c r="AG18" s="420">
        <f t="shared" si="9"/>
        <v>48.981726528040326</v>
      </c>
      <c r="AH18" s="374"/>
      <c r="AI18" s="420">
        <f t="shared" si="18"/>
        <v>823000</v>
      </c>
      <c r="AJ18" s="103">
        <f t="shared" si="18"/>
        <v>713600</v>
      </c>
      <c r="AK18" s="103">
        <f t="shared" si="18"/>
        <v>1005800</v>
      </c>
      <c r="AL18" s="103">
        <f t="shared" si="10"/>
        <v>2542400</v>
      </c>
      <c r="AM18" s="420">
        <f t="shared" si="11"/>
        <v>32.040327662255827</v>
      </c>
      <c r="AN18" s="374"/>
      <c r="AO18" s="420">
        <f t="shared" si="19"/>
        <v>503400</v>
      </c>
      <c r="AP18" s="103">
        <f t="shared" si="19"/>
        <v>501600</v>
      </c>
      <c r="AQ18" s="103">
        <f t="shared" si="19"/>
        <v>500900</v>
      </c>
      <c r="AR18" s="103">
        <f t="shared" si="12"/>
        <v>1505900</v>
      </c>
      <c r="AS18" s="420">
        <f t="shared" si="13"/>
        <v>18.977945809703844</v>
      </c>
      <c r="AT18" s="374"/>
      <c r="AU18" s="420">
        <f t="shared" si="14"/>
        <v>4048300</v>
      </c>
      <c r="AV18" s="420">
        <f t="shared" si="15"/>
        <v>51.018273471959674</v>
      </c>
      <c r="AW18" s="374"/>
      <c r="AX18" s="420">
        <f>AX19</f>
        <v>7935000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O20+O33+O44+O51</f>
        <v>7935000</v>
      </c>
      <c r="P19" s="131">
        <f>P20+P33+P44+P51</f>
        <v>8573000</v>
      </c>
      <c r="Q19" s="132">
        <f>Q20+Q33+Q44+Q51</f>
        <v>9259000</v>
      </c>
      <c r="R19" s="103">
        <f>R20+R33+R44+R52</f>
        <v>7935000</v>
      </c>
      <c r="S19" s="379"/>
      <c r="T19" s="103">
        <f>T20+T33+T44+T52</f>
        <v>1193400</v>
      </c>
      <c r="U19" s="103">
        <f>U20+U33+U44+U52</f>
        <v>497200</v>
      </c>
      <c r="V19" s="103">
        <f>V20+V33+V44+V52</f>
        <v>449000</v>
      </c>
      <c r="W19" s="103">
        <f t="shared" si="4"/>
        <v>2139600</v>
      </c>
      <c r="X19" s="102">
        <f t="shared" si="5"/>
        <v>26.964083175803403</v>
      </c>
      <c r="Y19" s="374"/>
      <c r="Z19" s="102">
        <f>Z20+Z33+Z44+Z52</f>
        <v>654200</v>
      </c>
      <c r="AA19" s="103">
        <f>AA20+AA33+AA44+AA52</f>
        <v>525400</v>
      </c>
      <c r="AB19" s="103">
        <f>AB20+AB33+AB44+AB52</f>
        <v>567500</v>
      </c>
      <c r="AC19" s="103">
        <f t="shared" si="6"/>
        <v>1747100</v>
      </c>
      <c r="AD19" s="420">
        <f t="shared" si="7"/>
        <v>22.017643352236924</v>
      </c>
      <c r="AE19" s="374"/>
      <c r="AF19" s="420">
        <f t="shared" si="8"/>
        <v>3886700</v>
      </c>
      <c r="AG19" s="420">
        <f t="shared" si="9"/>
        <v>48.981726528040326</v>
      </c>
      <c r="AH19" s="374"/>
      <c r="AI19" s="420">
        <f>AI20+AI33+AI44+AI52</f>
        <v>823000</v>
      </c>
      <c r="AJ19" s="103">
        <f>AJ20+AJ33+AJ44+AJ52</f>
        <v>713600</v>
      </c>
      <c r="AK19" s="103">
        <f>AK20+AK33+AK44+AK52</f>
        <v>1005800</v>
      </c>
      <c r="AL19" s="103">
        <f t="shared" si="10"/>
        <v>2542400</v>
      </c>
      <c r="AM19" s="420">
        <f t="shared" si="11"/>
        <v>32.040327662255827</v>
      </c>
      <c r="AN19" s="374"/>
      <c r="AO19" s="420">
        <f>AO20+AO33+AO44+AO52</f>
        <v>503400</v>
      </c>
      <c r="AP19" s="103">
        <f>AP20+AP33+AP44+AP52</f>
        <v>501600</v>
      </c>
      <c r="AQ19" s="103">
        <f>AQ20+AQ33+AQ44+AQ52</f>
        <v>500900</v>
      </c>
      <c r="AR19" s="103">
        <f t="shared" si="12"/>
        <v>1505900</v>
      </c>
      <c r="AS19" s="420">
        <f t="shared" si="13"/>
        <v>18.977945809703844</v>
      </c>
      <c r="AT19" s="374"/>
      <c r="AU19" s="420">
        <f t="shared" si="14"/>
        <v>4048300</v>
      </c>
      <c r="AV19" s="420">
        <f t="shared" si="15"/>
        <v>51.018273471959674</v>
      </c>
      <c r="AW19" s="374"/>
      <c r="AX19" s="420">
        <f>AX20+AX33+AX44+AX52</f>
        <v>7935000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7504000</v>
      </c>
      <c r="P20" s="131">
        <f>P21</f>
        <v>8129000</v>
      </c>
      <c r="Q20" s="132">
        <f>Q21</f>
        <v>8781000</v>
      </c>
      <c r="R20" s="103">
        <f>R21</f>
        <v>7504000</v>
      </c>
      <c r="S20" s="379"/>
      <c r="T20" s="103">
        <f>T21</f>
        <v>1147400</v>
      </c>
      <c r="U20" s="103">
        <f>U21</f>
        <v>477000</v>
      </c>
      <c r="V20" s="103">
        <f>V21</f>
        <v>428200</v>
      </c>
      <c r="W20" s="103">
        <f t="shared" si="4"/>
        <v>2052600</v>
      </c>
      <c r="X20" s="102">
        <f t="shared" si="5"/>
        <v>27.353411513859275</v>
      </c>
      <c r="Y20" s="374"/>
      <c r="Z20" s="102">
        <f>Z21</f>
        <v>628800</v>
      </c>
      <c r="AA20" s="103">
        <f>AA21</f>
        <v>500100</v>
      </c>
      <c r="AB20" s="103">
        <f>AB21</f>
        <v>541200</v>
      </c>
      <c r="AC20" s="103">
        <f t="shared" si="6"/>
        <v>1670100</v>
      </c>
      <c r="AD20" s="420">
        <f t="shared" si="7"/>
        <v>22.256130063965884</v>
      </c>
      <c r="AE20" s="374"/>
      <c r="AF20" s="420">
        <f t="shared" si="8"/>
        <v>3722700</v>
      </c>
      <c r="AG20" s="420">
        <f t="shared" si="9"/>
        <v>49.609541577825162</v>
      </c>
      <c r="AH20" s="374"/>
      <c r="AI20" s="420">
        <f>AI21</f>
        <v>687800</v>
      </c>
      <c r="AJ20" s="103">
        <f>AJ21</f>
        <v>688000</v>
      </c>
      <c r="AK20" s="103">
        <f>AK21</f>
        <v>968100</v>
      </c>
      <c r="AL20" s="103">
        <f t="shared" si="10"/>
        <v>2343900</v>
      </c>
      <c r="AM20" s="420">
        <f t="shared" si="11"/>
        <v>31.235341151385928</v>
      </c>
      <c r="AN20" s="374"/>
      <c r="AO20" s="420">
        <f>AO21</f>
        <v>485900</v>
      </c>
      <c r="AP20" s="103">
        <f>AP21</f>
        <v>485900</v>
      </c>
      <c r="AQ20" s="103">
        <f>AQ21</f>
        <v>465600</v>
      </c>
      <c r="AR20" s="103">
        <f t="shared" si="12"/>
        <v>1437400</v>
      </c>
      <c r="AS20" s="420">
        <f t="shared" si="13"/>
        <v>19.155117270788914</v>
      </c>
      <c r="AT20" s="374"/>
      <c r="AU20" s="420">
        <f t="shared" si="14"/>
        <v>3781300</v>
      </c>
      <c r="AV20" s="420">
        <f t="shared" si="15"/>
        <v>50.390458422174838</v>
      </c>
      <c r="AW20" s="374"/>
      <c r="AX20" s="420">
        <f t="shared" ref="AX20:AX55" si="20">AF20+AU20</f>
        <v>7504000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7504000</v>
      </c>
      <c r="P21" s="127">
        <f>P22+P25+P28</f>
        <v>8129000</v>
      </c>
      <c r="Q21" s="128">
        <f>Q22+Q25+Q28</f>
        <v>8781000</v>
      </c>
      <c r="R21" s="126">
        <f>R22+R25+R28</f>
        <v>7504000</v>
      </c>
      <c r="S21" s="388"/>
      <c r="T21" s="126">
        <f>T22+T25+T28</f>
        <v>1147400</v>
      </c>
      <c r="U21" s="126">
        <f>U22+U25+U28</f>
        <v>477000</v>
      </c>
      <c r="V21" s="126">
        <f>V22+V25+V28</f>
        <v>428200</v>
      </c>
      <c r="W21" s="126">
        <f t="shared" si="4"/>
        <v>2052600</v>
      </c>
      <c r="X21" s="125">
        <f t="shared" si="5"/>
        <v>27.353411513859275</v>
      </c>
      <c r="Y21" s="374"/>
      <c r="Z21" s="125">
        <f>Z22+Z25+Z28</f>
        <v>628800</v>
      </c>
      <c r="AA21" s="126">
        <f>AA22+AA25+AA28</f>
        <v>500100</v>
      </c>
      <c r="AB21" s="126">
        <f>AB22+AB25+AB28</f>
        <v>541200</v>
      </c>
      <c r="AC21" s="126">
        <f t="shared" si="6"/>
        <v>1670100</v>
      </c>
      <c r="AD21" s="423">
        <f t="shared" si="7"/>
        <v>22.256130063965884</v>
      </c>
      <c r="AE21" s="374"/>
      <c r="AF21" s="423">
        <f t="shared" si="8"/>
        <v>3722700</v>
      </c>
      <c r="AG21" s="423">
        <f t="shared" si="9"/>
        <v>49.609541577825162</v>
      </c>
      <c r="AH21" s="374"/>
      <c r="AI21" s="423">
        <f>AI22+AI25+AI28</f>
        <v>687800</v>
      </c>
      <c r="AJ21" s="126">
        <f>AJ22+AJ25+AJ28</f>
        <v>688000</v>
      </c>
      <c r="AK21" s="126">
        <f>AK22+AK25+AK28</f>
        <v>968100</v>
      </c>
      <c r="AL21" s="126">
        <f t="shared" si="10"/>
        <v>2343900</v>
      </c>
      <c r="AM21" s="423">
        <f t="shared" si="11"/>
        <v>31.235341151385928</v>
      </c>
      <c r="AN21" s="374"/>
      <c r="AO21" s="423">
        <f>AO22+AO25+AO28</f>
        <v>485900</v>
      </c>
      <c r="AP21" s="126">
        <f>AP22+AP25+AP28</f>
        <v>485900</v>
      </c>
      <c r="AQ21" s="126">
        <f>AQ22+AQ25+AQ28</f>
        <v>465600</v>
      </c>
      <c r="AR21" s="126">
        <f t="shared" si="12"/>
        <v>1437400</v>
      </c>
      <c r="AS21" s="423">
        <f t="shared" si="13"/>
        <v>19.155117270788914</v>
      </c>
      <c r="AT21" s="374"/>
      <c r="AU21" s="423">
        <f t="shared" si="14"/>
        <v>3781300</v>
      </c>
      <c r="AV21" s="423">
        <f t="shared" si="15"/>
        <v>50.390458422174838</v>
      </c>
      <c r="AW21" s="374"/>
      <c r="AX21" s="423">
        <f t="shared" si="20"/>
        <v>7504000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6290000</v>
      </c>
      <c r="P22" s="131">
        <f>P23+P24</f>
        <v>6820000</v>
      </c>
      <c r="Q22" s="132">
        <f>Q23+Q24</f>
        <v>7365000</v>
      </c>
      <c r="R22" s="103">
        <f>R23+R24</f>
        <v>6290000</v>
      </c>
      <c r="S22" s="379"/>
      <c r="T22" s="103">
        <f>T23+T24</f>
        <v>971000</v>
      </c>
      <c r="U22" s="103">
        <f>U23+U24</f>
        <v>402000</v>
      </c>
      <c r="V22" s="103">
        <f>V23+V24</f>
        <v>352000</v>
      </c>
      <c r="W22" s="103">
        <f t="shared" si="4"/>
        <v>1725000</v>
      </c>
      <c r="X22" s="102">
        <f t="shared" si="5"/>
        <v>27.424483306836247</v>
      </c>
      <c r="Y22" s="374"/>
      <c r="Z22" s="102">
        <f>Z23+Z24</f>
        <v>501000</v>
      </c>
      <c r="AA22" s="103">
        <f>AA23+AA24</f>
        <v>402000</v>
      </c>
      <c r="AB22" s="103">
        <f>AB23+AB24</f>
        <v>402000</v>
      </c>
      <c r="AC22" s="103">
        <f t="shared" si="6"/>
        <v>1305000</v>
      </c>
      <c r="AD22" s="424">
        <f t="shared" ref="AD22:AD27" si="21">AC22/(O22/100)</f>
        <v>20.747217806041334</v>
      </c>
      <c r="AE22" s="374"/>
      <c r="AF22" s="420">
        <f t="shared" si="8"/>
        <v>3030000</v>
      </c>
      <c r="AG22" s="420">
        <f t="shared" si="9"/>
        <v>48.171701112877585</v>
      </c>
      <c r="AH22" s="374"/>
      <c r="AI22" s="420">
        <f>AI23+AI24</f>
        <v>600000</v>
      </c>
      <c r="AJ22" s="103">
        <f>AJ23+AJ24</f>
        <v>600000</v>
      </c>
      <c r="AK22" s="103">
        <f>AK23+AK24</f>
        <v>900000</v>
      </c>
      <c r="AL22" s="103">
        <f t="shared" si="10"/>
        <v>2100000</v>
      </c>
      <c r="AM22" s="424">
        <f t="shared" ref="AM22:AM27" si="22">AL22/(O22/100)</f>
        <v>33.386327503974563</v>
      </c>
      <c r="AN22" s="374"/>
      <c r="AO22" s="420">
        <f>AO23+AO24</f>
        <v>400000</v>
      </c>
      <c r="AP22" s="103">
        <f>AP23+AP24</f>
        <v>400000</v>
      </c>
      <c r="AQ22" s="103">
        <f>AQ23+AQ24</f>
        <v>360000</v>
      </c>
      <c r="AR22" s="103">
        <f t="shared" si="12"/>
        <v>1160000</v>
      </c>
      <c r="AS22" s="424">
        <f t="shared" ref="AS22:AS27" si="23">AR22/(O22/100)</f>
        <v>18.441971383147855</v>
      </c>
      <c r="AT22" s="374"/>
      <c r="AU22" s="420">
        <f t="shared" si="14"/>
        <v>3260000</v>
      </c>
      <c r="AV22" s="420">
        <f t="shared" si="15"/>
        <v>51.828298887122415</v>
      </c>
      <c r="AW22" s="374"/>
      <c r="AX22" s="420">
        <f t="shared" si="20"/>
        <v>6290000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6280000</v>
      </c>
      <c r="P23" s="136">
        <v>6810000</v>
      </c>
      <c r="Q23" s="137">
        <v>7355000</v>
      </c>
      <c r="R23" s="129">
        <v>6280000</v>
      </c>
      <c r="S23" s="375"/>
      <c r="T23" s="129">
        <v>970000</v>
      </c>
      <c r="U23" s="129">
        <v>400000</v>
      </c>
      <c r="V23" s="129">
        <v>350000</v>
      </c>
      <c r="W23" s="129">
        <f t="shared" si="4"/>
        <v>1720000</v>
      </c>
      <c r="X23" s="135">
        <f t="shared" si="5"/>
        <v>27.388535031847134</v>
      </c>
      <c r="Y23" s="374"/>
      <c r="Z23" s="135">
        <v>500000</v>
      </c>
      <c r="AA23" s="129">
        <v>400000</v>
      </c>
      <c r="AB23" s="129">
        <v>400000</v>
      </c>
      <c r="AC23" s="129">
        <f t="shared" si="6"/>
        <v>1300000</v>
      </c>
      <c r="AD23" s="424">
        <f t="shared" si="21"/>
        <v>20.70063694267516</v>
      </c>
      <c r="AE23" s="374"/>
      <c r="AF23" s="424">
        <f t="shared" si="8"/>
        <v>3020000</v>
      </c>
      <c r="AG23" s="424">
        <f t="shared" si="9"/>
        <v>48.089171974522294</v>
      </c>
      <c r="AH23" s="374"/>
      <c r="AI23" s="424">
        <v>600000</v>
      </c>
      <c r="AJ23" s="129">
        <v>600000</v>
      </c>
      <c r="AK23" s="129">
        <v>900000</v>
      </c>
      <c r="AL23" s="129">
        <f t="shared" si="10"/>
        <v>2100000</v>
      </c>
      <c r="AM23" s="424">
        <f t="shared" si="22"/>
        <v>33.439490445859875</v>
      </c>
      <c r="AN23" s="374"/>
      <c r="AO23" s="424">
        <v>400000</v>
      </c>
      <c r="AP23" s="129">
        <v>400000</v>
      </c>
      <c r="AQ23" s="129">
        <v>360000</v>
      </c>
      <c r="AR23" s="129">
        <f t="shared" si="12"/>
        <v>1160000</v>
      </c>
      <c r="AS23" s="424">
        <f t="shared" si="23"/>
        <v>18.471337579617835</v>
      </c>
      <c r="AT23" s="374"/>
      <c r="AU23" s="424">
        <f t="shared" si="14"/>
        <v>3260000</v>
      </c>
      <c r="AV23" s="424">
        <f t="shared" si="15"/>
        <v>51.910828025477706</v>
      </c>
      <c r="AW23" s="374"/>
      <c r="AX23" s="424">
        <f t="shared" si="20"/>
        <v>6280000</v>
      </c>
      <c r="AY23" s="424">
        <f t="shared" si="16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10000</v>
      </c>
      <c r="P24" s="136">
        <v>10000</v>
      </c>
      <c r="Q24" s="137">
        <v>10000</v>
      </c>
      <c r="R24" s="129">
        <v>10000</v>
      </c>
      <c r="S24" s="375"/>
      <c r="T24" s="129">
        <v>1000</v>
      </c>
      <c r="U24" s="129">
        <v>2000</v>
      </c>
      <c r="V24" s="129">
        <v>2000</v>
      </c>
      <c r="W24" s="129">
        <f t="shared" si="4"/>
        <v>5000</v>
      </c>
      <c r="X24" s="135">
        <f t="shared" si="5"/>
        <v>50</v>
      </c>
      <c r="Y24" s="374"/>
      <c r="Z24" s="135">
        <v>1000</v>
      </c>
      <c r="AA24" s="129">
        <v>2000</v>
      </c>
      <c r="AB24" s="129">
        <v>2000</v>
      </c>
      <c r="AC24" s="129">
        <f t="shared" si="6"/>
        <v>5000</v>
      </c>
      <c r="AD24" s="424">
        <f t="shared" si="21"/>
        <v>50</v>
      </c>
      <c r="AE24" s="374"/>
      <c r="AF24" s="424">
        <f t="shared" si="8"/>
        <v>10000</v>
      </c>
      <c r="AG24" s="424">
        <f t="shared" si="9"/>
        <v>100</v>
      </c>
      <c r="AH24" s="374"/>
      <c r="AI24" s="424"/>
      <c r="AJ24" s="129"/>
      <c r="AK24" s="129"/>
      <c r="AL24" s="129">
        <f t="shared" si="10"/>
        <v>0</v>
      </c>
      <c r="AM24" s="424">
        <f t="shared" si="22"/>
        <v>0</v>
      </c>
      <c r="AN24" s="374"/>
      <c r="AO24" s="424"/>
      <c r="AP24" s="129"/>
      <c r="AQ24" s="129"/>
      <c r="AR24" s="129">
        <f t="shared" si="12"/>
        <v>0</v>
      </c>
      <c r="AS24" s="424">
        <f t="shared" si="23"/>
        <v>0</v>
      </c>
      <c r="AT24" s="374"/>
      <c r="AU24" s="424">
        <f t="shared" si="14"/>
        <v>0</v>
      </c>
      <c r="AV24" s="424">
        <f t="shared" si="15"/>
        <v>0</v>
      </c>
      <c r="AW24" s="374"/>
      <c r="AX24" s="424">
        <f t="shared" si="20"/>
        <v>10000</v>
      </c>
      <c r="AY24" s="424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1132000</v>
      </c>
      <c r="P25" s="131">
        <f>P26+P27</f>
        <v>1222000</v>
      </c>
      <c r="Q25" s="132">
        <f>Q26+Q27</f>
        <v>1322000</v>
      </c>
      <c r="R25" s="103">
        <f>R26+R27</f>
        <v>1132000</v>
      </c>
      <c r="S25" s="379"/>
      <c r="T25" s="103">
        <f>T26+T27</f>
        <v>170000</v>
      </c>
      <c r="U25" s="103">
        <f>U26+U27</f>
        <v>70000</v>
      </c>
      <c r="V25" s="103">
        <f>V26+V27</f>
        <v>71000</v>
      </c>
      <c r="W25" s="103">
        <f t="shared" si="4"/>
        <v>311000</v>
      </c>
      <c r="X25" s="102">
        <f t="shared" si="5"/>
        <v>27.473498233215548</v>
      </c>
      <c r="Y25" s="374"/>
      <c r="Z25" s="102">
        <f>Z26+Z27</f>
        <v>120000</v>
      </c>
      <c r="AA25" s="103">
        <f>AA26+AA27</f>
        <v>90000</v>
      </c>
      <c r="AB25" s="103">
        <f>AB26+AB27</f>
        <v>131000</v>
      </c>
      <c r="AC25" s="103">
        <f t="shared" si="6"/>
        <v>341000</v>
      </c>
      <c r="AD25" s="424">
        <f t="shared" si="21"/>
        <v>30.123674911660778</v>
      </c>
      <c r="AE25" s="374"/>
      <c r="AF25" s="420">
        <f t="shared" si="8"/>
        <v>652000</v>
      </c>
      <c r="AG25" s="420">
        <f t="shared" si="9"/>
        <v>57.597173144876322</v>
      </c>
      <c r="AH25" s="374"/>
      <c r="AI25" s="420">
        <f>AI26+AI27</f>
        <v>80000</v>
      </c>
      <c r="AJ25" s="103">
        <f>AJ26+AJ27</f>
        <v>80000</v>
      </c>
      <c r="AK25" s="103">
        <f>AK26+AK27</f>
        <v>60000</v>
      </c>
      <c r="AL25" s="103">
        <f t="shared" si="10"/>
        <v>220000</v>
      </c>
      <c r="AM25" s="424">
        <f t="shared" si="22"/>
        <v>19.434628975265017</v>
      </c>
      <c r="AN25" s="374"/>
      <c r="AO25" s="420">
        <f>AO26+AO27</f>
        <v>80000</v>
      </c>
      <c r="AP25" s="103">
        <f>AP26+AP27</f>
        <v>80000</v>
      </c>
      <c r="AQ25" s="103">
        <f>AQ26+AQ27</f>
        <v>100000</v>
      </c>
      <c r="AR25" s="103">
        <f t="shared" si="12"/>
        <v>260000</v>
      </c>
      <c r="AS25" s="424">
        <f t="shared" si="23"/>
        <v>22.968197879858657</v>
      </c>
      <c r="AT25" s="374"/>
      <c r="AU25" s="420">
        <f t="shared" si="14"/>
        <v>480000</v>
      </c>
      <c r="AV25" s="420">
        <f t="shared" si="15"/>
        <v>42.402826855123678</v>
      </c>
      <c r="AW25" s="374"/>
      <c r="AX25" s="420">
        <f t="shared" si="20"/>
        <v>1132000</v>
      </c>
      <c r="AY25" s="420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1130000</v>
      </c>
      <c r="P26" s="136">
        <v>1220000</v>
      </c>
      <c r="Q26" s="137">
        <v>1320000</v>
      </c>
      <c r="R26" s="129">
        <v>1130000</v>
      </c>
      <c r="S26" s="375"/>
      <c r="T26" s="129">
        <v>170000</v>
      </c>
      <c r="U26" s="129">
        <v>70000</v>
      </c>
      <c r="V26" s="129">
        <v>70000</v>
      </c>
      <c r="W26" s="129">
        <f t="shared" si="4"/>
        <v>310000</v>
      </c>
      <c r="X26" s="135">
        <f t="shared" si="5"/>
        <v>27.43362831858407</v>
      </c>
      <c r="Y26" s="374"/>
      <c r="Z26" s="135">
        <v>120000</v>
      </c>
      <c r="AA26" s="129">
        <v>90000</v>
      </c>
      <c r="AB26" s="129">
        <v>130000</v>
      </c>
      <c r="AC26" s="129">
        <f t="shared" si="6"/>
        <v>340000</v>
      </c>
      <c r="AD26" s="424">
        <f t="shared" si="21"/>
        <v>30.088495575221238</v>
      </c>
      <c r="AE26" s="374"/>
      <c r="AF26" s="424">
        <f t="shared" si="8"/>
        <v>650000</v>
      </c>
      <c r="AG26" s="424">
        <f t="shared" si="9"/>
        <v>57.522123893805308</v>
      </c>
      <c r="AH26" s="374"/>
      <c r="AI26" s="424">
        <v>80000</v>
      </c>
      <c r="AJ26" s="129">
        <v>80000</v>
      </c>
      <c r="AK26" s="129">
        <v>60000</v>
      </c>
      <c r="AL26" s="129">
        <f t="shared" si="10"/>
        <v>220000</v>
      </c>
      <c r="AM26" s="424">
        <f t="shared" si="22"/>
        <v>19.469026548672566</v>
      </c>
      <c r="AN26" s="374"/>
      <c r="AO26" s="424">
        <v>80000</v>
      </c>
      <c r="AP26" s="129">
        <v>80000</v>
      </c>
      <c r="AQ26" s="129">
        <v>100000</v>
      </c>
      <c r="AR26" s="129">
        <f t="shared" si="12"/>
        <v>260000</v>
      </c>
      <c r="AS26" s="424">
        <f t="shared" si="23"/>
        <v>23.008849557522122</v>
      </c>
      <c r="AT26" s="374"/>
      <c r="AU26" s="424">
        <f t="shared" si="14"/>
        <v>480000</v>
      </c>
      <c r="AV26" s="424">
        <f t="shared" si="15"/>
        <v>42.477876106194692</v>
      </c>
      <c r="AW26" s="374"/>
      <c r="AX26" s="424">
        <f t="shared" si="20"/>
        <v>1130000</v>
      </c>
      <c r="AY26" s="424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2000</v>
      </c>
      <c r="P27" s="136">
        <v>2000</v>
      </c>
      <c r="Q27" s="137">
        <v>2000</v>
      </c>
      <c r="R27" s="129">
        <v>2000</v>
      </c>
      <c r="S27" s="375"/>
      <c r="T27" s="129"/>
      <c r="U27" s="129"/>
      <c r="V27" s="129">
        <v>1000</v>
      </c>
      <c r="W27" s="129">
        <f t="shared" si="4"/>
        <v>1000</v>
      </c>
      <c r="X27" s="135">
        <f t="shared" si="5"/>
        <v>50</v>
      </c>
      <c r="Y27" s="374"/>
      <c r="Z27" s="135"/>
      <c r="AA27" s="129"/>
      <c r="AB27" s="129">
        <v>1000</v>
      </c>
      <c r="AC27" s="129">
        <f t="shared" si="6"/>
        <v>1000</v>
      </c>
      <c r="AD27" s="424">
        <f t="shared" si="21"/>
        <v>50</v>
      </c>
      <c r="AE27" s="374"/>
      <c r="AF27" s="424">
        <f t="shared" si="8"/>
        <v>2000</v>
      </c>
      <c r="AG27" s="424">
        <f t="shared" si="9"/>
        <v>100</v>
      </c>
      <c r="AH27" s="374"/>
      <c r="AI27" s="424"/>
      <c r="AJ27" s="129"/>
      <c r="AK27" s="129"/>
      <c r="AL27" s="129">
        <f t="shared" si="10"/>
        <v>0</v>
      </c>
      <c r="AM27" s="424">
        <f t="shared" si="22"/>
        <v>0</v>
      </c>
      <c r="AN27" s="374"/>
      <c r="AO27" s="424"/>
      <c r="AP27" s="129"/>
      <c r="AQ27" s="129"/>
      <c r="AR27" s="129">
        <f t="shared" si="12"/>
        <v>0</v>
      </c>
      <c r="AS27" s="424">
        <f t="shared" si="23"/>
        <v>0</v>
      </c>
      <c r="AT27" s="374"/>
      <c r="AU27" s="424">
        <f t="shared" si="14"/>
        <v>0</v>
      </c>
      <c r="AV27" s="424">
        <f t="shared" si="15"/>
        <v>0</v>
      </c>
      <c r="AW27" s="374"/>
      <c r="AX27" s="424">
        <f t="shared" si="20"/>
        <v>2000</v>
      </c>
      <c r="AY27" s="424">
        <f t="shared" si="16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82000</v>
      </c>
      <c r="P28" s="131">
        <f>P29+P30+P31+P32</f>
        <v>87000</v>
      </c>
      <c r="Q28" s="132">
        <f>Q29+Q30+Q31+Q32</f>
        <v>94000</v>
      </c>
      <c r="R28" s="103">
        <f>R29+R30+R31+R32</f>
        <v>82000</v>
      </c>
      <c r="S28" s="379"/>
      <c r="T28" s="103">
        <f>T29+T30+T31+T32</f>
        <v>6400</v>
      </c>
      <c r="U28" s="103">
        <f>U29+U30+U31+U32</f>
        <v>5000</v>
      </c>
      <c r="V28" s="103">
        <f>V29+V30+V31+V32</f>
        <v>5200</v>
      </c>
      <c r="W28" s="103">
        <f t="shared" si="4"/>
        <v>16600</v>
      </c>
      <c r="X28" s="102">
        <f t="shared" si="5"/>
        <v>20.243902439024389</v>
      </c>
      <c r="Y28" s="374"/>
      <c r="Z28" s="102">
        <f>Z29+Z30+Z31+Z32</f>
        <v>7800</v>
      </c>
      <c r="AA28" s="103">
        <f>AA29+AA30+AA31+AA32</f>
        <v>8100</v>
      </c>
      <c r="AB28" s="103">
        <f>AB29+AB30+AB31+AB32</f>
        <v>8200</v>
      </c>
      <c r="AC28" s="103">
        <f t="shared" si="6"/>
        <v>24100</v>
      </c>
      <c r="AD28" s="420">
        <f>AC28/(R28/100)</f>
        <v>29.390243902439025</v>
      </c>
      <c r="AE28" s="374"/>
      <c r="AF28" s="420">
        <f t="shared" si="8"/>
        <v>40700</v>
      </c>
      <c r="AG28" s="420">
        <f t="shared" si="9"/>
        <v>49.634146341463413</v>
      </c>
      <c r="AH28" s="374"/>
      <c r="AI28" s="420">
        <f>AI29+AI30+AI31+AI32</f>
        <v>7800</v>
      </c>
      <c r="AJ28" s="103">
        <f>AJ29+AJ30+AJ31+AJ32</f>
        <v>8000</v>
      </c>
      <c r="AK28" s="103">
        <f>AK29+AK30+AK31+AK32</f>
        <v>8100</v>
      </c>
      <c r="AL28" s="103">
        <f t="shared" si="10"/>
        <v>23900</v>
      </c>
      <c r="AM28" s="420">
        <f>AL28/(R28/100)</f>
        <v>29.146341463414632</v>
      </c>
      <c r="AN28" s="374"/>
      <c r="AO28" s="420">
        <f>AO29+AO30+AO31+AO32</f>
        <v>5900</v>
      </c>
      <c r="AP28" s="103">
        <f>AP29+AP30+AP31+AP32</f>
        <v>5900</v>
      </c>
      <c r="AQ28" s="103">
        <f>AQ29+AQ30+AQ31+AQ32</f>
        <v>5600</v>
      </c>
      <c r="AR28" s="103">
        <f t="shared" si="12"/>
        <v>17400</v>
      </c>
      <c r="AS28" s="420">
        <f>AR28/(R28/100)</f>
        <v>21.219512195121951</v>
      </c>
      <c r="AT28" s="374"/>
      <c r="AU28" s="420">
        <f t="shared" si="14"/>
        <v>41300</v>
      </c>
      <c r="AV28" s="420">
        <f t="shared" si="15"/>
        <v>50.365853658536587</v>
      </c>
      <c r="AW28" s="374"/>
      <c r="AX28" s="420">
        <f t="shared" si="20"/>
        <v>82000</v>
      </c>
      <c r="AY28" s="420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9000</v>
      </c>
      <c r="P29" s="136">
        <v>10000</v>
      </c>
      <c r="Q29" s="137">
        <v>12000</v>
      </c>
      <c r="R29" s="129">
        <v>9000</v>
      </c>
      <c r="S29" s="375"/>
      <c r="T29" s="129">
        <v>700</v>
      </c>
      <c r="U29" s="129">
        <v>700</v>
      </c>
      <c r="V29" s="129">
        <v>800</v>
      </c>
      <c r="W29" s="129">
        <f t="shared" si="4"/>
        <v>2200</v>
      </c>
      <c r="X29" s="135">
        <f t="shared" si="5"/>
        <v>24.444444444444443</v>
      </c>
      <c r="Y29" s="374"/>
      <c r="Z29" s="135">
        <v>700</v>
      </c>
      <c r="AA29" s="129">
        <v>800</v>
      </c>
      <c r="AB29" s="129">
        <v>800</v>
      </c>
      <c r="AC29" s="129">
        <f t="shared" si="6"/>
        <v>2300</v>
      </c>
      <c r="AD29" s="424">
        <f>AC29/(R29/100)</f>
        <v>25.555555555555557</v>
      </c>
      <c r="AE29" s="374"/>
      <c r="AF29" s="424">
        <f t="shared" si="8"/>
        <v>4500</v>
      </c>
      <c r="AG29" s="424">
        <f t="shared" si="9"/>
        <v>50</v>
      </c>
      <c r="AH29" s="374"/>
      <c r="AI29" s="424">
        <v>700</v>
      </c>
      <c r="AJ29" s="129">
        <v>800</v>
      </c>
      <c r="AK29" s="129">
        <v>800</v>
      </c>
      <c r="AL29" s="129">
        <f t="shared" si="10"/>
        <v>2300</v>
      </c>
      <c r="AM29" s="424">
        <f>AL29/(R29/100)</f>
        <v>25.555555555555557</v>
      </c>
      <c r="AN29" s="374"/>
      <c r="AO29" s="424">
        <v>700</v>
      </c>
      <c r="AP29" s="129">
        <v>700</v>
      </c>
      <c r="AQ29" s="129">
        <v>800</v>
      </c>
      <c r="AR29" s="129">
        <f t="shared" si="12"/>
        <v>2200</v>
      </c>
      <c r="AS29" s="424">
        <f>AR29/(R29/100)</f>
        <v>24.444444444444443</v>
      </c>
      <c r="AT29" s="374"/>
      <c r="AU29" s="424">
        <f t="shared" si="14"/>
        <v>4500</v>
      </c>
      <c r="AV29" s="424">
        <f t="shared" si="15"/>
        <v>50</v>
      </c>
      <c r="AW29" s="374"/>
      <c r="AX29" s="424">
        <f t="shared" si="20"/>
        <v>9000</v>
      </c>
      <c r="AY29" s="424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64000</v>
      </c>
      <c r="P30" s="136">
        <v>68000</v>
      </c>
      <c r="Q30" s="137">
        <v>73000</v>
      </c>
      <c r="R30" s="129">
        <v>64000</v>
      </c>
      <c r="S30" s="375"/>
      <c r="T30" s="129">
        <v>5100</v>
      </c>
      <c r="U30" s="129">
        <v>3700</v>
      </c>
      <c r="V30" s="129">
        <v>3700</v>
      </c>
      <c r="W30" s="129">
        <f t="shared" si="4"/>
        <v>12500</v>
      </c>
      <c r="X30" s="135">
        <f t="shared" si="5"/>
        <v>19.53125</v>
      </c>
      <c r="Y30" s="374"/>
      <c r="Z30" s="135">
        <v>6300</v>
      </c>
      <c r="AA30" s="129">
        <v>6400</v>
      </c>
      <c r="AB30" s="129">
        <v>6500</v>
      </c>
      <c r="AC30" s="129">
        <f t="shared" si="6"/>
        <v>19200</v>
      </c>
      <c r="AD30" s="424">
        <f>AC30/(R30/100)</f>
        <v>30</v>
      </c>
      <c r="AE30" s="374"/>
      <c r="AF30" s="424">
        <f t="shared" si="8"/>
        <v>31700</v>
      </c>
      <c r="AG30" s="424">
        <f t="shared" si="9"/>
        <v>49.53125</v>
      </c>
      <c r="AH30" s="374"/>
      <c r="AI30" s="424">
        <v>6300</v>
      </c>
      <c r="AJ30" s="129">
        <v>6400</v>
      </c>
      <c r="AK30" s="129">
        <v>6500</v>
      </c>
      <c r="AL30" s="129">
        <f t="shared" si="10"/>
        <v>19200</v>
      </c>
      <c r="AM30" s="424">
        <f>AL30/(R30/100)</f>
        <v>30</v>
      </c>
      <c r="AN30" s="374"/>
      <c r="AO30" s="424">
        <v>4300</v>
      </c>
      <c r="AP30" s="129">
        <v>4400</v>
      </c>
      <c r="AQ30" s="129">
        <v>4400</v>
      </c>
      <c r="AR30" s="129">
        <f t="shared" si="12"/>
        <v>13100</v>
      </c>
      <c r="AS30" s="424">
        <f>AR30/(R30/100)</f>
        <v>20.46875</v>
      </c>
      <c r="AT30" s="374"/>
      <c r="AU30" s="424">
        <f t="shared" si="14"/>
        <v>32300</v>
      </c>
      <c r="AV30" s="424">
        <f t="shared" si="15"/>
        <v>50.46875</v>
      </c>
      <c r="AW30" s="374"/>
      <c r="AX30" s="424">
        <f t="shared" si="20"/>
        <v>64000</v>
      </c>
      <c r="AY30" s="424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3000</v>
      </c>
      <c r="P31" s="136">
        <v>3000</v>
      </c>
      <c r="Q31" s="137">
        <v>3000</v>
      </c>
      <c r="R31" s="129">
        <v>3000</v>
      </c>
      <c r="S31" s="375"/>
      <c r="T31" s="129">
        <v>200</v>
      </c>
      <c r="U31" s="129">
        <v>200</v>
      </c>
      <c r="V31" s="129">
        <v>300</v>
      </c>
      <c r="W31" s="129">
        <f t="shared" si="4"/>
        <v>700</v>
      </c>
      <c r="X31" s="135">
        <f t="shared" si="5"/>
        <v>23.333333333333332</v>
      </c>
      <c r="Y31" s="374"/>
      <c r="Z31" s="135">
        <v>200</v>
      </c>
      <c r="AA31" s="129">
        <v>300</v>
      </c>
      <c r="AB31" s="129">
        <v>300</v>
      </c>
      <c r="AC31" s="129">
        <f t="shared" si="6"/>
        <v>800</v>
      </c>
      <c r="AD31" s="424">
        <f>AC31/(R31/100)</f>
        <v>26.666666666666668</v>
      </c>
      <c r="AE31" s="374"/>
      <c r="AF31" s="424">
        <f t="shared" si="8"/>
        <v>1500</v>
      </c>
      <c r="AG31" s="424">
        <f t="shared" si="9"/>
        <v>50</v>
      </c>
      <c r="AH31" s="374"/>
      <c r="AI31" s="424">
        <v>300</v>
      </c>
      <c r="AJ31" s="129">
        <v>300</v>
      </c>
      <c r="AK31" s="129">
        <v>300</v>
      </c>
      <c r="AL31" s="129">
        <f t="shared" si="10"/>
        <v>900</v>
      </c>
      <c r="AM31" s="424">
        <f>AL31/(R31/100)</f>
        <v>30</v>
      </c>
      <c r="AN31" s="374"/>
      <c r="AO31" s="424">
        <v>200</v>
      </c>
      <c r="AP31" s="129">
        <v>200</v>
      </c>
      <c r="AQ31" s="129">
        <v>200</v>
      </c>
      <c r="AR31" s="129">
        <f t="shared" si="12"/>
        <v>600</v>
      </c>
      <c r="AS31" s="424">
        <f>AR31/(R31/100)</f>
        <v>20</v>
      </c>
      <c r="AT31" s="374"/>
      <c r="AU31" s="424">
        <f t="shared" si="14"/>
        <v>1500</v>
      </c>
      <c r="AV31" s="424">
        <f t="shared" si="15"/>
        <v>50</v>
      </c>
      <c r="AW31" s="374"/>
      <c r="AX31" s="424">
        <f t="shared" si="20"/>
        <v>3000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6000</v>
      </c>
      <c r="P32" s="136">
        <v>6000</v>
      </c>
      <c r="Q32" s="137">
        <v>6000</v>
      </c>
      <c r="R32" s="129">
        <v>6000</v>
      </c>
      <c r="S32" s="375"/>
      <c r="T32" s="129">
        <v>400</v>
      </c>
      <c r="U32" s="129">
        <v>400</v>
      </c>
      <c r="V32" s="129">
        <v>400</v>
      </c>
      <c r="W32" s="129">
        <f t="shared" si="4"/>
        <v>1200</v>
      </c>
      <c r="X32" s="135">
        <f t="shared" si="5"/>
        <v>20</v>
      </c>
      <c r="Y32" s="374"/>
      <c r="Z32" s="135">
        <v>600</v>
      </c>
      <c r="AA32" s="129">
        <v>600</v>
      </c>
      <c r="AB32" s="129">
        <v>600</v>
      </c>
      <c r="AC32" s="129">
        <f t="shared" si="6"/>
        <v>1800</v>
      </c>
      <c r="AD32" s="424">
        <f>AC32/(R32/100)</f>
        <v>30</v>
      </c>
      <c r="AE32" s="374"/>
      <c r="AF32" s="424">
        <f t="shared" si="8"/>
        <v>3000</v>
      </c>
      <c r="AG32" s="424">
        <f t="shared" si="9"/>
        <v>50</v>
      </c>
      <c r="AH32" s="374"/>
      <c r="AI32" s="424">
        <v>500</v>
      </c>
      <c r="AJ32" s="129">
        <v>500</v>
      </c>
      <c r="AK32" s="129">
        <v>500</v>
      </c>
      <c r="AL32" s="129">
        <f t="shared" si="10"/>
        <v>1500</v>
      </c>
      <c r="AM32" s="424">
        <f>AL32/(R32/100)</f>
        <v>25</v>
      </c>
      <c r="AN32" s="374"/>
      <c r="AO32" s="424">
        <v>700</v>
      </c>
      <c r="AP32" s="129">
        <v>600</v>
      </c>
      <c r="AQ32" s="129">
        <v>200</v>
      </c>
      <c r="AR32" s="129">
        <f t="shared" si="12"/>
        <v>1500</v>
      </c>
      <c r="AS32" s="424">
        <f>AR32/(R32/100)</f>
        <v>25</v>
      </c>
      <c r="AT32" s="374"/>
      <c r="AU32" s="424">
        <f t="shared" si="14"/>
        <v>3000</v>
      </c>
      <c r="AV32" s="424">
        <f t="shared" si="15"/>
        <v>50</v>
      </c>
      <c r="AW32" s="374"/>
      <c r="AX32" s="424">
        <f t="shared" si="20"/>
        <v>6000</v>
      </c>
      <c r="AY32" s="424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319000</v>
      </c>
      <c r="P33" s="119">
        <f>P34</f>
        <v>332000</v>
      </c>
      <c r="Q33" s="120">
        <f>Q34</f>
        <v>355000</v>
      </c>
      <c r="R33" s="118">
        <f>R34</f>
        <v>319000</v>
      </c>
      <c r="S33" s="379"/>
      <c r="T33" s="118">
        <f>T34</f>
        <v>46000</v>
      </c>
      <c r="U33" s="118">
        <f>U34</f>
        <v>20200</v>
      </c>
      <c r="V33" s="118">
        <f>V34</f>
        <v>20800</v>
      </c>
      <c r="W33" s="118">
        <f>W34</f>
        <v>87000</v>
      </c>
      <c r="X33" s="117">
        <f t="shared" si="5"/>
        <v>27.272727272727273</v>
      </c>
      <c r="Y33" s="374"/>
      <c r="Z33" s="117">
        <f>Z34</f>
        <v>25400</v>
      </c>
      <c r="AA33" s="118">
        <f>AA34</f>
        <v>25300</v>
      </c>
      <c r="AB33" s="118">
        <f>AB34</f>
        <v>25300</v>
      </c>
      <c r="AC33" s="118">
        <f>AC34</f>
        <v>76000</v>
      </c>
      <c r="AD33" s="422">
        <f t="shared" si="7"/>
        <v>23.824451410658309</v>
      </c>
      <c r="AE33" s="374"/>
      <c r="AF33" s="422">
        <f t="shared" si="8"/>
        <v>163000</v>
      </c>
      <c r="AG33" s="422">
        <f t="shared" si="9"/>
        <v>51.097178683385579</v>
      </c>
      <c r="AH33" s="374"/>
      <c r="AI33" s="422">
        <f>AI34</f>
        <v>25200</v>
      </c>
      <c r="AJ33" s="118">
        <f>AJ34</f>
        <v>25600</v>
      </c>
      <c r="AK33" s="118">
        <f>AK34</f>
        <v>36700</v>
      </c>
      <c r="AL33" s="118">
        <f>AL34</f>
        <v>87500</v>
      </c>
      <c r="AM33" s="422">
        <f t="shared" si="11"/>
        <v>27.429467084639498</v>
      </c>
      <c r="AN33" s="374"/>
      <c r="AO33" s="422">
        <f>AO34</f>
        <v>17500</v>
      </c>
      <c r="AP33" s="118">
        <f>AP34</f>
        <v>15700</v>
      </c>
      <c r="AQ33" s="118">
        <f>AQ34</f>
        <v>35300</v>
      </c>
      <c r="AR33" s="118">
        <f>AR34</f>
        <v>68500</v>
      </c>
      <c r="AS33" s="422">
        <f t="shared" si="13"/>
        <v>21.473354231974923</v>
      </c>
      <c r="AT33" s="374"/>
      <c r="AU33" s="422">
        <f>AU34+AU35+AU36</f>
        <v>442100</v>
      </c>
      <c r="AV33" s="422">
        <f t="shared" si="15"/>
        <v>138.58934169278996</v>
      </c>
      <c r="AW33" s="374"/>
      <c r="AX33" s="422">
        <f>AX34</f>
        <v>319000</v>
      </c>
      <c r="AY33" s="422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O35+O38+O40</f>
        <v>319000</v>
      </c>
      <c r="P34" s="127">
        <f>P35+P38+P40</f>
        <v>332000</v>
      </c>
      <c r="Q34" s="128">
        <f>Q35+Q38+Q40</f>
        <v>355000</v>
      </c>
      <c r="R34" s="126">
        <f>R35+R38+R40</f>
        <v>319000</v>
      </c>
      <c r="S34" s="388"/>
      <c r="T34" s="126">
        <f>T35+T38+T40</f>
        <v>46000</v>
      </c>
      <c r="U34" s="126">
        <f>U35+U38+U40</f>
        <v>20200</v>
      </c>
      <c r="V34" s="126">
        <f>V35+V38+V40</f>
        <v>20800</v>
      </c>
      <c r="W34" s="126">
        <f t="shared" ref="W34:W51" si="24">SUM(T34:V34)</f>
        <v>87000</v>
      </c>
      <c r="X34" s="125">
        <f t="shared" si="5"/>
        <v>27.272727272727273</v>
      </c>
      <c r="Y34" s="374"/>
      <c r="Z34" s="125">
        <f>Z35+Z38+Z40</f>
        <v>25400</v>
      </c>
      <c r="AA34" s="126">
        <f>AA35+AA38+AA40</f>
        <v>25300</v>
      </c>
      <c r="AB34" s="126">
        <f>AB35+AB38+AB40</f>
        <v>25300</v>
      </c>
      <c r="AC34" s="126">
        <f t="shared" ref="AC34:AC51" si="25">SUM(Z34:AB34)</f>
        <v>76000</v>
      </c>
      <c r="AD34" s="423">
        <f t="shared" si="7"/>
        <v>23.824451410658309</v>
      </c>
      <c r="AE34" s="374"/>
      <c r="AF34" s="423">
        <f t="shared" si="8"/>
        <v>163000</v>
      </c>
      <c r="AG34" s="423">
        <f t="shared" si="9"/>
        <v>51.097178683385579</v>
      </c>
      <c r="AH34" s="374"/>
      <c r="AI34" s="423">
        <f>AI35+AI38+AI40</f>
        <v>25200</v>
      </c>
      <c r="AJ34" s="126">
        <f>AJ35+AJ38+AJ40</f>
        <v>25600</v>
      </c>
      <c r="AK34" s="126">
        <f>AK35+AK38+AK40</f>
        <v>36700</v>
      </c>
      <c r="AL34" s="126">
        <f t="shared" ref="AL34:AL51" si="26">SUM(AI34:AK34)</f>
        <v>87500</v>
      </c>
      <c r="AM34" s="423">
        <f t="shared" si="11"/>
        <v>27.429467084639498</v>
      </c>
      <c r="AN34" s="374"/>
      <c r="AO34" s="423">
        <f>AO35+AO38+AO40</f>
        <v>17500</v>
      </c>
      <c r="AP34" s="126">
        <f>AP35+AP38+AP40</f>
        <v>15700</v>
      </c>
      <c r="AQ34" s="126">
        <f>AQ35+AQ38+AQ40</f>
        <v>35300</v>
      </c>
      <c r="AR34" s="126">
        <f t="shared" ref="AR34:AR51" si="27">SUM(AO34:AQ34)</f>
        <v>68500</v>
      </c>
      <c r="AS34" s="423">
        <f t="shared" si="13"/>
        <v>21.473354231974923</v>
      </c>
      <c r="AT34" s="374"/>
      <c r="AU34" s="423">
        <f t="shared" ref="AU34:AU52" si="28">AL34+AR34</f>
        <v>156000</v>
      </c>
      <c r="AV34" s="423">
        <f t="shared" si="15"/>
        <v>48.902821316614421</v>
      </c>
      <c r="AW34" s="374"/>
      <c r="AX34" s="423">
        <f t="shared" ref="AX34:AX52" si="29">AF34+AU34</f>
        <v>319000</v>
      </c>
      <c r="AY34" s="423">
        <f t="shared" si="16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295000</v>
      </c>
      <c r="P35" s="131">
        <f>P36+P37</f>
        <v>306000</v>
      </c>
      <c r="Q35" s="132">
        <f>Q36+Q37</f>
        <v>327000</v>
      </c>
      <c r="R35" s="103">
        <f>R36+R37</f>
        <v>295000</v>
      </c>
      <c r="S35" s="379"/>
      <c r="T35" s="103">
        <f>T36+T37</f>
        <v>44000</v>
      </c>
      <c r="U35" s="103">
        <f>U36+U37</f>
        <v>18300</v>
      </c>
      <c r="V35" s="103">
        <f>V36+V37</f>
        <v>18300</v>
      </c>
      <c r="W35" s="103">
        <f t="shared" si="24"/>
        <v>80600</v>
      </c>
      <c r="X35" s="102">
        <f t="shared" si="5"/>
        <v>27.322033898305083</v>
      </c>
      <c r="Y35" s="374"/>
      <c r="Z35" s="102">
        <f>Z36+Z37</f>
        <v>23400</v>
      </c>
      <c r="AA35" s="103">
        <f>AA36+AA37</f>
        <v>23400</v>
      </c>
      <c r="AB35" s="103">
        <f>AB36+AB37</f>
        <v>23500</v>
      </c>
      <c r="AC35" s="103">
        <f t="shared" si="25"/>
        <v>70300</v>
      </c>
      <c r="AD35" s="420">
        <f t="shared" si="7"/>
        <v>23.83050847457627</v>
      </c>
      <c r="AE35" s="374"/>
      <c r="AF35" s="420">
        <f>W35+AC35</f>
        <v>150900</v>
      </c>
      <c r="AG35" s="420">
        <f t="shared" si="9"/>
        <v>51.152542372881356</v>
      </c>
      <c r="AH35" s="374"/>
      <c r="AI35" s="420">
        <f>AI36+AI37</f>
        <v>23400</v>
      </c>
      <c r="AJ35" s="103">
        <f>AJ36+AJ37</f>
        <v>23400</v>
      </c>
      <c r="AK35" s="103">
        <f>AK36+AK37</f>
        <v>34000</v>
      </c>
      <c r="AL35" s="103">
        <f t="shared" si="26"/>
        <v>80800</v>
      </c>
      <c r="AM35" s="420">
        <f t="shared" si="11"/>
        <v>27.389830508474578</v>
      </c>
      <c r="AN35" s="374"/>
      <c r="AO35" s="420">
        <f>AO36+AO37</f>
        <v>15300</v>
      </c>
      <c r="AP35" s="103">
        <f>AP36+AP37</f>
        <v>14000</v>
      </c>
      <c r="AQ35" s="103">
        <f>AQ36+AQ37</f>
        <v>34000</v>
      </c>
      <c r="AR35" s="103">
        <f t="shared" si="27"/>
        <v>63300</v>
      </c>
      <c r="AS35" s="420">
        <f t="shared" si="13"/>
        <v>21.457627118644069</v>
      </c>
      <c r="AT35" s="374"/>
      <c r="AU35" s="420">
        <f t="shared" si="28"/>
        <v>144100</v>
      </c>
      <c r="AV35" s="420">
        <f t="shared" si="15"/>
        <v>48.847457627118644</v>
      </c>
      <c r="AW35" s="374"/>
      <c r="AX35" s="420">
        <f t="shared" si="29"/>
        <v>295000</v>
      </c>
      <c r="AY35" s="420">
        <f t="shared" si="16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290000</v>
      </c>
      <c r="P36" s="136">
        <v>300000</v>
      </c>
      <c r="Q36" s="137">
        <v>320000</v>
      </c>
      <c r="R36" s="129">
        <v>290000</v>
      </c>
      <c r="S36" s="375"/>
      <c r="T36" s="129">
        <v>43000</v>
      </c>
      <c r="U36" s="129">
        <v>18000</v>
      </c>
      <c r="V36" s="129">
        <v>18000</v>
      </c>
      <c r="W36" s="129">
        <f t="shared" si="24"/>
        <v>79000</v>
      </c>
      <c r="X36" s="135">
        <f t="shared" si="5"/>
        <v>27.241379310344829</v>
      </c>
      <c r="Y36" s="374"/>
      <c r="Z36" s="135">
        <v>23000</v>
      </c>
      <c r="AA36" s="129">
        <v>23000</v>
      </c>
      <c r="AB36" s="129">
        <v>23000</v>
      </c>
      <c r="AC36" s="129">
        <f t="shared" si="25"/>
        <v>69000</v>
      </c>
      <c r="AD36" s="424">
        <f t="shared" si="7"/>
        <v>23.793103448275861</v>
      </c>
      <c r="AE36" s="374"/>
      <c r="AF36" s="424">
        <f t="shared" si="8"/>
        <v>148000</v>
      </c>
      <c r="AG36" s="424">
        <f t="shared" si="9"/>
        <v>51.03448275862069</v>
      </c>
      <c r="AH36" s="374"/>
      <c r="AI36" s="424">
        <v>23000</v>
      </c>
      <c r="AJ36" s="129">
        <v>23000</v>
      </c>
      <c r="AK36" s="129">
        <v>33000</v>
      </c>
      <c r="AL36" s="129">
        <f t="shared" si="26"/>
        <v>79000</v>
      </c>
      <c r="AM36" s="424">
        <f t="shared" si="11"/>
        <v>27.241379310344829</v>
      </c>
      <c r="AN36" s="374"/>
      <c r="AO36" s="424">
        <v>15000</v>
      </c>
      <c r="AP36" s="129">
        <v>14000</v>
      </c>
      <c r="AQ36" s="129">
        <v>34000</v>
      </c>
      <c r="AR36" s="129">
        <f t="shared" si="27"/>
        <v>63000</v>
      </c>
      <c r="AS36" s="424">
        <f t="shared" si="13"/>
        <v>21.724137931034484</v>
      </c>
      <c r="AT36" s="374"/>
      <c r="AU36" s="424">
        <f t="shared" si="28"/>
        <v>142000</v>
      </c>
      <c r="AV36" s="424">
        <f t="shared" si="15"/>
        <v>48.96551724137931</v>
      </c>
      <c r="AW36" s="374"/>
      <c r="AX36" s="424">
        <f t="shared" si="29"/>
        <v>290000</v>
      </c>
      <c r="AY36" s="424">
        <f t="shared" si="16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5000</v>
      </c>
      <c r="P37" s="136">
        <v>6000</v>
      </c>
      <c r="Q37" s="137">
        <v>7000</v>
      </c>
      <c r="R37" s="129">
        <v>5000</v>
      </c>
      <c r="S37" s="375"/>
      <c r="T37" s="129">
        <v>1000</v>
      </c>
      <c r="U37" s="129">
        <v>300</v>
      </c>
      <c r="V37" s="129">
        <v>300</v>
      </c>
      <c r="W37" s="129">
        <f t="shared" si="24"/>
        <v>1600</v>
      </c>
      <c r="X37" s="135">
        <f t="shared" si="5"/>
        <v>32</v>
      </c>
      <c r="Y37" s="374"/>
      <c r="Z37" s="135">
        <v>400</v>
      </c>
      <c r="AA37" s="129">
        <v>400</v>
      </c>
      <c r="AB37" s="129">
        <v>500</v>
      </c>
      <c r="AC37" s="129">
        <f t="shared" si="25"/>
        <v>1300</v>
      </c>
      <c r="AD37" s="424">
        <f t="shared" si="7"/>
        <v>26</v>
      </c>
      <c r="AE37" s="374"/>
      <c r="AF37" s="424">
        <f t="shared" si="8"/>
        <v>2900</v>
      </c>
      <c r="AG37" s="424">
        <f t="shared" si="9"/>
        <v>58</v>
      </c>
      <c r="AH37" s="374"/>
      <c r="AI37" s="424">
        <v>400</v>
      </c>
      <c r="AJ37" s="129">
        <v>400</v>
      </c>
      <c r="AK37" s="129">
        <v>1000</v>
      </c>
      <c r="AL37" s="129">
        <f t="shared" si="26"/>
        <v>1800</v>
      </c>
      <c r="AM37" s="424">
        <f t="shared" si="11"/>
        <v>36</v>
      </c>
      <c r="AN37" s="374"/>
      <c r="AO37" s="424">
        <v>300</v>
      </c>
      <c r="AP37" s="129"/>
      <c r="AQ37" s="129"/>
      <c r="AR37" s="129">
        <f t="shared" si="27"/>
        <v>300</v>
      </c>
      <c r="AS37" s="424">
        <f t="shared" si="13"/>
        <v>6</v>
      </c>
      <c r="AT37" s="374"/>
      <c r="AU37" s="424">
        <f t="shared" si="28"/>
        <v>2100</v>
      </c>
      <c r="AV37" s="424">
        <f t="shared" si="15"/>
        <v>42</v>
      </c>
      <c r="AW37" s="374"/>
      <c r="AX37" s="424">
        <f t="shared" si="29"/>
        <v>5000</v>
      </c>
      <c r="AY37" s="424">
        <f t="shared" si="16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2000</v>
      </c>
      <c r="P38" s="131">
        <f>P39</f>
        <v>2000</v>
      </c>
      <c r="Q38" s="132">
        <f>Q39</f>
        <v>2000</v>
      </c>
      <c r="R38" s="103">
        <f>R39</f>
        <v>2000</v>
      </c>
      <c r="S38" s="379"/>
      <c r="T38" s="103">
        <f>T39</f>
        <v>300</v>
      </c>
      <c r="U38" s="103">
        <f>U39</f>
        <v>100</v>
      </c>
      <c r="V38" s="103">
        <f>V39</f>
        <v>100</v>
      </c>
      <c r="W38" s="103">
        <f t="shared" si="24"/>
        <v>500</v>
      </c>
      <c r="X38" s="102">
        <f t="shared" si="5"/>
        <v>25</v>
      </c>
      <c r="Y38" s="374"/>
      <c r="Z38" s="102">
        <f>Z39</f>
        <v>200</v>
      </c>
      <c r="AA38" s="103">
        <f>AA39</f>
        <v>200</v>
      </c>
      <c r="AB38" s="103">
        <f>AB39</f>
        <v>100</v>
      </c>
      <c r="AC38" s="103">
        <f t="shared" si="25"/>
        <v>500</v>
      </c>
      <c r="AD38" s="420">
        <f t="shared" si="7"/>
        <v>25</v>
      </c>
      <c r="AE38" s="374"/>
      <c r="AF38" s="420">
        <f t="shared" si="8"/>
        <v>1000</v>
      </c>
      <c r="AG38" s="420">
        <f t="shared" si="9"/>
        <v>50</v>
      </c>
      <c r="AH38" s="374"/>
      <c r="AI38" s="420">
        <f>AI39</f>
        <v>100</v>
      </c>
      <c r="AJ38" s="103">
        <f>AJ39</f>
        <v>500</v>
      </c>
      <c r="AK38" s="103">
        <f>AK39</f>
        <v>200</v>
      </c>
      <c r="AL38" s="103">
        <f t="shared" si="26"/>
        <v>800</v>
      </c>
      <c r="AM38" s="420">
        <f t="shared" si="11"/>
        <v>40</v>
      </c>
      <c r="AN38" s="374"/>
      <c r="AO38" s="420">
        <f>AO39</f>
        <v>200</v>
      </c>
      <c r="AP38" s="103">
        <f>AP39</f>
        <v>0</v>
      </c>
      <c r="AQ38" s="103">
        <f>AQ39</f>
        <v>0</v>
      </c>
      <c r="AR38" s="103">
        <f t="shared" si="27"/>
        <v>200</v>
      </c>
      <c r="AS38" s="420">
        <f t="shared" si="13"/>
        <v>10</v>
      </c>
      <c r="AT38" s="374"/>
      <c r="AU38" s="420">
        <f t="shared" si="28"/>
        <v>1000</v>
      </c>
      <c r="AV38" s="420">
        <f t="shared" si="15"/>
        <v>50</v>
      </c>
      <c r="AW38" s="374"/>
      <c r="AX38" s="420">
        <f t="shared" si="29"/>
        <v>2000</v>
      </c>
      <c r="AY38" s="420">
        <f t="shared" si="16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2000</v>
      </c>
      <c r="P39" s="136">
        <v>2000</v>
      </c>
      <c r="Q39" s="137">
        <v>2000</v>
      </c>
      <c r="R39" s="129">
        <v>2000</v>
      </c>
      <c r="S39" s="375"/>
      <c r="T39" s="129">
        <v>300</v>
      </c>
      <c r="U39" s="129">
        <v>100</v>
      </c>
      <c r="V39" s="129">
        <v>100</v>
      </c>
      <c r="W39" s="129">
        <f t="shared" si="24"/>
        <v>500</v>
      </c>
      <c r="X39" s="135">
        <f t="shared" si="5"/>
        <v>25</v>
      </c>
      <c r="Y39" s="374"/>
      <c r="Z39" s="135">
        <v>200</v>
      </c>
      <c r="AA39" s="129">
        <v>200</v>
      </c>
      <c r="AB39" s="129">
        <v>100</v>
      </c>
      <c r="AC39" s="129">
        <f t="shared" si="25"/>
        <v>500</v>
      </c>
      <c r="AD39" s="424">
        <f t="shared" si="7"/>
        <v>25</v>
      </c>
      <c r="AE39" s="374"/>
      <c r="AF39" s="424">
        <f t="shared" si="8"/>
        <v>1000</v>
      </c>
      <c r="AG39" s="424">
        <f t="shared" si="9"/>
        <v>50</v>
      </c>
      <c r="AH39" s="374"/>
      <c r="AI39" s="424">
        <v>100</v>
      </c>
      <c r="AJ39" s="129">
        <v>500</v>
      </c>
      <c r="AK39" s="129">
        <v>200</v>
      </c>
      <c r="AL39" s="129">
        <f t="shared" si="26"/>
        <v>800</v>
      </c>
      <c r="AM39" s="424">
        <f t="shared" si="11"/>
        <v>40</v>
      </c>
      <c r="AN39" s="374"/>
      <c r="AO39" s="424">
        <v>200</v>
      </c>
      <c r="AP39" s="129"/>
      <c r="AQ39" s="129"/>
      <c r="AR39" s="129">
        <f t="shared" si="27"/>
        <v>200</v>
      </c>
      <c r="AS39" s="424">
        <f t="shared" si="13"/>
        <v>10</v>
      </c>
      <c r="AT39" s="374"/>
      <c r="AU39" s="424">
        <f t="shared" si="28"/>
        <v>1000</v>
      </c>
      <c r="AV39" s="424">
        <f t="shared" si="15"/>
        <v>50</v>
      </c>
      <c r="AW39" s="374"/>
      <c r="AX39" s="424">
        <f t="shared" si="29"/>
        <v>2000</v>
      </c>
      <c r="AY39" s="424">
        <f t="shared" si="16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55</v>
      </c>
      <c r="K40" s="61"/>
      <c r="L40" s="62"/>
      <c r="M40" s="63"/>
      <c r="N40" s="101" t="s">
        <v>56</v>
      </c>
      <c r="O40" s="103">
        <f>O41+O42+O43</f>
        <v>22000</v>
      </c>
      <c r="P40" s="131">
        <f>P41+P42+P43</f>
        <v>24000</v>
      </c>
      <c r="Q40" s="132">
        <f>Q41+Q42+Q43</f>
        <v>26000</v>
      </c>
      <c r="R40" s="103">
        <f>R41+R42+R43</f>
        <v>22000</v>
      </c>
      <c r="S40" s="379"/>
      <c r="T40" s="103">
        <f>T41+T42+T43</f>
        <v>1700</v>
      </c>
      <c r="U40" s="103">
        <f>U41+U42+U43</f>
        <v>1800</v>
      </c>
      <c r="V40" s="103">
        <f>V41+V42+V43</f>
        <v>2400</v>
      </c>
      <c r="W40" s="103">
        <f t="shared" si="24"/>
        <v>5900</v>
      </c>
      <c r="X40" s="102">
        <f t="shared" si="5"/>
        <v>26.818181818181817</v>
      </c>
      <c r="Y40" s="374"/>
      <c r="Z40" s="102">
        <f>Z41+Z42+Z43</f>
        <v>1800</v>
      </c>
      <c r="AA40" s="103">
        <f>AA41+AA42+AA43</f>
        <v>1700</v>
      </c>
      <c r="AB40" s="103">
        <f>AB41+AB42+AB43</f>
        <v>1700</v>
      </c>
      <c r="AC40" s="103">
        <f t="shared" si="25"/>
        <v>5200</v>
      </c>
      <c r="AD40" s="420">
        <f t="shared" si="7"/>
        <v>23.636363636363637</v>
      </c>
      <c r="AE40" s="374"/>
      <c r="AF40" s="420">
        <f t="shared" si="8"/>
        <v>11100</v>
      </c>
      <c r="AG40" s="420">
        <f t="shared" si="9"/>
        <v>50.454545454545453</v>
      </c>
      <c r="AH40" s="374"/>
      <c r="AI40" s="420">
        <f>AI41+AI42+AI43</f>
        <v>1700</v>
      </c>
      <c r="AJ40" s="103">
        <f>AJ41+AJ42+AJ43</f>
        <v>1700</v>
      </c>
      <c r="AK40" s="103">
        <f>AK41+AK42+AK43</f>
        <v>2500</v>
      </c>
      <c r="AL40" s="103">
        <f t="shared" si="26"/>
        <v>5900</v>
      </c>
      <c r="AM40" s="420">
        <f t="shared" si="11"/>
        <v>26.818181818181817</v>
      </c>
      <c r="AN40" s="374"/>
      <c r="AO40" s="420">
        <f>AO41+AO42+AO43</f>
        <v>2000</v>
      </c>
      <c r="AP40" s="103">
        <f>AP41+AP42+AP43</f>
        <v>1700</v>
      </c>
      <c r="AQ40" s="103">
        <f>AQ41+AQ42+AQ43</f>
        <v>1300</v>
      </c>
      <c r="AR40" s="103">
        <f t="shared" si="27"/>
        <v>5000</v>
      </c>
      <c r="AS40" s="420">
        <f t="shared" si="13"/>
        <v>22.727272727272727</v>
      </c>
      <c r="AT40" s="374"/>
      <c r="AU40" s="420">
        <f t="shared" si="28"/>
        <v>10900</v>
      </c>
      <c r="AV40" s="420">
        <f t="shared" si="15"/>
        <v>49.545454545454547</v>
      </c>
      <c r="AW40" s="374"/>
      <c r="AX40" s="420">
        <f t="shared" si="29"/>
        <v>22000</v>
      </c>
      <c r="AY40" s="420">
        <f t="shared" si="16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2</v>
      </c>
      <c r="L41" s="62"/>
      <c r="M41" s="63"/>
      <c r="N41" s="134" t="s">
        <v>57</v>
      </c>
      <c r="O41" s="129">
        <v>13000</v>
      </c>
      <c r="P41" s="136">
        <v>15000</v>
      </c>
      <c r="Q41" s="137">
        <v>16000</v>
      </c>
      <c r="R41" s="129">
        <v>13000</v>
      </c>
      <c r="S41" s="375"/>
      <c r="T41" s="129">
        <v>1000</v>
      </c>
      <c r="U41" s="129">
        <v>1000</v>
      </c>
      <c r="V41" s="129">
        <v>1500</v>
      </c>
      <c r="W41" s="129">
        <f t="shared" si="24"/>
        <v>3500</v>
      </c>
      <c r="X41" s="135">
        <f t="shared" si="5"/>
        <v>26.923076923076923</v>
      </c>
      <c r="Y41" s="374"/>
      <c r="Z41" s="135">
        <v>1000</v>
      </c>
      <c r="AA41" s="129">
        <v>1000</v>
      </c>
      <c r="AB41" s="129">
        <v>1000</v>
      </c>
      <c r="AC41" s="129">
        <f t="shared" si="25"/>
        <v>3000</v>
      </c>
      <c r="AD41" s="424">
        <f t="shared" si="7"/>
        <v>23.076923076923077</v>
      </c>
      <c r="AE41" s="374"/>
      <c r="AF41" s="424">
        <f t="shared" si="8"/>
        <v>6500</v>
      </c>
      <c r="AG41" s="424">
        <f t="shared" si="9"/>
        <v>50</v>
      </c>
      <c r="AH41" s="374"/>
      <c r="AI41" s="424">
        <v>1000</v>
      </c>
      <c r="AJ41" s="129">
        <v>1000</v>
      </c>
      <c r="AK41" s="129">
        <v>1000</v>
      </c>
      <c r="AL41" s="129">
        <f t="shared" si="26"/>
        <v>3000</v>
      </c>
      <c r="AM41" s="424">
        <f t="shared" si="11"/>
        <v>23.076923076923077</v>
      </c>
      <c r="AN41" s="374"/>
      <c r="AO41" s="424">
        <v>1200</v>
      </c>
      <c r="AP41" s="129">
        <v>1300</v>
      </c>
      <c r="AQ41" s="129">
        <v>1000</v>
      </c>
      <c r="AR41" s="129">
        <f t="shared" si="27"/>
        <v>3500</v>
      </c>
      <c r="AS41" s="424">
        <f t="shared" si="13"/>
        <v>26.923076923076923</v>
      </c>
      <c r="AT41" s="374"/>
      <c r="AU41" s="424">
        <f t="shared" si="28"/>
        <v>6500</v>
      </c>
      <c r="AV41" s="424">
        <f t="shared" si="15"/>
        <v>50</v>
      </c>
      <c r="AW41" s="374"/>
      <c r="AX41" s="424">
        <f t="shared" si="29"/>
        <v>13000</v>
      </c>
      <c r="AY41" s="424">
        <f t="shared" si="16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5</v>
      </c>
      <c r="L42" s="62"/>
      <c r="M42" s="63"/>
      <c r="N42" s="134" t="s">
        <v>58</v>
      </c>
      <c r="O42" s="129">
        <v>4000</v>
      </c>
      <c r="P42" s="136">
        <v>4000</v>
      </c>
      <c r="Q42" s="137">
        <v>5000</v>
      </c>
      <c r="R42" s="129">
        <v>4000</v>
      </c>
      <c r="S42" s="375"/>
      <c r="T42" s="129">
        <v>300</v>
      </c>
      <c r="U42" s="129">
        <v>400</v>
      </c>
      <c r="V42" s="129">
        <v>400</v>
      </c>
      <c r="W42" s="129">
        <f t="shared" si="24"/>
        <v>1100</v>
      </c>
      <c r="X42" s="135">
        <f t="shared" si="5"/>
        <v>27.5</v>
      </c>
      <c r="Y42" s="374"/>
      <c r="Z42" s="135">
        <v>300</v>
      </c>
      <c r="AA42" s="129">
        <v>300</v>
      </c>
      <c r="AB42" s="129">
        <v>300</v>
      </c>
      <c r="AC42" s="129">
        <f t="shared" si="25"/>
        <v>900</v>
      </c>
      <c r="AD42" s="424">
        <f t="shared" si="7"/>
        <v>22.5</v>
      </c>
      <c r="AE42" s="374"/>
      <c r="AF42" s="424">
        <f t="shared" si="8"/>
        <v>2000</v>
      </c>
      <c r="AG42" s="424">
        <f t="shared" si="9"/>
        <v>50</v>
      </c>
      <c r="AH42" s="374"/>
      <c r="AI42" s="424">
        <v>300</v>
      </c>
      <c r="AJ42" s="129">
        <v>300</v>
      </c>
      <c r="AK42" s="129">
        <v>300</v>
      </c>
      <c r="AL42" s="129">
        <f t="shared" si="26"/>
        <v>900</v>
      </c>
      <c r="AM42" s="424">
        <f t="shared" si="11"/>
        <v>22.5</v>
      </c>
      <c r="AN42" s="374"/>
      <c r="AO42" s="424">
        <v>400</v>
      </c>
      <c r="AP42" s="129">
        <v>400</v>
      </c>
      <c r="AQ42" s="129">
        <v>300</v>
      </c>
      <c r="AR42" s="129">
        <f t="shared" si="27"/>
        <v>1100</v>
      </c>
      <c r="AS42" s="424">
        <f t="shared" si="13"/>
        <v>27.5</v>
      </c>
      <c r="AT42" s="374"/>
      <c r="AU42" s="424">
        <f t="shared" si="28"/>
        <v>2000</v>
      </c>
      <c r="AV42" s="424">
        <f t="shared" si="15"/>
        <v>50</v>
      </c>
      <c r="AW42" s="374"/>
      <c r="AX42" s="424">
        <f t="shared" si="29"/>
        <v>4000</v>
      </c>
      <c r="AY42" s="424">
        <f t="shared" si="16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7</v>
      </c>
      <c r="L43" s="62"/>
      <c r="M43" s="63"/>
      <c r="N43" s="134" t="s">
        <v>59</v>
      </c>
      <c r="O43" s="129">
        <v>5000</v>
      </c>
      <c r="P43" s="136">
        <v>5000</v>
      </c>
      <c r="Q43" s="137">
        <v>5000</v>
      </c>
      <c r="R43" s="129">
        <v>5000</v>
      </c>
      <c r="S43" s="375"/>
      <c r="T43" s="129">
        <v>400</v>
      </c>
      <c r="U43" s="129">
        <v>400</v>
      </c>
      <c r="V43" s="129">
        <v>500</v>
      </c>
      <c r="W43" s="129">
        <f t="shared" si="24"/>
        <v>1300</v>
      </c>
      <c r="X43" s="135">
        <f t="shared" si="5"/>
        <v>26</v>
      </c>
      <c r="Y43" s="374"/>
      <c r="Z43" s="135">
        <v>500</v>
      </c>
      <c r="AA43" s="129">
        <v>400</v>
      </c>
      <c r="AB43" s="129">
        <v>400</v>
      </c>
      <c r="AC43" s="129">
        <f t="shared" si="25"/>
        <v>1300</v>
      </c>
      <c r="AD43" s="424">
        <f t="shared" si="7"/>
        <v>26</v>
      </c>
      <c r="AE43" s="374"/>
      <c r="AF43" s="424">
        <f t="shared" si="8"/>
        <v>2600</v>
      </c>
      <c r="AG43" s="424">
        <f t="shared" si="9"/>
        <v>52</v>
      </c>
      <c r="AH43" s="374"/>
      <c r="AI43" s="424">
        <v>400</v>
      </c>
      <c r="AJ43" s="129">
        <v>400</v>
      </c>
      <c r="AK43" s="129">
        <v>1200</v>
      </c>
      <c r="AL43" s="129">
        <f t="shared" si="26"/>
        <v>2000</v>
      </c>
      <c r="AM43" s="424">
        <f t="shared" si="11"/>
        <v>40</v>
      </c>
      <c r="AN43" s="374"/>
      <c r="AO43" s="424">
        <v>400</v>
      </c>
      <c r="AP43" s="129"/>
      <c r="AQ43" s="129"/>
      <c r="AR43" s="129">
        <f t="shared" si="27"/>
        <v>400</v>
      </c>
      <c r="AS43" s="424">
        <f t="shared" si="13"/>
        <v>8</v>
      </c>
      <c r="AT43" s="374"/>
      <c r="AU43" s="424">
        <f t="shared" si="28"/>
        <v>2400</v>
      </c>
      <c r="AV43" s="424">
        <f t="shared" si="15"/>
        <v>48</v>
      </c>
      <c r="AW43" s="374"/>
      <c r="AX43" s="424">
        <f t="shared" si="29"/>
        <v>5000</v>
      </c>
      <c r="AY43" s="424">
        <f t="shared" si="16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9"/>
      <c r="H44" s="138" t="s">
        <v>60</v>
      </c>
      <c r="I44" s="139"/>
      <c r="J44" s="140"/>
      <c r="K44" s="141"/>
      <c r="L44" s="142"/>
      <c r="M44" s="143"/>
      <c r="N44" s="144" t="s">
        <v>61</v>
      </c>
      <c r="O44" s="147">
        <f>O45</f>
        <v>110000</v>
      </c>
      <c r="P44" s="146">
        <f>P45</f>
        <v>110000</v>
      </c>
      <c r="Q44" s="174">
        <f>Q45</f>
        <v>121000</v>
      </c>
      <c r="R44" s="147">
        <f>R45</f>
        <v>110000</v>
      </c>
      <c r="S44" s="379"/>
      <c r="T44" s="147">
        <f>T45</f>
        <v>0</v>
      </c>
      <c r="U44" s="147">
        <f>U45</f>
        <v>0</v>
      </c>
      <c r="V44" s="147">
        <f>V45</f>
        <v>0</v>
      </c>
      <c r="W44" s="147">
        <f t="shared" si="24"/>
        <v>0</v>
      </c>
      <c r="X44" s="145">
        <f t="shared" si="5"/>
        <v>0</v>
      </c>
      <c r="Y44" s="374"/>
      <c r="Z44" s="145">
        <f>Z45</f>
        <v>0</v>
      </c>
      <c r="AA44" s="147">
        <f>AA45</f>
        <v>0</v>
      </c>
      <c r="AB44" s="147">
        <f>AB45</f>
        <v>0</v>
      </c>
      <c r="AC44" s="147">
        <f t="shared" si="25"/>
        <v>0</v>
      </c>
      <c r="AD44" s="149">
        <f t="shared" si="7"/>
        <v>0</v>
      </c>
      <c r="AE44" s="374"/>
      <c r="AF44" s="149">
        <f t="shared" si="8"/>
        <v>0</v>
      </c>
      <c r="AG44" s="149">
        <f t="shared" si="9"/>
        <v>0</v>
      </c>
      <c r="AH44" s="374"/>
      <c r="AI44" s="149">
        <f>AI45</f>
        <v>110000</v>
      </c>
      <c r="AJ44" s="147">
        <f>AJ45</f>
        <v>0</v>
      </c>
      <c r="AK44" s="147">
        <f>AK45</f>
        <v>0</v>
      </c>
      <c r="AL44" s="147">
        <f t="shared" si="26"/>
        <v>110000</v>
      </c>
      <c r="AM44" s="149">
        <f t="shared" si="11"/>
        <v>100</v>
      </c>
      <c r="AN44" s="374"/>
      <c r="AO44" s="149">
        <f>AO45</f>
        <v>0</v>
      </c>
      <c r="AP44" s="147">
        <f>AP45</f>
        <v>0</v>
      </c>
      <c r="AQ44" s="147">
        <f>AQ45</f>
        <v>0</v>
      </c>
      <c r="AR44" s="147">
        <f t="shared" si="27"/>
        <v>0</v>
      </c>
      <c r="AS44" s="149">
        <f t="shared" si="13"/>
        <v>0</v>
      </c>
      <c r="AT44" s="374"/>
      <c r="AU44" s="149">
        <f t="shared" si="28"/>
        <v>110000</v>
      </c>
      <c r="AV44" s="149">
        <f t="shared" si="15"/>
        <v>100</v>
      </c>
      <c r="AW44" s="374"/>
      <c r="AX44" s="149">
        <f t="shared" si="29"/>
        <v>110000</v>
      </c>
      <c r="AY44" s="446">
        <f t="shared" si="16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123">
        <v>2</v>
      </c>
      <c r="J45" s="60"/>
      <c r="K45" s="61"/>
      <c r="L45" s="62"/>
      <c r="M45" s="63"/>
      <c r="N45" s="124" t="s">
        <v>54</v>
      </c>
      <c r="O45" s="126">
        <f>O46+O48</f>
        <v>110000</v>
      </c>
      <c r="P45" s="126">
        <f>P46+P48</f>
        <v>110000</v>
      </c>
      <c r="Q45" s="126">
        <f>Q46+Q48</f>
        <v>121000</v>
      </c>
      <c r="R45" s="126">
        <f>R46+R48</f>
        <v>110000</v>
      </c>
      <c r="S45" s="388"/>
      <c r="T45" s="126">
        <f>T46+T48</f>
        <v>0</v>
      </c>
      <c r="U45" s="126">
        <f>U46+U48</f>
        <v>0</v>
      </c>
      <c r="V45" s="126">
        <f>V46+V48</f>
        <v>0</v>
      </c>
      <c r="W45" s="126">
        <f t="shared" si="24"/>
        <v>0</v>
      </c>
      <c r="X45" s="125">
        <f t="shared" si="5"/>
        <v>0</v>
      </c>
      <c r="Y45" s="374"/>
      <c r="Z45" s="125">
        <f>Z46+Z48</f>
        <v>0</v>
      </c>
      <c r="AA45" s="126">
        <f>AA46+AA48</f>
        <v>0</v>
      </c>
      <c r="AB45" s="126">
        <f>AB46+AB48</f>
        <v>0</v>
      </c>
      <c r="AC45" s="126">
        <f t="shared" si="25"/>
        <v>0</v>
      </c>
      <c r="AD45" s="423">
        <f t="shared" si="7"/>
        <v>0</v>
      </c>
      <c r="AE45" s="374"/>
      <c r="AF45" s="423">
        <f t="shared" si="8"/>
        <v>0</v>
      </c>
      <c r="AG45" s="423">
        <f t="shared" si="9"/>
        <v>0</v>
      </c>
      <c r="AH45" s="374"/>
      <c r="AI45" s="423">
        <f>AI46+AI48</f>
        <v>110000</v>
      </c>
      <c r="AJ45" s="126">
        <f>AJ46+AJ48</f>
        <v>0</v>
      </c>
      <c r="AK45" s="126">
        <f>AK46+AK48</f>
        <v>0</v>
      </c>
      <c r="AL45" s="126">
        <f t="shared" si="26"/>
        <v>110000</v>
      </c>
      <c r="AM45" s="423">
        <f t="shared" si="11"/>
        <v>100</v>
      </c>
      <c r="AN45" s="374"/>
      <c r="AO45" s="423">
        <f>AO46+AO48</f>
        <v>0</v>
      </c>
      <c r="AP45" s="126">
        <f>AP46+AP48</f>
        <v>0</v>
      </c>
      <c r="AQ45" s="126">
        <f>AQ46+AQ48</f>
        <v>0</v>
      </c>
      <c r="AR45" s="126">
        <f t="shared" si="27"/>
        <v>0</v>
      </c>
      <c r="AS45" s="423">
        <f t="shared" si="13"/>
        <v>0</v>
      </c>
      <c r="AT45" s="374"/>
      <c r="AU45" s="423">
        <f t="shared" si="28"/>
        <v>110000</v>
      </c>
      <c r="AV45" s="423">
        <f t="shared" si="15"/>
        <v>100</v>
      </c>
      <c r="AW45" s="374"/>
      <c r="AX45" s="423">
        <f t="shared" si="29"/>
        <v>110000</v>
      </c>
      <c r="AY45" s="447">
        <f t="shared" si="16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130" t="s">
        <v>63</v>
      </c>
      <c r="K46" s="61"/>
      <c r="L46" s="62"/>
      <c r="M46" s="63"/>
      <c r="N46" s="101" t="s">
        <v>64</v>
      </c>
      <c r="O46" s="103">
        <f>O47</f>
        <v>100000</v>
      </c>
      <c r="P46" s="103">
        <f>P47</f>
        <v>100000</v>
      </c>
      <c r="Q46" s="103">
        <f>Q47</f>
        <v>110000</v>
      </c>
      <c r="R46" s="103">
        <f>R47</f>
        <v>100000</v>
      </c>
      <c r="S46" s="379"/>
      <c r="T46" s="103">
        <f>T47</f>
        <v>0</v>
      </c>
      <c r="U46" s="103">
        <f>U47</f>
        <v>0</v>
      </c>
      <c r="V46" s="103">
        <f>V47</f>
        <v>0</v>
      </c>
      <c r="W46" s="103">
        <f t="shared" si="24"/>
        <v>0</v>
      </c>
      <c r="X46" s="102">
        <f t="shared" si="5"/>
        <v>0</v>
      </c>
      <c r="Y46" s="374"/>
      <c r="Z46" s="102">
        <f>Z47</f>
        <v>0</v>
      </c>
      <c r="AA46" s="103">
        <f>AA47</f>
        <v>0</v>
      </c>
      <c r="AB46" s="103">
        <f>AB47</f>
        <v>0</v>
      </c>
      <c r="AC46" s="103">
        <f t="shared" si="25"/>
        <v>0</v>
      </c>
      <c r="AD46" s="420">
        <f t="shared" si="7"/>
        <v>0</v>
      </c>
      <c r="AE46" s="374"/>
      <c r="AF46" s="420">
        <f t="shared" si="8"/>
        <v>0</v>
      </c>
      <c r="AG46" s="420">
        <f t="shared" si="9"/>
        <v>0</v>
      </c>
      <c r="AH46" s="374"/>
      <c r="AI46" s="420">
        <f>AI47</f>
        <v>100000</v>
      </c>
      <c r="AJ46" s="103">
        <f>AJ47</f>
        <v>0</v>
      </c>
      <c r="AK46" s="103">
        <f>AK47</f>
        <v>0</v>
      </c>
      <c r="AL46" s="103">
        <f t="shared" si="26"/>
        <v>100000</v>
      </c>
      <c r="AM46" s="420">
        <f t="shared" si="11"/>
        <v>100</v>
      </c>
      <c r="AN46" s="374"/>
      <c r="AO46" s="420">
        <f>AO47</f>
        <v>0</v>
      </c>
      <c r="AP46" s="103">
        <f>AP47</f>
        <v>0</v>
      </c>
      <c r="AQ46" s="103">
        <f>AQ47</f>
        <v>0</v>
      </c>
      <c r="AR46" s="103">
        <f t="shared" si="27"/>
        <v>0</v>
      </c>
      <c r="AS46" s="420">
        <f t="shared" si="13"/>
        <v>0</v>
      </c>
      <c r="AT46" s="374"/>
      <c r="AU46" s="420">
        <f t="shared" si="28"/>
        <v>100000</v>
      </c>
      <c r="AV46" s="420">
        <f t="shared" si="15"/>
        <v>100</v>
      </c>
      <c r="AW46" s="374"/>
      <c r="AX46" s="420">
        <f t="shared" si="29"/>
        <v>100000</v>
      </c>
      <c r="AY46" s="448">
        <f t="shared" si="16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1</v>
      </c>
      <c r="L47" s="62"/>
      <c r="M47" s="63"/>
      <c r="N47" s="134" t="s">
        <v>65</v>
      </c>
      <c r="O47" s="129">
        <v>100000</v>
      </c>
      <c r="P47" s="136">
        <v>100000</v>
      </c>
      <c r="Q47" s="137">
        <v>110000</v>
      </c>
      <c r="R47" s="129">
        <v>100000</v>
      </c>
      <c r="S47" s="375"/>
      <c r="T47" s="129"/>
      <c r="U47" s="129"/>
      <c r="V47" s="129"/>
      <c r="W47" s="129">
        <f t="shared" si="24"/>
        <v>0</v>
      </c>
      <c r="X47" s="135">
        <f t="shared" si="5"/>
        <v>0</v>
      </c>
      <c r="Y47" s="374"/>
      <c r="Z47" s="135"/>
      <c r="AA47" s="129"/>
      <c r="AB47" s="129"/>
      <c r="AC47" s="129">
        <f t="shared" si="25"/>
        <v>0</v>
      </c>
      <c r="AD47" s="424">
        <f t="shared" si="7"/>
        <v>0</v>
      </c>
      <c r="AE47" s="374"/>
      <c r="AF47" s="424">
        <f t="shared" si="8"/>
        <v>0</v>
      </c>
      <c r="AG47" s="424">
        <f t="shared" si="9"/>
        <v>0</v>
      </c>
      <c r="AH47" s="374"/>
      <c r="AI47" s="424">
        <v>100000</v>
      </c>
      <c r="AJ47" s="129"/>
      <c r="AK47" s="129"/>
      <c r="AL47" s="129">
        <f t="shared" si="26"/>
        <v>100000</v>
      </c>
      <c r="AM47" s="424">
        <f t="shared" si="11"/>
        <v>100</v>
      </c>
      <c r="AN47" s="374"/>
      <c r="AO47" s="424"/>
      <c r="AP47" s="129"/>
      <c r="AQ47" s="129"/>
      <c r="AR47" s="129">
        <f t="shared" si="27"/>
        <v>0</v>
      </c>
      <c r="AS47" s="424">
        <f t="shared" si="13"/>
        <v>0</v>
      </c>
      <c r="AT47" s="374"/>
      <c r="AU47" s="424">
        <f t="shared" si="28"/>
        <v>100000</v>
      </c>
      <c r="AV47" s="424">
        <f t="shared" si="15"/>
        <v>100</v>
      </c>
      <c r="AW47" s="374"/>
      <c r="AX47" s="424">
        <f t="shared" si="29"/>
        <v>100000</v>
      </c>
      <c r="AY47" s="449">
        <f t="shared" si="16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55</v>
      </c>
      <c r="K48" s="61"/>
      <c r="L48" s="62"/>
      <c r="M48" s="63"/>
      <c r="N48" s="101" t="s">
        <v>56</v>
      </c>
      <c r="O48" s="103">
        <f>O49+O51</f>
        <v>10000</v>
      </c>
      <c r="P48" s="103">
        <f>P49+P51</f>
        <v>10000</v>
      </c>
      <c r="Q48" s="103">
        <f>Q49+Q51</f>
        <v>11000</v>
      </c>
      <c r="R48" s="103">
        <f>R49+R51</f>
        <v>10000</v>
      </c>
      <c r="S48" s="379"/>
      <c r="T48" s="103">
        <f>T49+T50+T51</f>
        <v>0</v>
      </c>
      <c r="U48" s="103">
        <f>U49+U50+U51</f>
        <v>0</v>
      </c>
      <c r="V48" s="103">
        <f>V49+V50+V51</f>
        <v>0</v>
      </c>
      <c r="W48" s="103">
        <f t="shared" si="24"/>
        <v>0</v>
      </c>
      <c r="X48" s="102">
        <f t="shared" si="5"/>
        <v>0</v>
      </c>
      <c r="Y48" s="374"/>
      <c r="Z48" s="102">
        <f>Z49+Z50+Z51</f>
        <v>0</v>
      </c>
      <c r="AA48" s="103">
        <f>AA49+AA50+AA51</f>
        <v>0</v>
      </c>
      <c r="AB48" s="103">
        <f>AB49+AB50+AB51</f>
        <v>0</v>
      </c>
      <c r="AC48" s="103">
        <f t="shared" si="25"/>
        <v>0</v>
      </c>
      <c r="AD48" s="420">
        <f t="shared" si="7"/>
        <v>0</v>
      </c>
      <c r="AE48" s="374"/>
      <c r="AF48" s="420">
        <f t="shared" si="8"/>
        <v>0</v>
      </c>
      <c r="AG48" s="420">
        <f t="shared" si="9"/>
        <v>0</v>
      </c>
      <c r="AH48" s="374"/>
      <c r="AI48" s="420">
        <f>AI49+AI50+AI51</f>
        <v>10000</v>
      </c>
      <c r="AJ48" s="103">
        <f>AJ49+AJ50+AJ51</f>
        <v>0</v>
      </c>
      <c r="AK48" s="103">
        <f>AK49+AK50+AK51</f>
        <v>0</v>
      </c>
      <c r="AL48" s="103">
        <f t="shared" si="26"/>
        <v>10000</v>
      </c>
      <c r="AM48" s="420">
        <f t="shared" si="11"/>
        <v>100</v>
      </c>
      <c r="AN48" s="374"/>
      <c r="AO48" s="420">
        <f>AO49+AO50+AO51</f>
        <v>0</v>
      </c>
      <c r="AP48" s="103">
        <f>AP49+AP50+AP51</f>
        <v>0</v>
      </c>
      <c r="AQ48" s="103">
        <f>AQ49+AQ50+AQ51</f>
        <v>0</v>
      </c>
      <c r="AR48" s="103">
        <f t="shared" si="27"/>
        <v>0</v>
      </c>
      <c r="AS48" s="420">
        <f t="shared" si="13"/>
        <v>0</v>
      </c>
      <c r="AT48" s="374"/>
      <c r="AU48" s="420">
        <f t="shared" si="28"/>
        <v>10000</v>
      </c>
      <c r="AV48" s="420">
        <f t="shared" si="15"/>
        <v>100</v>
      </c>
      <c r="AW48" s="374"/>
      <c r="AX48" s="420">
        <f t="shared" si="29"/>
        <v>10000</v>
      </c>
      <c r="AY48" s="448">
        <f t="shared" si="16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2</v>
      </c>
      <c r="L49" s="62"/>
      <c r="M49" s="63"/>
      <c r="N49" s="134" t="s">
        <v>57</v>
      </c>
      <c r="O49" s="129">
        <v>8000</v>
      </c>
      <c r="P49" s="136">
        <v>8000</v>
      </c>
      <c r="Q49" s="137">
        <v>9000</v>
      </c>
      <c r="R49" s="129">
        <v>8000</v>
      </c>
      <c r="S49" s="375"/>
      <c r="T49" s="129"/>
      <c r="U49" s="129"/>
      <c r="V49" s="129"/>
      <c r="W49" s="129">
        <f t="shared" si="24"/>
        <v>0</v>
      </c>
      <c r="X49" s="135">
        <f t="shared" si="5"/>
        <v>0</v>
      </c>
      <c r="Y49" s="374"/>
      <c r="Z49" s="135"/>
      <c r="AA49" s="129"/>
      <c r="AB49" s="129"/>
      <c r="AC49" s="129">
        <f t="shared" si="25"/>
        <v>0</v>
      </c>
      <c r="AD49" s="424">
        <f t="shared" si="7"/>
        <v>0</v>
      </c>
      <c r="AE49" s="374"/>
      <c r="AF49" s="424">
        <f t="shared" si="8"/>
        <v>0</v>
      </c>
      <c r="AG49" s="424">
        <f t="shared" si="9"/>
        <v>0</v>
      </c>
      <c r="AH49" s="374"/>
      <c r="AI49" s="424">
        <v>8000</v>
      </c>
      <c r="AJ49" s="129"/>
      <c r="AK49" s="129"/>
      <c r="AL49" s="129">
        <f t="shared" si="26"/>
        <v>8000</v>
      </c>
      <c r="AM49" s="424">
        <f t="shared" si="11"/>
        <v>100</v>
      </c>
      <c r="AN49" s="374"/>
      <c r="AO49" s="424"/>
      <c r="AP49" s="129"/>
      <c r="AQ49" s="129"/>
      <c r="AR49" s="129">
        <f t="shared" si="27"/>
        <v>0</v>
      </c>
      <c r="AS49" s="424">
        <f t="shared" si="13"/>
        <v>0</v>
      </c>
      <c r="AT49" s="374"/>
      <c r="AU49" s="424">
        <f t="shared" si="28"/>
        <v>8000</v>
      </c>
      <c r="AV49" s="424">
        <f t="shared" si="15"/>
        <v>100</v>
      </c>
      <c r="AW49" s="374"/>
      <c r="AX49" s="424">
        <f t="shared" si="29"/>
        <v>8000</v>
      </c>
      <c r="AY49" s="449">
        <f t="shared" si="16"/>
        <v>100</v>
      </c>
    </row>
    <row r="50" spans="1:51" ht="30" hidden="1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5</v>
      </c>
      <c r="L50" s="62"/>
      <c r="M50" s="63"/>
      <c r="N50" s="134" t="s">
        <v>58</v>
      </c>
      <c r="O50" s="129" t="e">
        <f>[1]ÖD1!AJ1631</f>
        <v>#REF!</v>
      </c>
      <c r="P50" s="136" t="e">
        <f>[1]ÖD1!AK1631</f>
        <v>#REF!</v>
      </c>
      <c r="Q50" s="137" t="e">
        <f>[1]ÖD1!AL1631</f>
        <v>#REF!</v>
      </c>
      <c r="R50" s="129" t="e">
        <f>[1]ÖD1!AM1631</f>
        <v>#REF!</v>
      </c>
      <c r="S50" s="375"/>
      <c r="T50" s="129"/>
      <c r="U50" s="129"/>
      <c r="V50" s="129"/>
      <c r="W50" s="129">
        <f t="shared" si="24"/>
        <v>0</v>
      </c>
      <c r="X50" s="135" t="e">
        <f t="shared" si="5"/>
        <v>#REF!</v>
      </c>
      <c r="Y50" s="374"/>
      <c r="Z50" s="135"/>
      <c r="AA50" s="129"/>
      <c r="AB50" s="129"/>
      <c r="AC50" s="129">
        <f t="shared" si="25"/>
        <v>0</v>
      </c>
      <c r="AD50" s="424" t="e">
        <f t="shared" si="7"/>
        <v>#REF!</v>
      </c>
      <c r="AE50" s="374"/>
      <c r="AF50" s="424">
        <f t="shared" si="8"/>
        <v>0</v>
      </c>
      <c r="AG50" s="424" t="e">
        <f t="shared" si="9"/>
        <v>#REF!</v>
      </c>
      <c r="AH50" s="374"/>
      <c r="AI50" s="424"/>
      <c r="AJ50" s="129"/>
      <c r="AK50" s="129"/>
      <c r="AL50" s="129">
        <f t="shared" si="26"/>
        <v>0</v>
      </c>
      <c r="AM50" s="424" t="e">
        <f t="shared" si="11"/>
        <v>#REF!</v>
      </c>
      <c r="AN50" s="374"/>
      <c r="AO50" s="424"/>
      <c r="AP50" s="129"/>
      <c r="AQ50" s="129"/>
      <c r="AR50" s="129">
        <f t="shared" si="27"/>
        <v>0</v>
      </c>
      <c r="AS50" s="424" t="e">
        <f t="shared" si="13"/>
        <v>#REF!</v>
      </c>
      <c r="AT50" s="374"/>
      <c r="AU50" s="424">
        <f t="shared" si="28"/>
        <v>0</v>
      </c>
      <c r="AV50" s="424" t="e">
        <f t="shared" si="15"/>
        <v>#REF!</v>
      </c>
      <c r="AW50" s="374"/>
      <c r="AX50" s="424">
        <f t="shared" si="29"/>
        <v>0</v>
      </c>
      <c r="AY50" s="449" t="e">
        <f t="shared" si="16"/>
        <v>#REF!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7</v>
      </c>
      <c r="L51" s="62"/>
      <c r="M51" s="63"/>
      <c r="N51" s="134" t="s">
        <v>59</v>
      </c>
      <c r="O51" s="129">
        <v>2000</v>
      </c>
      <c r="P51" s="136">
        <v>2000</v>
      </c>
      <c r="Q51" s="137">
        <v>2000</v>
      </c>
      <c r="R51" s="129">
        <v>2000</v>
      </c>
      <c r="S51" s="375"/>
      <c r="T51" s="129"/>
      <c r="U51" s="129"/>
      <c r="V51" s="129"/>
      <c r="W51" s="129">
        <f t="shared" si="24"/>
        <v>0</v>
      </c>
      <c r="X51" s="135">
        <f t="shared" si="5"/>
        <v>0</v>
      </c>
      <c r="Y51" s="374"/>
      <c r="Z51" s="135"/>
      <c r="AA51" s="129"/>
      <c r="AB51" s="129"/>
      <c r="AC51" s="129">
        <f t="shared" si="25"/>
        <v>0</v>
      </c>
      <c r="AD51" s="424">
        <f t="shared" si="7"/>
        <v>0</v>
      </c>
      <c r="AE51" s="374"/>
      <c r="AF51" s="424">
        <f t="shared" si="8"/>
        <v>0</v>
      </c>
      <c r="AG51" s="424">
        <f t="shared" si="9"/>
        <v>0</v>
      </c>
      <c r="AH51" s="374"/>
      <c r="AI51" s="424">
        <v>2000</v>
      </c>
      <c r="AJ51" s="129"/>
      <c r="AK51" s="129"/>
      <c r="AL51" s="129">
        <f t="shared" si="26"/>
        <v>2000</v>
      </c>
      <c r="AM51" s="424">
        <f t="shared" si="11"/>
        <v>100</v>
      </c>
      <c r="AN51" s="374"/>
      <c r="AO51" s="424"/>
      <c r="AP51" s="129"/>
      <c r="AQ51" s="129"/>
      <c r="AR51" s="129">
        <f t="shared" si="27"/>
        <v>0</v>
      </c>
      <c r="AS51" s="424">
        <f t="shared" si="13"/>
        <v>0</v>
      </c>
      <c r="AT51" s="374"/>
      <c r="AU51" s="424">
        <f t="shared" si="28"/>
        <v>2000</v>
      </c>
      <c r="AV51" s="424">
        <f t="shared" si="15"/>
        <v>100</v>
      </c>
      <c r="AW51" s="374"/>
      <c r="AX51" s="424">
        <f t="shared" si="29"/>
        <v>2000</v>
      </c>
      <c r="AY51" s="449">
        <f t="shared" si="16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99" t="s">
        <v>74</v>
      </c>
      <c r="I52" s="200"/>
      <c r="J52" s="201"/>
      <c r="K52" s="202"/>
      <c r="L52" s="202"/>
      <c r="M52" s="203"/>
      <c r="N52" s="204" t="s">
        <v>75</v>
      </c>
      <c r="O52" s="206">
        <f>O53</f>
        <v>2000</v>
      </c>
      <c r="P52" s="206">
        <f>P53</f>
        <v>2000</v>
      </c>
      <c r="Q52" s="206">
        <f>Q53</f>
        <v>2000</v>
      </c>
      <c r="R52" s="206">
        <f>R53</f>
        <v>2000</v>
      </c>
      <c r="S52" s="399"/>
      <c r="T52" s="206">
        <f t="shared" ref="T52:V54" si="30">T53</f>
        <v>0</v>
      </c>
      <c r="U52" s="206">
        <f t="shared" si="30"/>
        <v>0</v>
      </c>
      <c r="V52" s="206">
        <f t="shared" si="30"/>
        <v>0</v>
      </c>
      <c r="W52" s="206">
        <f>T52+U52+V52</f>
        <v>0</v>
      </c>
      <c r="X52" s="410">
        <f t="shared" si="5"/>
        <v>0</v>
      </c>
      <c r="Y52" s="374"/>
      <c r="Z52" s="205">
        <f t="shared" ref="Z52:AB54" si="31">Z53</f>
        <v>0</v>
      </c>
      <c r="AA52" s="206">
        <f t="shared" si="31"/>
        <v>0</v>
      </c>
      <c r="AB52" s="206">
        <f t="shared" si="31"/>
        <v>1000</v>
      </c>
      <c r="AC52" s="206">
        <f t="shared" ref="AC52:AC55" si="32">Z52+AA52+AB52</f>
        <v>1000</v>
      </c>
      <c r="AD52" s="427">
        <f t="shared" si="7"/>
        <v>50</v>
      </c>
      <c r="AE52" s="374"/>
      <c r="AF52" s="428">
        <f t="shared" si="8"/>
        <v>1000</v>
      </c>
      <c r="AG52" s="428">
        <f t="shared" si="9"/>
        <v>50</v>
      </c>
      <c r="AH52" s="374"/>
      <c r="AI52" s="428">
        <f t="shared" ref="AI52:AK54" si="33">AI53</f>
        <v>0</v>
      </c>
      <c r="AJ52" s="206">
        <f t="shared" si="33"/>
        <v>0</v>
      </c>
      <c r="AK52" s="206">
        <f t="shared" si="33"/>
        <v>1000</v>
      </c>
      <c r="AL52" s="206">
        <f t="shared" ref="AL52:AL55" si="34">AI52+AJ52+AK52</f>
        <v>1000</v>
      </c>
      <c r="AM52" s="427">
        <f t="shared" si="11"/>
        <v>50</v>
      </c>
      <c r="AN52" s="374"/>
      <c r="AO52" s="428">
        <f t="shared" ref="AO52:AQ54" si="35">AO53</f>
        <v>0</v>
      </c>
      <c r="AP52" s="206">
        <f t="shared" si="35"/>
        <v>0</v>
      </c>
      <c r="AQ52" s="206">
        <f t="shared" si="35"/>
        <v>0</v>
      </c>
      <c r="AR52" s="206">
        <f t="shared" ref="AR52:AR55" si="36">AO52+AP52+AQ52</f>
        <v>0</v>
      </c>
      <c r="AS52" s="427">
        <f t="shared" si="13"/>
        <v>0</v>
      </c>
      <c r="AT52" s="374"/>
      <c r="AU52" s="428">
        <f t="shared" si="28"/>
        <v>1000</v>
      </c>
      <c r="AV52" s="410">
        <f t="shared" si="15"/>
        <v>50</v>
      </c>
      <c r="AW52" s="374"/>
      <c r="AX52" s="428">
        <f t="shared" si="29"/>
        <v>2000</v>
      </c>
      <c r="AY52" s="428">
        <f t="shared" si="16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123">
        <v>2</v>
      </c>
      <c r="J53" s="60"/>
      <c r="K53" s="83"/>
      <c r="L53" s="83"/>
      <c r="M53" s="63"/>
      <c r="N53" s="124" t="s">
        <v>54</v>
      </c>
      <c r="O53" s="188">
        <f t="shared" ref="O53:R54" si="37">O54</f>
        <v>2000</v>
      </c>
      <c r="P53" s="188">
        <f t="shared" si="37"/>
        <v>2000</v>
      </c>
      <c r="Q53" s="188">
        <f t="shared" si="37"/>
        <v>2000</v>
      </c>
      <c r="R53" s="188">
        <f t="shared" si="37"/>
        <v>2000</v>
      </c>
      <c r="S53" s="387"/>
      <c r="T53" s="188">
        <f t="shared" si="30"/>
        <v>0</v>
      </c>
      <c r="U53" s="188">
        <f t="shared" si="30"/>
        <v>0</v>
      </c>
      <c r="V53" s="188">
        <f t="shared" si="30"/>
        <v>0</v>
      </c>
      <c r="W53" s="188">
        <f t="shared" si="4"/>
        <v>0</v>
      </c>
      <c r="X53" s="125">
        <f t="shared" si="5"/>
        <v>0</v>
      </c>
      <c r="Y53" s="374"/>
      <c r="Z53" s="125">
        <f t="shared" si="31"/>
        <v>0</v>
      </c>
      <c r="AA53" s="188">
        <f t="shared" si="31"/>
        <v>0</v>
      </c>
      <c r="AB53" s="188">
        <f t="shared" si="31"/>
        <v>1000</v>
      </c>
      <c r="AC53" s="188">
        <f t="shared" si="32"/>
        <v>1000</v>
      </c>
      <c r="AD53" s="423">
        <f t="shared" si="7"/>
        <v>50</v>
      </c>
      <c r="AE53" s="374"/>
      <c r="AF53" s="423">
        <f t="shared" si="8"/>
        <v>1000</v>
      </c>
      <c r="AG53" s="423">
        <f t="shared" si="9"/>
        <v>50</v>
      </c>
      <c r="AH53" s="374"/>
      <c r="AI53" s="423">
        <f t="shared" si="33"/>
        <v>0</v>
      </c>
      <c r="AJ53" s="188">
        <f t="shared" si="33"/>
        <v>0</v>
      </c>
      <c r="AK53" s="188">
        <f t="shared" si="33"/>
        <v>1000</v>
      </c>
      <c r="AL53" s="188">
        <f t="shared" si="34"/>
        <v>1000</v>
      </c>
      <c r="AM53" s="423">
        <f t="shared" si="11"/>
        <v>50</v>
      </c>
      <c r="AN53" s="374"/>
      <c r="AO53" s="423">
        <f t="shared" si="35"/>
        <v>0</v>
      </c>
      <c r="AP53" s="188">
        <f t="shared" si="35"/>
        <v>0</v>
      </c>
      <c r="AQ53" s="188">
        <f t="shared" si="35"/>
        <v>0</v>
      </c>
      <c r="AR53" s="188">
        <f t="shared" si="36"/>
        <v>0</v>
      </c>
      <c r="AS53" s="423">
        <f t="shared" si="13"/>
        <v>0</v>
      </c>
      <c r="AT53" s="374"/>
      <c r="AU53" s="423">
        <f t="shared" si="14"/>
        <v>1000</v>
      </c>
      <c r="AV53" s="423">
        <f t="shared" si="15"/>
        <v>50</v>
      </c>
      <c r="AW53" s="374"/>
      <c r="AX53" s="423">
        <f t="shared" si="20"/>
        <v>2000</v>
      </c>
      <c r="AY53" s="423">
        <f t="shared" si="16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90"/>
      <c r="I54" s="191"/>
      <c r="J54" s="130" t="s">
        <v>63</v>
      </c>
      <c r="K54" s="176"/>
      <c r="L54" s="176"/>
      <c r="M54" s="177"/>
      <c r="N54" s="101" t="s">
        <v>64</v>
      </c>
      <c r="O54" s="192">
        <f>O55</f>
        <v>2000</v>
      </c>
      <c r="P54" s="192">
        <f t="shared" si="37"/>
        <v>2000</v>
      </c>
      <c r="Q54" s="192">
        <f t="shared" si="37"/>
        <v>2000</v>
      </c>
      <c r="R54" s="192">
        <f>R55</f>
        <v>2000</v>
      </c>
      <c r="S54" s="380"/>
      <c r="T54" s="192">
        <f t="shared" si="30"/>
        <v>0</v>
      </c>
      <c r="U54" s="192">
        <f t="shared" si="30"/>
        <v>0</v>
      </c>
      <c r="V54" s="192">
        <f t="shared" si="30"/>
        <v>0</v>
      </c>
      <c r="W54" s="192">
        <f>T54+U54+V54</f>
        <v>0</v>
      </c>
      <c r="X54" s="65">
        <f t="shared" si="5"/>
        <v>0</v>
      </c>
      <c r="Y54" s="374"/>
      <c r="Z54" s="102">
        <f t="shared" si="31"/>
        <v>0</v>
      </c>
      <c r="AA54" s="192">
        <f t="shared" si="31"/>
        <v>0</v>
      </c>
      <c r="AB54" s="192">
        <f t="shared" si="31"/>
        <v>1000</v>
      </c>
      <c r="AC54" s="192">
        <f t="shared" si="32"/>
        <v>1000</v>
      </c>
      <c r="AD54" s="424">
        <f t="shared" si="7"/>
        <v>50</v>
      </c>
      <c r="AE54" s="374"/>
      <c r="AF54" s="420">
        <f t="shared" si="8"/>
        <v>1000</v>
      </c>
      <c r="AG54" s="420">
        <f t="shared" si="9"/>
        <v>50</v>
      </c>
      <c r="AH54" s="374"/>
      <c r="AI54" s="420">
        <f t="shared" si="33"/>
        <v>0</v>
      </c>
      <c r="AJ54" s="192">
        <f t="shared" si="33"/>
        <v>0</v>
      </c>
      <c r="AK54" s="192">
        <f t="shared" si="33"/>
        <v>1000</v>
      </c>
      <c r="AL54" s="192">
        <f t="shared" si="34"/>
        <v>1000</v>
      </c>
      <c r="AM54" s="424">
        <f t="shared" si="11"/>
        <v>50</v>
      </c>
      <c r="AN54" s="374"/>
      <c r="AO54" s="420">
        <f t="shared" si="35"/>
        <v>0</v>
      </c>
      <c r="AP54" s="192">
        <f t="shared" si="35"/>
        <v>0</v>
      </c>
      <c r="AQ54" s="192">
        <f t="shared" si="35"/>
        <v>0</v>
      </c>
      <c r="AR54" s="192">
        <f t="shared" si="36"/>
        <v>0</v>
      </c>
      <c r="AS54" s="424">
        <f t="shared" si="13"/>
        <v>0</v>
      </c>
      <c r="AT54" s="374"/>
      <c r="AU54" s="420">
        <f t="shared" si="14"/>
        <v>1000</v>
      </c>
      <c r="AV54" s="65">
        <f t="shared" si="15"/>
        <v>50</v>
      </c>
      <c r="AW54" s="374"/>
      <c r="AX54" s="420">
        <f t="shared" si="20"/>
        <v>2000</v>
      </c>
      <c r="AY54" s="420">
        <f t="shared" si="16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1</v>
      </c>
      <c r="L55" s="62"/>
      <c r="M55" s="63"/>
      <c r="N55" s="134" t="s">
        <v>65</v>
      </c>
      <c r="O55" s="129">
        <v>2000</v>
      </c>
      <c r="P55" s="136">
        <v>2000</v>
      </c>
      <c r="Q55" s="137">
        <v>2000</v>
      </c>
      <c r="R55" s="129">
        <v>2000</v>
      </c>
      <c r="S55" s="375"/>
      <c r="T55" s="129"/>
      <c r="U55" s="129"/>
      <c r="V55" s="129"/>
      <c r="W55" s="129">
        <f>T55+U55+V55</f>
        <v>0</v>
      </c>
      <c r="X55" s="65">
        <f t="shared" si="5"/>
        <v>0</v>
      </c>
      <c r="Y55" s="374"/>
      <c r="Z55" s="135"/>
      <c r="AA55" s="129"/>
      <c r="AB55" s="129">
        <v>1000</v>
      </c>
      <c r="AC55" s="129">
        <f t="shared" si="32"/>
        <v>1000</v>
      </c>
      <c r="AD55" s="424">
        <f t="shared" si="7"/>
        <v>50</v>
      </c>
      <c r="AE55" s="374"/>
      <c r="AF55" s="424">
        <f t="shared" si="8"/>
        <v>1000</v>
      </c>
      <c r="AG55" s="424">
        <f t="shared" si="9"/>
        <v>50</v>
      </c>
      <c r="AH55" s="374"/>
      <c r="AI55" s="424"/>
      <c r="AJ55" s="129"/>
      <c r="AK55" s="129">
        <v>1000</v>
      </c>
      <c r="AL55" s="129">
        <f t="shared" si="34"/>
        <v>1000</v>
      </c>
      <c r="AM55" s="424">
        <f t="shared" si="11"/>
        <v>50</v>
      </c>
      <c r="AN55" s="374"/>
      <c r="AO55" s="424"/>
      <c r="AP55" s="129"/>
      <c r="AQ55" s="129"/>
      <c r="AR55" s="129">
        <f t="shared" si="36"/>
        <v>0</v>
      </c>
      <c r="AS55" s="424">
        <f t="shared" si="13"/>
        <v>0</v>
      </c>
      <c r="AT55" s="374"/>
      <c r="AU55" s="424">
        <f t="shared" si="14"/>
        <v>1000</v>
      </c>
      <c r="AV55" s="65">
        <f t="shared" si="15"/>
        <v>50</v>
      </c>
      <c r="AW55" s="374"/>
      <c r="AX55" s="424">
        <f t="shared" si="20"/>
        <v>2000</v>
      </c>
      <c r="AY55" s="424">
        <f t="shared" si="16"/>
        <v>100</v>
      </c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3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U19" sqref="U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5" width="9.140625" style="14"/>
    <col min="236" max="243" width="4" style="14" customWidth="1"/>
    <col min="244" max="244" width="6" style="14" customWidth="1"/>
    <col min="245" max="246" width="4" style="14" customWidth="1"/>
    <col min="247" max="248" width="0" style="14" hidden="1" customWidth="1"/>
    <col min="249" max="249" width="47.7109375" style="14" customWidth="1"/>
    <col min="250" max="252" width="0" style="14" hidden="1" customWidth="1"/>
    <col min="253" max="253" width="14.5703125" style="14" customWidth="1"/>
    <col min="254" max="263" width="0" style="14" hidden="1" customWidth="1"/>
    <col min="264" max="264" width="1.7109375" style="14" customWidth="1"/>
    <col min="265" max="265" width="13" style="14" customWidth="1"/>
    <col min="266" max="267" width="11.7109375" style="14" customWidth="1"/>
    <col min="268" max="268" width="13" style="14" customWidth="1"/>
    <col min="269" max="269" width="11.7109375" style="14" customWidth="1"/>
    <col min="270" max="270" width="1.7109375" style="14" customWidth="1"/>
    <col min="271" max="271" width="13" style="14" customWidth="1"/>
    <col min="272" max="273" width="11.7109375" style="14" customWidth="1"/>
    <col min="274" max="274" width="13" style="14" customWidth="1"/>
    <col min="275" max="275" width="11.7109375" style="14" customWidth="1"/>
    <col min="276" max="276" width="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3" width="13" style="14" customWidth="1"/>
    <col min="284" max="284" width="11.7109375" style="14" customWidth="1"/>
    <col min="285" max="285" width="1.7109375" style="14" customWidth="1"/>
    <col min="286" max="288" width="11.7109375" style="14" customWidth="1"/>
    <col min="289" max="289" width="13" style="14" customWidth="1"/>
    <col min="290" max="290" width="11.7109375" style="14" customWidth="1"/>
    <col min="291" max="291" width="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4.5703125" style="14" customWidth="1"/>
    <col min="296" max="296" width="11.7109375" style="14" customWidth="1"/>
    <col min="297" max="297" width="1.7109375" style="14" customWidth="1"/>
    <col min="298" max="491" width="9.140625" style="14"/>
    <col min="492" max="499" width="4" style="14" customWidth="1"/>
    <col min="500" max="500" width="6" style="14" customWidth="1"/>
    <col min="501" max="502" width="4" style="14" customWidth="1"/>
    <col min="503" max="504" width="0" style="14" hidden="1" customWidth="1"/>
    <col min="505" max="505" width="47.7109375" style="14" customWidth="1"/>
    <col min="506" max="508" width="0" style="14" hidden="1" customWidth="1"/>
    <col min="509" max="509" width="14.5703125" style="14" customWidth="1"/>
    <col min="510" max="519" width="0" style="14" hidden="1" customWidth="1"/>
    <col min="520" max="520" width="1.7109375" style="14" customWidth="1"/>
    <col min="521" max="521" width="13" style="14" customWidth="1"/>
    <col min="522" max="523" width="11.7109375" style="14" customWidth="1"/>
    <col min="524" max="524" width="13" style="14" customWidth="1"/>
    <col min="525" max="525" width="11.7109375" style="14" customWidth="1"/>
    <col min="526" max="526" width="1.7109375" style="14" customWidth="1"/>
    <col min="527" max="527" width="13" style="14" customWidth="1"/>
    <col min="528" max="529" width="11.7109375" style="14" customWidth="1"/>
    <col min="530" max="530" width="13" style="14" customWidth="1"/>
    <col min="531" max="531" width="11.7109375" style="14" customWidth="1"/>
    <col min="532" max="532" width="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9" width="13" style="14" customWidth="1"/>
    <col min="540" max="540" width="11.7109375" style="14" customWidth="1"/>
    <col min="541" max="541" width="1.7109375" style="14" customWidth="1"/>
    <col min="542" max="544" width="11.7109375" style="14" customWidth="1"/>
    <col min="545" max="545" width="13" style="14" customWidth="1"/>
    <col min="546" max="546" width="11.7109375" style="14" customWidth="1"/>
    <col min="547" max="547" width="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4.5703125" style="14" customWidth="1"/>
    <col min="552" max="552" width="11.7109375" style="14" customWidth="1"/>
    <col min="553" max="553" width="1.7109375" style="14" customWidth="1"/>
    <col min="554" max="747" width="9.140625" style="14"/>
    <col min="748" max="755" width="4" style="14" customWidth="1"/>
    <col min="756" max="756" width="6" style="14" customWidth="1"/>
    <col min="757" max="758" width="4" style="14" customWidth="1"/>
    <col min="759" max="760" width="0" style="14" hidden="1" customWidth="1"/>
    <col min="761" max="761" width="47.7109375" style="14" customWidth="1"/>
    <col min="762" max="764" width="0" style="14" hidden="1" customWidth="1"/>
    <col min="765" max="765" width="14.5703125" style="14" customWidth="1"/>
    <col min="766" max="775" width="0" style="14" hidden="1" customWidth="1"/>
    <col min="776" max="776" width="1.7109375" style="14" customWidth="1"/>
    <col min="777" max="777" width="13" style="14" customWidth="1"/>
    <col min="778" max="779" width="11.7109375" style="14" customWidth="1"/>
    <col min="780" max="780" width="13" style="14" customWidth="1"/>
    <col min="781" max="781" width="11.7109375" style="14" customWidth="1"/>
    <col min="782" max="782" width="1.7109375" style="14" customWidth="1"/>
    <col min="783" max="783" width="13" style="14" customWidth="1"/>
    <col min="784" max="785" width="11.7109375" style="14" customWidth="1"/>
    <col min="786" max="786" width="13" style="14" customWidth="1"/>
    <col min="787" max="787" width="11.7109375" style="14" customWidth="1"/>
    <col min="788" max="788" width="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5" width="13" style="14" customWidth="1"/>
    <col min="796" max="796" width="11.7109375" style="14" customWidth="1"/>
    <col min="797" max="797" width="1.7109375" style="14" customWidth="1"/>
    <col min="798" max="800" width="11.7109375" style="14" customWidth="1"/>
    <col min="801" max="801" width="13" style="14" customWidth="1"/>
    <col min="802" max="802" width="11.7109375" style="14" customWidth="1"/>
    <col min="803" max="803" width="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4.5703125" style="14" customWidth="1"/>
    <col min="808" max="808" width="11.7109375" style="14" customWidth="1"/>
    <col min="809" max="809" width="1.7109375" style="14" customWidth="1"/>
    <col min="810" max="1003" width="9.140625" style="14"/>
    <col min="1004" max="1011" width="4" style="14" customWidth="1"/>
    <col min="1012" max="1012" width="6" style="14" customWidth="1"/>
    <col min="1013" max="1014" width="4" style="14" customWidth="1"/>
    <col min="1015" max="1016" width="0" style="14" hidden="1" customWidth="1"/>
    <col min="1017" max="1017" width="47.7109375" style="14" customWidth="1"/>
    <col min="1018" max="1020" width="0" style="14" hidden="1" customWidth="1"/>
    <col min="1021" max="1021" width="14.5703125" style="14" customWidth="1"/>
    <col min="1022" max="1031" width="0" style="14" hidden="1" customWidth="1"/>
    <col min="1032" max="1032" width="1.7109375" style="14" customWidth="1"/>
    <col min="1033" max="1033" width="13" style="14" customWidth="1"/>
    <col min="1034" max="1035" width="11.7109375" style="14" customWidth="1"/>
    <col min="1036" max="1036" width="13" style="14" customWidth="1"/>
    <col min="1037" max="1037" width="11.7109375" style="14" customWidth="1"/>
    <col min="1038" max="1038" width="1.7109375" style="14" customWidth="1"/>
    <col min="1039" max="1039" width="13" style="14" customWidth="1"/>
    <col min="1040" max="1041" width="11.7109375" style="14" customWidth="1"/>
    <col min="1042" max="1042" width="13" style="14" customWidth="1"/>
    <col min="1043" max="1043" width="11.7109375" style="14" customWidth="1"/>
    <col min="1044" max="1044" width="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51" width="13" style="14" customWidth="1"/>
    <col min="1052" max="1052" width="11.7109375" style="14" customWidth="1"/>
    <col min="1053" max="1053" width="1.7109375" style="14" customWidth="1"/>
    <col min="1054" max="1056" width="11.7109375" style="14" customWidth="1"/>
    <col min="1057" max="1057" width="13" style="14" customWidth="1"/>
    <col min="1058" max="1058" width="11.7109375" style="14" customWidth="1"/>
    <col min="1059" max="1059" width="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4.5703125" style="14" customWidth="1"/>
    <col min="1064" max="1064" width="11.7109375" style="14" customWidth="1"/>
    <col min="1065" max="1065" width="1.7109375" style="14" customWidth="1"/>
    <col min="1066" max="1259" width="9.140625" style="14"/>
    <col min="1260" max="1267" width="4" style="14" customWidth="1"/>
    <col min="1268" max="1268" width="6" style="14" customWidth="1"/>
    <col min="1269" max="1270" width="4" style="14" customWidth="1"/>
    <col min="1271" max="1272" width="0" style="14" hidden="1" customWidth="1"/>
    <col min="1273" max="1273" width="47.7109375" style="14" customWidth="1"/>
    <col min="1274" max="1276" width="0" style="14" hidden="1" customWidth="1"/>
    <col min="1277" max="1277" width="14.5703125" style="14" customWidth="1"/>
    <col min="1278" max="1287" width="0" style="14" hidden="1" customWidth="1"/>
    <col min="1288" max="1288" width="1.7109375" style="14" customWidth="1"/>
    <col min="1289" max="1289" width="13" style="14" customWidth="1"/>
    <col min="1290" max="1291" width="11.7109375" style="14" customWidth="1"/>
    <col min="1292" max="1292" width="13" style="14" customWidth="1"/>
    <col min="1293" max="1293" width="11.7109375" style="14" customWidth="1"/>
    <col min="1294" max="1294" width="1.7109375" style="14" customWidth="1"/>
    <col min="1295" max="1295" width="13" style="14" customWidth="1"/>
    <col min="1296" max="1297" width="11.7109375" style="14" customWidth="1"/>
    <col min="1298" max="1298" width="13" style="14" customWidth="1"/>
    <col min="1299" max="1299" width="11.7109375" style="14" customWidth="1"/>
    <col min="1300" max="1300" width="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7" width="13" style="14" customWidth="1"/>
    <col min="1308" max="1308" width="11.7109375" style="14" customWidth="1"/>
    <col min="1309" max="1309" width="1.7109375" style="14" customWidth="1"/>
    <col min="1310" max="1312" width="11.7109375" style="14" customWidth="1"/>
    <col min="1313" max="1313" width="13" style="14" customWidth="1"/>
    <col min="1314" max="1314" width="11.7109375" style="14" customWidth="1"/>
    <col min="1315" max="1315" width="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4.5703125" style="14" customWidth="1"/>
    <col min="1320" max="1320" width="11.7109375" style="14" customWidth="1"/>
    <col min="1321" max="1321" width="1.7109375" style="14" customWidth="1"/>
    <col min="1322" max="1515" width="9.140625" style="14"/>
    <col min="1516" max="1523" width="4" style="14" customWidth="1"/>
    <col min="1524" max="1524" width="6" style="14" customWidth="1"/>
    <col min="1525" max="1526" width="4" style="14" customWidth="1"/>
    <col min="1527" max="1528" width="0" style="14" hidden="1" customWidth="1"/>
    <col min="1529" max="1529" width="47.7109375" style="14" customWidth="1"/>
    <col min="1530" max="1532" width="0" style="14" hidden="1" customWidth="1"/>
    <col min="1533" max="1533" width="14.5703125" style="14" customWidth="1"/>
    <col min="1534" max="1543" width="0" style="14" hidden="1" customWidth="1"/>
    <col min="1544" max="1544" width="1.7109375" style="14" customWidth="1"/>
    <col min="1545" max="1545" width="13" style="14" customWidth="1"/>
    <col min="1546" max="1547" width="11.7109375" style="14" customWidth="1"/>
    <col min="1548" max="1548" width="13" style="14" customWidth="1"/>
    <col min="1549" max="1549" width="11.7109375" style="14" customWidth="1"/>
    <col min="1550" max="1550" width="1.7109375" style="14" customWidth="1"/>
    <col min="1551" max="1551" width="13" style="14" customWidth="1"/>
    <col min="1552" max="1553" width="11.7109375" style="14" customWidth="1"/>
    <col min="1554" max="1554" width="13" style="14" customWidth="1"/>
    <col min="1555" max="1555" width="11.7109375" style="14" customWidth="1"/>
    <col min="1556" max="1556" width="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3" width="13" style="14" customWidth="1"/>
    <col min="1564" max="1564" width="11.7109375" style="14" customWidth="1"/>
    <col min="1565" max="1565" width="1.7109375" style="14" customWidth="1"/>
    <col min="1566" max="1568" width="11.7109375" style="14" customWidth="1"/>
    <col min="1569" max="1569" width="13" style="14" customWidth="1"/>
    <col min="1570" max="1570" width="11.7109375" style="14" customWidth="1"/>
    <col min="1571" max="1571" width="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4.5703125" style="14" customWidth="1"/>
    <col min="1576" max="1576" width="11.7109375" style="14" customWidth="1"/>
    <col min="1577" max="1577" width="1.7109375" style="14" customWidth="1"/>
    <col min="1578" max="1771" width="9.140625" style="14"/>
    <col min="1772" max="1779" width="4" style="14" customWidth="1"/>
    <col min="1780" max="1780" width="6" style="14" customWidth="1"/>
    <col min="1781" max="1782" width="4" style="14" customWidth="1"/>
    <col min="1783" max="1784" width="0" style="14" hidden="1" customWidth="1"/>
    <col min="1785" max="1785" width="47.7109375" style="14" customWidth="1"/>
    <col min="1786" max="1788" width="0" style="14" hidden="1" customWidth="1"/>
    <col min="1789" max="1789" width="14.5703125" style="14" customWidth="1"/>
    <col min="1790" max="1799" width="0" style="14" hidden="1" customWidth="1"/>
    <col min="1800" max="1800" width="1.7109375" style="14" customWidth="1"/>
    <col min="1801" max="1801" width="13" style="14" customWidth="1"/>
    <col min="1802" max="1803" width="11.7109375" style="14" customWidth="1"/>
    <col min="1804" max="1804" width="13" style="14" customWidth="1"/>
    <col min="1805" max="1805" width="11.7109375" style="14" customWidth="1"/>
    <col min="1806" max="1806" width="1.7109375" style="14" customWidth="1"/>
    <col min="1807" max="1807" width="13" style="14" customWidth="1"/>
    <col min="1808" max="1809" width="11.7109375" style="14" customWidth="1"/>
    <col min="1810" max="1810" width="13" style="14" customWidth="1"/>
    <col min="1811" max="1811" width="11.7109375" style="14" customWidth="1"/>
    <col min="1812" max="1812" width="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9" width="13" style="14" customWidth="1"/>
    <col min="1820" max="1820" width="11.7109375" style="14" customWidth="1"/>
    <col min="1821" max="1821" width="1.7109375" style="14" customWidth="1"/>
    <col min="1822" max="1824" width="11.7109375" style="14" customWidth="1"/>
    <col min="1825" max="1825" width="13" style="14" customWidth="1"/>
    <col min="1826" max="1826" width="11.7109375" style="14" customWidth="1"/>
    <col min="1827" max="1827" width="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4.5703125" style="14" customWidth="1"/>
    <col min="1832" max="1832" width="11.7109375" style="14" customWidth="1"/>
    <col min="1833" max="1833" width="1.7109375" style="14" customWidth="1"/>
    <col min="1834" max="2027" width="9.140625" style="14"/>
    <col min="2028" max="2035" width="4" style="14" customWidth="1"/>
    <col min="2036" max="2036" width="6" style="14" customWidth="1"/>
    <col min="2037" max="2038" width="4" style="14" customWidth="1"/>
    <col min="2039" max="2040" width="0" style="14" hidden="1" customWidth="1"/>
    <col min="2041" max="2041" width="47.7109375" style="14" customWidth="1"/>
    <col min="2042" max="2044" width="0" style="14" hidden="1" customWidth="1"/>
    <col min="2045" max="2045" width="14.5703125" style="14" customWidth="1"/>
    <col min="2046" max="2055" width="0" style="14" hidden="1" customWidth="1"/>
    <col min="2056" max="2056" width="1.7109375" style="14" customWidth="1"/>
    <col min="2057" max="2057" width="13" style="14" customWidth="1"/>
    <col min="2058" max="2059" width="11.7109375" style="14" customWidth="1"/>
    <col min="2060" max="2060" width="13" style="14" customWidth="1"/>
    <col min="2061" max="2061" width="11.7109375" style="14" customWidth="1"/>
    <col min="2062" max="2062" width="1.7109375" style="14" customWidth="1"/>
    <col min="2063" max="2063" width="13" style="14" customWidth="1"/>
    <col min="2064" max="2065" width="11.7109375" style="14" customWidth="1"/>
    <col min="2066" max="2066" width="13" style="14" customWidth="1"/>
    <col min="2067" max="2067" width="11.7109375" style="14" customWidth="1"/>
    <col min="2068" max="2068" width="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5" width="13" style="14" customWidth="1"/>
    <col min="2076" max="2076" width="11.7109375" style="14" customWidth="1"/>
    <col min="2077" max="2077" width="1.7109375" style="14" customWidth="1"/>
    <col min="2078" max="2080" width="11.7109375" style="14" customWidth="1"/>
    <col min="2081" max="2081" width="13" style="14" customWidth="1"/>
    <col min="2082" max="2082" width="11.7109375" style="14" customWidth="1"/>
    <col min="2083" max="2083" width="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4.5703125" style="14" customWidth="1"/>
    <col min="2088" max="2088" width="11.7109375" style="14" customWidth="1"/>
    <col min="2089" max="2089" width="1.7109375" style="14" customWidth="1"/>
    <col min="2090" max="2283" width="9.140625" style="14"/>
    <col min="2284" max="2291" width="4" style="14" customWidth="1"/>
    <col min="2292" max="2292" width="6" style="14" customWidth="1"/>
    <col min="2293" max="2294" width="4" style="14" customWidth="1"/>
    <col min="2295" max="2296" width="0" style="14" hidden="1" customWidth="1"/>
    <col min="2297" max="2297" width="47.7109375" style="14" customWidth="1"/>
    <col min="2298" max="2300" width="0" style="14" hidden="1" customWidth="1"/>
    <col min="2301" max="2301" width="14.5703125" style="14" customWidth="1"/>
    <col min="2302" max="2311" width="0" style="14" hidden="1" customWidth="1"/>
    <col min="2312" max="2312" width="1.7109375" style="14" customWidth="1"/>
    <col min="2313" max="2313" width="13" style="14" customWidth="1"/>
    <col min="2314" max="2315" width="11.7109375" style="14" customWidth="1"/>
    <col min="2316" max="2316" width="13" style="14" customWidth="1"/>
    <col min="2317" max="2317" width="11.7109375" style="14" customWidth="1"/>
    <col min="2318" max="2318" width="1.7109375" style="14" customWidth="1"/>
    <col min="2319" max="2319" width="13" style="14" customWidth="1"/>
    <col min="2320" max="2321" width="11.7109375" style="14" customWidth="1"/>
    <col min="2322" max="2322" width="13" style="14" customWidth="1"/>
    <col min="2323" max="2323" width="11.7109375" style="14" customWidth="1"/>
    <col min="2324" max="2324" width="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31" width="13" style="14" customWidth="1"/>
    <col min="2332" max="2332" width="11.7109375" style="14" customWidth="1"/>
    <col min="2333" max="2333" width="1.7109375" style="14" customWidth="1"/>
    <col min="2334" max="2336" width="11.7109375" style="14" customWidth="1"/>
    <col min="2337" max="2337" width="13" style="14" customWidth="1"/>
    <col min="2338" max="2338" width="11.7109375" style="14" customWidth="1"/>
    <col min="2339" max="2339" width="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4.5703125" style="14" customWidth="1"/>
    <col min="2344" max="2344" width="11.7109375" style="14" customWidth="1"/>
    <col min="2345" max="2345" width="1.7109375" style="14" customWidth="1"/>
    <col min="2346" max="2539" width="9.140625" style="14"/>
    <col min="2540" max="2547" width="4" style="14" customWidth="1"/>
    <col min="2548" max="2548" width="6" style="14" customWidth="1"/>
    <col min="2549" max="2550" width="4" style="14" customWidth="1"/>
    <col min="2551" max="2552" width="0" style="14" hidden="1" customWidth="1"/>
    <col min="2553" max="2553" width="47.7109375" style="14" customWidth="1"/>
    <col min="2554" max="2556" width="0" style="14" hidden="1" customWidth="1"/>
    <col min="2557" max="2557" width="14.5703125" style="14" customWidth="1"/>
    <col min="2558" max="2567" width="0" style="14" hidden="1" customWidth="1"/>
    <col min="2568" max="2568" width="1.7109375" style="14" customWidth="1"/>
    <col min="2569" max="2569" width="13" style="14" customWidth="1"/>
    <col min="2570" max="2571" width="11.7109375" style="14" customWidth="1"/>
    <col min="2572" max="2572" width="13" style="14" customWidth="1"/>
    <col min="2573" max="2573" width="11.7109375" style="14" customWidth="1"/>
    <col min="2574" max="2574" width="1.7109375" style="14" customWidth="1"/>
    <col min="2575" max="2575" width="13" style="14" customWidth="1"/>
    <col min="2576" max="2577" width="11.7109375" style="14" customWidth="1"/>
    <col min="2578" max="2578" width="13" style="14" customWidth="1"/>
    <col min="2579" max="2579" width="11.7109375" style="14" customWidth="1"/>
    <col min="2580" max="2580" width="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7" width="13" style="14" customWidth="1"/>
    <col min="2588" max="2588" width="11.7109375" style="14" customWidth="1"/>
    <col min="2589" max="2589" width="1.7109375" style="14" customWidth="1"/>
    <col min="2590" max="2592" width="11.7109375" style="14" customWidth="1"/>
    <col min="2593" max="2593" width="13" style="14" customWidth="1"/>
    <col min="2594" max="2594" width="11.7109375" style="14" customWidth="1"/>
    <col min="2595" max="2595" width="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4.5703125" style="14" customWidth="1"/>
    <col min="2600" max="2600" width="11.7109375" style="14" customWidth="1"/>
    <col min="2601" max="2601" width="1.7109375" style="14" customWidth="1"/>
    <col min="2602" max="2795" width="9.140625" style="14"/>
    <col min="2796" max="2803" width="4" style="14" customWidth="1"/>
    <col min="2804" max="2804" width="6" style="14" customWidth="1"/>
    <col min="2805" max="2806" width="4" style="14" customWidth="1"/>
    <col min="2807" max="2808" width="0" style="14" hidden="1" customWidth="1"/>
    <col min="2809" max="2809" width="47.7109375" style="14" customWidth="1"/>
    <col min="2810" max="2812" width="0" style="14" hidden="1" customWidth="1"/>
    <col min="2813" max="2813" width="14.5703125" style="14" customWidth="1"/>
    <col min="2814" max="2823" width="0" style="14" hidden="1" customWidth="1"/>
    <col min="2824" max="2824" width="1.7109375" style="14" customWidth="1"/>
    <col min="2825" max="2825" width="13" style="14" customWidth="1"/>
    <col min="2826" max="2827" width="11.7109375" style="14" customWidth="1"/>
    <col min="2828" max="2828" width="13" style="14" customWidth="1"/>
    <col min="2829" max="2829" width="11.7109375" style="14" customWidth="1"/>
    <col min="2830" max="2830" width="1.7109375" style="14" customWidth="1"/>
    <col min="2831" max="2831" width="13" style="14" customWidth="1"/>
    <col min="2832" max="2833" width="11.7109375" style="14" customWidth="1"/>
    <col min="2834" max="2834" width="13" style="14" customWidth="1"/>
    <col min="2835" max="2835" width="11.7109375" style="14" customWidth="1"/>
    <col min="2836" max="2836" width="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3" width="13" style="14" customWidth="1"/>
    <col min="2844" max="2844" width="11.7109375" style="14" customWidth="1"/>
    <col min="2845" max="2845" width="1.7109375" style="14" customWidth="1"/>
    <col min="2846" max="2848" width="11.7109375" style="14" customWidth="1"/>
    <col min="2849" max="2849" width="13" style="14" customWidth="1"/>
    <col min="2850" max="2850" width="11.7109375" style="14" customWidth="1"/>
    <col min="2851" max="2851" width="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4.5703125" style="14" customWidth="1"/>
    <col min="2856" max="2856" width="11.7109375" style="14" customWidth="1"/>
    <col min="2857" max="2857" width="1.7109375" style="14" customWidth="1"/>
    <col min="2858" max="3051" width="9.140625" style="14"/>
    <col min="3052" max="3059" width="4" style="14" customWidth="1"/>
    <col min="3060" max="3060" width="6" style="14" customWidth="1"/>
    <col min="3061" max="3062" width="4" style="14" customWidth="1"/>
    <col min="3063" max="3064" width="0" style="14" hidden="1" customWidth="1"/>
    <col min="3065" max="3065" width="47.7109375" style="14" customWidth="1"/>
    <col min="3066" max="3068" width="0" style="14" hidden="1" customWidth="1"/>
    <col min="3069" max="3069" width="14.5703125" style="14" customWidth="1"/>
    <col min="3070" max="3079" width="0" style="14" hidden="1" customWidth="1"/>
    <col min="3080" max="3080" width="1.7109375" style="14" customWidth="1"/>
    <col min="3081" max="3081" width="13" style="14" customWidth="1"/>
    <col min="3082" max="3083" width="11.7109375" style="14" customWidth="1"/>
    <col min="3084" max="3084" width="13" style="14" customWidth="1"/>
    <col min="3085" max="3085" width="11.7109375" style="14" customWidth="1"/>
    <col min="3086" max="3086" width="1.7109375" style="14" customWidth="1"/>
    <col min="3087" max="3087" width="13" style="14" customWidth="1"/>
    <col min="3088" max="3089" width="11.7109375" style="14" customWidth="1"/>
    <col min="3090" max="3090" width="13" style="14" customWidth="1"/>
    <col min="3091" max="3091" width="11.7109375" style="14" customWidth="1"/>
    <col min="3092" max="3092" width="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9" width="13" style="14" customWidth="1"/>
    <col min="3100" max="3100" width="11.7109375" style="14" customWidth="1"/>
    <col min="3101" max="3101" width="1.7109375" style="14" customWidth="1"/>
    <col min="3102" max="3104" width="11.7109375" style="14" customWidth="1"/>
    <col min="3105" max="3105" width="13" style="14" customWidth="1"/>
    <col min="3106" max="3106" width="11.7109375" style="14" customWidth="1"/>
    <col min="3107" max="3107" width="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4.5703125" style="14" customWidth="1"/>
    <col min="3112" max="3112" width="11.7109375" style="14" customWidth="1"/>
    <col min="3113" max="3113" width="1.7109375" style="14" customWidth="1"/>
    <col min="3114" max="3307" width="9.140625" style="14"/>
    <col min="3308" max="3315" width="4" style="14" customWidth="1"/>
    <col min="3316" max="3316" width="6" style="14" customWidth="1"/>
    <col min="3317" max="3318" width="4" style="14" customWidth="1"/>
    <col min="3319" max="3320" width="0" style="14" hidden="1" customWidth="1"/>
    <col min="3321" max="3321" width="47.7109375" style="14" customWidth="1"/>
    <col min="3322" max="3324" width="0" style="14" hidden="1" customWidth="1"/>
    <col min="3325" max="3325" width="14.5703125" style="14" customWidth="1"/>
    <col min="3326" max="3335" width="0" style="14" hidden="1" customWidth="1"/>
    <col min="3336" max="3336" width="1.7109375" style="14" customWidth="1"/>
    <col min="3337" max="3337" width="13" style="14" customWidth="1"/>
    <col min="3338" max="3339" width="11.7109375" style="14" customWidth="1"/>
    <col min="3340" max="3340" width="13" style="14" customWidth="1"/>
    <col min="3341" max="3341" width="11.7109375" style="14" customWidth="1"/>
    <col min="3342" max="3342" width="1.7109375" style="14" customWidth="1"/>
    <col min="3343" max="3343" width="13" style="14" customWidth="1"/>
    <col min="3344" max="3345" width="11.7109375" style="14" customWidth="1"/>
    <col min="3346" max="3346" width="13" style="14" customWidth="1"/>
    <col min="3347" max="3347" width="11.7109375" style="14" customWidth="1"/>
    <col min="3348" max="3348" width="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5" width="13" style="14" customWidth="1"/>
    <col min="3356" max="3356" width="11.7109375" style="14" customWidth="1"/>
    <col min="3357" max="3357" width="1.7109375" style="14" customWidth="1"/>
    <col min="3358" max="3360" width="11.7109375" style="14" customWidth="1"/>
    <col min="3361" max="3361" width="13" style="14" customWidth="1"/>
    <col min="3362" max="3362" width="11.7109375" style="14" customWidth="1"/>
    <col min="3363" max="3363" width="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4.5703125" style="14" customWidth="1"/>
    <col min="3368" max="3368" width="11.7109375" style="14" customWidth="1"/>
    <col min="3369" max="3369" width="1.7109375" style="14" customWidth="1"/>
    <col min="3370" max="3563" width="9.140625" style="14"/>
    <col min="3564" max="3571" width="4" style="14" customWidth="1"/>
    <col min="3572" max="3572" width="6" style="14" customWidth="1"/>
    <col min="3573" max="3574" width="4" style="14" customWidth="1"/>
    <col min="3575" max="3576" width="0" style="14" hidden="1" customWidth="1"/>
    <col min="3577" max="3577" width="47.7109375" style="14" customWidth="1"/>
    <col min="3578" max="3580" width="0" style="14" hidden="1" customWidth="1"/>
    <col min="3581" max="3581" width="14.5703125" style="14" customWidth="1"/>
    <col min="3582" max="3591" width="0" style="14" hidden="1" customWidth="1"/>
    <col min="3592" max="3592" width="1.7109375" style="14" customWidth="1"/>
    <col min="3593" max="3593" width="13" style="14" customWidth="1"/>
    <col min="3594" max="3595" width="11.7109375" style="14" customWidth="1"/>
    <col min="3596" max="3596" width="13" style="14" customWidth="1"/>
    <col min="3597" max="3597" width="11.7109375" style="14" customWidth="1"/>
    <col min="3598" max="3598" width="1.7109375" style="14" customWidth="1"/>
    <col min="3599" max="3599" width="13" style="14" customWidth="1"/>
    <col min="3600" max="3601" width="11.7109375" style="14" customWidth="1"/>
    <col min="3602" max="3602" width="13" style="14" customWidth="1"/>
    <col min="3603" max="3603" width="11.7109375" style="14" customWidth="1"/>
    <col min="3604" max="3604" width="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11" width="13" style="14" customWidth="1"/>
    <col min="3612" max="3612" width="11.7109375" style="14" customWidth="1"/>
    <col min="3613" max="3613" width="1.7109375" style="14" customWidth="1"/>
    <col min="3614" max="3616" width="11.7109375" style="14" customWidth="1"/>
    <col min="3617" max="3617" width="13" style="14" customWidth="1"/>
    <col min="3618" max="3618" width="11.7109375" style="14" customWidth="1"/>
    <col min="3619" max="3619" width="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4.5703125" style="14" customWidth="1"/>
    <col min="3624" max="3624" width="11.7109375" style="14" customWidth="1"/>
    <col min="3625" max="3625" width="1.7109375" style="14" customWidth="1"/>
    <col min="3626" max="3819" width="9.140625" style="14"/>
    <col min="3820" max="3827" width="4" style="14" customWidth="1"/>
    <col min="3828" max="3828" width="6" style="14" customWidth="1"/>
    <col min="3829" max="3830" width="4" style="14" customWidth="1"/>
    <col min="3831" max="3832" width="0" style="14" hidden="1" customWidth="1"/>
    <col min="3833" max="3833" width="47.7109375" style="14" customWidth="1"/>
    <col min="3834" max="3836" width="0" style="14" hidden="1" customWidth="1"/>
    <col min="3837" max="3837" width="14.5703125" style="14" customWidth="1"/>
    <col min="3838" max="3847" width="0" style="14" hidden="1" customWidth="1"/>
    <col min="3848" max="3848" width="1.7109375" style="14" customWidth="1"/>
    <col min="3849" max="3849" width="13" style="14" customWidth="1"/>
    <col min="3850" max="3851" width="11.7109375" style="14" customWidth="1"/>
    <col min="3852" max="3852" width="13" style="14" customWidth="1"/>
    <col min="3853" max="3853" width="11.7109375" style="14" customWidth="1"/>
    <col min="3854" max="3854" width="1.7109375" style="14" customWidth="1"/>
    <col min="3855" max="3855" width="13" style="14" customWidth="1"/>
    <col min="3856" max="3857" width="11.7109375" style="14" customWidth="1"/>
    <col min="3858" max="3858" width="13" style="14" customWidth="1"/>
    <col min="3859" max="3859" width="11.7109375" style="14" customWidth="1"/>
    <col min="3860" max="3860" width="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7" width="13" style="14" customWidth="1"/>
    <col min="3868" max="3868" width="11.7109375" style="14" customWidth="1"/>
    <col min="3869" max="3869" width="1.7109375" style="14" customWidth="1"/>
    <col min="3870" max="3872" width="11.7109375" style="14" customWidth="1"/>
    <col min="3873" max="3873" width="13" style="14" customWidth="1"/>
    <col min="3874" max="3874" width="11.7109375" style="14" customWidth="1"/>
    <col min="3875" max="3875" width="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4.5703125" style="14" customWidth="1"/>
    <col min="3880" max="3880" width="11.7109375" style="14" customWidth="1"/>
    <col min="3881" max="3881" width="1.7109375" style="14" customWidth="1"/>
    <col min="3882" max="4075" width="9.140625" style="14"/>
    <col min="4076" max="4083" width="4" style="14" customWidth="1"/>
    <col min="4084" max="4084" width="6" style="14" customWidth="1"/>
    <col min="4085" max="4086" width="4" style="14" customWidth="1"/>
    <col min="4087" max="4088" width="0" style="14" hidden="1" customWidth="1"/>
    <col min="4089" max="4089" width="47.7109375" style="14" customWidth="1"/>
    <col min="4090" max="4092" width="0" style="14" hidden="1" customWidth="1"/>
    <col min="4093" max="4093" width="14.5703125" style="14" customWidth="1"/>
    <col min="4094" max="4103" width="0" style="14" hidden="1" customWidth="1"/>
    <col min="4104" max="4104" width="1.7109375" style="14" customWidth="1"/>
    <col min="4105" max="4105" width="13" style="14" customWidth="1"/>
    <col min="4106" max="4107" width="11.7109375" style="14" customWidth="1"/>
    <col min="4108" max="4108" width="13" style="14" customWidth="1"/>
    <col min="4109" max="4109" width="11.7109375" style="14" customWidth="1"/>
    <col min="4110" max="4110" width="1.7109375" style="14" customWidth="1"/>
    <col min="4111" max="4111" width="13" style="14" customWidth="1"/>
    <col min="4112" max="4113" width="11.7109375" style="14" customWidth="1"/>
    <col min="4114" max="4114" width="13" style="14" customWidth="1"/>
    <col min="4115" max="4115" width="11.7109375" style="14" customWidth="1"/>
    <col min="4116" max="4116" width="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3" width="13" style="14" customWidth="1"/>
    <col min="4124" max="4124" width="11.7109375" style="14" customWidth="1"/>
    <col min="4125" max="4125" width="1.7109375" style="14" customWidth="1"/>
    <col min="4126" max="4128" width="11.7109375" style="14" customWidth="1"/>
    <col min="4129" max="4129" width="13" style="14" customWidth="1"/>
    <col min="4130" max="4130" width="11.7109375" style="14" customWidth="1"/>
    <col min="4131" max="4131" width="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4.5703125" style="14" customWidth="1"/>
    <col min="4136" max="4136" width="11.7109375" style="14" customWidth="1"/>
    <col min="4137" max="4137" width="1.7109375" style="14" customWidth="1"/>
    <col min="4138" max="4331" width="9.140625" style="14"/>
    <col min="4332" max="4339" width="4" style="14" customWidth="1"/>
    <col min="4340" max="4340" width="6" style="14" customWidth="1"/>
    <col min="4341" max="4342" width="4" style="14" customWidth="1"/>
    <col min="4343" max="4344" width="0" style="14" hidden="1" customWidth="1"/>
    <col min="4345" max="4345" width="47.7109375" style="14" customWidth="1"/>
    <col min="4346" max="4348" width="0" style="14" hidden="1" customWidth="1"/>
    <col min="4349" max="4349" width="14.5703125" style="14" customWidth="1"/>
    <col min="4350" max="4359" width="0" style="14" hidden="1" customWidth="1"/>
    <col min="4360" max="4360" width="1.7109375" style="14" customWidth="1"/>
    <col min="4361" max="4361" width="13" style="14" customWidth="1"/>
    <col min="4362" max="4363" width="11.7109375" style="14" customWidth="1"/>
    <col min="4364" max="4364" width="13" style="14" customWidth="1"/>
    <col min="4365" max="4365" width="11.7109375" style="14" customWidth="1"/>
    <col min="4366" max="4366" width="1.7109375" style="14" customWidth="1"/>
    <col min="4367" max="4367" width="13" style="14" customWidth="1"/>
    <col min="4368" max="4369" width="11.7109375" style="14" customWidth="1"/>
    <col min="4370" max="4370" width="13" style="14" customWidth="1"/>
    <col min="4371" max="4371" width="11.7109375" style="14" customWidth="1"/>
    <col min="4372" max="4372" width="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9" width="13" style="14" customWidth="1"/>
    <col min="4380" max="4380" width="11.7109375" style="14" customWidth="1"/>
    <col min="4381" max="4381" width="1.7109375" style="14" customWidth="1"/>
    <col min="4382" max="4384" width="11.7109375" style="14" customWidth="1"/>
    <col min="4385" max="4385" width="13" style="14" customWidth="1"/>
    <col min="4386" max="4386" width="11.7109375" style="14" customWidth="1"/>
    <col min="4387" max="4387" width="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4.5703125" style="14" customWidth="1"/>
    <col min="4392" max="4392" width="11.7109375" style="14" customWidth="1"/>
    <col min="4393" max="4393" width="1.7109375" style="14" customWidth="1"/>
    <col min="4394" max="4587" width="9.140625" style="14"/>
    <col min="4588" max="4595" width="4" style="14" customWidth="1"/>
    <col min="4596" max="4596" width="6" style="14" customWidth="1"/>
    <col min="4597" max="4598" width="4" style="14" customWidth="1"/>
    <col min="4599" max="4600" width="0" style="14" hidden="1" customWidth="1"/>
    <col min="4601" max="4601" width="47.7109375" style="14" customWidth="1"/>
    <col min="4602" max="4604" width="0" style="14" hidden="1" customWidth="1"/>
    <col min="4605" max="4605" width="14.5703125" style="14" customWidth="1"/>
    <col min="4606" max="4615" width="0" style="14" hidden="1" customWidth="1"/>
    <col min="4616" max="4616" width="1.7109375" style="14" customWidth="1"/>
    <col min="4617" max="4617" width="13" style="14" customWidth="1"/>
    <col min="4618" max="4619" width="11.7109375" style="14" customWidth="1"/>
    <col min="4620" max="4620" width="13" style="14" customWidth="1"/>
    <col min="4621" max="4621" width="11.7109375" style="14" customWidth="1"/>
    <col min="4622" max="4622" width="1.7109375" style="14" customWidth="1"/>
    <col min="4623" max="4623" width="13" style="14" customWidth="1"/>
    <col min="4624" max="4625" width="11.7109375" style="14" customWidth="1"/>
    <col min="4626" max="4626" width="13" style="14" customWidth="1"/>
    <col min="4627" max="4627" width="11.7109375" style="14" customWidth="1"/>
    <col min="4628" max="4628" width="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5" width="13" style="14" customWidth="1"/>
    <col min="4636" max="4636" width="11.7109375" style="14" customWidth="1"/>
    <col min="4637" max="4637" width="1.7109375" style="14" customWidth="1"/>
    <col min="4638" max="4640" width="11.7109375" style="14" customWidth="1"/>
    <col min="4641" max="4641" width="13" style="14" customWidth="1"/>
    <col min="4642" max="4642" width="11.7109375" style="14" customWidth="1"/>
    <col min="4643" max="4643" width="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4.5703125" style="14" customWidth="1"/>
    <col min="4648" max="4648" width="11.7109375" style="14" customWidth="1"/>
    <col min="4649" max="4649" width="1.7109375" style="14" customWidth="1"/>
    <col min="4650" max="4843" width="9.140625" style="14"/>
    <col min="4844" max="4851" width="4" style="14" customWidth="1"/>
    <col min="4852" max="4852" width="6" style="14" customWidth="1"/>
    <col min="4853" max="4854" width="4" style="14" customWidth="1"/>
    <col min="4855" max="4856" width="0" style="14" hidden="1" customWidth="1"/>
    <col min="4857" max="4857" width="47.7109375" style="14" customWidth="1"/>
    <col min="4858" max="4860" width="0" style="14" hidden="1" customWidth="1"/>
    <col min="4861" max="4861" width="14.5703125" style="14" customWidth="1"/>
    <col min="4862" max="4871" width="0" style="14" hidden="1" customWidth="1"/>
    <col min="4872" max="4872" width="1.7109375" style="14" customWidth="1"/>
    <col min="4873" max="4873" width="13" style="14" customWidth="1"/>
    <col min="4874" max="4875" width="11.7109375" style="14" customWidth="1"/>
    <col min="4876" max="4876" width="13" style="14" customWidth="1"/>
    <col min="4877" max="4877" width="11.7109375" style="14" customWidth="1"/>
    <col min="4878" max="4878" width="1.7109375" style="14" customWidth="1"/>
    <col min="4879" max="4879" width="13" style="14" customWidth="1"/>
    <col min="4880" max="4881" width="11.7109375" style="14" customWidth="1"/>
    <col min="4882" max="4882" width="13" style="14" customWidth="1"/>
    <col min="4883" max="4883" width="11.7109375" style="14" customWidth="1"/>
    <col min="4884" max="4884" width="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91" width="13" style="14" customWidth="1"/>
    <col min="4892" max="4892" width="11.7109375" style="14" customWidth="1"/>
    <col min="4893" max="4893" width="1.7109375" style="14" customWidth="1"/>
    <col min="4894" max="4896" width="11.7109375" style="14" customWidth="1"/>
    <col min="4897" max="4897" width="13" style="14" customWidth="1"/>
    <col min="4898" max="4898" width="11.7109375" style="14" customWidth="1"/>
    <col min="4899" max="4899" width="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4.5703125" style="14" customWidth="1"/>
    <col min="4904" max="4904" width="11.7109375" style="14" customWidth="1"/>
    <col min="4905" max="4905" width="1.7109375" style="14" customWidth="1"/>
    <col min="4906" max="5099" width="9.140625" style="14"/>
    <col min="5100" max="5107" width="4" style="14" customWidth="1"/>
    <col min="5108" max="5108" width="6" style="14" customWidth="1"/>
    <col min="5109" max="5110" width="4" style="14" customWidth="1"/>
    <col min="5111" max="5112" width="0" style="14" hidden="1" customWidth="1"/>
    <col min="5113" max="5113" width="47.7109375" style="14" customWidth="1"/>
    <col min="5114" max="5116" width="0" style="14" hidden="1" customWidth="1"/>
    <col min="5117" max="5117" width="14.5703125" style="14" customWidth="1"/>
    <col min="5118" max="5127" width="0" style="14" hidden="1" customWidth="1"/>
    <col min="5128" max="5128" width="1.7109375" style="14" customWidth="1"/>
    <col min="5129" max="5129" width="13" style="14" customWidth="1"/>
    <col min="5130" max="5131" width="11.7109375" style="14" customWidth="1"/>
    <col min="5132" max="5132" width="13" style="14" customWidth="1"/>
    <col min="5133" max="5133" width="11.7109375" style="14" customWidth="1"/>
    <col min="5134" max="5134" width="1.7109375" style="14" customWidth="1"/>
    <col min="5135" max="5135" width="13" style="14" customWidth="1"/>
    <col min="5136" max="5137" width="11.7109375" style="14" customWidth="1"/>
    <col min="5138" max="5138" width="13" style="14" customWidth="1"/>
    <col min="5139" max="5139" width="11.7109375" style="14" customWidth="1"/>
    <col min="5140" max="5140" width="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7" width="13" style="14" customWidth="1"/>
    <col min="5148" max="5148" width="11.7109375" style="14" customWidth="1"/>
    <col min="5149" max="5149" width="1.7109375" style="14" customWidth="1"/>
    <col min="5150" max="5152" width="11.7109375" style="14" customWidth="1"/>
    <col min="5153" max="5153" width="13" style="14" customWidth="1"/>
    <col min="5154" max="5154" width="11.7109375" style="14" customWidth="1"/>
    <col min="5155" max="5155" width="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4.5703125" style="14" customWidth="1"/>
    <col min="5160" max="5160" width="11.7109375" style="14" customWidth="1"/>
    <col min="5161" max="5161" width="1.7109375" style="14" customWidth="1"/>
    <col min="5162" max="5355" width="9.140625" style="14"/>
    <col min="5356" max="5363" width="4" style="14" customWidth="1"/>
    <col min="5364" max="5364" width="6" style="14" customWidth="1"/>
    <col min="5365" max="5366" width="4" style="14" customWidth="1"/>
    <col min="5367" max="5368" width="0" style="14" hidden="1" customWidth="1"/>
    <col min="5369" max="5369" width="47.7109375" style="14" customWidth="1"/>
    <col min="5370" max="5372" width="0" style="14" hidden="1" customWidth="1"/>
    <col min="5373" max="5373" width="14.5703125" style="14" customWidth="1"/>
    <col min="5374" max="5383" width="0" style="14" hidden="1" customWidth="1"/>
    <col min="5384" max="5384" width="1.7109375" style="14" customWidth="1"/>
    <col min="5385" max="5385" width="13" style="14" customWidth="1"/>
    <col min="5386" max="5387" width="11.7109375" style="14" customWidth="1"/>
    <col min="5388" max="5388" width="13" style="14" customWidth="1"/>
    <col min="5389" max="5389" width="11.7109375" style="14" customWidth="1"/>
    <col min="5390" max="5390" width="1.7109375" style="14" customWidth="1"/>
    <col min="5391" max="5391" width="13" style="14" customWidth="1"/>
    <col min="5392" max="5393" width="11.7109375" style="14" customWidth="1"/>
    <col min="5394" max="5394" width="13" style="14" customWidth="1"/>
    <col min="5395" max="5395" width="11.7109375" style="14" customWidth="1"/>
    <col min="5396" max="5396" width="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3" width="13" style="14" customWidth="1"/>
    <col min="5404" max="5404" width="11.7109375" style="14" customWidth="1"/>
    <col min="5405" max="5405" width="1.7109375" style="14" customWidth="1"/>
    <col min="5406" max="5408" width="11.7109375" style="14" customWidth="1"/>
    <col min="5409" max="5409" width="13" style="14" customWidth="1"/>
    <col min="5410" max="5410" width="11.7109375" style="14" customWidth="1"/>
    <col min="5411" max="5411" width="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4.5703125" style="14" customWidth="1"/>
    <col min="5416" max="5416" width="11.7109375" style="14" customWidth="1"/>
    <col min="5417" max="5417" width="1.7109375" style="14" customWidth="1"/>
    <col min="5418" max="5611" width="9.140625" style="14"/>
    <col min="5612" max="5619" width="4" style="14" customWidth="1"/>
    <col min="5620" max="5620" width="6" style="14" customWidth="1"/>
    <col min="5621" max="5622" width="4" style="14" customWidth="1"/>
    <col min="5623" max="5624" width="0" style="14" hidden="1" customWidth="1"/>
    <col min="5625" max="5625" width="47.7109375" style="14" customWidth="1"/>
    <col min="5626" max="5628" width="0" style="14" hidden="1" customWidth="1"/>
    <col min="5629" max="5629" width="14.5703125" style="14" customWidth="1"/>
    <col min="5630" max="5639" width="0" style="14" hidden="1" customWidth="1"/>
    <col min="5640" max="5640" width="1.7109375" style="14" customWidth="1"/>
    <col min="5641" max="5641" width="13" style="14" customWidth="1"/>
    <col min="5642" max="5643" width="11.7109375" style="14" customWidth="1"/>
    <col min="5644" max="5644" width="13" style="14" customWidth="1"/>
    <col min="5645" max="5645" width="11.7109375" style="14" customWidth="1"/>
    <col min="5646" max="5646" width="1.7109375" style="14" customWidth="1"/>
    <col min="5647" max="5647" width="13" style="14" customWidth="1"/>
    <col min="5648" max="5649" width="11.7109375" style="14" customWidth="1"/>
    <col min="5650" max="5650" width="13" style="14" customWidth="1"/>
    <col min="5651" max="5651" width="11.7109375" style="14" customWidth="1"/>
    <col min="5652" max="5652" width="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9" width="13" style="14" customWidth="1"/>
    <col min="5660" max="5660" width="11.7109375" style="14" customWidth="1"/>
    <col min="5661" max="5661" width="1.7109375" style="14" customWidth="1"/>
    <col min="5662" max="5664" width="11.7109375" style="14" customWidth="1"/>
    <col min="5665" max="5665" width="13" style="14" customWidth="1"/>
    <col min="5666" max="5666" width="11.7109375" style="14" customWidth="1"/>
    <col min="5667" max="5667" width="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4.5703125" style="14" customWidth="1"/>
    <col min="5672" max="5672" width="11.7109375" style="14" customWidth="1"/>
    <col min="5673" max="5673" width="1.7109375" style="14" customWidth="1"/>
    <col min="5674" max="5867" width="9.140625" style="14"/>
    <col min="5868" max="5875" width="4" style="14" customWidth="1"/>
    <col min="5876" max="5876" width="6" style="14" customWidth="1"/>
    <col min="5877" max="5878" width="4" style="14" customWidth="1"/>
    <col min="5879" max="5880" width="0" style="14" hidden="1" customWidth="1"/>
    <col min="5881" max="5881" width="47.7109375" style="14" customWidth="1"/>
    <col min="5882" max="5884" width="0" style="14" hidden="1" customWidth="1"/>
    <col min="5885" max="5885" width="14.5703125" style="14" customWidth="1"/>
    <col min="5886" max="5895" width="0" style="14" hidden="1" customWidth="1"/>
    <col min="5896" max="5896" width="1.7109375" style="14" customWidth="1"/>
    <col min="5897" max="5897" width="13" style="14" customWidth="1"/>
    <col min="5898" max="5899" width="11.7109375" style="14" customWidth="1"/>
    <col min="5900" max="5900" width="13" style="14" customWidth="1"/>
    <col min="5901" max="5901" width="11.7109375" style="14" customWidth="1"/>
    <col min="5902" max="5902" width="1.7109375" style="14" customWidth="1"/>
    <col min="5903" max="5903" width="13" style="14" customWidth="1"/>
    <col min="5904" max="5905" width="11.7109375" style="14" customWidth="1"/>
    <col min="5906" max="5906" width="13" style="14" customWidth="1"/>
    <col min="5907" max="5907" width="11.7109375" style="14" customWidth="1"/>
    <col min="5908" max="5908" width="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5" width="13" style="14" customWidth="1"/>
    <col min="5916" max="5916" width="11.7109375" style="14" customWidth="1"/>
    <col min="5917" max="5917" width="1.7109375" style="14" customWidth="1"/>
    <col min="5918" max="5920" width="11.7109375" style="14" customWidth="1"/>
    <col min="5921" max="5921" width="13" style="14" customWidth="1"/>
    <col min="5922" max="5922" width="11.7109375" style="14" customWidth="1"/>
    <col min="5923" max="5923" width="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4.5703125" style="14" customWidth="1"/>
    <col min="5928" max="5928" width="11.7109375" style="14" customWidth="1"/>
    <col min="5929" max="5929" width="1.7109375" style="14" customWidth="1"/>
    <col min="5930" max="6123" width="9.140625" style="14"/>
    <col min="6124" max="6131" width="4" style="14" customWidth="1"/>
    <col min="6132" max="6132" width="6" style="14" customWidth="1"/>
    <col min="6133" max="6134" width="4" style="14" customWidth="1"/>
    <col min="6135" max="6136" width="0" style="14" hidden="1" customWidth="1"/>
    <col min="6137" max="6137" width="47.7109375" style="14" customWidth="1"/>
    <col min="6138" max="6140" width="0" style="14" hidden="1" customWidth="1"/>
    <col min="6141" max="6141" width="14.5703125" style="14" customWidth="1"/>
    <col min="6142" max="6151" width="0" style="14" hidden="1" customWidth="1"/>
    <col min="6152" max="6152" width="1.7109375" style="14" customWidth="1"/>
    <col min="6153" max="6153" width="13" style="14" customWidth="1"/>
    <col min="6154" max="6155" width="11.7109375" style="14" customWidth="1"/>
    <col min="6156" max="6156" width="13" style="14" customWidth="1"/>
    <col min="6157" max="6157" width="11.7109375" style="14" customWidth="1"/>
    <col min="6158" max="6158" width="1.7109375" style="14" customWidth="1"/>
    <col min="6159" max="6159" width="13" style="14" customWidth="1"/>
    <col min="6160" max="6161" width="11.7109375" style="14" customWidth="1"/>
    <col min="6162" max="6162" width="13" style="14" customWidth="1"/>
    <col min="6163" max="6163" width="11.7109375" style="14" customWidth="1"/>
    <col min="6164" max="6164" width="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71" width="13" style="14" customWidth="1"/>
    <col min="6172" max="6172" width="11.7109375" style="14" customWidth="1"/>
    <col min="6173" max="6173" width="1.7109375" style="14" customWidth="1"/>
    <col min="6174" max="6176" width="11.7109375" style="14" customWidth="1"/>
    <col min="6177" max="6177" width="13" style="14" customWidth="1"/>
    <col min="6178" max="6178" width="11.7109375" style="14" customWidth="1"/>
    <col min="6179" max="6179" width="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4.5703125" style="14" customWidth="1"/>
    <col min="6184" max="6184" width="11.7109375" style="14" customWidth="1"/>
    <col min="6185" max="6185" width="1.7109375" style="14" customWidth="1"/>
    <col min="6186" max="6379" width="9.140625" style="14"/>
    <col min="6380" max="6387" width="4" style="14" customWidth="1"/>
    <col min="6388" max="6388" width="6" style="14" customWidth="1"/>
    <col min="6389" max="6390" width="4" style="14" customWidth="1"/>
    <col min="6391" max="6392" width="0" style="14" hidden="1" customWidth="1"/>
    <col min="6393" max="6393" width="47.7109375" style="14" customWidth="1"/>
    <col min="6394" max="6396" width="0" style="14" hidden="1" customWidth="1"/>
    <col min="6397" max="6397" width="14.5703125" style="14" customWidth="1"/>
    <col min="6398" max="6407" width="0" style="14" hidden="1" customWidth="1"/>
    <col min="6408" max="6408" width="1.7109375" style="14" customWidth="1"/>
    <col min="6409" max="6409" width="13" style="14" customWidth="1"/>
    <col min="6410" max="6411" width="11.7109375" style="14" customWidth="1"/>
    <col min="6412" max="6412" width="13" style="14" customWidth="1"/>
    <col min="6413" max="6413" width="11.7109375" style="14" customWidth="1"/>
    <col min="6414" max="6414" width="1.7109375" style="14" customWidth="1"/>
    <col min="6415" max="6415" width="13" style="14" customWidth="1"/>
    <col min="6416" max="6417" width="11.7109375" style="14" customWidth="1"/>
    <col min="6418" max="6418" width="13" style="14" customWidth="1"/>
    <col min="6419" max="6419" width="11.7109375" style="14" customWidth="1"/>
    <col min="6420" max="6420" width="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7" width="13" style="14" customWidth="1"/>
    <col min="6428" max="6428" width="11.7109375" style="14" customWidth="1"/>
    <col min="6429" max="6429" width="1.7109375" style="14" customWidth="1"/>
    <col min="6430" max="6432" width="11.7109375" style="14" customWidth="1"/>
    <col min="6433" max="6433" width="13" style="14" customWidth="1"/>
    <col min="6434" max="6434" width="11.7109375" style="14" customWidth="1"/>
    <col min="6435" max="6435" width="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4.5703125" style="14" customWidth="1"/>
    <col min="6440" max="6440" width="11.7109375" style="14" customWidth="1"/>
    <col min="6441" max="6441" width="1.7109375" style="14" customWidth="1"/>
    <col min="6442" max="6635" width="9.140625" style="14"/>
    <col min="6636" max="6643" width="4" style="14" customWidth="1"/>
    <col min="6644" max="6644" width="6" style="14" customWidth="1"/>
    <col min="6645" max="6646" width="4" style="14" customWidth="1"/>
    <col min="6647" max="6648" width="0" style="14" hidden="1" customWidth="1"/>
    <col min="6649" max="6649" width="47.7109375" style="14" customWidth="1"/>
    <col min="6650" max="6652" width="0" style="14" hidden="1" customWidth="1"/>
    <col min="6653" max="6653" width="14.5703125" style="14" customWidth="1"/>
    <col min="6654" max="6663" width="0" style="14" hidden="1" customWidth="1"/>
    <col min="6664" max="6664" width="1.7109375" style="14" customWidth="1"/>
    <col min="6665" max="6665" width="13" style="14" customWidth="1"/>
    <col min="6666" max="6667" width="11.7109375" style="14" customWidth="1"/>
    <col min="6668" max="6668" width="13" style="14" customWidth="1"/>
    <col min="6669" max="6669" width="11.7109375" style="14" customWidth="1"/>
    <col min="6670" max="6670" width="1.7109375" style="14" customWidth="1"/>
    <col min="6671" max="6671" width="13" style="14" customWidth="1"/>
    <col min="6672" max="6673" width="11.7109375" style="14" customWidth="1"/>
    <col min="6674" max="6674" width="13" style="14" customWidth="1"/>
    <col min="6675" max="6675" width="11.7109375" style="14" customWidth="1"/>
    <col min="6676" max="6676" width="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3" width="13" style="14" customWidth="1"/>
    <col min="6684" max="6684" width="11.7109375" style="14" customWidth="1"/>
    <col min="6685" max="6685" width="1.7109375" style="14" customWidth="1"/>
    <col min="6686" max="6688" width="11.7109375" style="14" customWidth="1"/>
    <col min="6689" max="6689" width="13" style="14" customWidth="1"/>
    <col min="6690" max="6690" width="11.7109375" style="14" customWidth="1"/>
    <col min="6691" max="6691" width="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4.5703125" style="14" customWidth="1"/>
    <col min="6696" max="6696" width="11.7109375" style="14" customWidth="1"/>
    <col min="6697" max="6697" width="1.7109375" style="14" customWidth="1"/>
    <col min="6698" max="6891" width="9.140625" style="14"/>
    <col min="6892" max="6899" width="4" style="14" customWidth="1"/>
    <col min="6900" max="6900" width="6" style="14" customWidth="1"/>
    <col min="6901" max="6902" width="4" style="14" customWidth="1"/>
    <col min="6903" max="6904" width="0" style="14" hidden="1" customWidth="1"/>
    <col min="6905" max="6905" width="47.7109375" style="14" customWidth="1"/>
    <col min="6906" max="6908" width="0" style="14" hidden="1" customWidth="1"/>
    <col min="6909" max="6909" width="14.5703125" style="14" customWidth="1"/>
    <col min="6910" max="6919" width="0" style="14" hidden="1" customWidth="1"/>
    <col min="6920" max="6920" width="1.7109375" style="14" customWidth="1"/>
    <col min="6921" max="6921" width="13" style="14" customWidth="1"/>
    <col min="6922" max="6923" width="11.7109375" style="14" customWidth="1"/>
    <col min="6924" max="6924" width="13" style="14" customWidth="1"/>
    <col min="6925" max="6925" width="11.7109375" style="14" customWidth="1"/>
    <col min="6926" max="6926" width="1.7109375" style="14" customWidth="1"/>
    <col min="6927" max="6927" width="13" style="14" customWidth="1"/>
    <col min="6928" max="6929" width="11.7109375" style="14" customWidth="1"/>
    <col min="6930" max="6930" width="13" style="14" customWidth="1"/>
    <col min="6931" max="6931" width="11.7109375" style="14" customWidth="1"/>
    <col min="6932" max="6932" width="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9" width="13" style="14" customWidth="1"/>
    <col min="6940" max="6940" width="11.7109375" style="14" customWidth="1"/>
    <col min="6941" max="6941" width="1.7109375" style="14" customWidth="1"/>
    <col min="6942" max="6944" width="11.7109375" style="14" customWidth="1"/>
    <col min="6945" max="6945" width="13" style="14" customWidth="1"/>
    <col min="6946" max="6946" width="11.7109375" style="14" customWidth="1"/>
    <col min="6947" max="6947" width="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4.5703125" style="14" customWidth="1"/>
    <col min="6952" max="6952" width="11.7109375" style="14" customWidth="1"/>
    <col min="6953" max="6953" width="1.7109375" style="14" customWidth="1"/>
    <col min="6954" max="7147" width="9.140625" style="14"/>
    <col min="7148" max="7155" width="4" style="14" customWidth="1"/>
    <col min="7156" max="7156" width="6" style="14" customWidth="1"/>
    <col min="7157" max="7158" width="4" style="14" customWidth="1"/>
    <col min="7159" max="7160" width="0" style="14" hidden="1" customWidth="1"/>
    <col min="7161" max="7161" width="47.7109375" style="14" customWidth="1"/>
    <col min="7162" max="7164" width="0" style="14" hidden="1" customWidth="1"/>
    <col min="7165" max="7165" width="14.5703125" style="14" customWidth="1"/>
    <col min="7166" max="7175" width="0" style="14" hidden="1" customWidth="1"/>
    <col min="7176" max="7176" width="1.7109375" style="14" customWidth="1"/>
    <col min="7177" max="7177" width="13" style="14" customWidth="1"/>
    <col min="7178" max="7179" width="11.7109375" style="14" customWidth="1"/>
    <col min="7180" max="7180" width="13" style="14" customWidth="1"/>
    <col min="7181" max="7181" width="11.7109375" style="14" customWidth="1"/>
    <col min="7182" max="7182" width="1.7109375" style="14" customWidth="1"/>
    <col min="7183" max="7183" width="13" style="14" customWidth="1"/>
    <col min="7184" max="7185" width="11.7109375" style="14" customWidth="1"/>
    <col min="7186" max="7186" width="13" style="14" customWidth="1"/>
    <col min="7187" max="7187" width="11.7109375" style="14" customWidth="1"/>
    <col min="7188" max="7188" width="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5" width="13" style="14" customWidth="1"/>
    <col min="7196" max="7196" width="11.7109375" style="14" customWidth="1"/>
    <col min="7197" max="7197" width="1.7109375" style="14" customWidth="1"/>
    <col min="7198" max="7200" width="11.7109375" style="14" customWidth="1"/>
    <col min="7201" max="7201" width="13" style="14" customWidth="1"/>
    <col min="7202" max="7202" width="11.7109375" style="14" customWidth="1"/>
    <col min="7203" max="7203" width="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4.5703125" style="14" customWidth="1"/>
    <col min="7208" max="7208" width="11.7109375" style="14" customWidth="1"/>
    <col min="7209" max="7209" width="1.7109375" style="14" customWidth="1"/>
    <col min="7210" max="7403" width="9.140625" style="14"/>
    <col min="7404" max="7411" width="4" style="14" customWidth="1"/>
    <col min="7412" max="7412" width="6" style="14" customWidth="1"/>
    <col min="7413" max="7414" width="4" style="14" customWidth="1"/>
    <col min="7415" max="7416" width="0" style="14" hidden="1" customWidth="1"/>
    <col min="7417" max="7417" width="47.7109375" style="14" customWidth="1"/>
    <col min="7418" max="7420" width="0" style="14" hidden="1" customWidth="1"/>
    <col min="7421" max="7421" width="14.5703125" style="14" customWidth="1"/>
    <col min="7422" max="7431" width="0" style="14" hidden="1" customWidth="1"/>
    <col min="7432" max="7432" width="1.7109375" style="14" customWidth="1"/>
    <col min="7433" max="7433" width="13" style="14" customWidth="1"/>
    <col min="7434" max="7435" width="11.7109375" style="14" customWidth="1"/>
    <col min="7436" max="7436" width="13" style="14" customWidth="1"/>
    <col min="7437" max="7437" width="11.7109375" style="14" customWidth="1"/>
    <col min="7438" max="7438" width="1.7109375" style="14" customWidth="1"/>
    <col min="7439" max="7439" width="13" style="14" customWidth="1"/>
    <col min="7440" max="7441" width="11.7109375" style="14" customWidth="1"/>
    <col min="7442" max="7442" width="13" style="14" customWidth="1"/>
    <col min="7443" max="7443" width="11.7109375" style="14" customWidth="1"/>
    <col min="7444" max="7444" width="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51" width="13" style="14" customWidth="1"/>
    <col min="7452" max="7452" width="11.7109375" style="14" customWidth="1"/>
    <col min="7453" max="7453" width="1.7109375" style="14" customWidth="1"/>
    <col min="7454" max="7456" width="11.7109375" style="14" customWidth="1"/>
    <col min="7457" max="7457" width="13" style="14" customWidth="1"/>
    <col min="7458" max="7458" width="11.7109375" style="14" customWidth="1"/>
    <col min="7459" max="7459" width="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4.5703125" style="14" customWidth="1"/>
    <col min="7464" max="7464" width="11.7109375" style="14" customWidth="1"/>
    <col min="7465" max="7465" width="1.7109375" style="14" customWidth="1"/>
    <col min="7466" max="7659" width="9.140625" style="14"/>
    <col min="7660" max="7667" width="4" style="14" customWidth="1"/>
    <col min="7668" max="7668" width="6" style="14" customWidth="1"/>
    <col min="7669" max="7670" width="4" style="14" customWidth="1"/>
    <col min="7671" max="7672" width="0" style="14" hidden="1" customWidth="1"/>
    <col min="7673" max="7673" width="47.7109375" style="14" customWidth="1"/>
    <col min="7674" max="7676" width="0" style="14" hidden="1" customWidth="1"/>
    <col min="7677" max="7677" width="14.5703125" style="14" customWidth="1"/>
    <col min="7678" max="7687" width="0" style="14" hidden="1" customWidth="1"/>
    <col min="7688" max="7688" width="1.7109375" style="14" customWidth="1"/>
    <col min="7689" max="7689" width="13" style="14" customWidth="1"/>
    <col min="7690" max="7691" width="11.7109375" style="14" customWidth="1"/>
    <col min="7692" max="7692" width="13" style="14" customWidth="1"/>
    <col min="7693" max="7693" width="11.7109375" style="14" customWidth="1"/>
    <col min="7694" max="7694" width="1.7109375" style="14" customWidth="1"/>
    <col min="7695" max="7695" width="13" style="14" customWidth="1"/>
    <col min="7696" max="7697" width="11.7109375" style="14" customWidth="1"/>
    <col min="7698" max="7698" width="13" style="14" customWidth="1"/>
    <col min="7699" max="7699" width="11.7109375" style="14" customWidth="1"/>
    <col min="7700" max="7700" width="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7" width="13" style="14" customWidth="1"/>
    <col min="7708" max="7708" width="11.7109375" style="14" customWidth="1"/>
    <col min="7709" max="7709" width="1.7109375" style="14" customWidth="1"/>
    <col min="7710" max="7712" width="11.7109375" style="14" customWidth="1"/>
    <col min="7713" max="7713" width="13" style="14" customWidth="1"/>
    <col min="7714" max="7714" width="11.7109375" style="14" customWidth="1"/>
    <col min="7715" max="7715" width="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4.5703125" style="14" customWidth="1"/>
    <col min="7720" max="7720" width="11.7109375" style="14" customWidth="1"/>
    <col min="7721" max="7721" width="1.7109375" style="14" customWidth="1"/>
    <col min="7722" max="7915" width="9.140625" style="14"/>
    <col min="7916" max="7923" width="4" style="14" customWidth="1"/>
    <col min="7924" max="7924" width="6" style="14" customWidth="1"/>
    <col min="7925" max="7926" width="4" style="14" customWidth="1"/>
    <col min="7927" max="7928" width="0" style="14" hidden="1" customWidth="1"/>
    <col min="7929" max="7929" width="47.7109375" style="14" customWidth="1"/>
    <col min="7930" max="7932" width="0" style="14" hidden="1" customWidth="1"/>
    <col min="7933" max="7933" width="14.5703125" style="14" customWidth="1"/>
    <col min="7934" max="7943" width="0" style="14" hidden="1" customWidth="1"/>
    <col min="7944" max="7944" width="1.7109375" style="14" customWidth="1"/>
    <col min="7945" max="7945" width="13" style="14" customWidth="1"/>
    <col min="7946" max="7947" width="11.7109375" style="14" customWidth="1"/>
    <col min="7948" max="7948" width="13" style="14" customWidth="1"/>
    <col min="7949" max="7949" width="11.7109375" style="14" customWidth="1"/>
    <col min="7950" max="7950" width="1.7109375" style="14" customWidth="1"/>
    <col min="7951" max="7951" width="13" style="14" customWidth="1"/>
    <col min="7952" max="7953" width="11.7109375" style="14" customWidth="1"/>
    <col min="7954" max="7954" width="13" style="14" customWidth="1"/>
    <col min="7955" max="7955" width="11.7109375" style="14" customWidth="1"/>
    <col min="7956" max="7956" width="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3" width="13" style="14" customWidth="1"/>
    <col min="7964" max="7964" width="11.7109375" style="14" customWidth="1"/>
    <col min="7965" max="7965" width="1.7109375" style="14" customWidth="1"/>
    <col min="7966" max="7968" width="11.7109375" style="14" customWidth="1"/>
    <col min="7969" max="7969" width="13" style="14" customWidth="1"/>
    <col min="7970" max="7970" width="11.7109375" style="14" customWidth="1"/>
    <col min="7971" max="7971" width="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4.5703125" style="14" customWidth="1"/>
    <col min="7976" max="7976" width="11.7109375" style="14" customWidth="1"/>
    <col min="7977" max="7977" width="1.7109375" style="14" customWidth="1"/>
    <col min="7978" max="8171" width="9.140625" style="14"/>
    <col min="8172" max="8179" width="4" style="14" customWidth="1"/>
    <col min="8180" max="8180" width="6" style="14" customWidth="1"/>
    <col min="8181" max="8182" width="4" style="14" customWidth="1"/>
    <col min="8183" max="8184" width="0" style="14" hidden="1" customWidth="1"/>
    <col min="8185" max="8185" width="47.7109375" style="14" customWidth="1"/>
    <col min="8186" max="8188" width="0" style="14" hidden="1" customWidth="1"/>
    <col min="8189" max="8189" width="14.5703125" style="14" customWidth="1"/>
    <col min="8190" max="8199" width="0" style="14" hidden="1" customWidth="1"/>
    <col min="8200" max="8200" width="1.7109375" style="14" customWidth="1"/>
    <col min="8201" max="8201" width="13" style="14" customWidth="1"/>
    <col min="8202" max="8203" width="11.7109375" style="14" customWidth="1"/>
    <col min="8204" max="8204" width="13" style="14" customWidth="1"/>
    <col min="8205" max="8205" width="11.7109375" style="14" customWidth="1"/>
    <col min="8206" max="8206" width="1.7109375" style="14" customWidth="1"/>
    <col min="8207" max="8207" width="13" style="14" customWidth="1"/>
    <col min="8208" max="8209" width="11.7109375" style="14" customWidth="1"/>
    <col min="8210" max="8210" width="13" style="14" customWidth="1"/>
    <col min="8211" max="8211" width="11.7109375" style="14" customWidth="1"/>
    <col min="8212" max="8212" width="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9" width="13" style="14" customWidth="1"/>
    <col min="8220" max="8220" width="11.7109375" style="14" customWidth="1"/>
    <col min="8221" max="8221" width="1.7109375" style="14" customWidth="1"/>
    <col min="8222" max="8224" width="11.7109375" style="14" customWidth="1"/>
    <col min="8225" max="8225" width="13" style="14" customWidth="1"/>
    <col min="8226" max="8226" width="11.7109375" style="14" customWidth="1"/>
    <col min="8227" max="8227" width="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4.5703125" style="14" customWidth="1"/>
    <col min="8232" max="8232" width="11.7109375" style="14" customWidth="1"/>
    <col min="8233" max="8233" width="1.7109375" style="14" customWidth="1"/>
    <col min="8234" max="8427" width="9.140625" style="14"/>
    <col min="8428" max="8435" width="4" style="14" customWidth="1"/>
    <col min="8436" max="8436" width="6" style="14" customWidth="1"/>
    <col min="8437" max="8438" width="4" style="14" customWidth="1"/>
    <col min="8439" max="8440" width="0" style="14" hidden="1" customWidth="1"/>
    <col min="8441" max="8441" width="47.7109375" style="14" customWidth="1"/>
    <col min="8442" max="8444" width="0" style="14" hidden="1" customWidth="1"/>
    <col min="8445" max="8445" width="14.5703125" style="14" customWidth="1"/>
    <col min="8446" max="8455" width="0" style="14" hidden="1" customWidth="1"/>
    <col min="8456" max="8456" width="1.7109375" style="14" customWidth="1"/>
    <col min="8457" max="8457" width="13" style="14" customWidth="1"/>
    <col min="8458" max="8459" width="11.7109375" style="14" customWidth="1"/>
    <col min="8460" max="8460" width="13" style="14" customWidth="1"/>
    <col min="8461" max="8461" width="11.7109375" style="14" customWidth="1"/>
    <col min="8462" max="8462" width="1.7109375" style="14" customWidth="1"/>
    <col min="8463" max="8463" width="13" style="14" customWidth="1"/>
    <col min="8464" max="8465" width="11.7109375" style="14" customWidth="1"/>
    <col min="8466" max="8466" width="13" style="14" customWidth="1"/>
    <col min="8467" max="8467" width="11.7109375" style="14" customWidth="1"/>
    <col min="8468" max="8468" width="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5" width="13" style="14" customWidth="1"/>
    <col min="8476" max="8476" width="11.7109375" style="14" customWidth="1"/>
    <col min="8477" max="8477" width="1.7109375" style="14" customWidth="1"/>
    <col min="8478" max="8480" width="11.7109375" style="14" customWidth="1"/>
    <col min="8481" max="8481" width="13" style="14" customWidth="1"/>
    <col min="8482" max="8482" width="11.7109375" style="14" customWidth="1"/>
    <col min="8483" max="8483" width="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4.5703125" style="14" customWidth="1"/>
    <col min="8488" max="8488" width="11.7109375" style="14" customWidth="1"/>
    <col min="8489" max="8489" width="1.7109375" style="14" customWidth="1"/>
    <col min="8490" max="8683" width="9.140625" style="14"/>
    <col min="8684" max="8691" width="4" style="14" customWidth="1"/>
    <col min="8692" max="8692" width="6" style="14" customWidth="1"/>
    <col min="8693" max="8694" width="4" style="14" customWidth="1"/>
    <col min="8695" max="8696" width="0" style="14" hidden="1" customWidth="1"/>
    <col min="8697" max="8697" width="47.7109375" style="14" customWidth="1"/>
    <col min="8698" max="8700" width="0" style="14" hidden="1" customWidth="1"/>
    <col min="8701" max="8701" width="14.5703125" style="14" customWidth="1"/>
    <col min="8702" max="8711" width="0" style="14" hidden="1" customWidth="1"/>
    <col min="8712" max="8712" width="1.7109375" style="14" customWidth="1"/>
    <col min="8713" max="8713" width="13" style="14" customWidth="1"/>
    <col min="8714" max="8715" width="11.7109375" style="14" customWidth="1"/>
    <col min="8716" max="8716" width="13" style="14" customWidth="1"/>
    <col min="8717" max="8717" width="11.7109375" style="14" customWidth="1"/>
    <col min="8718" max="8718" width="1.7109375" style="14" customWidth="1"/>
    <col min="8719" max="8719" width="13" style="14" customWidth="1"/>
    <col min="8720" max="8721" width="11.7109375" style="14" customWidth="1"/>
    <col min="8722" max="8722" width="13" style="14" customWidth="1"/>
    <col min="8723" max="8723" width="11.7109375" style="14" customWidth="1"/>
    <col min="8724" max="8724" width="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31" width="13" style="14" customWidth="1"/>
    <col min="8732" max="8732" width="11.7109375" style="14" customWidth="1"/>
    <col min="8733" max="8733" width="1.7109375" style="14" customWidth="1"/>
    <col min="8734" max="8736" width="11.7109375" style="14" customWidth="1"/>
    <col min="8737" max="8737" width="13" style="14" customWidth="1"/>
    <col min="8738" max="8738" width="11.7109375" style="14" customWidth="1"/>
    <col min="8739" max="8739" width="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4.5703125" style="14" customWidth="1"/>
    <col min="8744" max="8744" width="11.7109375" style="14" customWidth="1"/>
    <col min="8745" max="8745" width="1.7109375" style="14" customWidth="1"/>
    <col min="8746" max="8939" width="9.140625" style="14"/>
    <col min="8940" max="8947" width="4" style="14" customWidth="1"/>
    <col min="8948" max="8948" width="6" style="14" customWidth="1"/>
    <col min="8949" max="8950" width="4" style="14" customWidth="1"/>
    <col min="8951" max="8952" width="0" style="14" hidden="1" customWidth="1"/>
    <col min="8953" max="8953" width="47.7109375" style="14" customWidth="1"/>
    <col min="8954" max="8956" width="0" style="14" hidden="1" customWidth="1"/>
    <col min="8957" max="8957" width="14.5703125" style="14" customWidth="1"/>
    <col min="8958" max="8967" width="0" style="14" hidden="1" customWidth="1"/>
    <col min="8968" max="8968" width="1.7109375" style="14" customWidth="1"/>
    <col min="8969" max="8969" width="13" style="14" customWidth="1"/>
    <col min="8970" max="8971" width="11.7109375" style="14" customWidth="1"/>
    <col min="8972" max="8972" width="13" style="14" customWidth="1"/>
    <col min="8973" max="8973" width="11.7109375" style="14" customWidth="1"/>
    <col min="8974" max="8974" width="1.7109375" style="14" customWidth="1"/>
    <col min="8975" max="8975" width="13" style="14" customWidth="1"/>
    <col min="8976" max="8977" width="11.7109375" style="14" customWidth="1"/>
    <col min="8978" max="8978" width="13" style="14" customWidth="1"/>
    <col min="8979" max="8979" width="11.7109375" style="14" customWidth="1"/>
    <col min="8980" max="8980" width="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7" width="13" style="14" customWidth="1"/>
    <col min="8988" max="8988" width="11.7109375" style="14" customWidth="1"/>
    <col min="8989" max="8989" width="1.7109375" style="14" customWidth="1"/>
    <col min="8990" max="8992" width="11.7109375" style="14" customWidth="1"/>
    <col min="8993" max="8993" width="13" style="14" customWidth="1"/>
    <col min="8994" max="8994" width="11.7109375" style="14" customWidth="1"/>
    <col min="8995" max="8995" width="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4.5703125" style="14" customWidth="1"/>
    <col min="9000" max="9000" width="11.7109375" style="14" customWidth="1"/>
    <col min="9001" max="9001" width="1.7109375" style="14" customWidth="1"/>
    <col min="9002" max="9195" width="9.140625" style="14"/>
    <col min="9196" max="9203" width="4" style="14" customWidth="1"/>
    <col min="9204" max="9204" width="6" style="14" customWidth="1"/>
    <col min="9205" max="9206" width="4" style="14" customWidth="1"/>
    <col min="9207" max="9208" width="0" style="14" hidden="1" customWidth="1"/>
    <col min="9209" max="9209" width="47.7109375" style="14" customWidth="1"/>
    <col min="9210" max="9212" width="0" style="14" hidden="1" customWidth="1"/>
    <col min="9213" max="9213" width="14.5703125" style="14" customWidth="1"/>
    <col min="9214" max="9223" width="0" style="14" hidden="1" customWidth="1"/>
    <col min="9224" max="9224" width="1.7109375" style="14" customWidth="1"/>
    <col min="9225" max="9225" width="13" style="14" customWidth="1"/>
    <col min="9226" max="9227" width="11.7109375" style="14" customWidth="1"/>
    <col min="9228" max="9228" width="13" style="14" customWidth="1"/>
    <col min="9229" max="9229" width="11.7109375" style="14" customWidth="1"/>
    <col min="9230" max="9230" width="1.7109375" style="14" customWidth="1"/>
    <col min="9231" max="9231" width="13" style="14" customWidth="1"/>
    <col min="9232" max="9233" width="11.7109375" style="14" customWidth="1"/>
    <col min="9234" max="9234" width="13" style="14" customWidth="1"/>
    <col min="9235" max="9235" width="11.7109375" style="14" customWidth="1"/>
    <col min="9236" max="9236" width="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3" width="13" style="14" customWidth="1"/>
    <col min="9244" max="9244" width="11.7109375" style="14" customWidth="1"/>
    <col min="9245" max="9245" width="1.7109375" style="14" customWidth="1"/>
    <col min="9246" max="9248" width="11.7109375" style="14" customWidth="1"/>
    <col min="9249" max="9249" width="13" style="14" customWidth="1"/>
    <col min="9250" max="9250" width="11.7109375" style="14" customWidth="1"/>
    <col min="9251" max="9251" width="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4.5703125" style="14" customWidth="1"/>
    <col min="9256" max="9256" width="11.7109375" style="14" customWidth="1"/>
    <col min="9257" max="9257" width="1.7109375" style="14" customWidth="1"/>
    <col min="9258" max="9451" width="9.140625" style="14"/>
    <col min="9452" max="9459" width="4" style="14" customWidth="1"/>
    <col min="9460" max="9460" width="6" style="14" customWidth="1"/>
    <col min="9461" max="9462" width="4" style="14" customWidth="1"/>
    <col min="9463" max="9464" width="0" style="14" hidden="1" customWidth="1"/>
    <col min="9465" max="9465" width="47.7109375" style="14" customWidth="1"/>
    <col min="9466" max="9468" width="0" style="14" hidden="1" customWidth="1"/>
    <col min="9469" max="9469" width="14.5703125" style="14" customWidth="1"/>
    <col min="9470" max="9479" width="0" style="14" hidden="1" customWidth="1"/>
    <col min="9480" max="9480" width="1.7109375" style="14" customWidth="1"/>
    <col min="9481" max="9481" width="13" style="14" customWidth="1"/>
    <col min="9482" max="9483" width="11.7109375" style="14" customWidth="1"/>
    <col min="9484" max="9484" width="13" style="14" customWidth="1"/>
    <col min="9485" max="9485" width="11.7109375" style="14" customWidth="1"/>
    <col min="9486" max="9486" width="1.7109375" style="14" customWidth="1"/>
    <col min="9487" max="9487" width="13" style="14" customWidth="1"/>
    <col min="9488" max="9489" width="11.7109375" style="14" customWidth="1"/>
    <col min="9490" max="9490" width="13" style="14" customWidth="1"/>
    <col min="9491" max="9491" width="11.7109375" style="14" customWidth="1"/>
    <col min="9492" max="9492" width="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9" width="13" style="14" customWidth="1"/>
    <col min="9500" max="9500" width="11.7109375" style="14" customWidth="1"/>
    <col min="9501" max="9501" width="1.7109375" style="14" customWidth="1"/>
    <col min="9502" max="9504" width="11.7109375" style="14" customWidth="1"/>
    <col min="9505" max="9505" width="13" style="14" customWidth="1"/>
    <col min="9506" max="9506" width="11.7109375" style="14" customWidth="1"/>
    <col min="9507" max="9507" width="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4.5703125" style="14" customWidth="1"/>
    <col min="9512" max="9512" width="11.7109375" style="14" customWidth="1"/>
    <col min="9513" max="9513" width="1.7109375" style="14" customWidth="1"/>
    <col min="9514" max="9707" width="9.140625" style="14"/>
    <col min="9708" max="9715" width="4" style="14" customWidth="1"/>
    <col min="9716" max="9716" width="6" style="14" customWidth="1"/>
    <col min="9717" max="9718" width="4" style="14" customWidth="1"/>
    <col min="9719" max="9720" width="0" style="14" hidden="1" customWidth="1"/>
    <col min="9721" max="9721" width="47.7109375" style="14" customWidth="1"/>
    <col min="9722" max="9724" width="0" style="14" hidden="1" customWidth="1"/>
    <col min="9725" max="9725" width="14.5703125" style="14" customWidth="1"/>
    <col min="9726" max="9735" width="0" style="14" hidden="1" customWidth="1"/>
    <col min="9736" max="9736" width="1.7109375" style="14" customWidth="1"/>
    <col min="9737" max="9737" width="13" style="14" customWidth="1"/>
    <col min="9738" max="9739" width="11.7109375" style="14" customWidth="1"/>
    <col min="9740" max="9740" width="13" style="14" customWidth="1"/>
    <col min="9741" max="9741" width="11.7109375" style="14" customWidth="1"/>
    <col min="9742" max="9742" width="1.7109375" style="14" customWidth="1"/>
    <col min="9743" max="9743" width="13" style="14" customWidth="1"/>
    <col min="9744" max="9745" width="11.7109375" style="14" customWidth="1"/>
    <col min="9746" max="9746" width="13" style="14" customWidth="1"/>
    <col min="9747" max="9747" width="11.7109375" style="14" customWidth="1"/>
    <col min="9748" max="9748" width="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5" width="13" style="14" customWidth="1"/>
    <col min="9756" max="9756" width="11.7109375" style="14" customWidth="1"/>
    <col min="9757" max="9757" width="1.7109375" style="14" customWidth="1"/>
    <col min="9758" max="9760" width="11.7109375" style="14" customWidth="1"/>
    <col min="9761" max="9761" width="13" style="14" customWidth="1"/>
    <col min="9762" max="9762" width="11.7109375" style="14" customWidth="1"/>
    <col min="9763" max="9763" width="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4.5703125" style="14" customWidth="1"/>
    <col min="9768" max="9768" width="11.7109375" style="14" customWidth="1"/>
    <col min="9769" max="9769" width="1.7109375" style="14" customWidth="1"/>
    <col min="9770" max="9963" width="9.140625" style="14"/>
    <col min="9964" max="9971" width="4" style="14" customWidth="1"/>
    <col min="9972" max="9972" width="6" style="14" customWidth="1"/>
    <col min="9973" max="9974" width="4" style="14" customWidth="1"/>
    <col min="9975" max="9976" width="0" style="14" hidden="1" customWidth="1"/>
    <col min="9977" max="9977" width="47.7109375" style="14" customWidth="1"/>
    <col min="9978" max="9980" width="0" style="14" hidden="1" customWidth="1"/>
    <col min="9981" max="9981" width="14.5703125" style="14" customWidth="1"/>
    <col min="9982" max="9991" width="0" style="14" hidden="1" customWidth="1"/>
    <col min="9992" max="9992" width="1.7109375" style="14" customWidth="1"/>
    <col min="9993" max="9993" width="13" style="14" customWidth="1"/>
    <col min="9994" max="9995" width="11.7109375" style="14" customWidth="1"/>
    <col min="9996" max="9996" width="13" style="14" customWidth="1"/>
    <col min="9997" max="9997" width="11.7109375" style="14" customWidth="1"/>
    <col min="9998" max="9998" width="1.7109375" style="14" customWidth="1"/>
    <col min="9999" max="9999" width="13" style="14" customWidth="1"/>
    <col min="10000" max="10001" width="11.7109375" style="14" customWidth="1"/>
    <col min="10002" max="10002" width="13" style="14" customWidth="1"/>
    <col min="10003" max="10003" width="11.7109375" style="14" customWidth="1"/>
    <col min="10004" max="10004" width="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11" width="13" style="14" customWidth="1"/>
    <col min="10012" max="10012" width="11.7109375" style="14" customWidth="1"/>
    <col min="10013" max="10013" width="1.7109375" style="14" customWidth="1"/>
    <col min="10014" max="10016" width="11.7109375" style="14" customWidth="1"/>
    <col min="10017" max="10017" width="13" style="14" customWidth="1"/>
    <col min="10018" max="10018" width="11.7109375" style="14" customWidth="1"/>
    <col min="10019" max="10019" width="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4.5703125" style="14" customWidth="1"/>
    <col min="10024" max="10024" width="11.7109375" style="14" customWidth="1"/>
    <col min="10025" max="10025" width="1.7109375" style="14" customWidth="1"/>
    <col min="10026" max="10219" width="9.140625" style="14"/>
    <col min="10220" max="10227" width="4" style="14" customWidth="1"/>
    <col min="10228" max="10228" width="6" style="14" customWidth="1"/>
    <col min="10229" max="10230" width="4" style="14" customWidth="1"/>
    <col min="10231" max="10232" width="0" style="14" hidden="1" customWidth="1"/>
    <col min="10233" max="10233" width="47.7109375" style="14" customWidth="1"/>
    <col min="10234" max="10236" width="0" style="14" hidden="1" customWidth="1"/>
    <col min="10237" max="10237" width="14.5703125" style="14" customWidth="1"/>
    <col min="10238" max="10247" width="0" style="14" hidden="1" customWidth="1"/>
    <col min="10248" max="10248" width="1.7109375" style="14" customWidth="1"/>
    <col min="10249" max="10249" width="13" style="14" customWidth="1"/>
    <col min="10250" max="10251" width="11.7109375" style="14" customWidth="1"/>
    <col min="10252" max="10252" width="13" style="14" customWidth="1"/>
    <col min="10253" max="10253" width="11.7109375" style="14" customWidth="1"/>
    <col min="10254" max="10254" width="1.7109375" style="14" customWidth="1"/>
    <col min="10255" max="10255" width="13" style="14" customWidth="1"/>
    <col min="10256" max="10257" width="11.7109375" style="14" customWidth="1"/>
    <col min="10258" max="10258" width="13" style="14" customWidth="1"/>
    <col min="10259" max="10259" width="11.7109375" style="14" customWidth="1"/>
    <col min="10260" max="10260" width="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7" width="13" style="14" customWidth="1"/>
    <col min="10268" max="10268" width="11.7109375" style="14" customWidth="1"/>
    <col min="10269" max="10269" width="1.7109375" style="14" customWidth="1"/>
    <col min="10270" max="10272" width="11.7109375" style="14" customWidth="1"/>
    <col min="10273" max="10273" width="13" style="14" customWidth="1"/>
    <col min="10274" max="10274" width="11.7109375" style="14" customWidth="1"/>
    <col min="10275" max="10275" width="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4.5703125" style="14" customWidth="1"/>
    <col min="10280" max="10280" width="11.7109375" style="14" customWidth="1"/>
    <col min="10281" max="10281" width="1.7109375" style="14" customWidth="1"/>
    <col min="10282" max="10475" width="9.140625" style="14"/>
    <col min="10476" max="10483" width="4" style="14" customWidth="1"/>
    <col min="10484" max="10484" width="6" style="14" customWidth="1"/>
    <col min="10485" max="10486" width="4" style="14" customWidth="1"/>
    <col min="10487" max="10488" width="0" style="14" hidden="1" customWidth="1"/>
    <col min="10489" max="10489" width="47.7109375" style="14" customWidth="1"/>
    <col min="10490" max="10492" width="0" style="14" hidden="1" customWidth="1"/>
    <col min="10493" max="10493" width="14.5703125" style="14" customWidth="1"/>
    <col min="10494" max="10503" width="0" style="14" hidden="1" customWidth="1"/>
    <col min="10504" max="10504" width="1.7109375" style="14" customWidth="1"/>
    <col min="10505" max="10505" width="13" style="14" customWidth="1"/>
    <col min="10506" max="10507" width="11.7109375" style="14" customWidth="1"/>
    <col min="10508" max="10508" width="13" style="14" customWidth="1"/>
    <col min="10509" max="10509" width="11.7109375" style="14" customWidth="1"/>
    <col min="10510" max="10510" width="1.7109375" style="14" customWidth="1"/>
    <col min="10511" max="10511" width="13" style="14" customWidth="1"/>
    <col min="10512" max="10513" width="11.7109375" style="14" customWidth="1"/>
    <col min="10514" max="10514" width="13" style="14" customWidth="1"/>
    <col min="10515" max="10515" width="11.7109375" style="14" customWidth="1"/>
    <col min="10516" max="10516" width="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3" width="13" style="14" customWidth="1"/>
    <col min="10524" max="10524" width="11.7109375" style="14" customWidth="1"/>
    <col min="10525" max="10525" width="1.7109375" style="14" customWidth="1"/>
    <col min="10526" max="10528" width="11.7109375" style="14" customWidth="1"/>
    <col min="10529" max="10529" width="13" style="14" customWidth="1"/>
    <col min="10530" max="10530" width="11.7109375" style="14" customWidth="1"/>
    <col min="10531" max="10531" width="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4.5703125" style="14" customWidth="1"/>
    <col min="10536" max="10536" width="11.7109375" style="14" customWidth="1"/>
    <col min="10537" max="10537" width="1.7109375" style="14" customWidth="1"/>
    <col min="10538" max="10731" width="9.140625" style="14"/>
    <col min="10732" max="10739" width="4" style="14" customWidth="1"/>
    <col min="10740" max="10740" width="6" style="14" customWidth="1"/>
    <col min="10741" max="10742" width="4" style="14" customWidth="1"/>
    <col min="10743" max="10744" width="0" style="14" hidden="1" customWidth="1"/>
    <col min="10745" max="10745" width="47.7109375" style="14" customWidth="1"/>
    <col min="10746" max="10748" width="0" style="14" hidden="1" customWidth="1"/>
    <col min="10749" max="10749" width="14.5703125" style="14" customWidth="1"/>
    <col min="10750" max="10759" width="0" style="14" hidden="1" customWidth="1"/>
    <col min="10760" max="10760" width="1.7109375" style="14" customWidth="1"/>
    <col min="10761" max="10761" width="13" style="14" customWidth="1"/>
    <col min="10762" max="10763" width="11.7109375" style="14" customWidth="1"/>
    <col min="10764" max="10764" width="13" style="14" customWidth="1"/>
    <col min="10765" max="10765" width="11.7109375" style="14" customWidth="1"/>
    <col min="10766" max="10766" width="1.7109375" style="14" customWidth="1"/>
    <col min="10767" max="10767" width="13" style="14" customWidth="1"/>
    <col min="10768" max="10769" width="11.7109375" style="14" customWidth="1"/>
    <col min="10770" max="10770" width="13" style="14" customWidth="1"/>
    <col min="10771" max="10771" width="11.7109375" style="14" customWidth="1"/>
    <col min="10772" max="10772" width="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9" width="13" style="14" customWidth="1"/>
    <col min="10780" max="10780" width="11.7109375" style="14" customWidth="1"/>
    <col min="10781" max="10781" width="1.7109375" style="14" customWidth="1"/>
    <col min="10782" max="10784" width="11.7109375" style="14" customWidth="1"/>
    <col min="10785" max="10785" width="13" style="14" customWidth="1"/>
    <col min="10786" max="10786" width="11.7109375" style="14" customWidth="1"/>
    <col min="10787" max="10787" width="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4.5703125" style="14" customWidth="1"/>
    <col min="10792" max="10792" width="11.7109375" style="14" customWidth="1"/>
    <col min="10793" max="10793" width="1.7109375" style="14" customWidth="1"/>
    <col min="10794" max="10987" width="9.140625" style="14"/>
    <col min="10988" max="10995" width="4" style="14" customWidth="1"/>
    <col min="10996" max="10996" width="6" style="14" customWidth="1"/>
    <col min="10997" max="10998" width="4" style="14" customWidth="1"/>
    <col min="10999" max="11000" width="0" style="14" hidden="1" customWidth="1"/>
    <col min="11001" max="11001" width="47.7109375" style="14" customWidth="1"/>
    <col min="11002" max="11004" width="0" style="14" hidden="1" customWidth="1"/>
    <col min="11005" max="11005" width="14.5703125" style="14" customWidth="1"/>
    <col min="11006" max="11015" width="0" style="14" hidden="1" customWidth="1"/>
    <col min="11016" max="11016" width="1.7109375" style="14" customWidth="1"/>
    <col min="11017" max="11017" width="13" style="14" customWidth="1"/>
    <col min="11018" max="11019" width="11.7109375" style="14" customWidth="1"/>
    <col min="11020" max="11020" width="13" style="14" customWidth="1"/>
    <col min="11021" max="11021" width="11.7109375" style="14" customWidth="1"/>
    <col min="11022" max="11022" width="1.7109375" style="14" customWidth="1"/>
    <col min="11023" max="11023" width="13" style="14" customWidth="1"/>
    <col min="11024" max="11025" width="11.7109375" style="14" customWidth="1"/>
    <col min="11026" max="11026" width="13" style="14" customWidth="1"/>
    <col min="11027" max="11027" width="11.7109375" style="14" customWidth="1"/>
    <col min="11028" max="11028" width="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5" width="13" style="14" customWidth="1"/>
    <col min="11036" max="11036" width="11.7109375" style="14" customWidth="1"/>
    <col min="11037" max="11037" width="1.7109375" style="14" customWidth="1"/>
    <col min="11038" max="11040" width="11.7109375" style="14" customWidth="1"/>
    <col min="11041" max="11041" width="13" style="14" customWidth="1"/>
    <col min="11042" max="11042" width="11.7109375" style="14" customWidth="1"/>
    <col min="11043" max="11043" width="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4.5703125" style="14" customWidth="1"/>
    <col min="11048" max="11048" width="11.7109375" style="14" customWidth="1"/>
    <col min="11049" max="11049" width="1.7109375" style="14" customWidth="1"/>
    <col min="11050" max="11243" width="9.140625" style="14"/>
    <col min="11244" max="11251" width="4" style="14" customWidth="1"/>
    <col min="11252" max="11252" width="6" style="14" customWidth="1"/>
    <col min="11253" max="11254" width="4" style="14" customWidth="1"/>
    <col min="11255" max="11256" width="0" style="14" hidden="1" customWidth="1"/>
    <col min="11257" max="11257" width="47.7109375" style="14" customWidth="1"/>
    <col min="11258" max="11260" width="0" style="14" hidden="1" customWidth="1"/>
    <col min="11261" max="11261" width="14.5703125" style="14" customWidth="1"/>
    <col min="11262" max="11271" width="0" style="14" hidden="1" customWidth="1"/>
    <col min="11272" max="11272" width="1.7109375" style="14" customWidth="1"/>
    <col min="11273" max="11273" width="13" style="14" customWidth="1"/>
    <col min="11274" max="11275" width="11.7109375" style="14" customWidth="1"/>
    <col min="11276" max="11276" width="13" style="14" customWidth="1"/>
    <col min="11277" max="11277" width="11.7109375" style="14" customWidth="1"/>
    <col min="11278" max="11278" width="1.7109375" style="14" customWidth="1"/>
    <col min="11279" max="11279" width="13" style="14" customWidth="1"/>
    <col min="11280" max="11281" width="11.7109375" style="14" customWidth="1"/>
    <col min="11282" max="11282" width="13" style="14" customWidth="1"/>
    <col min="11283" max="11283" width="11.7109375" style="14" customWidth="1"/>
    <col min="11284" max="11284" width="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91" width="13" style="14" customWidth="1"/>
    <col min="11292" max="11292" width="11.7109375" style="14" customWidth="1"/>
    <col min="11293" max="11293" width="1.7109375" style="14" customWidth="1"/>
    <col min="11294" max="11296" width="11.7109375" style="14" customWidth="1"/>
    <col min="11297" max="11297" width="13" style="14" customWidth="1"/>
    <col min="11298" max="11298" width="11.7109375" style="14" customWidth="1"/>
    <col min="11299" max="11299" width="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4.5703125" style="14" customWidth="1"/>
    <col min="11304" max="11304" width="11.7109375" style="14" customWidth="1"/>
    <col min="11305" max="11305" width="1.7109375" style="14" customWidth="1"/>
    <col min="11306" max="11499" width="9.140625" style="14"/>
    <col min="11500" max="11507" width="4" style="14" customWidth="1"/>
    <col min="11508" max="11508" width="6" style="14" customWidth="1"/>
    <col min="11509" max="11510" width="4" style="14" customWidth="1"/>
    <col min="11511" max="11512" width="0" style="14" hidden="1" customWidth="1"/>
    <col min="11513" max="11513" width="47.7109375" style="14" customWidth="1"/>
    <col min="11514" max="11516" width="0" style="14" hidden="1" customWidth="1"/>
    <col min="11517" max="11517" width="14.5703125" style="14" customWidth="1"/>
    <col min="11518" max="11527" width="0" style="14" hidden="1" customWidth="1"/>
    <col min="11528" max="11528" width="1.7109375" style="14" customWidth="1"/>
    <col min="11529" max="11529" width="13" style="14" customWidth="1"/>
    <col min="11530" max="11531" width="11.7109375" style="14" customWidth="1"/>
    <col min="11532" max="11532" width="13" style="14" customWidth="1"/>
    <col min="11533" max="11533" width="11.7109375" style="14" customWidth="1"/>
    <col min="11534" max="11534" width="1.7109375" style="14" customWidth="1"/>
    <col min="11535" max="11535" width="13" style="14" customWidth="1"/>
    <col min="11536" max="11537" width="11.7109375" style="14" customWidth="1"/>
    <col min="11538" max="11538" width="13" style="14" customWidth="1"/>
    <col min="11539" max="11539" width="11.7109375" style="14" customWidth="1"/>
    <col min="11540" max="11540" width="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7" width="13" style="14" customWidth="1"/>
    <col min="11548" max="11548" width="11.7109375" style="14" customWidth="1"/>
    <col min="11549" max="11549" width="1.7109375" style="14" customWidth="1"/>
    <col min="11550" max="11552" width="11.7109375" style="14" customWidth="1"/>
    <col min="11553" max="11553" width="13" style="14" customWidth="1"/>
    <col min="11554" max="11554" width="11.7109375" style="14" customWidth="1"/>
    <col min="11555" max="11555" width="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4.5703125" style="14" customWidth="1"/>
    <col min="11560" max="11560" width="11.7109375" style="14" customWidth="1"/>
    <col min="11561" max="11561" width="1.7109375" style="14" customWidth="1"/>
    <col min="11562" max="11755" width="9.140625" style="14"/>
    <col min="11756" max="11763" width="4" style="14" customWidth="1"/>
    <col min="11764" max="11764" width="6" style="14" customWidth="1"/>
    <col min="11765" max="11766" width="4" style="14" customWidth="1"/>
    <col min="11767" max="11768" width="0" style="14" hidden="1" customWidth="1"/>
    <col min="11769" max="11769" width="47.7109375" style="14" customWidth="1"/>
    <col min="11770" max="11772" width="0" style="14" hidden="1" customWidth="1"/>
    <col min="11773" max="11773" width="14.5703125" style="14" customWidth="1"/>
    <col min="11774" max="11783" width="0" style="14" hidden="1" customWidth="1"/>
    <col min="11784" max="11784" width="1.7109375" style="14" customWidth="1"/>
    <col min="11785" max="11785" width="13" style="14" customWidth="1"/>
    <col min="11786" max="11787" width="11.7109375" style="14" customWidth="1"/>
    <col min="11788" max="11788" width="13" style="14" customWidth="1"/>
    <col min="11789" max="11789" width="11.7109375" style="14" customWidth="1"/>
    <col min="11790" max="11790" width="1.7109375" style="14" customWidth="1"/>
    <col min="11791" max="11791" width="13" style="14" customWidth="1"/>
    <col min="11792" max="11793" width="11.7109375" style="14" customWidth="1"/>
    <col min="11794" max="11794" width="13" style="14" customWidth="1"/>
    <col min="11795" max="11795" width="11.7109375" style="14" customWidth="1"/>
    <col min="11796" max="11796" width="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3" width="13" style="14" customWidth="1"/>
    <col min="11804" max="11804" width="11.7109375" style="14" customWidth="1"/>
    <col min="11805" max="11805" width="1.7109375" style="14" customWidth="1"/>
    <col min="11806" max="11808" width="11.7109375" style="14" customWidth="1"/>
    <col min="11809" max="11809" width="13" style="14" customWidth="1"/>
    <col min="11810" max="11810" width="11.7109375" style="14" customWidth="1"/>
    <col min="11811" max="11811" width="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4.5703125" style="14" customWidth="1"/>
    <col min="11816" max="11816" width="11.7109375" style="14" customWidth="1"/>
    <col min="11817" max="11817" width="1.7109375" style="14" customWidth="1"/>
    <col min="11818" max="12011" width="9.140625" style="14"/>
    <col min="12012" max="12019" width="4" style="14" customWidth="1"/>
    <col min="12020" max="12020" width="6" style="14" customWidth="1"/>
    <col min="12021" max="12022" width="4" style="14" customWidth="1"/>
    <col min="12023" max="12024" width="0" style="14" hidden="1" customWidth="1"/>
    <col min="12025" max="12025" width="47.7109375" style="14" customWidth="1"/>
    <col min="12026" max="12028" width="0" style="14" hidden="1" customWidth="1"/>
    <col min="12029" max="12029" width="14.5703125" style="14" customWidth="1"/>
    <col min="12030" max="12039" width="0" style="14" hidden="1" customWidth="1"/>
    <col min="12040" max="12040" width="1.7109375" style="14" customWidth="1"/>
    <col min="12041" max="12041" width="13" style="14" customWidth="1"/>
    <col min="12042" max="12043" width="11.7109375" style="14" customWidth="1"/>
    <col min="12044" max="12044" width="13" style="14" customWidth="1"/>
    <col min="12045" max="12045" width="11.7109375" style="14" customWidth="1"/>
    <col min="12046" max="12046" width="1.7109375" style="14" customWidth="1"/>
    <col min="12047" max="12047" width="13" style="14" customWidth="1"/>
    <col min="12048" max="12049" width="11.7109375" style="14" customWidth="1"/>
    <col min="12050" max="12050" width="13" style="14" customWidth="1"/>
    <col min="12051" max="12051" width="11.7109375" style="14" customWidth="1"/>
    <col min="12052" max="12052" width="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9" width="13" style="14" customWidth="1"/>
    <col min="12060" max="12060" width="11.7109375" style="14" customWidth="1"/>
    <col min="12061" max="12061" width="1.7109375" style="14" customWidth="1"/>
    <col min="12062" max="12064" width="11.7109375" style="14" customWidth="1"/>
    <col min="12065" max="12065" width="13" style="14" customWidth="1"/>
    <col min="12066" max="12066" width="11.7109375" style="14" customWidth="1"/>
    <col min="12067" max="12067" width="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4.5703125" style="14" customWidth="1"/>
    <col min="12072" max="12072" width="11.7109375" style="14" customWidth="1"/>
    <col min="12073" max="12073" width="1.7109375" style="14" customWidth="1"/>
    <col min="12074" max="12267" width="9.140625" style="14"/>
    <col min="12268" max="12275" width="4" style="14" customWidth="1"/>
    <col min="12276" max="12276" width="6" style="14" customWidth="1"/>
    <col min="12277" max="12278" width="4" style="14" customWidth="1"/>
    <col min="12279" max="12280" width="0" style="14" hidden="1" customWidth="1"/>
    <col min="12281" max="12281" width="47.7109375" style="14" customWidth="1"/>
    <col min="12282" max="12284" width="0" style="14" hidden="1" customWidth="1"/>
    <col min="12285" max="12285" width="14.5703125" style="14" customWidth="1"/>
    <col min="12286" max="12295" width="0" style="14" hidden="1" customWidth="1"/>
    <col min="12296" max="12296" width="1.7109375" style="14" customWidth="1"/>
    <col min="12297" max="12297" width="13" style="14" customWidth="1"/>
    <col min="12298" max="12299" width="11.7109375" style="14" customWidth="1"/>
    <col min="12300" max="12300" width="13" style="14" customWidth="1"/>
    <col min="12301" max="12301" width="11.7109375" style="14" customWidth="1"/>
    <col min="12302" max="12302" width="1.7109375" style="14" customWidth="1"/>
    <col min="12303" max="12303" width="13" style="14" customWidth="1"/>
    <col min="12304" max="12305" width="11.7109375" style="14" customWidth="1"/>
    <col min="12306" max="12306" width="13" style="14" customWidth="1"/>
    <col min="12307" max="12307" width="11.7109375" style="14" customWidth="1"/>
    <col min="12308" max="12308" width="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5" width="13" style="14" customWidth="1"/>
    <col min="12316" max="12316" width="11.7109375" style="14" customWidth="1"/>
    <col min="12317" max="12317" width="1.7109375" style="14" customWidth="1"/>
    <col min="12318" max="12320" width="11.7109375" style="14" customWidth="1"/>
    <col min="12321" max="12321" width="13" style="14" customWidth="1"/>
    <col min="12322" max="12322" width="11.7109375" style="14" customWidth="1"/>
    <col min="12323" max="12323" width="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4.5703125" style="14" customWidth="1"/>
    <col min="12328" max="12328" width="11.7109375" style="14" customWidth="1"/>
    <col min="12329" max="12329" width="1.7109375" style="14" customWidth="1"/>
    <col min="12330" max="12523" width="9.140625" style="14"/>
    <col min="12524" max="12531" width="4" style="14" customWidth="1"/>
    <col min="12532" max="12532" width="6" style="14" customWidth="1"/>
    <col min="12533" max="12534" width="4" style="14" customWidth="1"/>
    <col min="12535" max="12536" width="0" style="14" hidden="1" customWidth="1"/>
    <col min="12537" max="12537" width="47.7109375" style="14" customWidth="1"/>
    <col min="12538" max="12540" width="0" style="14" hidden="1" customWidth="1"/>
    <col min="12541" max="12541" width="14.5703125" style="14" customWidth="1"/>
    <col min="12542" max="12551" width="0" style="14" hidden="1" customWidth="1"/>
    <col min="12552" max="12552" width="1.7109375" style="14" customWidth="1"/>
    <col min="12553" max="12553" width="13" style="14" customWidth="1"/>
    <col min="12554" max="12555" width="11.7109375" style="14" customWidth="1"/>
    <col min="12556" max="12556" width="13" style="14" customWidth="1"/>
    <col min="12557" max="12557" width="11.7109375" style="14" customWidth="1"/>
    <col min="12558" max="12558" width="1.7109375" style="14" customWidth="1"/>
    <col min="12559" max="12559" width="13" style="14" customWidth="1"/>
    <col min="12560" max="12561" width="11.7109375" style="14" customWidth="1"/>
    <col min="12562" max="12562" width="13" style="14" customWidth="1"/>
    <col min="12563" max="12563" width="11.7109375" style="14" customWidth="1"/>
    <col min="12564" max="12564" width="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71" width="13" style="14" customWidth="1"/>
    <col min="12572" max="12572" width="11.7109375" style="14" customWidth="1"/>
    <col min="12573" max="12573" width="1.7109375" style="14" customWidth="1"/>
    <col min="12574" max="12576" width="11.7109375" style="14" customWidth="1"/>
    <col min="12577" max="12577" width="13" style="14" customWidth="1"/>
    <col min="12578" max="12578" width="11.7109375" style="14" customWidth="1"/>
    <col min="12579" max="12579" width="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4.5703125" style="14" customWidth="1"/>
    <col min="12584" max="12584" width="11.7109375" style="14" customWidth="1"/>
    <col min="12585" max="12585" width="1.7109375" style="14" customWidth="1"/>
    <col min="12586" max="12779" width="9.140625" style="14"/>
    <col min="12780" max="12787" width="4" style="14" customWidth="1"/>
    <col min="12788" max="12788" width="6" style="14" customWidth="1"/>
    <col min="12789" max="12790" width="4" style="14" customWidth="1"/>
    <col min="12791" max="12792" width="0" style="14" hidden="1" customWidth="1"/>
    <col min="12793" max="12793" width="47.7109375" style="14" customWidth="1"/>
    <col min="12794" max="12796" width="0" style="14" hidden="1" customWidth="1"/>
    <col min="12797" max="12797" width="14.5703125" style="14" customWidth="1"/>
    <col min="12798" max="12807" width="0" style="14" hidden="1" customWidth="1"/>
    <col min="12808" max="12808" width="1.7109375" style="14" customWidth="1"/>
    <col min="12809" max="12809" width="13" style="14" customWidth="1"/>
    <col min="12810" max="12811" width="11.7109375" style="14" customWidth="1"/>
    <col min="12812" max="12812" width="13" style="14" customWidth="1"/>
    <col min="12813" max="12813" width="11.7109375" style="14" customWidth="1"/>
    <col min="12814" max="12814" width="1.7109375" style="14" customWidth="1"/>
    <col min="12815" max="12815" width="13" style="14" customWidth="1"/>
    <col min="12816" max="12817" width="11.7109375" style="14" customWidth="1"/>
    <col min="12818" max="12818" width="13" style="14" customWidth="1"/>
    <col min="12819" max="12819" width="11.7109375" style="14" customWidth="1"/>
    <col min="12820" max="12820" width="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7" width="13" style="14" customWidth="1"/>
    <col min="12828" max="12828" width="11.7109375" style="14" customWidth="1"/>
    <col min="12829" max="12829" width="1.7109375" style="14" customWidth="1"/>
    <col min="12830" max="12832" width="11.7109375" style="14" customWidth="1"/>
    <col min="12833" max="12833" width="13" style="14" customWidth="1"/>
    <col min="12834" max="12834" width="11.7109375" style="14" customWidth="1"/>
    <col min="12835" max="12835" width="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4.5703125" style="14" customWidth="1"/>
    <col min="12840" max="12840" width="11.7109375" style="14" customWidth="1"/>
    <col min="12841" max="12841" width="1.7109375" style="14" customWidth="1"/>
    <col min="12842" max="13035" width="9.140625" style="14"/>
    <col min="13036" max="13043" width="4" style="14" customWidth="1"/>
    <col min="13044" max="13044" width="6" style="14" customWidth="1"/>
    <col min="13045" max="13046" width="4" style="14" customWidth="1"/>
    <col min="13047" max="13048" width="0" style="14" hidden="1" customWidth="1"/>
    <col min="13049" max="13049" width="47.7109375" style="14" customWidth="1"/>
    <col min="13050" max="13052" width="0" style="14" hidden="1" customWidth="1"/>
    <col min="13053" max="13053" width="14.5703125" style="14" customWidth="1"/>
    <col min="13054" max="13063" width="0" style="14" hidden="1" customWidth="1"/>
    <col min="13064" max="13064" width="1.7109375" style="14" customWidth="1"/>
    <col min="13065" max="13065" width="13" style="14" customWidth="1"/>
    <col min="13066" max="13067" width="11.7109375" style="14" customWidth="1"/>
    <col min="13068" max="13068" width="13" style="14" customWidth="1"/>
    <col min="13069" max="13069" width="11.7109375" style="14" customWidth="1"/>
    <col min="13070" max="13070" width="1.7109375" style="14" customWidth="1"/>
    <col min="13071" max="13071" width="13" style="14" customWidth="1"/>
    <col min="13072" max="13073" width="11.7109375" style="14" customWidth="1"/>
    <col min="13074" max="13074" width="13" style="14" customWidth="1"/>
    <col min="13075" max="13075" width="11.7109375" style="14" customWidth="1"/>
    <col min="13076" max="13076" width="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3" width="13" style="14" customWidth="1"/>
    <col min="13084" max="13084" width="11.7109375" style="14" customWidth="1"/>
    <col min="13085" max="13085" width="1.7109375" style="14" customWidth="1"/>
    <col min="13086" max="13088" width="11.7109375" style="14" customWidth="1"/>
    <col min="13089" max="13089" width="13" style="14" customWidth="1"/>
    <col min="13090" max="13090" width="11.7109375" style="14" customWidth="1"/>
    <col min="13091" max="13091" width="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4.5703125" style="14" customWidth="1"/>
    <col min="13096" max="13096" width="11.7109375" style="14" customWidth="1"/>
    <col min="13097" max="13097" width="1.7109375" style="14" customWidth="1"/>
    <col min="13098" max="13291" width="9.140625" style="14"/>
    <col min="13292" max="13299" width="4" style="14" customWidth="1"/>
    <col min="13300" max="13300" width="6" style="14" customWidth="1"/>
    <col min="13301" max="13302" width="4" style="14" customWidth="1"/>
    <col min="13303" max="13304" width="0" style="14" hidden="1" customWidth="1"/>
    <col min="13305" max="13305" width="47.7109375" style="14" customWidth="1"/>
    <col min="13306" max="13308" width="0" style="14" hidden="1" customWidth="1"/>
    <col min="13309" max="13309" width="14.5703125" style="14" customWidth="1"/>
    <col min="13310" max="13319" width="0" style="14" hidden="1" customWidth="1"/>
    <col min="13320" max="13320" width="1.7109375" style="14" customWidth="1"/>
    <col min="13321" max="13321" width="13" style="14" customWidth="1"/>
    <col min="13322" max="13323" width="11.7109375" style="14" customWidth="1"/>
    <col min="13324" max="13324" width="13" style="14" customWidth="1"/>
    <col min="13325" max="13325" width="11.7109375" style="14" customWidth="1"/>
    <col min="13326" max="13326" width="1.7109375" style="14" customWidth="1"/>
    <col min="13327" max="13327" width="13" style="14" customWidth="1"/>
    <col min="13328" max="13329" width="11.7109375" style="14" customWidth="1"/>
    <col min="13330" max="13330" width="13" style="14" customWidth="1"/>
    <col min="13331" max="13331" width="11.7109375" style="14" customWidth="1"/>
    <col min="13332" max="13332" width="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9" width="13" style="14" customWidth="1"/>
    <col min="13340" max="13340" width="11.7109375" style="14" customWidth="1"/>
    <col min="13341" max="13341" width="1.7109375" style="14" customWidth="1"/>
    <col min="13342" max="13344" width="11.7109375" style="14" customWidth="1"/>
    <col min="13345" max="13345" width="13" style="14" customWidth="1"/>
    <col min="13346" max="13346" width="11.7109375" style="14" customWidth="1"/>
    <col min="13347" max="13347" width="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4.5703125" style="14" customWidth="1"/>
    <col min="13352" max="13352" width="11.7109375" style="14" customWidth="1"/>
    <col min="13353" max="13353" width="1.7109375" style="14" customWidth="1"/>
    <col min="13354" max="13547" width="9.140625" style="14"/>
    <col min="13548" max="13555" width="4" style="14" customWidth="1"/>
    <col min="13556" max="13556" width="6" style="14" customWidth="1"/>
    <col min="13557" max="13558" width="4" style="14" customWidth="1"/>
    <col min="13559" max="13560" width="0" style="14" hidden="1" customWidth="1"/>
    <col min="13561" max="13561" width="47.7109375" style="14" customWidth="1"/>
    <col min="13562" max="13564" width="0" style="14" hidden="1" customWidth="1"/>
    <col min="13565" max="13565" width="14.5703125" style="14" customWidth="1"/>
    <col min="13566" max="13575" width="0" style="14" hidden="1" customWidth="1"/>
    <col min="13576" max="13576" width="1.7109375" style="14" customWidth="1"/>
    <col min="13577" max="13577" width="13" style="14" customWidth="1"/>
    <col min="13578" max="13579" width="11.7109375" style="14" customWidth="1"/>
    <col min="13580" max="13580" width="13" style="14" customWidth="1"/>
    <col min="13581" max="13581" width="11.7109375" style="14" customWidth="1"/>
    <col min="13582" max="13582" width="1.7109375" style="14" customWidth="1"/>
    <col min="13583" max="13583" width="13" style="14" customWidth="1"/>
    <col min="13584" max="13585" width="11.7109375" style="14" customWidth="1"/>
    <col min="13586" max="13586" width="13" style="14" customWidth="1"/>
    <col min="13587" max="13587" width="11.7109375" style="14" customWidth="1"/>
    <col min="13588" max="13588" width="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5" width="13" style="14" customWidth="1"/>
    <col min="13596" max="13596" width="11.7109375" style="14" customWidth="1"/>
    <col min="13597" max="13597" width="1.7109375" style="14" customWidth="1"/>
    <col min="13598" max="13600" width="11.7109375" style="14" customWidth="1"/>
    <col min="13601" max="13601" width="13" style="14" customWidth="1"/>
    <col min="13602" max="13602" width="11.7109375" style="14" customWidth="1"/>
    <col min="13603" max="13603" width="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4.5703125" style="14" customWidth="1"/>
    <col min="13608" max="13608" width="11.7109375" style="14" customWidth="1"/>
    <col min="13609" max="13609" width="1.7109375" style="14" customWidth="1"/>
    <col min="13610" max="13803" width="9.140625" style="14"/>
    <col min="13804" max="13811" width="4" style="14" customWidth="1"/>
    <col min="13812" max="13812" width="6" style="14" customWidth="1"/>
    <col min="13813" max="13814" width="4" style="14" customWidth="1"/>
    <col min="13815" max="13816" width="0" style="14" hidden="1" customWidth="1"/>
    <col min="13817" max="13817" width="47.7109375" style="14" customWidth="1"/>
    <col min="13818" max="13820" width="0" style="14" hidden="1" customWidth="1"/>
    <col min="13821" max="13821" width="14.5703125" style="14" customWidth="1"/>
    <col min="13822" max="13831" width="0" style="14" hidden="1" customWidth="1"/>
    <col min="13832" max="13832" width="1.7109375" style="14" customWidth="1"/>
    <col min="13833" max="13833" width="13" style="14" customWidth="1"/>
    <col min="13834" max="13835" width="11.7109375" style="14" customWidth="1"/>
    <col min="13836" max="13836" width="13" style="14" customWidth="1"/>
    <col min="13837" max="13837" width="11.7109375" style="14" customWidth="1"/>
    <col min="13838" max="13838" width="1.7109375" style="14" customWidth="1"/>
    <col min="13839" max="13839" width="13" style="14" customWidth="1"/>
    <col min="13840" max="13841" width="11.7109375" style="14" customWidth="1"/>
    <col min="13842" max="13842" width="13" style="14" customWidth="1"/>
    <col min="13843" max="13843" width="11.7109375" style="14" customWidth="1"/>
    <col min="13844" max="13844" width="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51" width="13" style="14" customWidth="1"/>
    <col min="13852" max="13852" width="11.7109375" style="14" customWidth="1"/>
    <col min="13853" max="13853" width="1.7109375" style="14" customWidth="1"/>
    <col min="13854" max="13856" width="11.7109375" style="14" customWidth="1"/>
    <col min="13857" max="13857" width="13" style="14" customWidth="1"/>
    <col min="13858" max="13858" width="11.7109375" style="14" customWidth="1"/>
    <col min="13859" max="13859" width="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4.5703125" style="14" customWidth="1"/>
    <col min="13864" max="13864" width="11.7109375" style="14" customWidth="1"/>
    <col min="13865" max="13865" width="1.7109375" style="14" customWidth="1"/>
    <col min="13866" max="14059" width="9.140625" style="14"/>
    <col min="14060" max="14067" width="4" style="14" customWidth="1"/>
    <col min="14068" max="14068" width="6" style="14" customWidth="1"/>
    <col min="14069" max="14070" width="4" style="14" customWidth="1"/>
    <col min="14071" max="14072" width="0" style="14" hidden="1" customWidth="1"/>
    <col min="14073" max="14073" width="47.7109375" style="14" customWidth="1"/>
    <col min="14074" max="14076" width="0" style="14" hidden="1" customWidth="1"/>
    <col min="14077" max="14077" width="14.5703125" style="14" customWidth="1"/>
    <col min="14078" max="14087" width="0" style="14" hidden="1" customWidth="1"/>
    <col min="14088" max="14088" width="1.7109375" style="14" customWidth="1"/>
    <col min="14089" max="14089" width="13" style="14" customWidth="1"/>
    <col min="14090" max="14091" width="11.7109375" style="14" customWidth="1"/>
    <col min="14092" max="14092" width="13" style="14" customWidth="1"/>
    <col min="14093" max="14093" width="11.7109375" style="14" customWidth="1"/>
    <col min="14094" max="14094" width="1.7109375" style="14" customWidth="1"/>
    <col min="14095" max="14095" width="13" style="14" customWidth="1"/>
    <col min="14096" max="14097" width="11.7109375" style="14" customWidth="1"/>
    <col min="14098" max="14098" width="13" style="14" customWidth="1"/>
    <col min="14099" max="14099" width="11.7109375" style="14" customWidth="1"/>
    <col min="14100" max="14100" width="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7" width="13" style="14" customWidth="1"/>
    <col min="14108" max="14108" width="11.7109375" style="14" customWidth="1"/>
    <col min="14109" max="14109" width="1.7109375" style="14" customWidth="1"/>
    <col min="14110" max="14112" width="11.7109375" style="14" customWidth="1"/>
    <col min="14113" max="14113" width="13" style="14" customWidth="1"/>
    <col min="14114" max="14114" width="11.7109375" style="14" customWidth="1"/>
    <col min="14115" max="14115" width="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4.5703125" style="14" customWidth="1"/>
    <col min="14120" max="14120" width="11.7109375" style="14" customWidth="1"/>
    <col min="14121" max="14121" width="1.7109375" style="14" customWidth="1"/>
    <col min="14122" max="14315" width="9.140625" style="14"/>
    <col min="14316" max="14323" width="4" style="14" customWidth="1"/>
    <col min="14324" max="14324" width="6" style="14" customWidth="1"/>
    <col min="14325" max="14326" width="4" style="14" customWidth="1"/>
    <col min="14327" max="14328" width="0" style="14" hidden="1" customWidth="1"/>
    <col min="14329" max="14329" width="47.7109375" style="14" customWidth="1"/>
    <col min="14330" max="14332" width="0" style="14" hidden="1" customWidth="1"/>
    <col min="14333" max="14333" width="14.5703125" style="14" customWidth="1"/>
    <col min="14334" max="14343" width="0" style="14" hidden="1" customWidth="1"/>
    <col min="14344" max="14344" width="1.7109375" style="14" customWidth="1"/>
    <col min="14345" max="14345" width="13" style="14" customWidth="1"/>
    <col min="14346" max="14347" width="11.7109375" style="14" customWidth="1"/>
    <col min="14348" max="14348" width="13" style="14" customWidth="1"/>
    <col min="14349" max="14349" width="11.7109375" style="14" customWidth="1"/>
    <col min="14350" max="14350" width="1.7109375" style="14" customWidth="1"/>
    <col min="14351" max="14351" width="13" style="14" customWidth="1"/>
    <col min="14352" max="14353" width="11.7109375" style="14" customWidth="1"/>
    <col min="14354" max="14354" width="13" style="14" customWidth="1"/>
    <col min="14355" max="14355" width="11.7109375" style="14" customWidth="1"/>
    <col min="14356" max="14356" width="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3" width="13" style="14" customWidth="1"/>
    <col min="14364" max="14364" width="11.7109375" style="14" customWidth="1"/>
    <col min="14365" max="14365" width="1.7109375" style="14" customWidth="1"/>
    <col min="14366" max="14368" width="11.7109375" style="14" customWidth="1"/>
    <col min="14369" max="14369" width="13" style="14" customWidth="1"/>
    <col min="14370" max="14370" width="11.7109375" style="14" customWidth="1"/>
    <col min="14371" max="14371" width="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4.5703125" style="14" customWidth="1"/>
    <col min="14376" max="14376" width="11.7109375" style="14" customWidth="1"/>
    <col min="14377" max="14377" width="1.7109375" style="14" customWidth="1"/>
    <col min="14378" max="14571" width="9.140625" style="14"/>
    <col min="14572" max="14579" width="4" style="14" customWidth="1"/>
    <col min="14580" max="14580" width="6" style="14" customWidth="1"/>
    <col min="14581" max="14582" width="4" style="14" customWidth="1"/>
    <col min="14583" max="14584" width="0" style="14" hidden="1" customWidth="1"/>
    <col min="14585" max="14585" width="47.7109375" style="14" customWidth="1"/>
    <col min="14586" max="14588" width="0" style="14" hidden="1" customWidth="1"/>
    <col min="14589" max="14589" width="14.5703125" style="14" customWidth="1"/>
    <col min="14590" max="14599" width="0" style="14" hidden="1" customWidth="1"/>
    <col min="14600" max="14600" width="1.7109375" style="14" customWidth="1"/>
    <col min="14601" max="14601" width="13" style="14" customWidth="1"/>
    <col min="14602" max="14603" width="11.7109375" style="14" customWidth="1"/>
    <col min="14604" max="14604" width="13" style="14" customWidth="1"/>
    <col min="14605" max="14605" width="11.7109375" style="14" customWidth="1"/>
    <col min="14606" max="14606" width="1.7109375" style="14" customWidth="1"/>
    <col min="14607" max="14607" width="13" style="14" customWidth="1"/>
    <col min="14608" max="14609" width="11.7109375" style="14" customWidth="1"/>
    <col min="14610" max="14610" width="13" style="14" customWidth="1"/>
    <col min="14611" max="14611" width="11.7109375" style="14" customWidth="1"/>
    <col min="14612" max="14612" width="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9" width="13" style="14" customWidth="1"/>
    <col min="14620" max="14620" width="11.7109375" style="14" customWidth="1"/>
    <col min="14621" max="14621" width="1.7109375" style="14" customWidth="1"/>
    <col min="14622" max="14624" width="11.7109375" style="14" customWidth="1"/>
    <col min="14625" max="14625" width="13" style="14" customWidth="1"/>
    <col min="14626" max="14626" width="11.7109375" style="14" customWidth="1"/>
    <col min="14627" max="14627" width="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4.5703125" style="14" customWidth="1"/>
    <col min="14632" max="14632" width="11.7109375" style="14" customWidth="1"/>
    <col min="14633" max="14633" width="1.7109375" style="14" customWidth="1"/>
    <col min="14634" max="14827" width="9.140625" style="14"/>
    <col min="14828" max="14835" width="4" style="14" customWidth="1"/>
    <col min="14836" max="14836" width="6" style="14" customWidth="1"/>
    <col min="14837" max="14838" width="4" style="14" customWidth="1"/>
    <col min="14839" max="14840" width="0" style="14" hidden="1" customWidth="1"/>
    <col min="14841" max="14841" width="47.7109375" style="14" customWidth="1"/>
    <col min="14842" max="14844" width="0" style="14" hidden="1" customWidth="1"/>
    <col min="14845" max="14845" width="14.5703125" style="14" customWidth="1"/>
    <col min="14846" max="14855" width="0" style="14" hidden="1" customWidth="1"/>
    <col min="14856" max="14856" width="1.7109375" style="14" customWidth="1"/>
    <col min="14857" max="14857" width="13" style="14" customWidth="1"/>
    <col min="14858" max="14859" width="11.7109375" style="14" customWidth="1"/>
    <col min="14860" max="14860" width="13" style="14" customWidth="1"/>
    <col min="14861" max="14861" width="11.7109375" style="14" customWidth="1"/>
    <col min="14862" max="14862" width="1.7109375" style="14" customWidth="1"/>
    <col min="14863" max="14863" width="13" style="14" customWidth="1"/>
    <col min="14864" max="14865" width="11.7109375" style="14" customWidth="1"/>
    <col min="14866" max="14866" width="13" style="14" customWidth="1"/>
    <col min="14867" max="14867" width="11.7109375" style="14" customWidth="1"/>
    <col min="14868" max="14868" width="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5" width="13" style="14" customWidth="1"/>
    <col min="14876" max="14876" width="11.7109375" style="14" customWidth="1"/>
    <col min="14877" max="14877" width="1.7109375" style="14" customWidth="1"/>
    <col min="14878" max="14880" width="11.7109375" style="14" customWidth="1"/>
    <col min="14881" max="14881" width="13" style="14" customWidth="1"/>
    <col min="14882" max="14882" width="11.7109375" style="14" customWidth="1"/>
    <col min="14883" max="14883" width="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4.5703125" style="14" customWidth="1"/>
    <col min="14888" max="14888" width="11.7109375" style="14" customWidth="1"/>
    <col min="14889" max="14889" width="1.7109375" style="14" customWidth="1"/>
    <col min="14890" max="15083" width="9.140625" style="14"/>
    <col min="15084" max="15091" width="4" style="14" customWidth="1"/>
    <col min="15092" max="15092" width="6" style="14" customWidth="1"/>
    <col min="15093" max="15094" width="4" style="14" customWidth="1"/>
    <col min="15095" max="15096" width="0" style="14" hidden="1" customWidth="1"/>
    <col min="15097" max="15097" width="47.7109375" style="14" customWidth="1"/>
    <col min="15098" max="15100" width="0" style="14" hidden="1" customWidth="1"/>
    <col min="15101" max="15101" width="14.5703125" style="14" customWidth="1"/>
    <col min="15102" max="15111" width="0" style="14" hidden="1" customWidth="1"/>
    <col min="15112" max="15112" width="1.7109375" style="14" customWidth="1"/>
    <col min="15113" max="15113" width="13" style="14" customWidth="1"/>
    <col min="15114" max="15115" width="11.7109375" style="14" customWidth="1"/>
    <col min="15116" max="15116" width="13" style="14" customWidth="1"/>
    <col min="15117" max="15117" width="11.7109375" style="14" customWidth="1"/>
    <col min="15118" max="15118" width="1.7109375" style="14" customWidth="1"/>
    <col min="15119" max="15119" width="13" style="14" customWidth="1"/>
    <col min="15120" max="15121" width="11.7109375" style="14" customWidth="1"/>
    <col min="15122" max="15122" width="13" style="14" customWidth="1"/>
    <col min="15123" max="15123" width="11.7109375" style="14" customWidth="1"/>
    <col min="15124" max="15124" width="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31" width="13" style="14" customWidth="1"/>
    <col min="15132" max="15132" width="11.7109375" style="14" customWidth="1"/>
    <col min="15133" max="15133" width="1.7109375" style="14" customWidth="1"/>
    <col min="15134" max="15136" width="11.7109375" style="14" customWidth="1"/>
    <col min="15137" max="15137" width="13" style="14" customWidth="1"/>
    <col min="15138" max="15138" width="11.7109375" style="14" customWidth="1"/>
    <col min="15139" max="15139" width="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4.5703125" style="14" customWidth="1"/>
    <col min="15144" max="15144" width="11.7109375" style="14" customWidth="1"/>
    <col min="15145" max="15145" width="1.7109375" style="14" customWidth="1"/>
    <col min="15146" max="15339" width="9.140625" style="14"/>
    <col min="15340" max="15347" width="4" style="14" customWidth="1"/>
    <col min="15348" max="15348" width="6" style="14" customWidth="1"/>
    <col min="15349" max="15350" width="4" style="14" customWidth="1"/>
    <col min="15351" max="15352" width="0" style="14" hidden="1" customWidth="1"/>
    <col min="15353" max="15353" width="47.7109375" style="14" customWidth="1"/>
    <col min="15354" max="15356" width="0" style="14" hidden="1" customWidth="1"/>
    <col min="15357" max="15357" width="14.5703125" style="14" customWidth="1"/>
    <col min="15358" max="15367" width="0" style="14" hidden="1" customWidth="1"/>
    <col min="15368" max="15368" width="1.7109375" style="14" customWidth="1"/>
    <col min="15369" max="15369" width="13" style="14" customWidth="1"/>
    <col min="15370" max="15371" width="11.7109375" style="14" customWidth="1"/>
    <col min="15372" max="15372" width="13" style="14" customWidth="1"/>
    <col min="15373" max="15373" width="11.7109375" style="14" customWidth="1"/>
    <col min="15374" max="15374" width="1.7109375" style="14" customWidth="1"/>
    <col min="15375" max="15375" width="13" style="14" customWidth="1"/>
    <col min="15376" max="15377" width="11.7109375" style="14" customWidth="1"/>
    <col min="15378" max="15378" width="13" style="14" customWidth="1"/>
    <col min="15379" max="15379" width="11.7109375" style="14" customWidth="1"/>
    <col min="15380" max="15380" width="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7" width="13" style="14" customWidth="1"/>
    <col min="15388" max="15388" width="11.7109375" style="14" customWidth="1"/>
    <col min="15389" max="15389" width="1.7109375" style="14" customWidth="1"/>
    <col min="15390" max="15392" width="11.7109375" style="14" customWidth="1"/>
    <col min="15393" max="15393" width="13" style="14" customWidth="1"/>
    <col min="15394" max="15394" width="11.7109375" style="14" customWidth="1"/>
    <col min="15395" max="15395" width="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4.5703125" style="14" customWidth="1"/>
    <col min="15400" max="15400" width="11.7109375" style="14" customWidth="1"/>
    <col min="15401" max="15401" width="1.7109375" style="14" customWidth="1"/>
    <col min="15402" max="15595" width="9.140625" style="14"/>
    <col min="15596" max="15603" width="4" style="14" customWidth="1"/>
    <col min="15604" max="15604" width="6" style="14" customWidth="1"/>
    <col min="15605" max="15606" width="4" style="14" customWidth="1"/>
    <col min="15607" max="15608" width="0" style="14" hidden="1" customWidth="1"/>
    <col min="15609" max="15609" width="47.7109375" style="14" customWidth="1"/>
    <col min="15610" max="15612" width="0" style="14" hidden="1" customWidth="1"/>
    <col min="15613" max="15613" width="14.5703125" style="14" customWidth="1"/>
    <col min="15614" max="15623" width="0" style="14" hidden="1" customWidth="1"/>
    <col min="15624" max="15624" width="1.7109375" style="14" customWidth="1"/>
    <col min="15625" max="15625" width="13" style="14" customWidth="1"/>
    <col min="15626" max="15627" width="11.7109375" style="14" customWidth="1"/>
    <col min="15628" max="15628" width="13" style="14" customWidth="1"/>
    <col min="15629" max="15629" width="11.7109375" style="14" customWidth="1"/>
    <col min="15630" max="15630" width="1.7109375" style="14" customWidth="1"/>
    <col min="15631" max="15631" width="13" style="14" customWidth="1"/>
    <col min="15632" max="15633" width="11.7109375" style="14" customWidth="1"/>
    <col min="15634" max="15634" width="13" style="14" customWidth="1"/>
    <col min="15635" max="15635" width="11.7109375" style="14" customWidth="1"/>
    <col min="15636" max="15636" width="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3" width="13" style="14" customWidth="1"/>
    <col min="15644" max="15644" width="11.7109375" style="14" customWidth="1"/>
    <col min="15645" max="15645" width="1.7109375" style="14" customWidth="1"/>
    <col min="15646" max="15648" width="11.7109375" style="14" customWidth="1"/>
    <col min="15649" max="15649" width="13" style="14" customWidth="1"/>
    <col min="15650" max="15650" width="11.7109375" style="14" customWidth="1"/>
    <col min="15651" max="15651" width="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4.5703125" style="14" customWidth="1"/>
    <col min="15656" max="15656" width="11.7109375" style="14" customWidth="1"/>
    <col min="15657" max="15657" width="1.7109375" style="14" customWidth="1"/>
    <col min="15658" max="15851" width="9.140625" style="14"/>
    <col min="15852" max="15859" width="4" style="14" customWidth="1"/>
    <col min="15860" max="15860" width="6" style="14" customWidth="1"/>
    <col min="15861" max="15862" width="4" style="14" customWidth="1"/>
    <col min="15863" max="15864" width="0" style="14" hidden="1" customWidth="1"/>
    <col min="15865" max="15865" width="47.7109375" style="14" customWidth="1"/>
    <col min="15866" max="15868" width="0" style="14" hidden="1" customWidth="1"/>
    <col min="15869" max="15869" width="14.5703125" style="14" customWidth="1"/>
    <col min="15870" max="15879" width="0" style="14" hidden="1" customWidth="1"/>
    <col min="15880" max="15880" width="1.7109375" style="14" customWidth="1"/>
    <col min="15881" max="15881" width="13" style="14" customWidth="1"/>
    <col min="15882" max="15883" width="11.7109375" style="14" customWidth="1"/>
    <col min="15884" max="15884" width="13" style="14" customWidth="1"/>
    <col min="15885" max="15885" width="11.7109375" style="14" customWidth="1"/>
    <col min="15886" max="15886" width="1.7109375" style="14" customWidth="1"/>
    <col min="15887" max="15887" width="13" style="14" customWidth="1"/>
    <col min="15888" max="15889" width="11.7109375" style="14" customWidth="1"/>
    <col min="15890" max="15890" width="13" style="14" customWidth="1"/>
    <col min="15891" max="15891" width="11.7109375" style="14" customWidth="1"/>
    <col min="15892" max="15892" width="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9" width="13" style="14" customWidth="1"/>
    <col min="15900" max="15900" width="11.7109375" style="14" customWidth="1"/>
    <col min="15901" max="15901" width="1.7109375" style="14" customWidth="1"/>
    <col min="15902" max="15904" width="11.7109375" style="14" customWidth="1"/>
    <col min="15905" max="15905" width="13" style="14" customWidth="1"/>
    <col min="15906" max="15906" width="11.7109375" style="14" customWidth="1"/>
    <col min="15907" max="15907" width="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4.5703125" style="14" customWidth="1"/>
    <col min="15912" max="15912" width="11.7109375" style="14" customWidth="1"/>
    <col min="15913" max="15913" width="1.7109375" style="14" customWidth="1"/>
    <col min="15914" max="16107" width="9.140625" style="14"/>
    <col min="16108" max="16115" width="4" style="14" customWidth="1"/>
    <col min="16116" max="16116" width="6" style="14" customWidth="1"/>
    <col min="16117" max="16118" width="4" style="14" customWidth="1"/>
    <col min="16119" max="16120" width="0" style="14" hidden="1" customWidth="1"/>
    <col min="16121" max="16121" width="47.7109375" style="14" customWidth="1"/>
    <col min="16122" max="16124" width="0" style="14" hidden="1" customWidth="1"/>
    <col min="16125" max="16125" width="14.5703125" style="14" customWidth="1"/>
    <col min="16126" max="16135" width="0" style="14" hidden="1" customWidth="1"/>
    <col min="16136" max="16136" width="1.7109375" style="14" customWidth="1"/>
    <col min="16137" max="16137" width="13" style="14" customWidth="1"/>
    <col min="16138" max="16139" width="11.7109375" style="14" customWidth="1"/>
    <col min="16140" max="16140" width="13" style="14" customWidth="1"/>
    <col min="16141" max="16141" width="11.7109375" style="14" customWidth="1"/>
    <col min="16142" max="16142" width="1.7109375" style="14" customWidth="1"/>
    <col min="16143" max="16143" width="13" style="14" customWidth="1"/>
    <col min="16144" max="16145" width="11.7109375" style="14" customWidth="1"/>
    <col min="16146" max="16146" width="13" style="14" customWidth="1"/>
    <col min="16147" max="16147" width="11.7109375" style="14" customWidth="1"/>
    <col min="16148" max="16148" width="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5" width="13" style="14" customWidth="1"/>
    <col min="16156" max="16156" width="11.7109375" style="14" customWidth="1"/>
    <col min="16157" max="16157" width="1.7109375" style="14" customWidth="1"/>
    <col min="16158" max="16160" width="11.7109375" style="14" customWidth="1"/>
    <col min="16161" max="16161" width="13" style="14" customWidth="1"/>
    <col min="16162" max="16162" width="11.7109375" style="14" customWidth="1"/>
    <col min="16163" max="16163" width="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4.5703125" style="14" customWidth="1"/>
    <col min="16168" max="16168" width="11.7109375" style="14" customWidth="1"/>
    <col min="16169" max="16169" width="1.7109375" style="14" customWidth="1"/>
    <col min="16170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5011000</v>
      </c>
      <c r="S13" s="393">
        <f t="shared" ref="S13:AH13" si="0">S14</f>
        <v>0</v>
      </c>
      <c r="T13" s="47">
        <f t="shared" si="0"/>
        <v>753300</v>
      </c>
      <c r="U13" s="47">
        <f t="shared" si="0"/>
        <v>302100</v>
      </c>
      <c r="V13" s="47">
        <f t="shared" si="0"/>
        <v>301700</v>
      </c>
      <c r="W13" s="47">
        <f t="shared" si="0"/>
        <v>1357100</v>
      </c>
      <c r="X13" s="47">
        <f t="shared" si="0"/>
        <v>27.082418678906407</v>
      </c>
      <c r="Y13" s="393">
        <f t="shared" si="0"/>
        <v>0</v>
      </c>
      <c r="Z13" s="47">
        <f t="shared" si="0"/>
        <v>382400</v>
      </c>
      <c r="AA13" s="47">
        <f t="shared" si="0"/>
        <v>338600</v>
      </c>
      <c r="AB13" s="47">
        <f t="shared" si="0"/>
        <v>340600</v>
      </c>
      <c r="AC13" s="47">
        <f t="shared" si="0"/>
        <v>1061600</v>
      </c>
      <c r="AD13" s="47">
        <f t="shared" si="0"/>
        <v>21.185392137297946</v>
      </c>
      <c r="AE13" s="393">
        <f t="shared" si="0"/>
        <v>0</v>
      </c>
      <c r="AF13" s="47">
        <f t="shared" si="0"/>
        <v>2418700</v>
      </c>
      <c r="AG13" s="47">
        <f t="shared" si="0"/>
        <v>48.267810816204353</v>
      </c>
      <c r="AH13" s="393">
        <f t="shared" si="0"/>
        <v>0</v>
      </c>
      <c r="AI13" s="47">
        <f t="shared" ref="AI13:AX13" si="1">AI14</f>
        <v>574600</v>
      </c>
      <c r="AJ13" s="47">
        <f t="shared" si="1"/>
        <v>506800</v>
      </c>
      <c r="AK13" s="47">
        <f t="shared" si="1"/>
        <v>573000</v>
      </c>
      <c r="AL13" s="47">
        <f t="shared" si="1"/>
        <v>1654400</v>
      </c>
      <c r="AM13" s="47">
        <f t="shared" si="1"/>
        <v>33.015366194372383</v>
      </c>
      <c r="AN13" s="393">
        <f t="shared" si="1"/>
        <v>0</v>
      </c>
      <c r="AO13" s="47">
        <f t="shared" si="1"/>
        <v>314200</v>
      </c>
      <c r="AP13" s="47">
        <f t="shared" si="1"/>
        <v>313300</v>
      </c>
      <c r="AQ13" s="47">
        <f t="shared" si="1"/>
        <v>310400</v>
      </c>
      <c r="AR13" s="47">
        <f t="shared" si="1"/>
        <v>937900</v>
      </c>
      <c r="AS13" s="47">
        <f t="shared" si="1"/>
        <v>18.716822989423267</v>
      </c>
      <c r="AT13" s="393">
        <f t="shared" si="1"/>
        <v>0</v>
      </c>
      <c r="AU13" s="47">
        <f t="shared" si="1"/>
        <v>2592300</v>
      </c>
      <c r="AV13" s="47">
        <f t="shared" si="1"/>
        <v>51.732189183795647</v>
      </c>
      <c r="AW13" s="393">
        <f t="shared" si="1"/>
        <v>0</v>
      </c>
      <c r="AX13" s="47">
        <f t="shared" si="1"/>
        <v>5011000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5011000</v>
      </c>
      <c r="S14" s="394">
        <f t="shared" si="2"/>
        <v>0</v>
      </c>
      <c r="T14" s="66">
        <f t="shared" si="2"/>
        <v>753300</v>
      </c>
      <c r="U14" s="66">
        <f t="shared" si="2"/>
        <v>302100</v>
      </c>
      <c r="V14" s="66">
        <f t="shared" si="2"/>
        <v>301700</v>
      </c>
      <c r="W14" s="66">
        <f t="shared" si="2"/>
        <v>1357100</v>
      </c>
      <c r="X14" s="66">
        <f t="shared" si="2"/>
        <v>27.082418678906407</v>
      </c>
      <c r="Y14" s="394">
        <f t="shared" si="2"/>
        <v>0</v>
      </c>
      <c r="Z14" s="66">
        <f t="shared" si="2"/>
        <v>382400</v>
      </c>
      <c r="AA14" s="66">
        <f t="shared" si="2"/>
        <v>338600</v>
      </c>
      <c r="AB14" s="66">
        <f t="shared" si="2"/>
        <v>340600</v>
      </c>
      <c r="AC14" s="66">
        <f t="shared" si="2"/>
        <v>1061600</v>
      </c>
      <c r="AD14" s="66">
        <f t="shared" si="2"/>
        <v>21.185392137297946</v>
      </c>
      <c r="AE14" s="394">
        <f t="shared" si="2"/>
        <v>0</v>
      </c>
      <c r="AF14" s="66">
        <f t="shared" si="2"/>
        <v>2418700</v>
      </c>
      <c r="AG14" s="66">
        <f t="shared" si="2"/>
        <v>48.267810816204353</v>
      </c>
      <c r="AH14" s="394">
        <f t="shared" si="2"/>
        <v>0</v>
      </c>
      <c r="AI14" s="66">
        <f t="shared" si="2"/>
        <v>574600</v>
      </c>
      <c r="AJ14" s="66">
        <f t="shared" si="2"/>
        <v>506800</v>
      </c>
      <c r="AK14" s="66">
        <f t="shared" si="2"/>
        <v>573000</v>
      </c>
      <c r="AL14" s="66">
        <f t="shared" si="2"/>
        <v>1654400</v>
      </c>
      <c r="AM14" s="66">
        <f t="shared" si="2"/>
        <v>33.015366194372383</v>
      </c>
      <c r="AN14" s="394">
        <f t="shared" si="2"/>
        <v>0</v>
      </c>
      <c r="AO14" s="66">
        <f t="shared" si="2"/>
        <v>314200</v>
      </c>
      <c r="AP14" s="66">
        <f t="shared" si="2"/>
        <v>313300</v>
      </c>
      <c r="AQ14" s="66">
        <f t="shared" si="2"/>
        <v>310400</v>
      </c>
      <c r="AR14" s="66">
        <f t="shared" si="2"/>
        <v>937900</v>
      </c>
      <c r="AS14" s="66">
        <f t="shared" si="2"/>
        <v>18.716822989423267</v>
      </c>
      <c r="AT14" s="394">
        <f t="shared" si="2"/>
        <v>0</v>
      </c>
      <c r="AU14" s="66">
        <f t="shared" si="2"/>
        <v>2592300</v>
      </c>
      <c r="AV14" s="66">
        <f t="shared" si="2"/>
        <v>51.732189183795647</v>
      </c>
      <c r="AW14" s="394">
        <f t="shared" si="2"/>
        <v>0</v>
      </c>
      <c r="AX14" s="66">
        <f t="shared" si="2"/>
        <v>5011000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92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180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5011000</v>
      </c>
      <c r="S15" s="379">
        <f t="shared" si="2"/>
        <v>0</v>
      </c>
      <c r="T15" s="80">
        <f t="shared" si="2"/>
        <v>753300</v>
      </c>
      <c r="U15" s="80">
        <f t="shared" si="2"/>
        <v>302100</v>
      </c>
      <c r="V15" s="80">
        <f t="shared" si="2"/>
        <v>301700</v>
      </c>
      <c r="W15" s="80">
        <f t="shared" si="2"/>
        <v>1357100</v>
      </c>
      <c r="X15" s="80">
        <f t="shared" si="2"/>
        <v>27.082418678906407</v>
      </c>
      <c r="Y15" s="379">
        <f t="shared" si="2"/>
        <v>0</v>
      </c>
      <c r="Z15" s="80">
        <f t="shared" si="2"/>
        <v>382400</v>
      </c>
      <c r="AA15" s="80">
        <f t="shared" si="2"/>
        <v>338600</v>
      </c>
      <c r="AB15" s="80">
        <f t="shared" si="2"/>
        <v>340600</v>
      </c>
      <c r="AC15" s="80">
        <f t="shared" si="2"/>
        <v>1061600</v>
      </c>
      <c r="AD15" s="80">
        <f t="shared" si="2"/>
        <v>21.185392137297946</v>
      </c>
      <c r="AE15" s="379">
        <f t="shared" si="2"/>
        <v>0</v>
      </c>
      <c r="AF15" s="80">
        <f t="shared" si="2"/>
        <v>2418700</v>
      </c>
      <c r="AG15" s="80">
        <f t="shared" si="2"/>
        <v>48.267810816204353</v>
      </c>
      <c r="AH15" s="379">
        <f t="shared" si="2"/>
        <v>0</v>
      </c>
      <c r="AI15" s="80">
        <f t="shared" si="2"/>
        <v>574600</v>
      </c>
      <c r="AJ15" s="80">
        <f t="shared" si="2"/>
        <v>506800</v>
      </c>
      <c r="AK15" s="80">
        <f t="shared" si="2"/>
        <v>573000</v>
      </c>
      <c r="AL15" s="80">
        <f t="shared" si="2"/>
        <v>1654400</v>
      </c>
      <c r="AM15" s="80">
        <f t="shared" si="2"/>
        <v>33.015366194372383</v>
      </c>
      <c r="AN15" s="379">
        <f t="shared" si="2"/>
        <v>0</v>
      </c>
      <c r="AO15" s="80">
        <f t="shared" si="2"/>
        <v>314200</v>
      </c>
      <c r="AP15" s="80">
        <f t="shared" si="2"/>
        <v>313300</v>
      </c>
      <c r="AQ15" s="80">
        <f t="shared" si="2"/>
        <v>310400</v>
      </c>
      <c r="AR15" s="80">
        <f t="shared" si="2"/>
        <v>937900</v>
      </c>
      <c r="AS15" s="80">
        <f t="shared" si="2"/>
        <v>18.716822989423267</v>
      </c>
      <c r="AT15" s="379">
        <f t="shared" si="2"/>
        <v>0</v>
      </c>
      <c r="AU15" s="80">
        <f t="shared" si="2"/>
        <v>2592300</v>
      </c>
      <c r="AV15" s="80">
        <f t="shared" si="2"/>
        <v>51.732189183795647</v>
      </c>
      <c r="AW15" s="379">
        <f t="shared" si="2"/>
        <v>0</v>
      </c>
      <c r="AX15" s="80">
        <f t="shared" si="2"/>
        <v>5011000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101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102</v>
      </c>
      <c r="O16" s="95">
        <f t="shared" ref="O16:R18" si="3">O17</f>
        <v>5011000</v>
      </c>
      <c r="P16" s="169">
        <f t="shared" si="3"/>
        <v>5411000</v>
      </c>
      <c r="Q16" s="170">
        <f t="shared" si="3"/>
        <v>5859000</v>
      </c>
      <c r="R16" s="95">
        <f t="shared" si="3"/>
        <v>5011000</v>
      </c>
      <c r="S16" s="375"/>
      <c r="T16" s="95">
        <f t="shared" si="2"/>
        <v>753300</v>
      </c>
      <c r="U16" s="95">
        <f t="shared" si="2"/>
        <v>302100</v>
      </c>
      <c r="V16" s="95">
        <f t="shared" si="2"/>
        <v>301700</v>
      </c>
      <c r="W16" s="95">
        <f t="shared" ref="W16:W34" si="4">T16+U16+V16</f>
        <v>1357100</v>
      </c>
      <c r="X16" s="94">
        <f t="shared" ref="X16:X53" si="5">W16/(R16/100)</f>
        <v>27.082418678906407</v>
      </c>
      <c r="Y16" s="374"/>
      <c r="Z16" s="94">
        <f>Z17</f>
        <v>382400</v>
      </c>
      <c r="AA16" s="95">
        <f>AA17</f>
        <v>338600</v>
      </c>
      <c r="AB16" s="95">
        <f>AB17</f>
        <v>340600</v>
      </c>
      <c r="AC16" s="95">
        <f t="shared" ref="AC16:AC34" si="6">Z16+AA16+AB16</f>
        <v>1061600</v>
      </c>
      <c r="AD16" s="195">
        <f t="shared" ref="AD16:AD21" si="7">AC16/(R16/100)</f>
        <v>21.185392137297946</v>
      </c>
      <c r="AE16" s="374"/>
      <c r="AF16" s="195">
        <f t="shared" ref="AF16:AF53" si="8">W16+AC16</f>
        <v>2418700</v>
      </c>
      <c r="AG16" s="195">
        <f t="shared" ref="AG16:AG53" si="9">AF16/(R16/100)</f>
        <v>48.267810816204353</v>
      </c>
      <c r="AH16" s="374"/>
      <c r="AI16" s="195">
        <f>AI17</f>
        <v>574600</v>
      </c>
      <c r="AJ16" s="95">
        <f>AJ17</f>
        <v>506800</v>
      </c>
      <c r="AK16" s="95">
        <f>AK17</f>
        <v>573000</v>
      </c>
      <c r="AL16" s="95">
        <f t="shared" ref="AL16:AL34" si="10">AI16+AJ16+AK16</f>
        <v>1654400</v>
      </c>
      <c r="AM16" s="195">
        <f t="shared" ref="AM16:AM21" si="11">AL16/(R16/100)</f>
        <v>33.015366194372383</v>
      </c>
      <c r="AN16" s="374"/>
      <c r="AO16" s="195">
        <f>AO17</f>
        <v>314200</v>
      </c>
      <c r="AP16" s="95">
        <f>AP17</f>
        <v>313300</v>
      </c>
      <c r="AQ16" s="95">
        <f>AQ17</f>
        <v>310400</v>
      </c>
      <c r="AR16" s="95">
        <f t="shared" ref="AR16:AR34" si="12">AO16+AP16+AQ16</f>
        <v>937900</v>
      </c>
      <c r="AS16" s="195">
        <f t="shared" ref="AS16:AS21" si="13">AR16/(R16/100)</f>
        <v>18.716822989423267</v>
      </c>
      <c r="AT16" s="374"/>
      <c r="AU16" s="195">
        <f t="shared" ref="AU16:AU34" si="14">AL16+AR16</f>
        <v>2592300</v>
      </c>
      <c r="AV16" s="195">
        <f t="shared" ref="AV16:AV53" si="15">AU16/(R16/100)</f>
        <v>51.732189183795647</v>
      </c>
      <c r="AW16" s="374"/>
      <c r="AX16" s="195">
        <f t="shared" ref="AX16:AX53" si="16">AF16+AU16</f>
        <v>5011000</v>
      </c>
      <c r="AY16" s="195">
        <f t="shared" ref="AY16:AY53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5011000</v>
      </c>
      <c r="P17" s="66">
        <f t="shared" si="3"/>
        <v>5411000</v>
      </c>
      <c r="Q17" s="67">
        <f t="shared" si="3"/>
        <v>5859000</v>
      </c>
      <c r="R17" s="99">
        <f t="shared" si="3"/>
        <v>5011000</v>
      </c>
      <c r="S17" s="383"/>
      <c r="T17" s="99">
        <f t="shared" si="2"/>
        <v>753300</v>
      </c>
      <c r="U17" s="99">
        <f t="shared" si="2"/>
        <v>302100</v>
      </c>
      <c r="V17" s="99">
        <f t="shared" si="2"/>
        <v>301700</v>
      </c>
      <c r="W17" s="99">
        <f t="shared" si="4"/>
        <v>1357100</v>
      </c>
      <c r="X17" s="98">
        <f t="shared" si="5"/>
        <v>27.082418678906407</v>
      </c>
      <c r="Y17" s="374"/>
      <c r="Z17" s="98">
        <f t="shared" ref="Z17:AB18" si="18">Z18</f>
        <v>382400</v>
      </c>
      <c r="AA17" s="99">
        <f t="shared" si="18"/>
        <v>338600</v>
      </c>
      <c r="AB17" s="99">
        <f t="shared" si="18"/>
        <v>340600</v>
      </c>
      <c r="AC17" s="99">
        <f t="shared" si="6"/>
        <v>1061600</v>
      </c>
      <c r="AD17" s="65">
        <f t="shared" si="7"/>
        <v>21.185392137297946</v>
      </c>
      <c r="AE17" s="374"/>
      <c r="AF17" s="65">
        <f t="shared" si="8"/>
        <v>2418700</v>
      </c>
      <c r="AG17" s="65">
        <f t="shared" si="9"/>
        <v>48.267810816204353</v>
      </c>
      <c r="AH17" s="374"/>
      <c r="AI17" s="65">
        <f t="shared" ref="AI17:AK18" si="19">AI18</f>
        <v>574600</v>
      </c>
      <c r="AJ17" s="99">
        <f t="shared" si="19"/>
        <v>506800</v>
      </c>
      <c r="AK17" s="99">
        <f t="shared" si="19"/>
        <v>573000</v>
      </c>
      <c r="AL17" s="99">
        <f t="shared" si="10"/>
        <v>1654400</v>
      </c>
      <c r="AM17" s="65">
        <f t="shared" si="11"/>
        <v>33.015366194372383</v>
      </c>
      <c r="AN17" s="374"/>
      <c r="AO17" s="65">
        <f t="shared" ref="AO17:AQ18" si="20">AO18</f>
        <v>314200</v>
      </c>
      <c r="AP17" s="99">
        <f t="shared" si="20"/>
        <v>313300</v>
      </c>
      <c r="AQ17" s="99">
        <f t="shared" si="20"/>
        <v>310400</v>
      </c>
      <c r="AR17" s="99">
        <f t="shared" si="12"/>
        <v>937900</v>
      </c>
      <c r="AS17" s="65">
        <f t="shared" si="13"/>
        <v>18.716822989423267</v>
      </c>
      <c r="AT17" s="374"/>
      <c r="AU17" s="65">
        <f t="shared" si="14"/>
        <v>2592300</v>
      </c>
      <c r="AV17" s="65">
        <f t="shared" si="15"/>
        <v>51.732189183795647</v>
      </c>
      <c r="AW17" s="374"/>
      <c r="AX17" s="65">
        <f t="shared" si="16"/>
        <v>5011000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5011000</v>
      </c>
      <c r="P18" s="131">
        <f t="shared" si="3"/>
        <v>5411000</v>
      </c>
      <c r="Q18" s="132">
        <f t="shared" si="3"/>
        <v>5859000</v>
      </c>
      <c r="R18" s="103">
        <f t="shared" si="3"/>
        <v>5011000</v>
      </c>
      <c r="S18" s="379"/>
      <c r="T18" s="103">
        <f t="shared" si="2"/>
        <v>753300</v>
      </c>
      <c r="U18" s="103">
        <f t="shared" si="2"/>
        <v>302100</v>
      </c>
      <c r="V18" s="103">
        <f t="shared" si="2"/>
        <v>301700</v>
      </c>
      <c r="W18" s="103">
        <f t="shared" si="4"/>
        <v>1357100</v>
      </c>
      <c r="X18" s="102">
        <f t="shared" si="5"/>
        <v>27.082418678906407</v>
      </c>
      <c r="Y18" s="374"/>
      <c r="Z18" s="102">
        <f t="shared" si="18"/>
        <v>382400</v>
      </c>
      <c r="AA18" s="103">
        <f t="shared" si="18"/>
        <v>338600</v>
      </c>
      <c r="AB18" s="103">
        <f t="shared" si="18"/>
        <v>340600</v>
      </c>
      <c r="AC18" s="103">
        <f t="shared" si="6"/>
        <v>1061600</v>
      </c>
      <c r="AD18" s="420">
        <f t="shared" si="7"/>
        <v>21.185392137297946</v>
      </c>
      <c r="AE18" s="374"/>
      <c r="AF18" s="420">
        <f t="shared" si="8"/>
        <v>2418700</v>
      </c>
      <c r="AG18" s="420">
        <f t="shared" si="9"/>
        <v>48.267810816204353</v>
      </c>
      <c r="AH18" s="374"/>
      <c r="AI18" s="420">
        <f t="shared" si="19"/>
        <v>574600</v>
      </c>
      <c r="AJ18" s="103">
        <f t="shared" si="19"/>
        <v>506800</v>
      </c>
      <c r="AK18" s="103">
        <f t="shared" si="19"/>
        <v>573000</v>
      </c>
      <c r="AL18" s="103">
        <f t="shared" si="10"/>
        <v>1654400</v>
      </c>
      <c r="AM18" s="420">
        <f t="shared" si="11"/>
        <v>33.015366194372383</v>
      </c>
      <c r="AN18" s="374"/>
      <c r="AO18" s="420">
        <f t="shared" si="20"/>
        <v>314200</v>
      </c>
      <c r="AP18" s="103">
        <f t="shared" si="20"/>
        <v>313300</v>
      </c>
      <c r="AQ18" s="103">
        <f t="shared" si="20"/>
        <v>310400</v>
      </c>
      <c r="AR18" s="103">
        <f t="shared" si="12"/>
        <v>937900</v>
      </c>
      <c r="AS18" s="420">
        <f t="shared" si="13"/>
        <v>18.716822989423267</v>
      </c>
      <c r="AT18" s="374"/>
      <c r="AU18" s="420">
        <f t="shared" si="14"/>
        <v>2592300</v>
      </c>
      <c r="AV18" s="420">
        <f t="shared" si="15"/>
        <v>51.732189183795647</v>
      </c>
      <c r="AW18" s="374"/>
      <c r="AX18" s="420">
        <f t="shared" si="16"/>
        <v>5011000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O20+O35+O42+O50</f>
        <v>5011000</v>
      </c>
      <c r="P19" s="131">
        <f>P20+P35+P42+P50</f>
        <v>5411000</v>
      </c>
      <c r="Q19" s="132">
        <f>Q20+Q35+Q42+Q50</f>
        <v>5859000</v>
      </c>
      <c r="R19" s="103">
        <f>R20+R35+R42+R50</f>
        <v>5011000</v>
      </c>
      <c r="S19" s="379"/>
      <c r="T19" s="103">
        <f>T20+T35+T42+T50</f>
        <v>753300</v>
      </c>
      <c r="U19" s="103">
        <f>U20+U35+U42+U50</f>
        <v>302100</v>
      </c>
      <c r="V19" s="103">
        <f>V20+V35+V42+V50</f>
        <v>301700</v>
      </c>
      <c r="W19" s="103">
        <f t="shared" si="4"/>
        <v>1357100</v>
      </c>
      <c r="X19" s="102">
        <f t="shared" si="5"/>
        <v>27.082418678906407</v>
      </c>
      <c r="Y19" s="374"/>
      <c r="Z19" s="102">
        <f>Z20+Z35+Z42+Z50</f>
        <v>382400</v>
      </c>
      <c r="AA19" s="103">
        <f>AA20+AA35+AA42+AA50</f>
        <v>338600</v>
      </c>
      <c r="AB19" s="103">
        <f>AB20+AB35+AB42+AB50</f>
        <v>340600</v>
      </c>
      <c r="AC19" s="103">
        <f t="shared" si="6"/>
        <v>1061600</v>
      </c>
      <c r="AD19" s="420">
        <f t="shared" si="7"/>
        <v>21.185392137297946</v>
      </c>
      <c r="AE19" s="374"/>
      <c r="AF19" s="420">
        <f t="shared" si="8"/>
        <v>2418700</v>
      </c>
      <c r="AG19" s="420">
        <f t="shared" si="9"/>
        <v>48.267810816204353</v>
      </c>
      <c r="AH19" s="374"/>
      <c r="AI19" s="420">
        <f>AI20+AI35+AI42+AI50</f>
        <v>574600</v>
      </c>
      <c r="AJ19" s="103">
        <f>AJ20+AJ35+AJ42+AJ50</f>
        <v>506800</v>
      </c>
      <c r="AK19" s="103">
        <f>AK20+AK35+AK42+AK50</f>
        <v>573000</v>
      </c>
      <c r="AL19" s="103">
        <f t="shared" si="10"/>
        <v>1654400</v>
      </c>
      <c r="AM19" s="420">
        <f t="shared" si="11"/>
        <v>33.015366194372383</v>
      </c>
      <c r="AN19" s="374"/>
      <c r="AO19" s="420">
        <f>AO20+AO35+AO42+AO50</f>
        <v>314200</v>
      </c>
      <c r="AP19" s="103">
        <f>AP20+AP35+AP42+AP50</f>
        <v>313300</v>
      </c>
      <c r="AQ19" s="103">
        <f>AQ20+AQ35+AQ42+AQ50</f>
        <v>310400</v>
      </c>
      <c r="AR19" s="103">
        <f t="shared" si="12"/>
        <v>937900</v>
      </c>
      <c r="AS19" s="420">
        <f t="shared" si="13"/>
        <v>18.716822989423267</v>
      </c>
      <c r="AT19" s="374"/>
      <c r="AU19" s="420">
        <f t="shared" si="14"/>
        <v>2592300</v>
      </c>
      <c r="AV19" s="420">
        <f t="shared" si="15"/>
        <v>51.732189183795647</v>
      </c>
      <c r="AW19" s="374"/>
      <c r="AX19" s="420">
        <f t="shared" si="16"/>
        <v>5011000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4970000</v>
      </c>
      <c r="P20" s="131">
        <f>P21</f>
        <v>5368000</v>
      </c>
      <c r="Q20" s="132">
        <f>Q21</f>
        <v>5814000</v>
      </c>
      <c r="R20" s="103">
        <f>R21</f>
        <v>4970000</v>
      </c>
      <c r="S20" s="379"/>
      <c r="T20" s="103">
        <f>T21</f>
        <v>751300</v>
      </c>
      <c r="U20" s="103">
        <f>U21</f>
        <v>299600</v>
      </c>
      <c r="V20" s="103">
        <f>V21</f>
        <v>299800</v>
      </c>
      <c r="W20" s="103">
        <f t="shared" si="4"/>
        <v>1350700</v>
      </c>
      <c r="X20" s="102">
        <f t="shared" si="5"/>
        <v>27.177062374245473</v>
      </c>
      <c r="Y20" s="374"/>
      <c r="Z20" s="102">
        <f>Z21</f>
        <v>380300</v>
      </c>
      <c r="AA20" s="103">
        <f>AA21</f>
        <v>335600</v>
      </c>
      <c r="AB20" s="103">
        <f>AB21</f>
        <v>336800</v>
      </c>
      <c r="AC20" s="103">
        <f t="shared" si="6"/>
        <v>1052700</v>
      </c>
      <c r="AD20" s="420">
        <f t="shared" si="7"/>
        <v>21.18108651911469</v>
      </c>
      <c r="AE20" s="374"/>
      <c r="AF20" s="420">
        <f t="shared" si="8"/>
        <v>2403400</v>
      </c>
      <c r="AG20" s="420">
        <f t="shared" si="9"/>
        <v>48.358148893360159</v>
      </c>
      <c r="AH20" s="374"/>
      <c r="AI20" s="420">
        <f>AI21</f>
        <v>555300</v>
      </c>
      <c r="AJ20" s="103">
        <f>AJ21</f>
        <v>505400</v>
      </c>
      <c r="AK20" s="103">
        <f>AK21</f>
        <v>569600</v>
      </c>
      <c r="AL20" s="103">
        <f t="shared" si="10"/>
        <v>1630300</v>
      </c>
      <c r="AM20" s="420">
        <f t="shared" si="11"/>
        <v>32.802816901408448</v>
      </c>
      <c r="AN20" s="374"/>
      <c r="AO20" s="420">
        <f>AO21</f>
        <v>313700</v>
      </c>
      <c r="AP20" s="103">
        <f>AP21</f>
        <v>312800</v>
      </c>
      <c r="AQ20" s="103">
        <f>AQ21</f>
        <v>309800</v>
      </c>
      <c r="AR20" s="103">
        <f t="shared" si="12"/>
        <v>936300</v>
      </c>
      <c r="AS20" s="420">
        <f t="shared" si="13"/>
        <v>18.839034205231389</v>
      </c>
      <c r="AT20" s="374"/>
      <c r="AU20" s="420">
        <f t="shared" si="14"/>
        <v>2566600</v>
      </c>
      <c r="AV20" s="420">
        <f t="shared" si="15"/>
        <v>51.641851106639841</v>
      </c>
      <c r="AW20" s="374"/>
      <c r="AX20" s="420">
        <f t="shared" si="16"/>
        <v>4970000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4970000</v>
      </c>
      <c r="P21" s="127">
        <f>P22+P26+P30</f>
        <v>5368000</v>
      </c>
      <c r="Q21" s="128">
        <f>Q22+Q26+Q30</f>
        <v>5814000</v>
      </c>
      <c r="R21" s="126">
        <f>R22+R26+R30</f>
        <v>4970000</v>
      </c>
      <c r="S21" s="388"/>
      <c r="T21" s="126">
        <f>T22+T26+T30</f>
        <v>751300</v>
      </c>
      <c r="U21" s="126">
        <f>U22+U26+U30</f>
        <v>299600</v>
      </c>
      <c r="V21" s="126">
        <f>V22+V26+V30</f>
        <v>299800</v>
      </c>
      <c r="W21" s="126">
        <f t="shared" si="4"/>
        <v>1350700</v>
      </c>
      <c r="X21" s="125">
        <f t="shared" si="5"/>
        <v>27.177062374245473</v>
      </c>
      <c r="Y21" s="374"/>
      <c r="Z21" s="125">
        <f>Z22+Z26+Z30</f>
        <v>380300</v>
      </c>
      <c r="AA21" s="126">
        <f>AA22+AA26+AA30</f>
        <v>335600</v>
      </c>
      <c r="AB21" s="126">
        <f>AB22+AB26+AB30</f>
        <v>336800</v>
      </c>
      <c r="AC21" s="126">
        <f t="shared" si="6"/>
        <v>1052700</v>
      </c>
      <c r="AD21" s="423">
        <f t="shared" si="7"/>
        <v>21.18108651911469</v>
      </c>
      <c r="AE21" s="374"/>
      <c r="AF21" s="423">
        <f t="shared" si="8"/>
        <v>2403400</v>
      </c>
      <c r="AG21" s="423">
        <f t="shared" si="9"/>
        <v>48.358148893360159</v>
      </c>
      <c r="AH21" s="374"/>
      <c r="AI21" s="423">
        <f>AI22+AI26+AI30</f>
        <v>555300</v>
      </c>
      <c r="AJ21" s="126">
        <f>AJ22+AJ26+AJ30</f>
        <v>505400</v>
      </c>
      <c r="AK21" s="126">
        <f>AK22+AK26+AK30</f>
        <v>569600</v>
      </c>
      <c r="AL21" s="126">
        <f t="shared" si="10"/>
        <v>1630300</v>
      </c>
      <c r="AM21" s="423">
        <f t="shared" si="11"/>
        <v>32.802816901408448</v>
      </c>
      <c r="AN21" s="374"/>
      <c r="AO21" s="423">
        <f>AO22+AO26+AO30</f>
        <v>313700</v>
      </c>
      <c r="AP21" s="126">
        <f>AP22+AP26+AP30</f>
        <v>312800</v>
      </c>
      <c r="AQ21" s="126">
        <f>AQ22+AQ26+AQ30</f>
        <v>309800</v>
      </c>
      <c r="AR21" s="126">
        <f t="shared" si="12"/>
        <v>936300</v>
      </c>
      <c r="AS21" s="423">
        <f t="shared" si="13"/>
        <v>18.839034205231389</v>
      </c>
      <c r="AT21" s="374"/>
      <c r="AU21" s="423">
        <f t="shared" si="14"/>
        <v>2566600</v>
      </c>
      <c r="AV21" s="423">
        <f t="shared" si="15"/>
        <v>51.641851106639841</v>
      </c>
      <c r="AW21" s="374"/>
      <c r="AX21" s="423">
        <f t="shared" si="16"/>
        <v>4970000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4170000</v>
      </c>
      <c r="P22" s="131">
        <f>P23+P24+P25</f>
        <v>4520000</v>
      </c>
      <c r="Q22" s="132">
        <f>Q23+Q24+Q25</f>
        <v>4890000</v>
      </c>
      <c r="R22" s="103">
        <f>R23+R24+R25</f>
        <v>4170000</v>
      </c>
      <c r="S22" s="379"/>
      <c r="T22" s="103">
        <f>T23+T24+T25</f>
        <v>635000</v>
      </c>
      <c r="U22" s="103">
        <f>U23+U24+U25</f>
        <v>254000</v>
      </c>
      <c r="V22" s="103">
        <f>V23+V24+V25</f>
        <v>254000</v>
      </c>
      <c r="W22" s="103">
        <f t="shared" si="4"/>
        <v>1143000</v>
      </c>
      <c r="X22" s="102">
        <f t="shared" si="5"/>
        <v>27.410071942446042</v>
      </c>
      <c r="Y22" s="374"/>
      <c r="Z22" s="102">
        <f>Z23+Z24+Z25</f>
        <v>321000</v>
      </c>
      <c r="AA22" s="103">
        <f>AA23+AA24+AA25</f>
        <v>276000</v>
      </c>
      <c r="AB22" s="103">
        <f>AB23+AB24+AB25</f>
        <v>278000</v>
      </c>
      <c r="AC22" s="103">
        <f t="shared" si="6"/>
        <v>875000</v>
      </c>
      <c r="AD22" s="424">
        <f t="shared" ref="AD22:AD29" si="21">AC22/(O22/100)</f>
        <v>20.983213429256594</v>
      </c>
      <c r="AE22" s="374"/>
      <c r="AF22" s="420">
        <f t="shared" si="8"/>
        <v>2018000</v>
      </c>
      <c r="AG22" s="420">
        <f t="shared" si="9"/>
        <v>48.393285371702639</v>
      </c>
      <c r="AH22" s="374"/>
      <c r="AI22" s="420">
        <f>AI23+AI24+AI25</f>
        <v>426000</v>
      </c>
      <c r="AJ22" s="103">
        <f>AJ23+AJ24+AJ25</f>
        <v>377000</v>
      </c>
      <c r="AK22" s="103">
        <f>AK23+AK24+AK25</f>
        <v>427000</v>
      </c>
      <c r="AL22" s="103">
        <f t="shared" si="10"/>
        <v>1230000</v>
      </c>
      <c r="AM22" s="424">
        <f t="shared" ref="AM22:AM29" si="22">AL22/(O22/100)</f>
        <v>29.496402877697843</v>
      </c>
      <c r="AN22" s="374"/>
      <c r="AO22" s="420">
        <f>AO23+AO24+AO25</f>
        <v>308000</v>
      </c>
      <c r="AP22" s="103">
        <f>AP23+AP24+AP25</f>
        <v>308000</v>
      </c>
      <c r="AQ22" s="103">
        <f>AQ23+AQ24+AQ25</f>
        <v>306000</v>
      </c>
      <c r="AR22" s="103">
        <f t="shared" si="12"/>
        <v>922000</v>
      </c>
      <c r="AS22" s="424">
        <f t="shared" ref="AS22:AS29" si="23">AR22/(O22/100)</f>
        <v>22.110311750599521</v>
      </c>
      <c r="AT22" s="374"/>
      <c r="AU22" s="420">
        <f t="shared" si="14"/>
        <v>2152000</v>
      </c>
      <c r="AV22" s="420">
        <f t="shared" si="15"/>
        <v>51.606714628297361</v>
      </c>
      <c r="AW22" s="374"/>
      <c r="AX22" s="420">
        <f t="shared" si="16"/>
        <v>4170000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3940000</v>
      </c>
      <c r="P23" s="136">
        <v>4270000</v>
      </c>
      <c r="Q23" s="137">
        <v>4620000</v>
      </c>
      <c r="R23" s="129">
        <v>3940000</v>
      </c>
      <c r="S23" s="375"/>
      <c r="T23" s="129">
        <v>600000</v>
      </c>
      <c r="U23" s="129">
        <v>240000</v>
      </c>
      <c r="V23" s="129">
        <v>240000</v>
      </c>
      <c r="W23" s="129">
        <f t="shared" si="4"/>
        <v>1080000</v>
      </c>
      <c r="X23" s="135">
        <f t="shared" si="5"/>
        <v>27.411167512690355</v>
      </c>
      <c r="Y23" s="374"/>
      <c r="Z23" s="135">
        <v>300000</v>
      </c>
      <c r="AA23" s="129">
        <v>250000</v>
      </c>
      <c r="AB23" s="129">
        <v>260000</v>
      </c>
      <c r="AC23" s="129">
        <f t="shared" si="6"/>
        <v>810000</v>
      </c>
      <c r="AD23" s="424">
        <f t="shared" si="21"/>
        <v>20.558375634517766</v>
      </c>
      <c r="AE23" s="374"/>
      <c r="AF23" s="424">
        <f t="shared" si="8"/>
        <v>1890000</v>
      </c>
      <c r="AG23" s="424">
        <f t="shared" si="9"/>
        <v>47.969543147208121</v>
      </c>
      <c r="AH23" s="374"/>
      <c r="AI23" s="424">
        <v>400000</v>
      </c>
      <c r="AJ23" s="129">
        <v>350000</v>
      </c>
      <c r="AK23" s="129">
        <v>400000</v>
      </c>
      <c r="AL23" s="129">
        <f t="shared" si="10"/>
        <v>1150000</v>
      </c>
      <c r="AM23" s="424">
        <f t="shared" si="22"/>
        <v>29.18781725888325</v>
      </c>
      <c r="AN23" s="374"/>
      <c r="AO23" s="424">
        <v>300000</v>
      </c>
      <c r="AP23" s="129">
        <v>300000</v>
      </c>
      <c r="AQ23" s="129">
        <v>300000</v>
      </c>
      <c r="AR23" s="129">
        <f t="shared" si="12"/>
        <v>900000</v>
      </c>
      <c r="AS23" s="424">
        <f t="shared" si="23"/>
        <v>22.842639593908629</v>
      </c>
      <c r="AT23" s="374"/>
      <c r="AU23" s="424">
        <f t="shared" si="14"/>
        <v>2050000</v>
      </c>
      <c r="AV23" s="424">
        <f t="shared" si="15"/>
        <v>52.030456852791879</v>
      </c>
      <c r="AW23" s="374"/>
      <c r="AX23" s="424">
        <f t="shared" si="16"/>
        <v>3940000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160000</v>
      </c>
      <c r="P24" s="136">
        <v>180000</v>
      </c>
      <c r="Q24" s="137">
        <v>190000</v>
      </c>
      <c r="R24" s="129">
        <v>160000</v>
      </c>
      <c r="S24" s="375"/>
      <c r="T24" s="129">
        <v>23000</v>
      </c>
      <c r="U24" s="129">
        <v>10000</v>
      </c>
      <c r="V24" s="129">
        <v>10000</v>
      </c>
      <c r="W24" s="129">
        <f t="shared" si="4"/>
        <v>43000</v>
      </c>
      <c r="X24" s="135">
        <f t="shared" si="5"/>
        <v>26.875</v>
      </c>
      <c r="Y24" s="374"/>
      <c r="Z24" s="135">
        <v>15000</v>
      </c>
      <c r="AA24" s="129">
        <v>20000</v>
      </c>
      <c r="AB24" s="129">
        <v>12000</v>
      </c>
      <c r="AC24" s="129">
        <f t="shared" si="6"/>
        <v>47000</v>
      </c>
      <c r="AD24" s="424">
        <f t="shared" si="21"/>
        <v>29.375</v>
      </c>
      <c r="AE24" s="374"/>
      <c r="AF24" s="424">
        <f t="shared" si="8"/>
        <v>90000</v>
      </c>
      <c r="AG24" s="424">
        <f t="shared" si="9"/>
        <v>56.25</v>
      </c>
      <c r="AH24" s="374"/>
      <c r="AI24" s="424">
        <v>16000</v>
      </c>
      <c r="AJ24" s="129">
        <v>16000</v>
      </c>
      <c r="AK24" s="129">
        <v>16000</v>
      </c>
      <c r="AL24" s="129">
        <f t="shared" si="10"/>
        <v>48000</v>
      </c>
      <c r="AM24" s="424">
        <f t="shared" si="22"/>
        <v>30</v>
      </c>
      <c r="AN24" s="374"/>
      <c r="AO24" s="424">
        <v>8000</v>
      </c>
      <c r="AP24" s="129">
        <v>8000</v>
      </c>
      <c r="AQ24" s="129">
        <v>6000</v>
      </c>
      <c r="AR24" s="129">
        <f t="shared" si="12"/>
        <v>22000</v>
      </c>
      <c r="AS24" s="424">
        <f t="shared" si="23"/>
        <v>13.75</v>
      </c>
      <c r="AT24" s="374"/>
      <c r="AU24" s="424">
        <f t="shared" si="14"/>
        <v>70000</v>
      </c>
      <c r="AV24" s="424">
        <f t="shared" si="15"/>
        <v>43.75</v>
      </c>
      <c r="AW24" s="374"/>
      <c r="AX24" s="424">
        <f t="shared" si="16"/>
        <v>160000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70000</v>
      </c>
      <c r="P25" s="136">
        <v>70000</v>
      </c>
      <c r="Q25" s="137">
        <v>80000</v>
      </c>
      <c r="R25" s="129">
        <v>70000</v>
      </c>
      <c r="S25" s="375"/>
      <c r="T25" s="129">
        <v>12000</v>
      </c>
      <c r="U25" s="129">
        <v>4000</v>
      </c>
      <c r="V25" s="129">
        <v>4000</v>
      </c>
      <c r="W25" s="129">
        <f t="shared" si="4"/>
        <v>20000</v>
      </c>
      <c r="X25" s="135">
        <f t="shared" si="5"/>
        <v>28.571428571428573</v>
      </c>
      <c r="Y25" s="374"/>
      <c r="Z25" s="135">
        <v>6000</v>
      </c>
      <c r="AA25" s="129">
        <v>6000</v>
      </c>
      <c r="AB25" s="129">
        <v>6000</v>
      </c>
      <c r="AC25" s="129">
        <f t="shared" si="6"/>
        <v>18000</v>
      </c>
      <c r="AD25" s="424">
        <f t="shared" si="21"/>
        <v>25.714285714285715</v>
      </c>
      <c r="AE25" s="374"/>
      <c r="AF25" s="424">
        <f t="shared" si="8"/>
        <v>38000</v>
      </c>
      <c r="AG25" s="424">
        <f t="shared" si="9"/>
        <v>54.285714285714285</v>
      </c>
      <c r="AH25" s="374"/>
      <c r="AI25" s="424">
        <v>10000</v>
      </c>
      <c r="AJ25" s="129">
        <v>11000</v>
      </c>
      <c r="AK25" s="129">
        <v>11000</v>
      </c>
      <c r="AL25" s="129">
        <f t="shared" si="10"/>
        <v>32000</v>
      </c>
      <c r="AM25" s="424">
        <f t="shared" si="22"/>
        <v>45.714285714285715</v>
      </c>
      <c r="AN25" s="374"/>
      <c r="AO25" s="424"/>
      <c r="AP25" s="129"/>
      <c r="AQ25" s="129"/>
      <c r="AR25" s="129">
        <f t="shared" si="12"/>
        <v>0</v>
      </c>
      <c r="AS25" s="424">
        <f t="shared" si="23"/>
        <v>0</v>
      </c>
      <c r="AT25" s="374"/>
      <c r="AU25" s="424">
        <f t="shared" si="14"/>
        <v>32000</v>
      </c>
      <c r="AV25" s="424">
        <f t="shared" si="15"/>
        <v>45.714285714285715</v>
      </c>
      <c r="AW25" s="374"/>
      <c r="AX25" s="424">
        <f t="shared" si="16"/>
        <v>70000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744000</v>
      </c>
      <c r="P26" s="131">
        <f>P27+P28+P29</f>
        <v>788000</v>
      </c>
      <c r="Q26" s="132">
        <f>Q27+Q28+Q29</f>
        <v>862000</v>
      </c>
      <c r="R26" s="103">
        <f>R27+R28+R29</f>
        <v>744000</v>
      </c>
      <c r="S26" s="379"/>
      <c r="T26" s="103">
        <f>T27+T28+T29</f>
        <v>112000</v>
      </c>
      <c r="U26" s="103">
        <f>U27+U28+U29</f>
        <v>42000</v>
      </c>
      <c r="V26" s="103">
        <f>V27+V28+V29</f>
        <v>42000</v>
      </c>
      <c r="W26" s="103">
        <f t="shared" si="4"/>
        <v>196000</v>
      </c>
      <c r="X26" s="102">
        <f t="shared" si="5"/>
        <v>26.344086021505376</v>
      </c>
      <c r="Y26" s="374"/>
      <c r="Z26" s="102">
        <f>Z27+Z28+Z29</f>
        <v>54000</v>
      </c>
      <c r="AA26" s="103">
        <f>AA27+AA28+AA29</f>
        <v>54000</v>
      </c>
      <c r="AB26" s="103">
        <f>AB27+AB28+AB29</f>
        <v>53000</v>
      </c>
      <c r="AC26" s="103">
        <f t="shared" si="6"/>
        <v>161000</v>
      </c>
      <c r="AD26" s="424">
        <f t="shared" si="21"/>
        <v>21.63978494623656</v>
      </c>
      <c r="AE26" s="374"/>
      <c r="AF26" s="420">
        <f t="shared" si="8"/>
        <v>357000</v>
      </c>
      <c r="AG26" s="420">
        <f t="shared" si="9"/>
        <v>47.983870967741936</v>
      </c>
      <c r="AH26" s="374"/>
      <c r="AI26" s="420">
        <f>AI27+AI28+AI29</f>
        <v>124000</v>
      </c>
      <c r="AJ26" s="103">
        <f>AJ27+AJ28+AJ29</f>
        <v>123000</v>
      </c>
      <c r="AK26" s="103">
        <f>AK27+AK28+AK29</f>
        <v>137000</v>
      </c>
      <c r="AL26" s="103">
        <f t="shared" si="10"/>
        <v>384000</v>
      </c>
      <c r="AM26" s="424">
        <f t="shared" si="22"/>
        <v>51.612903225806448</v>
      </c>
      <c r="AN26" s="374"/>
      <c r="AO26" s="420">
        <f>AO27+AO28+AO29</f>
        <v>2000</v>
      </c>
      <c r="AP26" s="103">
        <f>AP27+AP28+AP29</f>
        <v>1000</v>
      </c>
      <c r="AQ26" s="103">
        <f>AQ27+AQ28+AQ29</f>
        <v>0</v>
      </c>
      <c r="AR26" s="103">
        <f t="shared" si="12"/>
        <v>3000</v>
      </c>
      <c r="AS26" s="424">
        <f t="shared" si="23"/>
        <v>0.40322580645161288</v>
      </c>
      <c r="AT26" s="374"/>
      <c r="AU26" s="420">
        <f t="shared" si="14"/>
        <v>387000</v>
      </c>
      <c r="AV26" s="420">
        <f t="shared" si="15"/>
        <v>52.016129032258064</v>
      </c>
      <c r="AW26" s="374"/>
      <c r="AX26" s="420">
        <f t="shared" si="16"/>
        <v>744000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710000</v>
      </c>
      <c r="P27" s="136">
        <v>750000</v>
      </c>
      <c r="Q27" s="137">
        <v>820000</v>
      </c>
      <c r="R27" s="129">
        <v>710000</v>
      </c>
      <c r="S27" s="375"/>
      <c r="T27" s="129">
        <v>106000</v>
      </c>
      <c r="U27" s="129">
        <v>40000</v>
      </c>
      <c r="V27" s="129">
        <v>40000</v>
      </c>
      <c r="W27" s="129">
        <f t="shared" si="4"/>
        <v>186000</v>
      </c>
      <c r="X27" s="135">
        <f t="shared" si="5"/>
        <v>26.197183098591548</v>
      </c>
      <c r="Y27" s="374"/>
      <c r="Z27" s="135">
        <v>50000</v>
      </c>
      <c r="AA27" s="129">
        <v>50000</v>
      </c>
      <c r="AB27" s="129">
        <v>50000</v>
      </c>
      <c r="AC27" s="129">
        <f t="shared" si="6"/>
        <v>150000</v>
      </c>
      <c r="AD27" s="424">
        <f t="shared" si="21"/>
        <v>21.12676056338028</v>
      </c>
      <c r="AE27" s="374"/>
      <c r="AF27" s="424">
        <f t="shared" si="8"/>
        <v>336000</v>
      </c>
      <c r="AG27" s="424">
        <f t="shared" si="9"/>
        <v>47.323943661971832</v>
      </c>
      <c r="AH27" s="374"/>
      <c r="AI27" s="424">
        <v>120000</v>
      </c>
      <c r="AJ27" s="129">
        <v>120000</v>
      </c>
      <c r="AK27" s="129">
        <v>134000</v>
      </c>
      <c r="AL27" s="129">
        <f t="shared" si="10"/>
        <v>374000</v>
      </c>
      <c r="AM27" s="424">
        <f t="shared" si="22"/>
        <v>52.676056338028168</v>
      </c>
      <c r="AN27" s="374"/>
      <c r="AO27" s="424"/>
      <c r="AP27" s="129"/>
      <c r="AQ27" s="129"/>
      <c r="AR27" s="129">
        <f t="shared" si="12"/>
        <v>0</v>
      </c>
      <c r="AS27" s="424">
        <f t="shared" si="23"/>
        <v>0</v>
      </c>
      <c r="AT27" s="374"/>
      <c r="AU27" s="424">
        <f t="shared" si="14"/>
        <v>374000</v>
      </c>
      <c r="AV27" s="424">
        <f t="shared" si="15"/>
        <v>52.676056338028168</v>
      </c>
      <c r="AW27" s="374"/>
      <c r="AX27" s="424">
        <f t="shared" si="16"/>
        <v>710000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29000</v>
      </c>
      <c r="P28" s="136">
        <v>32000</v>
      </c>
      <c r="Q28" s="137">
        <v>35000</v>
      </c>
      <c r="R28" s="129">
        <v>29000</v>
      </c>
      <c r="S28" s="375"/>
      <c r="T28" s="129">
        <v>5000</v>
      </c>
      <c r="U28" s="129">
        <v>2000</v>
      </c>
      <c r="V28" s="129">
        <v>2000</v>
      </c>
      <c r="W28" s="129">
        <f t="shared" si="4"/>
        <v>9000</v>
      </c>
      <c r="X28" s="135">
        <f t="shared" si="5"/>
        <v>31.03448275862069</v>
      </c>
      <c r="Y28" s="374"/>
      <c r="Z28" s="135">
        <v>3000</v>
      </c>
      <c r="AA28" s="129">
        <v>3000</v>
      </c>
      <c r="AB28" s="129">
        <v>3000</v>
      </c>
      <c r="AC28" s="129">
        <f t="shared" si="6"/>
        <v>9000</v>
      </c>
      <c r="AD28" s="424">
        <f t="shared" si="21"/>
        <v>31.03448275862069</v>
      </c>
      <c r="AE28" s="374"/>
      <c r="AF28" s="424">
        <f t="shared" si="8"/>
        <v>18000</v>
      </c>
      <c r="AG28" s="424">
        <f t="shared" si="9"/>
        <v>62.068965517241381</v>
      </c>
      <c r="AH28" s="374"/>
      <c r="AI28" s="424">
        <v>3000</v>
      </c>
      <c r="AJ28" s="129">
        <v>3000</v>
      </c>
      <c r="AK28" s="129">
        <v>3000</v>
      </c>
      <c r="AL28" s="129">
        <f t="shared" si="10"/>
        <v>9000</v>
      </c>
      <c r="AM28" s="424">
        <f t="shared" si="22"/>
        <v>31.03448275862069</v>
      </c>
      <c r="AN28" s="374"/>
      <c r="AO28" s="424">
        <v>1000</v>
      </c>
      <c r="AP28" s="129">
        <v>1000</v>
      </c>
      <c r="AQ28" s="129"/>
      <c r="AR28" s="129">
        <f t="shared" si="12"/>
        <v>2000</v>
      </c>
      <c r="AS28" s="424">
        <f t="shared" si="23"/>
        <v>6.8965517241379306</v>
      </c>
      <c r="AT28" s="374"/>
      <c r="AU28" s="424">
        <f t="shared" si="14"/>
        <v>11000</v>
      </c>
      <c r="AV28" s="424">
        <f t="shared" si="15"/>
        <v>37.931034482758619</v>
      </c>
      <c r="AW28" s="374"/>
      <c r="AX28" s="424">
        <f t="shared" si="16"/>
        <v>29000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5000</v>
      </c>
      <c r="P29" s="136">
        <v>6000</v>
      </c>
      <c r="Q29" s="137">
        <v>7000</v>
      </c>
      <c r="R29" s="129">
        <v>5000</v>
      </c>
      <c r="S29" s="375"/>
      <c r="T29" s="129">
        <v>1000</v>
      </c>
      <c r="U29" s="129"/>
      <c r="V29" s="129"/>
      <c r="W29" s="129">
        <f t="shared" si="4"/>
        <v>1000</v>
      </c>
      <c r="X29" s="135">
        <f t="shared" si="5"/>
        <v>20</v>
      </c>
      <c r="Y29" s="374"/>
      <c r="Z29" s="135">
        <v>1000</v>
      </c>
      <c r="AA29" s="129">
        <v>1000</v>
      </c>
      <c r="AB29" s="129"/>
      <c r="AC29" s="129">
        <f t="shared" si="6"/>
        <v>2000</v>
      </c>
      <c r="AD29" s="424">
        <f t="shared" si="21"/>
        <v>40</v>
      </c>
      <c r="AE29" s="374"/>
      <c r="AF29" s="424">
        <f t="shared" si="8"/>
        <v>3000</v>
      </c>
      <c r="AG29" s="424">
        <f t="shared" si="9"/>
        <v>60</v>
      </c>
      <c r="AH29" s="374"/>
      <c r="AI29" s="424">
        <v>1000</v>
      </c>
      <c r="AJ29" s="129"/>
      <c r="AK29" s="129"/>
      <c r="AL29" s="129">
        <f t="shared" si="10"/>
        <v>1000</v>
      </c>
      <c r="AM29" s="424">
        <f t="shared" si="22"/>
        <v>20</v>
      </c>
      <c r="AN29" s="374"/>
      <c r="AO29" s="424">
        <v>1000</v>
      </c>
      <c r="AP29" s="129"/>
      <c r="AQ29" s="129"/>
      <c r="AR29" s="129">
        <f t="shared" si="12"/>
        <v>1000</v>
      </c>
      <c r="AS29" s="424">
        <f t="shared" si="23"/>
        <v>20</v>
      </c>
      <c r="AT29" s="374"/>
      <c r="AU29" s="424">
        <f t="shared" si="14"/>
        <v>2000</v>
      </c>
      <c r="AV29" s="424">
        <f t="shared" si="15"/>
        <v>40</v>
      </c>
      <c r="AW29" s="374"/>
      <c r="AX29" s="424">
        <f t="shared" si="16"/>
        <v>5000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56000</v>
      </c>
      <c r="P30" s="131">
        <f>P31+P32+P33+P34</f>
        <v>60000</v>
      </c>
      <c r="Q30" s="132">
        <f>Q31+Q32+Q33+Q34</f>
        <v>62000</v>
      </c>
      <c r="R30" s="103">
        <f>R31+R32+R33+R34</f>
        <v>56000</v>
      </c>
      <c r="S30" s="379"/>
      <c r="T30" s="103">
        <f>T31+T32+T33+T34</f>
        <v>4300</v>
      </c>
      <c r="U30" s="103">
        <f>U31+U32+U33+U34</f>
        <v>3600</v>
      </c>
      <c r="V30" s="103">
        <f>V31+V32+V33+V34</f>
        <v>3800</v>
      </c>
      <c r="W30" s="103">
        <f t="shared" si="4"/>
        <v>11700</v>
      </c>
      <c r="X30" s="102">
        <f t="shared" si="5"/>
        <v>20.892857142857142</v>
      </c>
      <c r="Y30" s="374"/>
      <c r="Z30" s="102">
        <f>Z31+Z32+Z33+Z34</f>
        <v>5300</v>
      </c>
      <c r="AA30" s="103">
        <f>AA31+AA32+AA33+AA34</f>
        <v>5600</v>
      </c>
      <c r="AB30" s="103">
        <f>AB31+AB32+AB33+AB34</f>
        <v>5800</v>
      </c>
      <c r="AC30" s="103">
        <f t="shared" si="6"/>
        <v>16700</v>
      </c>
      <c r="AD30" s="420">
        <f>AC30/(R30/100)</f>
        <v>29.821428571428573</v>
      </c>
      <c r="AE30" s="374"/>
      <c r="AF30" s="420">
        <f t="shared" si="8"/>
        <v>28400</v>
      </c>
      <c r="AG30" s="420">
        <f t="shared" si="9"/>
        <v>50.714285714285715</v>
      </c>
      <c r="AH30" s="374"/>
      <c r="AI30" s="420">
        <f>AI31+AI32+AI33+AI34</f>
        <v>5300</v>
      </c>
      <c r="AJ30" s="103">
        <f>AJ31+AJ32+AJ33+AJ34</f>
        <v>5400</v>
      </c>
      <c r="AK30" s="103">
        <f>AK31+AK32+AK33+AK34</f>
        <v>5600</v>
      </c>
      <c r="AL30" s="103">
        <f t="shared" si="10"/>
        <v>16300</v>
      </c>
      <c r="AM30" s="420">
        <f>AL30/(R30/100)</f>
        <v>29.107142857142858</v>
      </c>
      <c r="AN30" s="374"/>
      <c r="AO30" s="420">
        <f>AO31+AO32+AO33+AO34</f>
        <v>3700</v>
      </c>
      <c r="AP30" s="103">
        <f>AP31+AP32+AP33+AP34</f>
        <v>3800</v>
      </c>
      <c r="AQ30" s="103">
        <f>AQ31+AQ32+AQ33+AQ34</f>
        <v>3800</v>
      </c>
      <c r="AR30" s="103">
        <f t="shared" si="12"/>
        <v>11300</v>
      </c>
      <c r="AS30" s="420">
        <f>AR30/(R30/100)</f>
        <v>20.178571428571427</v>
      </c>
      <c r="AT30" s="374"/>
      <c r="AU30" s="420">
        <f t="shared" si="14"/>
        <v>27600</v>
      </c>
      <c r="AV30" s="420">
        <f t="shared" si="15"/>
        <v>49.285714285714285</v>
      </c>
      <c r="AW30" s="374"/>
      <c r="AX30" s="420">
        <f t="shared" si="16"/>
        <v>56000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7000</v>
      </c>
      <c r="P31" s="136">
        <v>9000</v>
      </c>
      <c r="Q31" s="137">
        <v>10000</v>
      </c>
      <c r="R31" s="129">
        <v>7000</v>
      </c>
      <c r="S31" s="375"/>
      <c r="T31" s="129">
        <v>500</v>
      </c>
      <c r="U31" s="129">
        <v>600</v>
      </c>
      <c r="V31" s="129">
        <v>700</v>
      </c>
      <c r="W31" s="129">
        <f t="shared" si="4"/>
        <v>1800</v>
      </c>
      <c r="X31" s="135">
        <f t="shared" si="5"/>
        <v>25.714285714285715</v>
      </c>
      <c r="Y31" s="374"/>
      <c r="Z31" s="135">
        <v>500</v>
      </c>
      <c r="AA31" s="129">
        <v>700</v>
      </c>
      <c r="AB31" s="129">
        <v>900</v>
      </c>
      <c r="AC31" s="129">
        <f t="shared" si="6"/>
        <v>2100</v>
      </c>
      <c r="AD31" s="424">
        <f>AC31/(R31/100)</f>
        <v>30</v>
      </c>
      <c r="AE31" s="374"/>
      <c r="AF31" s="424">
        <f t="shared" si="8"/>
        <v>3900</v>
      </c>
      <c r="AG31" s="424">
        <f t="shared" si="9"/>
        <v>55.714285714285715</v>
      </c>
      <c r="AH31" s="374"/>
      <c r="AI31" s="424">
        <v>500</v>
      </c>
      <c r="AJ31" s="129">
        <v>600</v>
      </c>
      <c r="AK31" s="129">
        <v>700</v>
      </c>
      <c r="AL31" s="129">
        <f t="shared" si="10"/>
        <v>1800</v>
      </c>
      <c r="AM31" s="424">
        <f>AL31/(R31/100)</f>
        <v>25.714285714285715</v>
      </c>
      <c r="AN31" s="374"/>
      <c r="AO31" s="424">
        <v>500</v>
      </c>
      <c r="AP31" s="129">
        <v>500</v>
      </c>
      <c r="AQ31" s="129">
        <v>300</v>
      </c>
      <c r="AR31" s="129">
        <f t="shared" si="12"/>
        <v>1300</v>
      </c>
      <c r="AS31" s="424">
        <f>AR31/(R31/100)</f>
        <v>18.571428571428573</v>
      </c>
      <c r="AT31" s="374"/>
      <c r="AU31" s="424">
        <f t="shared" si="14"/>
        <v>3100</v>
      </c>
      <c r="AV31" s="424">
        <f t="shared" si="15"/>
        <v>44.285714285714285</v>
      </c>
      <c r="AW31" s="374"/>
      <c r="AX31" s="424">
        <f t="shared" si="16"/>
        <v>7000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43000</v>
      </c>
      <c r="P32" s="136">
        <v>45000</v>
      </c>
      <c r="Q32" s="137">
        <v>46000</v>
      </c>
      <c r="R32" s="129">
        <v>43000</v>
      </c>
      <c r="S32" s="375"/>
      <c r="T32" s="129">
        <v>3400</v>
      </c>
      <c r="U32" s="129">
        <v>2600</v>
      </c>
      <c r="V32" s="129">
        <v>2600</v>
      </c>
      <c r="W32" s="129">
        <f t="shared" si="4"/>
        <v>8600</v>
      </c>
      <c r="X32" s="135">
        <f t="shared" si="5"/>
        <v>20</v>
      </c>
      <c r="Y32" s="374"/>
      <c r="Z32" s="135">
        <v>4300</v>
      </c>
      <c r="AA32" s="129">
        <v>4300</v>
      </c>
      <c r="AB32" s="129">
        <v>4300</v>
      </c>
      <c r="AC32" s="129">
        <f t="shared" si="6"/>
        <v>12900</v>
      </c>
      <c r="AD32" s="424">
        <f>AC32/(R32/100)</f>
        <v>30</v>
      </c>
      <c r="AE32" s="374"/>
      <c r="AF32" s="424">
        <f t="shared" si="8"/>
        <v>21500</v>
      </c>
      <c r="AG32" s="424">
        <f t="shared" si="9"/>
        <v>50</v>
      </c>
      <c r="AH32" s="374"/>
      <c r="AI32" s="424">
        <v>4300</v>
      </c>
      <c r="AJ32" s="129">
        <v>4300</v>
      </c>
      <c r="AK32" s="129">
        <v>4300</v>
      </c>
      <c r="AL32" s="129">
        <f t="shared" si="10"/>
        <v>12900</v>
      </c>
      <c r="AM32" s="424">
        <f>AL32/(R32/100)</f>
        <v>30</v>
      </c>
      <c r="AN32" s="374"/>
      <c r="AO32" s="424">
        <v>2800</v>
      </c>
      <c r="AP32" s="129">
        <v>2900</v>
      </c>
      <c r="AQ32" s="129">
        <v>2900</v>
      </c>
      <c r="AR32" s="129">
        <f t="shared" si="12"/>
        <v>8600</v>
      </c>
      <c r="AS32" s="424">
        <f>AR32/(R32/100)</f>
        <v>20</v>
      </c>
      <c r="AT32" s="374"/>
      <c r="AU32" s="424">
        <f t="shared" si="14"/>
        <v>21500</v>
      </c>
      <c r="AV32" s="424">
        <f t="shared" si="15"/>
        <v>50</v>
      </c>
      <c r="AW32" s="374"/>
      <c r="AX32" s="424">
        <f t="shared" si="16"/>
        <v>43000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2000</v>
      </c>
      <c r="P33" s="136">
        <v>2000</v>
      </c>
      <c r="Q33" s="137">
        <v>2000</v>
      </c>
      <c r="R33" s="129">
        <v>2000</v>
      </c>
      <c r="S33" s="375"/>
      <c r="T33" s="129">
        <v>100</v>
      </c>
      <c r="U33" s="129">
        <v>200</v>
      </c>
      <c r="V33" s="129">
        <v>200</v>
      </c>
      <c r="W33" s="129">
        <f t="shared" si="4"/>
        <v>500</v>
      </c>
      <c r="X33" s="135">
        <f t="shared" si="5"/>
        <v>25</v>
      </c>
      <c r="Y33" s="374"/>
      <c r="Z33" s="135">
        <v>100</v>
      </c>
      <c r="AA33" s="129">
        <v>200</v>
      </c>
      <c r="AB33" s="129">
        <v>200</v>
      </c>
      <c r="AC33" s="129">
        <f t="shared" si="6"/>
        <v>500</v>
      </c>
      <c r="AD33" s="424">
        <f>AC33/(R33/100)</f>
        <v>25</v>
      </c>
      <c r="AE33" s="374"/>
      <c r="AF33" s="424">
        <f t="shared" si="8"/>
        <v>1000</v>
      </c>
      <c r="AG33" s="424">
        <f t="shared" si="9"/>
        <v>50</v>
      </c>
      <c r="AH33" s="374"/>
      <c r="AI33" s="424">
        <v>200</v>
      </c>
      <c r="AJ33" s="129">
        <v>200</v>
      </c>
      <c r="AK33" s="129">
        <v>200</v>
      </c>
      <c r="AL33" s="129">
        <f t="shared" si="10"/>
        <v>600</v>
      </c>
      <c r="AM33" s="424">
        <f>AL33/(R33/100)</f>
        <v>30</v>
      </c>
      <c r="AN33" s="374"/>
      <c r="AO33" s="424">
        <v>100</v>
      </c>
      <c r="AP33" s="129">
        <v>100</v>
      </c>
      <c r="AQ33" s="129">
        <v>200</v>
      </c>
      <c r="AR33" s="129">
        <f t="shared" si="12"/>
        <v>400</v>
      </c>
      <c r="AS33" s="424">
        <f>AR33/(R33/100)</f>
        <v>20</v>
      </c>
      <c r="AT33" s="374"/>
      <c r="AU33" s="424">
        <f t="shared" si="14"/>
        <v>1000</v>
      </c>
      <c r="AV33" s="424">
        <f t="shared" si="15"/>
        <v>50</v>
      </c>
      <c r="AW33" s="374"/>
      <c r="AX33" s="424">
        <f t="shared" si="16"/>
        <v>2000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4000</v>
      </c>
      <c r="P34" s="136">
        <v>4000</v>
      </c>
      <c r="Q34" s="137">
        <v>4000</v>
      </c>
      <c r="R34" s="129">
        <v>4000</v>
      </c>
      <c r="S34" s="375"/>
      <c r="T34" s="129">
        <v>300</v>
      </c>
      <c r="U34" s="129">
        <v>200</v>
      </c>
      <c r="V34" s="129">
        <v>300</v>
      </c>
      <c r="W34" s="129">
        <f t="shared" si="4"/>
        <v>800</v>
      </c>
      <c r="X34" s="135">
        <f t="shared" si="5"/>
        <v>20</v>
      </c>
      <c r="Y34" s="374"/>
      <c r="Z34" s="135">
        <v>400</v>
      </c>
      <c r="AA34" s="129">
        <v>400</v>
      </c>
      <c r="AB34" s="129">
        <v>400</v>
      </c>
      <c r="AC34" s="129">
        <f t="shared" si="6"/>
        <v>1200</v>
      </c>
      <c r="AD34" s="424">
        <f>AC34/(R34/100)</f>
        <v>30</v>
      </c>
      <c r="AE34" s="374"/>
      <c r="AF34" s="424">
        <f t="shared" si="8"/>
        <v>2000</v>
      </c>
      <c r="AG34" s="424">
        <f t="shared" si="9"/>
        <v>50</v>
      </c>
      <c r="AH34" s="374"/>
      <c r="AI34" s="424">
        <v>300</v>
      </c>
      <c r="AJ34" s="129">
        <v>300</v>
      </c>
      <c r="AK34" s="129">
        <v>400</v>
      </c>
      <c r="AL34" s="129">
        <f t="shared" si="10"/>
        <v>1000</v>
      </c>
      <c r="AM34" s="424">
        <f>AL34/(R34/100)</f>
        <v>25</v>
      </c>
      <c r="AN34" s="374"/>
      <c r="AO34" s="424">
        <v>300</v>
      </c>
      <c r="AP34" s="129">
        <v>300</v>
      </c>
      <c r="AQ34" s="129">
        <v>400</v>
      </c>
      <c r="AR34" s="129">
        <f t="shared" si="12"/>
        <v>1000</v>
      </c>
      <c r="AS34" s="424">
        <f>AR34/(R34/100)</f>
        <v>25</v>
      </c>
      <c r="AT34" s="374"/>
      <c r="AU34" s="424">
        <f t="shared" si="14"/>
        <v>2000</v>
      </c>
      <c r="AV34" s="424">
        <f t="shared" si="15"/>
        <v>50</v>
      </c>
      <c r="AW34" s="374"/>
      <c r="AX34" s="424">
        <f t="shared" si="16"/>
        <v>4000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 t="shared" ref="O35:R36" si="24">O36</f>
        <v>21000</v>
      </c>
      <c r="P35" s="119">
        <f t="shared" si="24"/>
        <v>22000</v>
      </c>
      <c r="Q35" s="120">
        <f t="shared" si="24"/>
        <v>24000</v>
      </c>
      <c r="R35" s="118">
        <f t="shared" si="24"/>
        <v>21000</v>
      </c>
      <c r="S35" s="379"/>
      <c r="T35" s="118">
        <f>T36</f>
        <v>2000</v>
      </c>
      <c r="U35" s="118">
        <f>U36</f>
        <v>2500</v>
      </c>
      <c r="V35" s="118">
        <f>V36</f>
        <v>1900</v>
      </c>
      <c r="W35" s="118">
        <f>W36</f>
        <v>6400</v>
      </c>
      <c r="X35" s="117">
        <f t="shared" si="5"/>
        <v>30.476190476190474</v>
      </c>
      <c r="Y35" s="374"/>
      <c r="Z35" s="117">
        <f>Z36</f>
        <v>2100</v>
      </c>
      <c r="AA35" s="118">
        <f>AA36</f>
        <v>2000</v>
      </c>
      <c r="AB35" s="118">
        <f>AB36</f>
        <v>2800</v>
      </c>
      <c r="AC35" s="118">
        <f>AC36</f>
        <v>6900</v>
      </c>
      <c r="AD35" s="422">
        <f t="shared" ref="AD35:AD53" si="25">AC35/(R35/100)</f>
        <v>32.857142857142854</v>
      </c>
      <c r="AE35" s="374"/>
      <c r="AF35" s="422">
        <f t="shared" si="8"/>
        <v>13300</v>
      </c>
      <c r="AG35" s="422">
        <f t="shared" si="9"/>
        <v>63.333333333333336</v>
      </c>
      <c r="AH35" s="374"/>
      <c r="AI35" s="422">
        <f>AI36</f>
        <v>1300</v>
      </c>
      <c r="AJ35" s="118">
        <f>AJ36</f>
        <v>1400</v>
      </c>
      <c r="AK35" s="118">
        <f>AK36</f>
        <v>3400</v>
      </c>
      <c r="AL35" s="118">
        <f>AL36</f>
        <v>6100</v>
      </c>
      <c r="AM35" s="422">
        <f t="shared" ref="AM35:AM53" si="26">AL35/(R35/100)</f>
        <v>29.047619047619047</v>
      </c>
      <c r="AN35" s="374"/>
      <c r="AO35" s="422">
        <f>AO36</f>
        <v>500</v>
      </c>
      <c r="AP35" s="118">
        <f>AP36</f>
        <v>500</v>
      </c>
      <c r="AQ35" s="118">
        <f>AQ36</f>
        <v>600</v>
      </c>
      <c r="AR35" s="118">
        <f>AR36</f>
        <v>1600</v>
      </c>
      <c r="AS35" s="422">
        <f t="shared" ref="AS35:AS53" si="27">AR35/(R35/100)</f>
        <v>7.6190476190476186</v>
      </c>
      <c r="AT35" s="374"/>
      <c r="AU35" s="422">
        <f>AU36</f>
        <v>7700</v>
      </c>
      <c r="AV35" s="422">
        <f t="shared" si="15"/>
        <v>36.666666666666664</v>
      </c>
      <c r="AW35" s="374"/>
      <c r="AX35" s="422">
        <f t="shared" si="16"/>
        <v>21000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 t="shared" si="24"/>
        <v>21000</v>
      </c>
      <c r="P36" s="127">
        <f t="shared" si="24"/>
        <v>22000</v>
      </c>
      <c r="Q36" s="128">
        <f t="shared" si="24"/>
        <v>24000</v>
      </c>
      <c r="R36" s="126">
        <f t="shared" si="24"/>
        <v>21000</v>
      </c>
      <c r="S36" s="388"/>
      <c r="T36" s="126">
        <f>T37</f>
        <v>2000</v>
      </c>
      <c r="U36" s="126">
        <f>U37</f>
        <v>2500</v>
      </c>
      <c r="V36" s="126">
        <f>V37</f>
        <v>1900</v>
      </c>
      <c r="W36" s="126">
        <f t="shared" ref="W36:W41" si="28">SUM(T36:V36)</f>
        <v>6400</v>
      </c>
      <c r="X36" s="125">
        <f t="shared" si="5"/>
        <v>30.476190476190474</v>
      </c>
      <c r="Y36" s="374"/>
      <c r="Z36" s="125">
        <f>Z37</f>
        <v>2100</v>
      </c>
      <c r="AA36" s="126">
        <f>AA37</f>
        <v>2000</v>
      </c>
      <c r="AB36" s="126">
        <f>AB37</f>
        <v>2800</v>
      </c>
      <c r="AC36" s="126">
        <f t="shared" ref="AC36:AC41" si="29">SUM(Z36:AB36)</f>
        <v>6900</v>
      </c>
      <c r="AD36" s="423">
        <f t="shared" si="25"/>
        <v>32.857142857142854</v>
      </c>
      <c r="AE36" s="374"/>
      <c r="AF36" s="423">
        <f t="shared" si="8"/>
        <v>13300</v>
      </c>
      <c r="AG36" s="423">
        <f t="shared" si="9"/>
        <v>63.333333333333336</v>
      </c>
      <c r="AH36" s="374"/>
      <c r="AI36" s="423">
        <f>AI37</f>
        <v>1300</v>
      </c>
      <c r="AJ36" s="126">
        <f>AJ37</f>
        <v>1400</v>
      </c>
      <c r="AK36" s="126">
        <f>AK37</f>
        <v>3400</v>
      </c>
      <c r="AL36" s="126">
        <f t="shared" ref="AL36:AL41" si="30">SUM(AI36:AK36)</f>
        <v>6100</v>
      </c>
      <c r="AM36" s="423">
        <f t="shared" si="26"/>
        <v>29.047619047619047</v>
      </c>
      <c r="AN36" s="374"/>
      <c r="AO36" s="423">
        <f>AO37</f>
        <v>500</v>
      </c>
      <c r="AP36" s="126">
        <f>AP37</f>
        <v>500</v>
      </c>
      <c r="AQ36" s="126">
        <f>AQ37</f>
        <v>600</v>
      </c>
      <c r="AR36" s="126">
        <f t="shared" ref="AR36:AR41" si="31">SUM(AO36:AQ36)</f>
        <v>1600</v>
      </c>
      <c r="AS36" s="423">
        <f t="shared" si="27"/>
        <v>7.6190476190476186</v>
      </c>
      <c r="AT36" s="374"/>
      <c r="AU36" s="423">
        <f t="shared" ref="AU36:AU53" si="32">AL36+AR36</f>
        <v>7700</v>
      </c>
      <c r="AV36" s="423">
        <f t="shared" si="15"/>
        <v>36.666666666666664</v>
      </c>
      <c r="AW36" s="374"/>
      <c r="AX36" s="423">
        <f t="shared" si="16"/>
        <v>21000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55</v>
      </c>
      <c r="K37" s="61"/>
      <c r="L37" s="62"/>
      <c r="M37" s="63"/>
      <c r="N37" s="101" t="s">
        <v>56</v>
      </c>
      <c r="O37" s="103">
        <f>SUM(O38:O41)</f>
        <v>21000</v>
      </c>
      <c r="P37" s="131">
        <f>SUM(P38:P41)</f>
        <v>22000</v>
      </c>
      <c r="Q37" s="132">
        <f>SUM(Q38:Q41)</f>
        <v>24000</v>
      </c>
      <c r="R37" s="103">
        <f>SUM(R38:R41)</f>
        <v>21000</v>
      </c>
      <c r="S37" s="379"/>
      <c r="T37" s="103">
        <f>SUM(T38:T41)</f>
        <v>2000</v>
      </c>
      <c r="U37" s="103">
        <f>SUM(U38:U41)</f>
        <v>2500</v>
      </c>
      <c r="V37" s="103">
        <f>SUM(V38:V41)</f>
        <v>1900</v>
      </c>
      <c r="W37" s="103">
        <f t="shared" si="28"/>
        <v>6400</v>
      </c>
      <c r="X37" s="102">
        <f t="shared" si="5"/>
        <v>30.476190476190474</v>
      </c>
      <c r="Y37" s="374"/>
      <c r="Z37" s="102">
        <f>SUM(Z38:Z41)</f>
        <v>2100</v>
      </c>
      <c r="AA37" s="103">
        <f>SUM(AA38:AA41)</f>
        <v>2000</v>
      </c>
      <c r="AB37" s="103">
        <f>SUM(AB38:AB41)</f>
        <v>2800</v>
      </c>
      <c r="AC37" s="103">
        <f t="shared" si="29"/>
        <v>6900</v>
      </c>
      <c r="AD37" s="420">
        <f t="shared" si="25"/>
        <v>32.857142857142854</v>
      </c>
      <c r="AE37" s="374"/>
      <c r="AF37" s="420">
        <f t="shared" si="8"/>
        <v>13300</v>
      </c>
      <c r="AG37" s="420">
        <f t="shared" si="9"/>
        <v>63.333333333333336</v>
      </c>
      <c r="AH37" s="374"/>
      <c r="AI37" s="420">
        <f>SUM(AI38:AI41)</f>
        <v>1300</v>
      </c>
      <c r="AJ37" s="103">
        <f>SUM(AJ38:AJ41)</f>
        <v>1400</v>
      </c>
      <c r="AK37" s="103">
        <f>SUM(AK38:AK41)</f>
        <v>3400</v>
      </c>
      <c r="AL37" s="103">
        <f t="shared" si="30"/>
        <v>6100</v>
      </c>
      <c r="AM37" s="420">
        <f t="shared" si="26"/>
        <v>29.047619047619047</v>
      </c>
      <c r="AN37" s="374"/>
      <c r="AO37" s="420">
        <f>SUM(AO38:AO41)</f>
        <v>500</v>
      </c>
      <c r="AP37" s="103">
        <f>SUM(AP38:AP41)</f>
        <v>500</v>
      </c>
      <c r="AQ37" s="103">
        <f>SUM(AQ38:AQ41)</f>
        <v>600</v>
      </c>
      <c r="AR37" s="103">
        <f t="shared" si="31"/>
        <v>1600</v>
      </c>
      <c r="AS37" s="420">
        <f t="shared" si="27"/>
        <v>7.6190476190476186</v>
      </c>
      <c r="AT37" s="374"/>
      <c r="AU37" s="420">
        <f t="shared" si="32"/>
        <v>7700</v>
      </c>
      <c r="AV37" s="420">
        <f t="shared" si="15"/>
        <v>36.666666666666664</v>
      </c>
      <c r="AW37" s="374"/>
      <c r="AX37" s="420">
        <f t="shared" si="16"/>
        <v>21000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2</v>
      </c>
      <c r="L38" s="62"/>
      <c r="M38" s="63"/>
      <c r="N38" s="134" t="s">
        <v>57</v>
      </c>
      <c r="O38" s="129">
        <v>4000</v>
      </c>
      <c r="P38" s="136">
        <v>4000</v>
      </c>
      <c r="Q38" s="137">
        <v>5000</v>
      </c>
      <c r="R38" s="129">
        <v>4000</v>
      </c>
      <c r="S38" s="375"/>
      <c r="T38" s="129">
        <v>300</v>
      </c>
      <c r="U38" s="129">
        <v>300</v>
      </c>
      <c r="V38" s="129">
        <v>400</v>
      </c>
      <c r="W38" s="129">
        <f t="shared" si="28"/>
        <v>1000</v>
      </c>
      <c r="X38" s="135">
        <f t="shared" si="5"/>
        <v>25</v>
      </c>
      <c r="Y38" s="374"/>
      <c r="Z38" s="135">
        <v>400</v>
      </c>
      <c r="AA38" s="129">
        <v>300</v>
      </c>
      <c r="AB38" s="129">
        <v>300</v>
      </c>
      <c r="AC38" s="129">
        <f t="shared" si="29"/>
        <v>1000</v>
      </c>
      <c r="AD38" s="424">
        <f t="shared" si="25"/>
        <v>25</v>
      </c>
      <c r="AE38" s="374"/>
      <c r="AF38" s="424">
        <f t="shared" si="8"/>
        <v>2000</v>
      </c>
      <c r="AG38" s="424">
        <f t="shared" si="9"/>
        <v>50</v>
      </c>
      <c r="AH38" s="374"/>
      <c r="AI38" s="424">
        <v>300</v>
      </c>
      <c r="AJ38" s="129">
        <v>300</v>
      </c>
      <c r="AK38" s="129">
        <v>400</v>
      </c>
      <c r="AL38" s="129">
        <f t="shared" si="30"/>
        <v>1000</v>
      </c>
      <c r="AM38" s="424">
        <f t="shared" si="26"/>
        <v>25</v>
      </c>
      <c r="AN38" s="374"/>
      <c r="AO38" s="424">
        <v>300</v>
      </c>
      <c r="AP38" s="129">
        <v>300</v>
      </c>
      <c r="AQ38" s="129">
        <v>400</v>
      </c>
      <c r="AR38" s="129">
        <f t="shared" si="31"/>
        <v>1000</v>
      </c>
      <c r="AS38" s="424">
        <f t="shared" si="27"/>
        <v>25</v>
      </c>
      <c r="AT38" s="374"/>
      <c r="AU38" s="424">
        <f t="shared" si="32"/>
        <v>2000</v>
      </c>
      <c r="AV38" s="424">
        <f t="shared" si="15"/>
        <v>50</v>
      </c>
      <c r="AW38" s="374"/>
      <c r="AX38" s="424">
        <f t="shared" si="16"/>
        <v>4000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3</v>
      </c>
      <c r="L39" s="62"/>
      <c r="M39" s="63"/>
      <c r="N39" s="134" t="s">
        <v>69</v>
      </c>
      <c r="O39" s="129">
        <v>5000</v>
      </c>
      <c r="P39" s="136">
        <v>5000</v>
      </c>
      <c r="Q39" s="137">
        <v>5000</v>
      </c>
      <c r="R39" s="129">
        <v>5000</v>
      </c>
      <c r="S39" s="375"/>
      <c r="T39" s="129">
        <v>800</v>
      </c>
      <c r="U39" s="129">
        <v>1100</v>
      </c>
      <c r="V39" s="129">
        <v>400</v>
      </c>
      <c r="W39" s="129">
        <f t="shared" si="28"/>
        <v>2300</v>
      </c>
      <c r="X39" s="135">
        <f t="shared" si="5"/>
        <v>46</v>
      </c>
      <c r="Y39" s="374"/>
      <c r="Z39" s="135">
        <v>600</v>
      </c>
      <c r="AA39" s="129">
        <v>600</v>
      </c>
      <c r="AB39" s="129">
        <v>1500</v>
      </c>
      <c r="AC39" s="129">
        <f t="shared" si="29"/>
        <v>2700</v>
      </c>
      <c r="AD39" s="424">
        <f t="shared" si="25"/>
        <v>54</v>
      </c>
      <c r="AE39" s="374"/>
      <c r="AF39" s="424">
        <f t="shared" si="8"/>
        <v>5000</v>
      </c>
      <c r="AG39" s="424">
        <f t="shared" si="9"/>
        <v>100</v>
      </c>
      <c r="AH39" s="374"/>
      <c r="AI39" s="424"/>
      <c r="AJ39" s="129"/>
      <c r="AK39" s="129"/>
      <c r="AL39" s="129">
        <f t="shared" si="30"/>
        <v>0</v>
      </c>
      <c r="AM39" s="424">
        <f t="shared" si="26"/>
        <v>0</v>
      </c>
      <c r="AN39" s="374"/>
      <c r="AO39" s="424"/>
      <c r="AP39" s="129"/>
      <c r="AQ39" s="129"/>
      <c r="AR39" s="129">
        <f t="shared" si="31"/>
        <v>0</v>
      </c>
      <c r="AS39" s="424">
        <f t="shared" si="27"/>
        <v>0</v>
      </c>
      <c r="AT39" s="374"/>
      <c r="AU39" s="424">
        <f t="shared" si="32"/>
        <v>0</v>
      </c>
      <c r="AV39" s="424">
        <f t="shared" si="15"/>
        <v>0</v>
      </c>
      <c r="AW39" s="374"/>
      <c r="AX39" s="424">
        <f t="shared" si="16"/>
        <v>5000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60"/>
      <c r="K40" s="133">
        <v>5</v>
      </c>
      <c r="L40" s="62"/>
      <c r="M40" s="63"/>
      <c r="N40" s="134" t="s">
        <v>58</v>
      </c>
      <c r="O40" s="129">
        <v>3000</v>
      </c>
      <c r="P40" s="136">
        <v>3000</v>
      </c>
      <c r="Q40" s="137">
        <v>4000</v>
      </c>
      <c r="R40" s="129">
        <v>3000</v>
      </c>
      <c r="S40" s="375"/>
      <c r="T40" s="129">
        <v>200</v>
      </c>
      <c r="U40" s="129">
        <v>300</v>
      </c>
      <c r="V40" s="129">
        <v>300</v>
      </c>
      <c r="W40" s="129">
        <f t="shared" si="28"/>
        <v>800</v>
      </c>
      <c r="X40" s="135">
        <f t="shared" si="5"/>
        <v>26.666666666666668</v>
      </c>
      <c r="Y40" s="374"/>
      <c r="Z40" s="135">
        <v>300</v>
      </c>
      <c r="AA40" s="129">
        <v>300</v>
      </c>
      <c r="AB40" s="129">
        <v>200</v>
      </c>
      <c r="AC40" s="129">
        <f t="shared" si="29"/>
        <v>800</v>
      </c>
      <c r="AD40" s="424">
        <f t="shared" si="25"/>
        <v>26.666666666666668</v>
      </c>
      <c r="AE40" s="374"/>
      <c r="AF40" s="424">
        <f t="shared" si="8"/>
        <v>1600</v>
      </c>
      <c r="AG40" s="424">
        <f t="shared" si="9"/>
        <v>53.333333333333336</v>
      </c>
      <c r="AH40" s="374"/>
      <c r="AI40" s="424">
        <v>200</v>
      </c>
      <c r="AJ40" s="129">
        <v>300</v>
      </c>
      <c r="AK40" s="129">
        <v>300</v>
      </c>
      <c r="AL40" s="129">
        <f t="shared" si="30"/>
        <v>800</v>
      </c>
      <c r="AM40" s="424">
        <f t="shared" si="26"/>
        <v>26.666666666666668</v>
      </c>
      <c r="AN40" s="374"/>
      <c r="AO40" s="424">
        <v>200</v>
      </c>
      <c r="AP40" s="129">
        <v>200</v>
      </c>
      <c r="AQ40" s="129">
        <v>200</v>
      </c>
      <c r="AR40" s="129">
        <f t="shared" si="31"/>
        <v>600</v>
      </c>
      <c r="AS40" s="424">
        <f t="shared" si="27"/>
        <v>20</v>
      </c>
      <c r="AT40" s="374"/>
      <c r="AU40" s="424">
        <f t="shared" si="32"/>
        <v>1400</v>
      </c>
      <c r="AV40" s="424">
        <f t="shared" si="15"/>
        <v>46.666666666666664</v>
      </c>
      <c r="AW40" s="374"/>
      <c r="AX40" s="424">
        <f t="shared" si="16"/>
        <v>3000</v>
      </c>
      <c r="AY40" s="424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7</v>
      </c>
      <c r="L41" s="62"/>
      <c r="M41" s="63"/>
      <c r="N41" s="134" t="s">
        <v>59</v>
      </c>
      <c r="O41" s="129">
        <v>9000</v>
      </c>
      <c r="P41" s="136">
        <v>10000</v>
      </c>
      <c r="Q41" s="137">
        <v>10000</v>
      </c>
      <c r="R41" s="129">
        <v>9000</v>
      </c>
      <c r="S41" s="375"/>
      <c r="T41" s="129">
        <v>700</v>
      </c>
      <c r="U41" s="129">
        <v>800</v>
      </c>
      <c r="V41" s="129">
        <v>800</v>
      </c>
      <c r="W41" s="129">
        <f t="shared" si="28"/>
        <v>2300</v>
      </c>
      <c r="X41" s="135">
        <f t="shared" si="5"/>
        <v>25.555555555555557</v>
      </c>
      <c r="Y41" s="374"/>
      <c r="Z41" s="135">
        <v>800</v>
      </c>
      <c r="AA41" s="129">
        <v>800</v>
      </c>
      <c r="AB41" s="129">
        <v>800</v>
      </c>
      <c r="AC41" s="129">
        <f t="shared" si="29"/>
        <v>2400</v>
      </c>
      <c r="AD41" s="424">
        <f t="shared" si="25"/>
        <v>26.666666666666668</v>
      </c>
      <c r="AE41" s="374"/>
      <c r="AF41" s="424">
        <f t="shared" si="8"/>
        <v>4700</v>
      </c>
      <c r="AG41" s="424">
        <f t="shared" si="9"/>
        <v>52.222222222222221</v>
      </c>
      <c r="AH41" s="374"/>
      <c r="AI41" s="424">
        <v>800</v>
      </c>
      <c r="AJ41" s="129">
        <v>800</v>
      </c>
      <c r="AK41" s="129">
        <v>2700</v>
      </c>
      <c r="AL41" s="129">
        <f t="shared" si="30"/>
        <v>4300</v>
      </c>
      <c r="AM41" s="424">
        <f t="shared" si="26"/>
        <v>47.777777777777779</v>
      </c>
      <c r="AN41" s="374"/>
      <c r="AO41" s="424"/>
      <c r="AP41" s="129"/>
      <c r="AQ41" s="129"/>
      <c r="AR41" s="129">
        <f t="shared" si="31"/>
        <v>0</v>
      </c>
      <c r="AS41" s="424">
        <f t="shared" si="27"/>
        <v>0</v>
      </c>
      <c r="AT41" s="374"/>
      <c r="AU41" s="424">
        <f t="shared" si="32"/>
        <v>4300</v>
      </c>
      <c r="AV41" s="424">
        <f t="shared" si="15"/>
        <v>47.777777777777779</v>
      </c>
      <c r="AW41" s="374"/>
      <c r="AX41" s="424">
        <f t="shared" si="16"/>
        <v>9000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9"/>
      <c r="H42" s="138" t="s">
        <v>60</v>
      </c>
      <c r="I42" s="139"/>
      <c r="J42" s="140"/>
      <c r="K42" s="141"/>
      <c r="L42" s="142"/>
      <c r="M42" s="143"/>
      <c r="N42" s="144" t="s">
        <v>61</v>
      </c>
      <c r="O42" s="147">
        <f>O43</f>
        <v>18000</v>
      </c>
      <c r="P42" s="146">
        <f>P43</f>
        <v>19000</v>
      </c>
      <c r="Q42" s="174">
        <f>Q43</f>
        <v>19000</v>
      </c>
      <c r="R42" s="147">
        <f>R43</f>
        <v>18000</v>
      </c>
      <c r="S42" s="379"/>
      <c r="T42" s="147">
        <f>T43</f>
        <v>0</v>
      </c>
      <c r="U42" s="147">
        <f>U43</f>
        <v>0</v>
      </c>
      <c r="V42" s="147">
        <f>V43</f>
        <v>0</v>
      </c>
      <c r="W42" s="147">
        <f>W43</f>
        <v>0</v>
      </c>
      <c r="X42" s="145">
        <f t="shared" si="5"/>
        <v>0</v>
      </c>
      <c r="Y42" s="374"/>
      <c r="Z42" s="145">
        <f>Z43</f>
        <v>0</v>
      </c>
      <c r="AA42" s="147">
        <f>AA43</f>
        <v>0</v>
      </c>
      <c r="AB42" s="147">
        <f>AB43</f>
        <v>0</v>
      </c>
      <c r="AC42" s="147">
        <f>AC43</f>
        <v>0</v>
      </c>
      <c r="AD42" s="149">
        <f t="shared" si="25"/>
        <v>0</v>
      </c>
      <c r="AE42" s="374"/>
      <c r="AF42" s="149">
        <f t="shared" si="8"/>
        <v>0</v>
      </c>
      <c r="AG42" s="149">
        <f t="shared" si="9"/>
        <v>0</v>
      </c>
      <c r="AH42" s="374"/>
      <c r="AI42" s="149">
        <f>AI43</f>
        <v>18000</v>
      </c>
      <c r="AJ42" s="147">
        <f>AJ43</f>
        <v>0</v>
      </c>
      <c r="AK42" s="147">
        <f>AK43</f>
        <v>0</v>
      </c>
      <c r="AL42" s="147">
        <f>AL43</f>
        <v>18000</v>
      </c>
      <c r="AM42" s="149">
        <f t="shared" si="26"/>
        <v>100</v>
      </c>
      <c r="AN42" s="374"/>
      <c r="AO42" s="149">
        <f>AO43</f>
        <v>0</v>
      </c>
      <c r="AP42" s="147">
        <f>AP43</f>
        <v>0</v>
      </c>
      <c r="AQ42" s="147">
        <f>AQ43</f>
        <v>0</v>
      </c>
      <c r="AR42" s="147">
        <f>AR43</f>
        <v>0</v>
      </c>
      <c r="AS42" s="149">
        <f t="shared" si="27"/>
        <v>0</v>
      </c>
      <c r="AT42" s="374"/>
      <c r="AU42" s="149">
        <f t="shared" si="32"/>
        <v>18000</v>
      </c>
      <c r="AV42" s="149">
        <f t="shared" si="15"/>
        <v>100</v>
      </c>
      <c r="AW42" s="374"/>
      <c r="AX42" s="149">
        <f t="shared" si="16"/>
        <v>18000</v>
      </c>
      <c r="AY42" s="446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123">
        <v>2</v>
      </c>
      <c r="J43" s="60"/>
      <c r="K43" s="61"/>
      <c r="L43" s="62"/>
      <c r="M43" s="63"/>
      <c r="N43" s="124" t="s">
        <v>54</v>
      </c>
      <c r="O43" s="126">
        <f>O44+O46</f>
        <v>18000</v>
      </c>
      <c r="P43" s="126">
        <f>P44+P46</f>
        <v>19000</v>
      </c>
      <c r="Q43" s="126">
        <f>Q44+Q46</f>
        <v>19000</v>
      </c>
      <c r="R43" s="126">
        <f>R44+R46</f>
        <v>18000</v>
      </c>
      <c r="S43" s="388"/>
      <c r="T43" s="126">
        <f>T44+T46</f>
        <v>0</v>
      </c>
      <c r="U43" s="126">
        <f>U44+U46</f>
        <v>0</v>
      </c>
      <c r="V43" s="126">
        <f>V44+V46</f>
        <v>0</v>
      </c>
      <c r="W43" s="126">
        <f>W44+W46</f>
        <v>0</v>
      </c>
      <c r="X43" s="125">
        <f t="shared" si="5"/>
        <v>0</v>
      </c>
      <c r="Y43" s="374"/>
      <c r="Z43" s="125">
        <f>Z44+Z46</f>
        <v>0</v>
      </c>
      <c r="AA43" s="126">
        <f>AA44+AA46</f>
        <v>0</v>
      </c>
      <c r="AB43" s="126">
        <f>AB44+AB46</f>
        <v>0</v>
      </c>
      <c r="AC43" s="126">
        <f>AC44+AC46</f>
        <v>0</v>
      </c>
      <c r="AD43" s="423">
        <f t="shared" si="25"/>
        <v>0</v>
      </c>
      <c r="AE43" s="374"/>
      <c r="AF43" s="423">
        <f t="shared" si="8"/>
        <v>0</v>
      </c>
      <c r="AG43" s="423">
        <f t="shared" si="9"/>
        <v>0</v>
      </c>
      <c r="AH43" s="374"/>
      <c r="AI43" s="423">
        <f>AI44+AI46</f>
        <v>18000</v>
      </c>
      <c r="AJ43" s="126">
        <f>AJ44+AJ46</f>
        <v>0</v>
      </c>
      <c r="AK43" s="126">
        <f>AK44+AK46</f>
        <v>0</v>
      </c>
      <c r="AL43" s="126">
        <f>AL44+AL46</f>
        <v>18000</v>
      </c>
      <c r="AM43" s="423">
        <f t="shared" si="26"/>
        <v>100</v>
      </c>
      <c r="AN43" s="374"/>
      <c r="AO43" s="423">
        <f>AO44+AO46</f>
        <v>0</v>
      </c>
      <c r="AP43" s="126">
        <f>AP44+AP46</f>
        <v>0</v>
      </c>
      <c r="AQ43" s="126">
        <f>AQ44+AQ46</f>
        <v>0</v>
      </c>
      <c r="AR43" s="126">
        <f>AR44+AR46</f>
        <v>0</v>
      </c>
      <c r="AS43" s="423">
        <f t="shared" si="27"/>
        <v>0</v>
      </c>
      <c r="AT43" s="374"/>
      <c r="AU43" s="423">
        <f t="shared" si="32"/>
        <v>18000</v>
      </c>
      <c r="AV43" s="423">
        <f t="shared" si="15"/>
        <v>100</v>
      </c>
      <c r="AW43" s="374"/>
      <c r="AX43" s="423">
        <f t="shared" si="16"/>
        <v>18000</v>
      </c>
      <c r="AY43" s="447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130" t="s">
        <v>63</v>
      </c>
      <c r="K44" s="61"/>
      <c r="L44" s="62"/>
      <c r="M44" s="63"/>
      <c r="N44" s="101" t="s">
        <v>64</v>
      </c>
      <c r="O44" s="103">
        <f>O45</f>
        <v>10000</v>
      </c>
      <c r="P44" s="103">
        <f>P45</f>
        <v>10000</v>
      </c>
      <c r="Q44" s="103">
        <f>Q45</f>
        <v>10000</v>
      </c>
      <c r="R44" s="103">
        <f>R45</f>
        <v>10000</v>
      </c>
      <c r="S44" s="379"/>
      <c r="T44" s="103">
        <f>T45</f>
        <v>0</v>
      </c>
      <c r="U44" s="103">
        <f>U45</f>
        <v>0</v>
      </c>
      <c r="V44" s="103">
        <f>V45</f>
        <v>0</v>
      </c>
      <c r="W44" s="103">
        <f t="shared" ref="W44:W49" si="33">SUM(T44:V44)</f>
        <v>0</v>
      </c>
      <c r="X44" s="102">
        <f t="shared" si="5"/>
        <v>0</v>
      </c>
      <c r="Y44" s="374"/>
      <c r="Z44" s="102">
        <f>Z45</f>
        <v>0</v>
      </c>
      <c r="AA44" s="103">
        <f>AA45</f>
        <v>0</v>
      </c>
      <c r="AB44" s="103">
        <f>AB45</f>
        <v>0</v>
      </c>
      <c r="AC44" s="103">
        <f t="shared" ref="AC44:AC49" si="34">SUM(Z44:AB44)</f>
        <v>0</v>
      </c>
      <c r="AD44" s="420">
        <f t="shared" si="25"/>
        <v>0</v>
      </c>
      <c r="AE44" s="374"/>
      <c r="AF44" s="420">
        <f t="shared" si="8"/>
        <v>0</v>
      </c>
      <c r="AG44" s="420">
        <f t="shared" si="9"/>
        <v>0</v>
      </c>
      <c r="AH44" s="374"/>
      <c r="AI44" s="420">
        <f>AI45</f>
        <v>10000</v>
      </c>
      <c r="AJ44" s="103">
        <f>AJ45</f>
        <v>0</v>
      </c>
      <c r="AK44" s="103">
        <f>AK45</f>
        <v>0</v>
      </c>
      <c r="AL44" s="103">
        <f t="shared" ref="AL44:AL49" si="35">SUM(AI44:AK44)</f>
        <v>10000</v>
      </c>
      <c r="AM44" s="420">
        <f t="shared" si="26"/>
        <v>100</v>
      </c>
      <c r="AN44" s="374"/>
      <c r="AO44" s="420">
        <f>AO45</f>
        <v>0</v>
      </c>
      <c r="AP44" s="103">
        <f>AP45</f>
        <v>0</v>
      </c>
      <c r="AQ44" s="103">
        <f>AQ45</f>
        <v>0</v>
      </c>
      <c r="AR44" s="103">
        <f t="shared" ref="AR44:AR49" si="36">SUM(AO44:AQ44)</f>
        <v>0</v>
      </c>
      <c r="AS44" s="420">
        <f t="shared" si="27"/>
        <v>0</v>
      </c>
      <c r="AT44" s="374"/>
      <c r="AU44" s="420">
        <f t="shared" si="32"/>
        <v>10000</v>
      </c>
      <c r="AV44" s="420">
        <f t="shared" si="15"/>
        <v>100</v>
      </c>
      <c r="AW44" s="374"/>
      <c r="AX44" s="420">
        <f t="shared" si="16"/>
        <v>10000</v>
      </c>
      <c r="AY44" s="448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1</v>
      </c>
      <c r="L45" s="62"/>
      <c r="M45" s="63"/>
      <c r="N45" s="134" t="s">
        <v>65</v>
      </c>
      <c r="O45" s="129">
        <v>10000</v>
      </c>
      <c r="P45" s="136">
        <v>10000</v>
      </c>
      <c r="Q45" s="137">
        <v>10000</v>
      </c>
      <c r="R45" s="129">
        <v>10000</v>
      </c>
      <c r="S45" s="375"/>
      <c r="T45" s="129"/>
      <c r="U45" s="129"/>
      <c r="V45" s="129"/>
      <c r="W45" s="129">
        <f t="shared" si="33"/>
        <v>0</v>
      </c>
      <c r="X45" s="135">
        <f t="shared" si="5"/>
        <v>0</v>
      </c>
      <c r="Y45" s="374"/>
      <c r="Z45" s="135"/>
      <c r="AA45" s="129"/>
      <c r="AB45" s="129"/>
      <c r="AC45" s="129">
        <f t="shared" si="34"/>
        <v>0</v>
      </c>
      <c r="AD45" s="424">
        <f t="shared" si="25"/>
        <v>0</v>
      </c>
      <c r="AE45" s="374"/>
      <c r="AF45" s="424">
        <f t="shared" si="8"/>
        <v>0</v>
      </c>
      <c r="AG45" s="424">
        <f t="shared" si="9"/>
        <v>0</v>
      </c>
      <c r="AH45" s="374"/>
      <c r="AI45" s="424">
        <v>10000</v>
      </c>
      <c r="AJ45" s="129"/>
      <c r="AK45" s="129"/>
      <c r="AL45" s="129">
        <f t="shared" si="35"/>
        <v>10000</v>
      </c>
      <c r="AM45" s="424">
        <f t="shared" si="26"/>
        <v>100</v>
      </c>
      <c r="AN45" s="374"/>
      <c r="AO45" s="424"/>
      <c r="AP45" s="129"/>
      <c r="AQ45" s="129"/>
      <c r="AR45" s="129">
        <f t="shared" si="36"/>
        <v>0</v>
      </c>
      <c r="AS45" s="424">
        <f t="shared" si="27"/>
        <v>0</v>
      </c>
      <c r="AT45" s="374"/>
      <c r="AU45" s="424">
        <f t="shared" si="32"/>
        <v>10000</v>
      </c>
      <c r="AV45" s="424">
        <f t="shared" si="15"/>
        <v>100</v>
      </c>
      <c r="AW45" s="374"/>
      <c r="AX45" s="424">
        <f t="shared" si="16"/>
        <v>10000</v>
      </c>
      <c r="AY45" s="449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130" t="s">
        <v>55</v>
      </c>
      <c r="K46" s="61"/>
      <c r="L46" s="62"/>
      <c r="M46" s="63"/>
      <c r="N46" s="101" t="s">
        <v>56</v>
      </c>
      <c r="O46" s="103">
        <f>O47+O48+O49</f>
        <v>8000</v>
      </c>
      <c r="P46" s="131">
        <f>P47+P48+P49</f>
        <v>9000</v>
      </c>
      <c r="Q46" s="132">
        <f>Q47+Q48+Q49</f>
        <v>9000</v>
      </c>
      <c r="R46" s="103">
        <f>R47+R48+R49</f>
        <v>8000</v>
      </c>
      <c r="S46" s="379"/>
      <c r="T46" s="103">
        <f>T47+T48+T49</f>
        <v>0</v>
      </c>
      <c r="U46" s="103">
        <f>U47+U48+U49</f>
        <v>0</v>
      </c>
      <c r="V46" s="103">
        <f>V47+V48+V49</f>
        <v>0</v>
      </c>
      <c r="W46" s="103">
        <f t="shared" si="33"/>
        <v>0</v>
      </c>
      <c r="X46" s="102">
        <f t="shared" si="5"/>
        <v>0</v>
      </c>
      <c r="Y46" s="374"/>
      <c r="Z46" s="102">
        <f>Z47+Z48+Z49</f>
        <v>0</v>
      </c>
      <c r="AA46" s="103">
        <f>AA47+AA48+AA49</f>
        <v>0</v>
      </c>
      <c r="AB46" s="103">
        <f>AB47+AB48+AB49</f>
        <v>0</v>
      </c>
      <c r="AC46" s="103">
        <f t="shared" si="34"/>
        <v>0</v>
      </c>
      <c r="AD46" s="420">
        <f t="shared" si="25"/>
        <v>0</v>
      </c>
      <c r="AE46" s="374"/>
      <c r="AF46" s="420">
        <f t="shared" si="8"/>
        <v>0</v>
      </c>
      <c r="AG46" s="420">
        <f t="shared" si="9"/>
        <v>0</v>
      </c>
      <c r="AH46" s="374"/>
      <c r="AI46" s="420">
        <f>AI47+AI48+AI49</f>
        <v>8000</v>
      </c>
      <c r="AJ46" s="103">
        <f>AJ47+AJ48+AJ49</f>
        <v>0</v>
      </c>
      <c r="AK46" s="103">
        <f>AK47+AK48+AK49</f>
        <v>0</v>
      </c>
      <c r="AL46" s="103">
        <f t="shared" si="35"/>
        <v>8000</v>
      </c>
      <c r="AM46" s="420">
        <f t="shared" si="26"/>
        <v>100</v>
      </c>
      <c r="AN46" s="374"/>
      <c r="AO46" s="420">
        <f>AO47+AO48+AO49</f>
        <v>0</v>
      </c>
      <c r="AP46" s="103">
        <f>AP47+AP48+AP49</f>
        <v>0</v>
      </c>
      <c r="AQ46" s="103">
        <f>AQ47+AQ48+AQ49</f>
        <v>0</v>
      </c>
      <c r="AR46" s="103">
        <f t="shared" si="36"/>
        <v>0</v>
      </c>
      <c r="AS46" s="420">
        <f t="shared" si="27"/>
        <v>0</v>
      </c>
      <c r="AT46" s="374"/>
      <c r="AU46" s="420">
        <f t="shared" si="32"/>
        <v>8000</v>
      </c>
      <c r="AV46" s="420">
        <f t="shared" si="15"/>
        <v>100</v>
      </c>
      <c r="AW46" s="374"/>
      <c r="AX46" s="420">
        <f t="shared" si="16"/>
        <v>8000</v>
      </c>
      <c r="AY46" s="448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2</v>
      </c>
      <c r="L47" s="62"/>
      <c r="M47" s="63"/>
      <c r="N47" s="134" t="s">
        <v>57</v>
      </c>
      <c r="O47" s="129">
        <v>4000</v>
      </c>
      <c r="P47" s="136">
        <v>5000</v>
      </c>
      <c r="Q47" s="137">
        <v>5000</v>
      </c>
      <c r="R47" s="129">
        <v>4000</v>
      </c>
      <c r="S47" s="375"/>
      <c r="T47" s="129"/>
      <c r="U47" s="129"/>
      <c r="V47" s="129"/>
      <c r="W47" s="129">
        <f t="shared" si="33"/>
        <v>0</v>
      </c>
      <c r="X47" s="135">
        <f t="shared" si="5"/>
        <v>0</v>
      </c>
      <c r="Y47" s="374"/>
      <c r="Z47" s="135"/>
      <c r="AA47" s="129"/>
      <c r="AB47" s="129"/>
      <c r="AC47" s="129">
        <f t="shared" si="34"/>
        <v>0</v>
      </c>
      <c r="AD47" s="424">
        <f t="shared" si="25"/>
        <v>0</v>
      </c>
      <c r="AE47" s="374"/>
      <c r="AF47" s="424">
        <f t="shared" si="8"/>
        <v>0</v>
      </c>
      <c r="AG47" s="424">
        <f t="shared" si="9"/>
        <v>0</v>
      </c>
      <c r="AH47" s="374"/>
      <c r="AI47" s="424">
        <v>4000</v>
      </c>
      <c r="AJ47" s="129"/>
      <c r="AK47" s="129"/>
      <c r="AL47" s="129">
        <f t="shared" si="35"/>
        <v>4000</v>
      </c>
      <c r="AM47" s="424">
        <f t="shared" si="26"/>
        <v>100</v>
      </c>
      <c r="AN47" s="374"/>
      <c r="AO47" s="424"/>
      <c r="AP47" s="129"/>
      <c r="AQ47" s="129"/>
      <c r="AR47" s="129">
        <f t="shared" si="36"/>
        <v>0</v>
      </c>
      <c r="AS47" s="424">
        <f t="shared" si="27"/>
        <v>0</v>
      </c>
      <c r="AT47" s="374"/>
      <c r="AU47" s="424">
        <f t="shared" si="32"/>
        <v>4000</v>
      </c>
      <c r="AV47" s="424">
        <f t="shared" si="15"/>
        <v>100</v>
      </c>
      <c r="AW47" s="374"/>
      <c r="AX47" s="424">
        <f t="shared" si="16"/>
        <v>4000</v>
      </c>
      <c r="AY47" s="449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5</v>
      </c>
      <c r="L48" s="62"/>
      <c r="M48" s="63"/>
      <c r="N48" s="134" t="s">
        <v>58</v>
      </c>
      <c r="O48" s="129">
        <v>1000</v>
      </c>
      <c r="P48" s="136">
        <v>1000</v>
      </c>
      <c r="Q48" s="137">
        <v>1000</v>
      </c>
      <c r="R48" s="129">
        <v>1000</v>
      </c>
      <c r="S48" s="375"/>
      <c r="T48" s="129"/>
      <c r="U48" s="129"/>
      <c r="V48" s="129"/>
      <c r="W48" s="129">
        <f t="shared" si="33"/>
        <v>0</v>
      </c>
      <c r="X48" s="135">
        <f t="shared" si="5"/>
        <v>0</v>
      </c>
      <c r="Y48" s="374"/>
      <c r="Z48" s="135"/>
      <c r="AA48" s="129"/>
      <c r="AB48" s="129"/>
      <c r="AC48" s="129">
        <f t="shared" si="34"/>
        <v>0</v>
      </c>
      <c r="AD48" s="424">
        <f t="shared" si="25"/>
        <v>0</v>
      </c>
      <c r="AE48" s="374"/>
      <c r="AF48" s="424">
        <f t="shared" si="8"/>
        <v>0</v>
      </c>
      <c r="AG48" s="424">
        <f t="shared" si="9"/>
        <v>0</v>
      </c>
      <c r="AH48" s="374"/>
      <c r="AI48" s="424">
        <v>1000</v>
      </c>
      <c r="AJ48" s="129"/>
      <c r="AK48" s="129"/>
      <c r="AL48" s="129">
        <f t="shared" si="35"/>
        <v>1000</v>
      </c>
      <c r="AM48" s="424">
        <f t="shared" si="26"/>
        <v>100</v>
      </c>
      <c r="AN48" s="374"/>
      <c r="AO48" s="424"/>
      <c r="AP48" s="129"/>
      <c r="AQ48" s="129"/>
      <c r="AR48" s="129">
        <f t="shared" si="36"/>
        <v>0</v>
      </c>
      <c r="AS48" s="424">
        <f t="shared" si="27"/>
        <v>0</v>
      </c>
      <c r="AT48" s="374"/>
      <c r="AU48" s="424">
        <f t="shared" si="32"/>
        <v>1000</v>
      </c>
      <c r="AV48" s="424">
        <f t="shared" si="15"/>
        <v>100</v>
      </c>
      <c r="AW48" s="374"/>
      <c r="AX48" s="424">
        <f t="shared" si="16"/>
        <v>1000</v>
      </c>
      <c r="AY48" s="449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7</v>
      </c>
      <c r="L49" s="62"/>
      <c r="M49" s="63"/>
      <c r="N49" s="134" t="s">
        <v>59</v>
      </c>
      <c r="O49" s="129">
        <v>3000</v>
      </c>
      <c r="P49" s="136">
        <v>3000</v>
      </c>
      <c r="Q49" s="137">
        <v>3000</v>
      </c>
      <c r="R49" s="129">
        <v>3000</v>
      </c>
      <c r="S49" s="375"/>
      <c r="T49" s="129"/>
      <c r="U49" s="129"/>
      <c r="V49" s="129"/>
      <c r="W49" s="129">
        <f t="shared" si="33"/>
        <v>0</v>
      </c>
      <c r="X49" s="135">
        <f t="shared" si="5"/>
        <v>0</v>
      </c>
      <c r="Y49" s="374"/>
      <c r="Z49" s="135"/>
      <c r="AA49" s="129"/>
      <c r="AB49" s="129"/>
      <c r="AC49" s="129">
        <f t="shared" si="34"/>
        <v>0</v>
      </c>
      <c r="AD49" s="424">
        <f t="shared" si="25"/>
        <v>0</v>
      </c>
      <c r="AE49" s="374"/>
      <c r="AF49" s="424">
        <f t="shared" si="8"/>
        <v>0</v>
      </c>
      <c r="AG49" s="424">
        <f t="shared" si="9"/>
        <v>0</v>
      </c>
      <c r="AH49" s="374"/>
      <c r="AI49" s="424">
        <v>3000</v>
      </c>
      <c r="AJ49" s="129"/>
      <c r="AK49" s="129"/>
      <c r="AL49" s="129">
        <f t="shared" si="35"/>
        <v>3000</v>
      </c>
      <c r="AM49" s="424">
        <f t="shared" si="26"/>
        <v>100</v>
      </c>
      <c r="AN49" s="374"/>
      <c r="AO49" s="424"/>
      <c r="AP49" s="129"/>
      <c r="AQ49" s="129"/>
      <c r="AR49" s="129">
        <f t="shared" si="36"/>
        <v>0</v>
      </c>
      <c r="AS49" s="424">
        <f t="shared" si="27"/>
        <v>0</v>
      </c>
      <c r="AT49" s="374"/>
      <c r="AU49" s="424">
        <f t="shared" si="32"/>
        <v>3000</v>
      </c>
      <c r="AV49" s="424">
        <f t="shared" si="15"/>
        <v>100</v>
      </c>
      <c r="AW49" s="374"/>
      <c r="AX49" s="424">
        <f t="shared" si="16"/>
        <v>3000</v>
      </c>
      <c r="AY49" s="449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99" t="s">
        <v>74</v>
      </c>
      <c r="I50" s="200"/>
      <c r="J50" s="201"/>
      <c r="K50" s="202"/>
      <c r="L50" s="202"/>
      <c r="M50" s="203"/>
      <c r="N50" s="204" t="s">
        <v>75</v>
      </c>
      <c r="O50" s="206">
        <f>O51</f>
        <v>2000</v>
      </c>
      <c r="P50" s="206">
        <f t="shared" ref="P50:Q52" si="37">P51</f>
        <v>2000</v>
      </c>
      <c r="Q50" s="206">
        <f t="shared" si="37"/>
        <v>2000</v>
      </c>
      <c r="R50" s="206">
        <f>R51</f>
        <v>2000</v>
      </c>
      <c r="S50" s="399"/>
      <c r="T50" s="206">
        <f t="shared" ref="T50:V52" si="38">T51</f>
        <v>0</v>
      </c>
      <c r="U50" s="206">
        <f t="shared" si="38"/>
        <v>0</v>
      </c>
      <c r="V50" s="206">
        <f t="shared" si="38"/>
        <v>0</v>
      </c>
      <c r="W50" s="206">
        <f>T50+U50+V50</f>
        <v>0</v>
      </c>
      <c r="X50" s="410">
        <f t="shared" si="5"/>
        <v>0</v>
      </c>
      <c r="Y50" s="374"/>
      <c r="Z50" s="205">
        <f t="shared" ref="Z50:AB52" si="39">Z51</f>
        <v>0</v>
      </c>
      <c r="AA50" s="206">
        <f t="shared" si="39"/>
        <v>1000</v>
      </c>
      <c r="AB50" s="206">
        <f t="shared" si="39"/>
        <v>1000</v>
      </c>
      <c r="AC50" s="206">
        <f t="shared" ref="AC50:AC53" si="40">Z50+AA50+AB50</f>
        <v>2000</v>
      </c>
      <c r="AD50" s="427">
        <f t="shared" si="25"/>
        <v>100</v>
      </c>
      <c r="AE50" s="374"/>
      <c r="AF50" s="428">
        <f t="shared" si="8"/>
        <v>2000</v>
      </c>
      <c r="AG50" s="428">
        <f t="shared" si="9"/>
        <v>100</v>
      </c>
      <c r="AH50" s="374"/>
      <c r="AI50" s="428">
        <f t="shared" ref="AI50:AK52" si="41">AI51</f>
        <v>0</v>
      </c>
      <c r="AJ50" s="206">
        <f t="shared" si="41"/>
        <v>0</v>
      </c>
      <c r="AK50" s="206">
        <f t="shared" si="41"/>
        <v>0</v>
      </c>
      <c r="AL50" s="206">
        <f t="shared" ref="AL50:AL53" si="42">AI50+AJ50+AK50</f>
        <v>0</v>
      </c>
      <c r="AM50" s="427">
        <f t="shared" si="26"/>
        <v>0</v>
      </c>
      <c r="AN50" s="374"/>
      <c r="AO50" s="428">
        <f t="shared" ref="AO50:AQ52" si="43">AO51</f>
        <v>0</v>
      </c>
      <c r="AP50" s="206">
        <f t="shared" si="43"/>
        <v>0</v>
      </c>
      <c r="AQ50" s="206">
        <f t="shared" si="43"/>
        <v>0</v>
      </c>
      <c r="AR50" s="206">
        <f t="shared" ref="AR50:AR53" si="44">AO50+AP50+AQ50</f>
        <v>0</v>
      </c>
      <c r="AS50" s="427">
        <f t="shared" si="27"/>
        <v>0</v>
      </c>
      <c r="AT50" s="374"/>
      <c r="AU50" s="428">
        <f t="shared" si="32"/>
        <v>0</v>
      </c>
      <c r="AV50" s="410">
        <f t="shared" si="15"/>
        <v>0</v>
      </c>
      <c r="AW50" s="374"/>
      <c r="AX50" s="428">
        <f t="shared" si="16"/>
        <v>2000</v>
      </c>
      <c r="AY50" s="428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123">
        <v>2</v>
      </c>
      <c r="J51" s="60"/>
      <c r="K51" s="83"/>
      <c r="L51" s="83"/>
      <c r="M51" s="63"/>
      <c r="N51" s="124" t="s">
        <v>54</v>
      </c>
      <c r="O51" s="188">
        <f>O52</f>
        <v>2000</v>
      </c>
      <c r="P51" s="188">
        <f t="shared" si="37"/>
        <v>2000</v>
      </c>
      <c r="Q51" s="188">
        <f t="shared" si="37"/>
        <v>2000</v>
      </c>
      <c r="R51" s="188">
        <f>R52</f>
        <v>2000</v>
      </c>
      <c r="S51" s="387"/>
      <c r="T51" s="188">
        <f t="shared" si="38"/>
        <v>0</v>
      </c>
      <c r="U51" s="188">
        <f t="shared" si="38"/>
        <v>0</v>
      </c>
      <c r="V51" s="188">
        <f t="shared" si="38"/>
        <v>0</v>
      </c>
      <c r="W51" s="188">
        <f>T51+U51+V51</f>
        <v>0</v>
      </c>
      <c r="X51" s="65">
        <f t="shared" si="5"/>
        <v>0</v>
      </c>
      <c r="Y51" s="374"/>
      <c r="Z51" s="125">
        <f t="shared" si="39"/>
        <v>0</v>
      </c>
      <c r="AA51" s="188">
        <f t="shared" si="39"/>
        <v>1000</v>
      </c>
      <c r="AB51" s="188">
        <f t="shared" si="39"/>
        <v>1000</v>
      </c>
      <c r="AC51" s="188">
        <f t="shared" si="40"/>
        <v>2000</v>
      </c>
      <c r="AD51" s="424">
        <f t="shared" si="25"/>
        <v>100</v>
      </c>
      <c r="AE51" s="374"/>
      <c r="AF51" s="423">
        <f t="shared" si="8"/>
        <v>2000</v>
      </c>
      <c r="AG51" s="423">
        <f t="shared" si="9"/>
        <v>100</v>
      </c>
      <c r="AH51" s="374"/>
      <c r="AI51" s="423">
        <f t="shared" si="41"/>
        <v>0</v>
      </c>
      <c r="AJ51" s="188">
        <f t="shared" si="41"/>
        <v>0</v>
      </c>
      <c r="AK51" s="188">
        <f>AK52</f>
        <v>0</v>
      </c>
      <c r="AL51" s="188">
        <f t="shared" si="42"/>
        <v>0</v>
      </c>
      <c r="AM51" s="424">
        <f t="shared" si="26"/>
        <v>0</v>
      </c>
      <c r="AN51" s="374"/>
      <c r="AO51" s="423">
        <f t="shared" si="43"/>
        <v>0</v>
      </c>
      <c r="AP51" s="188">
        <f t="shared" si="43"/>
        <v>0</v>
      </c>
      <c r="AQ51" s="188">
        <f t="shared" si="43"/>
        <v>0</v>
      </c>
      <c r="AR51" s="188">
        <f t="shared" si="44"/>
        <v>0</v>
      </c>
      <c r="AS51" s="424">
        <f t="shared" si="27"/>
        <v>0</v>
      </c>
      <c r="AT51" s="374"/>
      <c r="AU51" s="423">
        <f t="shared" si="32"/>
        <v>0</v>
      </c>
      <c r="AV51" s="65">
        <f t="shared" si="15"/>
        <v>0</v>
      </c>
      <c r="AW51" s="374"/>
      <c r="AX51" s="423">
        <f t="shared" si="16"/>
        <v>2000</v>
      </c>
      <c r="AY51" s="423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90"/>
      <c r="I52" s="191"/>
      <c r="J52" s="130" t="s">
        <v>63</v>
      </c>
      <c r="K52" s="176"/>
      <c r="L52" s="176"/>
      <c r="M52" s="177"/>
      <c r="N52" s="101" t="s">
        <v>64</v>
      </c>
      <c r="O52" s="192">
        <f>O53</f>
        <v>2000</v>
      </c>
      <c r="P52" s="192">
        <f t="shared" si="37"/>
        <v>2000</v>
      </c>
      <c r="Q52" s="192">
        <f t="shared" si="37"/>
        <v>2000</v>
      </c>
      <c r="R52" s="192">
        <f>R53</f>
        <v>2000</v>
      </c>
      <c r="S52" s="380"/>
      <c r="T52" s="192">
        <f t="shared" si="38"/>
        <v>0</v>
      </c>
      <c r="U52" s="192">
        <f t="shared" si="38"/>
        <v>0</v>
      </c>
      <c r="V52" s="192">
        <f t="shared" si="38"/>
        <v>0</v>
      </c>
      <c r="W52" s="192">
        <f>T52+U52+V52</f>
        <v>0</v>
      </c>
      <c r="X52" s="65">
        <f t="shared" si="5"/>
        <v>0</v>
      </c>
      <c r="Y52" s="374"/>
      <c r="Z52" s="102">
        <f t="shared" si="39"/>
        <v>0</v>
      </c>
      <c r="AA52" s="192">
        <f t="shared" si="39"/>
        <v>1000</v>
      </c>
      <c r="AB52" s="192">
        <f t="shared" si="39"/>
        <v>1000</v>
      </c>
      <c r="AC52" s="192">
        <f t="shared" si="40"/>
        <v>2000</v>
      </c>
      <c r="AD52" s="424">
        <f t="shared" si="25"/>
        <v>100</v>
      </c>
      <c r="AE52" s="374"/>
      <c r="AF52" s="420">
        <f t="shared" si="8"/>
        <v>2000</v>
      </c>
      <c r="AG52" s="420">
        <f t="shared" si="9"/>
        <v>100</v>
      </c>
      <c r="AH52" s="374"/>
      <c r="AI52" s="420">
        <f t="shared" si="41"/>
        <v>0</v>
      </c>
      <c r="AJ52" s="192">
        <f t="shared" si="41"/>
        <v>0</v>
      </c>
      <c r="AK52" s="192">
        <f>AK53</f>
        <v>0</v>
      </c>
      <c r="AL52" s="192">
        <f t="shared" si="42"/>
        <v>0</v>
      </c>
      <c r="AM52" s="424">
        <f t="shared" si="26"/>
        <v>0</v>
      </c>
      <c r="AN52" s="374"/>
      <c r="AO52" s="420">
        <f t="shared" si="43"/>
        <v>0</v>
      </c>
      <c r="AP52" s="192">
        <f t="shared" si="43"/>
        <v>0</v>
      </c>
      <c r="AQ52" s="192">
        <f t="shared" si="43"/>
        <v>0</v>
      </c>
      <c r="AR52" s="192">
        <f t="shared" si="44"/>
        <v>0</v>
      </c>
      <c r="AS52" s="424">
        <f t="shared" si="27"/>
        <v>0</v>
      </c>
      <c r="AT52" s="374"/>
      <c r="AU52" s="420">
        <f>AU53</f>
        <v>0</v>
      </c>
      <c r="AV52" s="65">
        <f t="shared" si="15"/>
        <v>0</v>
      </c>
      <c r="AW52" s="374"/>
      <c r="AX52" s="420">
        <f t="shared" si="16"/>
        <v>2000</v>
      </c>
      <c r="AY52" s="420">
        <f t="shared" si="17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59"/>
      <c r="J53" s="60"/>
      <c r="K53" s="133">
        <v>1</v>
      </c>
      <c r="L53" s="62"/>
      <c r="M53" s="63"/>
      <c r="N53" s="134" t="s">
        <v>65</v>
      </c>
      <c r="O53" s="129">
        <v>2000</v>
      </c>
      <c r="P53" s="136">
        <v>2000</v>
      </c>
      <c r="Q53" s="137">
        <v>2000</v>
      </c>
      <c r="R53" s="129">
        <v>2000</v>
      </c>
      <c r="S53" s="375"/>
      <c r="T53" s="129"/>
      <c r="U53" s="129"/>
      <c r="V53" s="129"/>
      <c r="W53" s="129">
        <f>T53+U53+V53</f>
        <v>0</v>
      </c>
      <c r="X53" s="65">
        <f t="shared" si="5"/>
        <v>0</v>
      </c>
      <c r="Y53" s="374"/>
      <c r="Z53" s="135"/>
      <c r="AA53" s="129">
        <v>1000</v>
      </c>
      <c r="AB53" s="129">
        <v>1000</v>
      </c>
      <c r="AC53" s="129">
        <f t="shared" si="40"/>
        <v>2000</v>
      </c>
      <c r="AD53" s="424">
        <f t="shared" si="25"/>
        <v>100</v>
      </c>
      <c r="AE53" s="374"/>
      <c r="AF53" s="424">
        <f t="shared" si="8"/>
        <v>2000</v>
      </c>
      <c r="AG53" s="424">
        <f t="shared" si="9"/>
        <v>100</v>
      </c>
      <c r="AH53" s="374"/>
      <c r="AI53" s="424"/>
      <c r="AJ53" s="129"/>
      <c r="AK53" s="129"/>
      <c r="AL53" s="129">
        <f t="shared" si="42"/>
        <v>0</v>
      </c>
      <c r="AM53" s="424">
        <f t="shared" si="26"/>
        <v>0</v>
      </c>
      <c r="AN53" s="374"/>
      <c r="AO53" s="424"/>
      <c r="AP53" s="129"/>
      <c r="AQ53" s="129"/>
      <c r="AR53" s="129">
        <f t="shared" si="44"/>
        <v>0</v>
      </c>
      <c r="AS53" s="424">
        <f t="shared" si="27"/>
        <v>0</v>
      </c>
      <c r="AT53" s="374"/>
      <c r="AU53" s="424">
        <f t="shared" si="32"/>
        <v>0</v>
      </c>
      <c r="AV53" s="65">
        <f t="shared" si="15"/>
        <v>0</v>
      </c>
      <c r="AW53" s="374"/>
      <c r="AX53" s="424">
        <f t="shared" si="16"/>
        <v>2000</v>
      </c>
      <c r="AY53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5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N19" sqref="N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9179000</v>
      </c>
      <c r="S13" s="393">
        <f t="shared" ref="S13:AH13" si="0">S14</f>
        <v>0</v>
      </c>
      <c r="T13" s="47">
        <f t="shared" si="0"/>
        <v>1372200</v>
      </c>
      <c r="U13" s="47">
        <f t="shared" si="0"/>
        <v>629100</v>
      </c>
      <c r="V13" s="47">
        <f t="shared" si="0"/>
        <v>518600</v>
      </c>
      <c r="W13" s="47">
        <f t="shared" si="0"/>
        <v>2519900</v>
      </c>
      <c r="X13" s="47">
        <f t="shared" si="0"/>
        <v>27.452881577513889</v>
      </c>
      <c r="Y13" s="393">
        <f t="shared" si="0"/>
        <v>0</v>
      </c>
      <c r="Z13" s="47">
        <f t="shared" si="0"/>
        <v>759000</v>
      </c>
      <c r="AA13" s="47">
        <f t="shared" si="0"/>
        <v>661000</v>
      </c>
      <c r="AB13" s="47">
        <f t="shared" si="0"/>
        <v>557900</v>
      </c>
      <c r="AC13" s="47">
        <f t="shared" si="0"/>
        <v>1977900</v>
      </c>
      <c r="AD13" s="47">
        <f t="shared" si="0"/>
        <v>21.548098921451139</v>
      </c>
      <c r="AE13" s="393">
        <f t="shared" si="0"/>
        <v>0</v>
      </c>
      <c r="AF13" s="47">
        <f t="shared" si="0"/>
        <v>4497800</v>
      </c>
      <c r="AG13" s="47">
        <f t="shared" si="0"/>
        <v>49.000980498965028</v>
      </c>
      <c r="AH13" s="393">
        <f t="shared" si="0"/>
        <v>0</v>
      </c>
      <c r="AI13" s="47">
        <f t="shared" ref="AI13:AX13" si="1">AI14</f>
        <v>892800</v>
      </c>
      <c r="AJ13" s="47">
        <f t="shared" si="1"/>
        <v>788500</v>
      </c>
      <c r="AK13" s="47">
        <f t="shared" si="1"/>
        <v>1000000</v>
      </c>
      <c r="AL13" s="47">
        <f t="shared" si="1"/>
        <v>2681300</v>
      </c>
      <c r="AM13" s="47">
        <f t="shared" si="1"/>
        <v>29.211243054798999</v>
      </c>
      <c r="AN13" s="393">
        <f t="shared" si="1"/>
        <v>0</v>
      </c>
      <c r="AO13" s="47">
        <f t="shared" si="1"/>
        <v>636000</v>
      </c>
      <c r="AP13" s="47">
        <f t="shared" si="1"/>
        <v>706200</v>
      </c>
      <c r="AQ13" s="47">
        <f t="shared" si="1"/>
        <v>657700</v>
      </c>
      <c r="AR13" s="47">
        <f t="shared" si="1"/>
        <v>1999900</v>
      </c>
      <c r="AS13" s="47">
        <f t="shared" si="1"/>
        <v>21.787776446235974</v>
      </c>
      <c r="AT13" s="393">
        <f t="shared" si="1"/>
        <v>0</v>
      </c>
      <c r="AU13" s="47">
        <f t="shared" si="1"/>
        <v>4681200</v>
      </c>
      <c r="AV13" s="47">
        <f t="shared" si="1"/>
        <v>50.999019501034972</v>
      </c>
      <c r="AW13" s="393">
        <f t="shared" si="1"/>
        <v>0</v>
      </c>
      <c r="AX13" s="47">
        <f t="shared" si="1"/>
        <v>9179000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O15+O317+O374+O573+O629</f>
        <v>#REF!</v>
      </c>
      <c r="P14" s="66" t="e">
        <f>P15+P317+P374+P573+P629</f>
        <v>#REF!</v>
      </c>
      <c r="Q14" s="67" t="e">
        <f>Q629+Q15+Q317+Q374+Q573</f>
        <v>#REF!</v>
      </c>
      <c r="R14" s="66">
        <f>R15</f>
        <v>9179000</v>
      </c>
      <c r="S14" s="394">
        <f t="shared" si="2"/>
        <v>0</v>
      </c>
      <c r="T14" s="66">
        <f t="shared" si="2"/>
        <v>1372200</v>
      </c>
      <c r="U14" s="66">
        <f t="shared" si="2"/>
        <v>629100</v>
      </c>
      <c r="V14" s="66">
        <f t="shared" si="2"/>
        <v>518600</v>
      </c>
      <c r="W14" s="66">
        <f t="shared" si="2"/>
        <v>2519900</v>
      </c>
      <c r="X14" s="66">
        <f t="shared" si="2"/>
        <v>27.452881577513889</v>
      </c>
      <c r="Y14" s="394">
        <f t="shared" si="2"/>
        <v>0</v>
      </c>
      <c r="Z14" s="66">
        <f t="shared" si="2"/>
        <v>759000</v>
      </c>
      <c r="AA14" s="66">
        <f t="shared" si="2"/>
        <v>661000</v>
      </c>
      <c r="AB14" s="66">
        <f t="shared" si="2"/>
        <v>557900</v>
      </c>
      <c r="AC14" s="66">
        <f t="shared" si="2"/>
        <v>1977900</v>
      </c>
      <c r="AD14" s="66">
        <f t="shared" si="2"/>
        <v>21.548098921451139</v>
      </c>
      <c r="AE14" s="394">
        <f t="shared" si="2"/>
        <v>0</v>
      </c>
      <c r="AF14" s="66">
        <f t="shared" si="2"/>
        <v>4497800</v>
      </c>
      <c r="AG14" s="66">
        <f t="shared" si="2"/>
        <v>49.000980498965028</v>
      </c>
      <c r="AH14" s="394">
        <f t="shared" si="2"/>
        <v>0</v>
      </c>
      <c r="AI14" s="66">
        <f t="shared" si="2"/>
        <v>892800</v>
      </c>
      <c r="AJ14" s="66">
        <f t="shared" si="2"/>
        <v>788500</v>
      </c>
      <c r="AK14" s="66">
        <f t="shared" si="2"/>
        <v>1000000</v>
      </c>
      <c r="AL14" s="66">
        <f t="shared" si="2"/>
        <v>2681300</v>
      </c>
      <c r="AM14" s="66">
        <f t="shared" si="2"/>
        <v>29.211243054798999</v>
      </c>
      <c r="AN14" s="394">
        <f t="shared" si="2"/>
        <v>0</v>
      </c>
      <c r="AO14" s="66">
        <f t="shared" si="2"/>
        <v>636000</v>
      </c>
      <c r="AP14" s="66">
        <f t="shared" si="2"/>
        <v>706200</v>
      </c>
      <c r="AQ14" s="66">
        <f t="shared" si="2"/>
        <v>657700</v>
      </c>
      <c r="AR14" s="66">
        <f t="shared" si="2"/>
        <v>1999900</v>
      </c>
      <c r="AS14" s="66">
        <f t="shared" si="2"/>
        <v>21.787776446235974</v>
      </c>
      <c r="AT14" s="394">
        <f t="shared" si="2"/>
        <v>0</v>
      </c>
      <c r="AU14" s="66">
        <f t="shared" si="2"/>
        <v>4681200</v>
      </c>
      <c r="AV14" s="66">
        <f t="shared" si="2"/>
        <v>50.999019501034972</v>
      </c>
      <c r="AW14" s="394">
        <f t="shared" si="2"/>
        <v>0</v>
      </c>
      <c r="AX14" s="66">
        <f t="shared" si="2"/>
        <v>9179000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92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180</v>
      </c>
      <c r="O15" s="80" t="e">
        <f>O16+#REF!+O79+O120+O157+O197+O237+O280</f>
        <v>#REF!</v>
      </c>
      <c r="P15" s="80" t="e">
        <f>P16+#REF!+P79+P120+P157+P197+P237+P280</f>
        <v>#REF!</v>
      </c>
      <c r="Q15" s="80" t="e">
        <f>Q16+#REF!+Q79+Q120+Q157+Q197+Q237+Q280</f>
        <v>#REF!</v>
      </c>
      <c r="R15" s="80">
        <f>R16</f>
        <v>9179000</v>
      </c>
      <c r="S15" s="379">
        <f t="shared" si="2"/>
        <v>0</v>
      </c>
      <c r="T15" s="80">
        <f t="shared" si="2"/>
        <v>1372200</v>
      </c>
      <c r="U15" s="80">
        <f t="shared" si="2"/>
        <v>629100</v>
      </c>
      <c r="V15" s="80">
        <f t="shared" si="2"/>
        <v>518600</v>
      </c>
      <c r="W15" s="80">
        <f t="shared" si="2"/>
        <v>2519900</v>
      </c>
      <c r="X15" s="80">
        <f t="shared" si="2"/>
        <v>27.452881577513889</v>
      </c>
      <c r="Y15" s="379">
        <f t="shared" si="2"/>
        <v>0</v>
      </c>
      <c r="Z15" s="80">
        <f t="shared" si="2"/>
        <v>759000</v>
      </c>
      <c r="AA15" s="80">
        <f t="shared" si="2"/>
        <v>661000</v>
      </c>
      <c r="AB15" s="80">
        <f t="shared" si="2"/>
        <v>557900</v>
      </c>
      <c r="AC15" s="80">
        <f t="shared" si="2"/>
        <v>1977900</v>
      </c>
      <c r="AD15" s="80">
        <f t="shared" si="2"/>
        <v>21.548098921451139</v>
      </c>
      <c r="AE15" s="379">
        <f t="shared" si="2"/>
        <v>0</v>
      </c>
      <c r="AF15" s="80">
        <f t="shared" si="2"/>
        <v>4497800</v>
      </c>
      <c r="AG15" s="80">
        <f t="shared" si="2"/>
        <v>49.000980498965028</v>
      </c>
      <c r="AH15" s="379">
        <f t="shared" si="2"/>
        <v>0</v>
      </c>
      <c r="AI15" s="80">
        <f t="shared" si="2"/>
        <v>892800</v>
      </c>
      <c r="AJ15" s="80">
        <f t="shared" si="2"/>
        <v>788500</v>
      </c>
      <c r="AK15" s="80">
        <f t="shared" si="2"/>
        <v>1000000</v>
      </c>
      <c r="AL15" s="80">
        <f t="shared" si="2"/>
        <v>2681300</v>
      </c>
      <c r="AM15" s="80">
        <f t="shared" si="2"/>
        <v>29.211243054798999</v>
      </c>
      <c r="AN15" s="379">
        <f t="shared" si="2"/>
        <v>0</v>
      </c>
      <c r="AO15" s="80">
        <f t="shared" si="2"/>
        <v>636000</v>
      </c>
      <c r="AP15" s="80">
        <f t="shared" si="2"/>
        <v>706200</v>
      </c>
      <c r="AQ15" s="80">
        <f t="shared" si="2"/>
        <v>657700</v>
      </c>
      <c r="AR15" s="80">
        <f t="shared" si="2"/>
        <v>1999900</v>
      </c>
      <c r="AS15" s="80">
        <f t="shared" si="2"/>
        <v>21.787776446235974</v>
      </c>
      <c r="AT15" s="379">
        <f t="shared" si="2"/>
        <v>0</v>
      </c>
      <c r="AU15" s="80">
        <f t="shared" si="2"/>
        <v>4681200</v>
      </c>
      <c r="AV15" s="80">
        <f t="shared" si="2"/>
        <v>50.999019501034972</v>
      </c>
      <c r="AW15" s="379">
        <f t="shared" si="2"/>
        <v>0</v>
      </c>
      <c r="AX15" s="80">
        <f t="shared" si="2"/>
        <v>9179000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103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104</v>
      </c>
      <c r="O16" s="95">
        <f t="shared" ref="O16:R18" si="3">O17</f>
        <v>9179000</v>
      </c>
      <c r="P16" s="169">
        <f t="shared" si="3"/>
        <v>10056000</v>
      </c>
      <c r="Q16" s="170">
        <f t="shared" si="3"/>
        <v>10844000</v>
      </c>
      <c r="R16" s="95">
        <f t="shared" si="3"/>
        <v>9179000</v>
      </c>
      <c r="S16" s="375"/>
      <c r="T16" s="95">
        <f t="shared" si="2"/>
        <v>1372200</v>
      </c>
      <c r="U16" s="95">
        <f t="shared" si="2"/>
        <v>629100</v>
      </c>
      <c r="V16" s="95">
        <f t="shared" si="2"/>
        <v>518600</v>
      </c>
      <c r="W16" s="95">
        <f t="shared" ref="W16:W55" si="4">T16+U16+V16</f>
        <v>2519900</v>
      </c>
      <c r="X16" s="94">
        <f t="shared" ref="X16:X55" si="5">W16/(R16/100)</f>
        <v>27.452881577513889</v>
      </c>
      <c r="Y16" s="374"/>
      <c r="Z16" s="94">
        <f>Z17</f>
        <v>759000</v>
      </c>
      <c r="AA16" s="95">
        <f>AA17</f>
        <v>661000</v>
      </c>
      <c r="AB16" s="95">
        <f>AB17</f>
        <v>557900</v>
      </c>
      <c r="AC16" s="95">
        <f t="shared" ref="AC16:AC34" si="6">Z16+AA16+AB16</f>
        <v>1977900</v>
      </c>
      <c r="AD16" s="195">
        <f t="shared" ref="AD16:AD55" si="7">AC16/(R16/100)</f>
        <v>21.548098921451139</v>
      </c>
      <c r="AE16" s="374"/>
      <c r="AF16" s="195">
        <f t="shared" ref="AF16:AF55" si="8">W16+AC16</f>
        <v>4497800</v>
      </c>
      <c r="AG16" s="195">
        <f t="shared" ref="AG16:AG55" si="9">AF16/(R16/100)</f>
        <v>49.000980498965028</v>
      </c>
      <c r="AH16" s="374"/>
      <c r="AI16" s="195">
        <f>AI17</f>
        <v>892800</v>
      </c>
      <c r="AJ16" s="95">
        <f>AJ17</f>
        <v>788500</v>
      </c>
      <c r="AK16" s="95">
        <f>AK17</f>
        <v>1000000</v>
      </c>
      <c r="AL16" s="95">
        <f t="shared" ref="AL16:AL34" si="10">AI16+AJ16+AK16</f>
        <v>2681300</v>
      </c>
      <c r="AM16" s="195">
        <f t="shared" ref="AM16:AM55" si="11">AL16/(R16/100)</f>
        <v>29.211243054798999</v>
      </c>
      <c r="AN16" s="374"/>
      <c r="AO16" s="195">
        <f>AO17</f>
        <v>636000</v>
      </c>
      <c r="AP16" s="95">
        <f>AP17</f>
        <v>706200</v>
      </c>
      <c r="AQ16" s="95">
        <f>AQ17</f>
        <v>657700</v>
      </c>
      <c r="AR16" s="95">
        <f t="shared" ref="AR16:AR34" si="12">AO16+AP16+AQ16</f>
        <v>1999900</v>
      </c>
      <c r="AS16" s="195">
        <f t="shared" ref="AS16:AS55" si="13">AR16/(R16/100)</f>
        <v>21.787776446235974</v>
      </c>
      <c r="AT16" s="374"/>
      <c r="AU16" s="195">
        <f t="shared" ref="AU16:AU55" si="14">AL16+AR16</f>
        <v>4681200</v>
      </c>
      <c r="AV16" s="195">
        <f t="shared" ref="AV16:AV55" si="15">AU16/(R16/100)</f>
        <v>50.999019501034972</v>
      </c>
      <c r="AW16" s="374"/>
      <c r="AX16" s="195">
        <f t="shared" ref="AX16:AX55" si="16">AF16+AU16</f>
        <v>9179000</v>
      </c>
      <c r="AY16" s="195">
        <f t="shared" ref="AY16:AY55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9179000</v>
      </c>
      <c r="P17" s="66">
        <f t="shared" si="3"/>
        <v>10056000</v>
      </c>
      <c r="Q17" s="67">
        <f t="shared" si="3"/>
        <v>10844000</v>
      </c>
      <c r="R17" s="99">
        <f t="shared" si="3"/>
        <v>9179000</v>
      </c>
      <c r="S17" s="383"/>
      <c r="T17" s="99">
        <f t="shared" si="2"/>
        <v>1372200</v>
      </c>
      <c r="U17" s="99">
        <f t="shared" si="2"/>
        <v>629100</v>
      </c>
      <c r="V17" s="99">
        <f t="shared" si="2"/>
        <v>518600</v>
      </c>
      <c r="W17" s="99">
        <f t="shared" si="4"/>
        <v>2519900</v>
      </c>
      <c r="X17" s="98">
        <f t="shared" si="5"/>
        <v>27.452881577513889</v>
      </c>
      <c r="Y17" s="374"/>
      <c r="Z17" s="98">
        <f t="shared" ref="Z17:AB18" si="18">Z18</f>
        <v>759000</v>
      </c>
      <c r="AA17" s="99">
        <f t="shared" si="18"/>
        <v>661000</v>
      </c>
      <c r="AB17" s="99">
        <f t="shared" si="18"/>
        <v>557900</v>
      </c>
      <c r="AC17" s="99">
        <f t="shared" si="6"/>
        <v>1977900</v>
      </c>
      <c r="AD17" s="65">
        <f t="shared" si="7"/>
        <v>21.548098921451139</v>
      </c>
      <c r="AE17" s="374"/>
      <c r="AF17" s="65">
        <f t="shared" si="8"/>
        <v>4497800</v>
      </c>
      <c r="AG17" s="65">
        <f t="shared" si="9"/>
        <v>49.000980498965028</v>
      </c>
      <c r="AH17" s="374"/>
      <c r="AI17" s="65">
        <f t="shared" ref="AI17:AK18" si="19">AI18</f>
        <v>892800</v>
      </c>
      <c r="AJ17" s="99">
        <f t="shared" si="19"/>
        <v>788500</v>
      </c>
      <c r="AK17" s="99">
        <f t="shared" si="19"/>
        <v>1000000</v>
      </c>
      <c r="AL17" s="99">
        <f t="shared" si="10"/>
        <v>2681300</v>
      </c>
      <c r="AM17" s="65">
        <f t="shared" si="11"/>
        <v>29.211243054798999</v>
      </c>
      <c r="AN17" s="374"/>
      <c r="AO17" s="65">
        <f t="shared" ref="AO17:AQ18" si="20">AO18</f>
        <v>636000</v>
      </c>
      <c r="AP17" s="99">
        <f t="shared" si="20"/>
        <v>706200</v>
      </c>
      <c r="AQ17" s="99">
        <f t="shared" si="20"/>
        <v>657700</v>
      </c>
      <c r="AR17" s="99">
        <f t="shared" si="12"/>
        <v>1999900</v>
      </c>
      <c r="AS17" s="65">
        <f t="shared" si="13"/>
        <v>21.787776446235974</v>
      </c>
      <c r="AT17" s="374"/>
      <c r="AU17" s="65">
        <f t="shared" si="14"/>
        <v>4681200</v>
      </c>
      <c r="AV17" s="65">
        <f t="shared" si="15"/>
        <v>50.999019501034972</v>
      </c>
      <c r="AW17" s="374"/>
      <c r="AX17" s="65">
        <f t="shared" si="16"/>
        <v>9179000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9179000</v>
      </c>
      <c r="P18" s="131">
        <f t="shared" si="3"/>
        <v>10056000</v>
      </c>
      <c r="Q18" s="132">
        <f t="shared" si="3"/>
        <v>10844000</v>
      </c>
      <c r="R18" s="103">
        <f t="shared" si="3"/>
        <v>9179000</v>
      </c>
      <c r="S18" s="379"/>
      <c r="T18" s="103">
        <f t="shared" si="2"/>
        <v>1372200</v>
      </c>
      <c r="U18" s="103">
        <f t="shared" si="2"/>
        <v>629100</v>
      </c>
      <c r="V18" s="103">
        <f t="shared" si="2"/>
        <v>518600</v>
      </c>
      <c r="W18" s="103">
        <f t="shared" si="4"/>
        <v>2519900</v>
      </c>
      <c r="X18" s="102">
        <f t="shared" si="5"/>
        <v>27.452881577513889</v>
      </c>
      <c r="Y18" s="374"/>
      <c r="Z18" s="102">
        <f t="shared" si="18"/>
        <v>759000</v>
      </c>
      <c r="AA18" s="103">
        <f t="shared" si="18"/>
        <v>661000</v>
      </c>
      <c r="AB18" s="103">
        <f t="shared" si="18"/>
        <v>557900</v>
      </c>
      <c r="AC18" s="103">
        <f t="shared" si="6"/>
        <v>1977900</v>
      </c>
      <c r="AD18" s="420">
        <f t="shared" si="7"/>
        <v>21.548098921451139</v>
      </c>
      <c r="AE18" s="374"/>
      <c r="AF18" s="420">
        <f t="shared" si="8"/>
        <v>4497800</v>
      </c>
      <c r="AG18" s="420">
        <f t="shared" si="9"/>
        <v>49.000980498965028</v>
      </c>
      <c r="AH18" s="374"/>
      <c r="AI18" s="420">
        <f t="shared" si="19"/>
        <v>892800</v>
      </c>
      <c r="AJ18" s="103">
        <f t="shared" si="19"/>
        <v>788500</v>
      </c>
      <c r="AK18" s="103">
        <f t="shared" si="19"/>
        <v>1000000</v>
      </c>
      <c r="AL18" s="103">
        <f t="shared" si="10"/>
        <v>2681300</v>
      </c>
      <c r="AM18" s="420">
        <f t="shared" si="11"/>
        <v>29.211243054798999</v>
      </c>
      <c r="AN18" s="374"/>
      <c r="AO18" s="420">
        <f t="shared" si="20"/>
        <v>636000</v>
      </c>
      <c r="AP18" s="103">
        <f t="shared" si="20"/>
        <v>706200</v>
      </c>
      <c r="AQ18" s="103">
        <f t="shared" si="20"/>
        <v>657700</v>
      </c>
      <c r="AR18" s="103">
        <f t="shared" si="12"/>
        <v>1999900</v>
      </c>
      <c r="AS18" s="420">
        <f t="shared" si="13"/>
        <v>21.787776446235974</v>
      </c>
      <c r="AT18" s="374"/>
      <c r="AU18" s="420">
        <f t="shared" si="14"/>
        <v>4681200</v>
      </c>
      <c r="AV18" s="420">
        <f t="shared" si="15"/>
        <v>50.999019501034972</v>
      </c>
      <c r="AW18" s="374"/>
      <c r="AX18" s="420">
        <f t="shared" si="16"/>
        <v>9179000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O20+O35+O46+O52</f>
        <v>9179000</v>
      </c>
      <c r="P19" s="131">
        <f>P20+P35+P46+P52</f>
        <v>10056000</v>
      </c>
      <c r="Q19" s="132">
        <f>Q20+Q35+Q46+Q52</f>
        <v>10844000</v>
      </c>
      <c r="R19" s="103">
        <f>R20+R35+R46+R52</f>
        <v>9179000</v>
      </c>
      <c r="S19" s="379"/>
      <c r="T19" s="103">
        <f>T20+T35+T46+T52</f>
        <v>1372200</v>
      </c>
      <c r="U19" s="103">
        <f>U20+U35+U46+U52</f>
        <v>629100</v>
      </c>
      <c r="V19" s="103">
        <f>V20+V35+V46+V52</f>
        <v>518600</v>
      </c>
      <c r="W19" s="103">
        <f t="shared" si="4"/>
        <v>2519900</v>
      </c>
      <c r="X19" s="102">
        <f t="shared" si="5"/>
        <v>27.452881577513889</v>
      </c>
      <c r="Y19" s="374"/>
      <c r="Z19" s="102">
        <f>Z20+Z35+Z46+Z52</f>
        <v>759000</v>
      </c>
      <c r="AA19" s="103">
        <f>AA20+AA35+AA46+AA52</f>
        <v>661000</v>
      </c>
      <c r="AB19" s="103">
        <f>AB20+AB35+AB46+AB52</f>
        <v>557900</v>
      </c>
      <c r="AC19" s="103">
        <f t="shared" si="6"/>
        <v>1977900</v>
      </c>
      <c r="AD19" s="420">
        <f t="shared" si="7"/>
        <v>21.548098921451139</v>
      </c>
      <c r="AE19" s="374"/>
      <c r="AF19" s="420">
        <f t="shared" si="8"/>
        <v>4497800</v>
      </c>
      <c r="AG19" s="420">
        <f t="shared" si="9"/>
        <v>49.000980498965028</v>
      </c>
      <c r="AH19" s="374"/>
      <c r="AI19" s="420">
        <f>AI20+AI35+AI46+AI52</f>
        <v>892800</v>
      </c>
      <c r="AJ19" s="103">
        <f>AJ20+AJ35+AJ46+AJ52</f>
        <v>788500</v>
      </c>
      <c r="AK19" s="103">
        <f>AK20+AK35+AK46+AK52</f>
        <v>1000000</v>
      </c>
      <c r="AL19" s="103">
        <f t="shared" si="10"/>
        <v>2681300</v>
      </c>
      <c r="AM19" s="420">
        <f t="shared" si="11"/>
        <v>29.211243054798999</v>
      </c>
      <c r="AN19" s="374"/>
      <c r="AO19" s="420">
        <f>AO20+AO35+AO46+AO52</f>
        <v>636000</v>
      </c>
      <c r="AP19" s="103">
        <f>AP20+AP35+AP46+AP52</f>
        <v>706200</v>
      </c>
      <c r="AQ19" s="103">
        <f>AQ20+AQ35+AQ46+AQ52</f>
        <v>657700</v>
      </c>
      <c r="AR19" s="103">
        <f t="shared" si="12"/>
        <v>1999900</v>
      </c>
      <c r="AS19" s="420">
        <f t="shared" si="13"/>
        <v>21.787776446235974</v>
      </c>
      <c r="AT19" s="374"/>
      <c r="AU19" s="420">
        <f t="shared" si="14"/>
        <v>4681200</v>
      </c>
      <c r="AV19" s="420">
        <f t="shared" si="15"/>
        <v>50.999019501034972</v>
      </c>
      <c r="AW19" s="374"/>
      <c r="AX19" s="420">
        <f t="shared" si="16"/>
        <v>9179000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8606000</v>
      </c>
      <c r="P20" s="131">
        <f>P21</f>
        <v>9460000</v>
      </c>
      <c r="Q20" s="132">
        <f>Q21</f>
        <v>10205000</v>
      </c>
      <c r="R20" s="103">
        <f>R21</f>
        <v>8606000</v>
      </c>
      <c r="S20" s="379"/>
      <c r="T20" s="103">
        <f>T21</f>
        <v>1289800</v>
      </c>
      <c r="U20" s="103">
        <f>U21</f>
        <v>597300</v>
      </c>
      <c r="V20" s="103">
        <f>V21</f>
        <v>486500</v>
      </c>
      <c r="W20" s="103">
        <f t="shared" si="4"/>
        <v>2373600</v>
      </c>
      <c r="X20" s="102">
        <f t="shared" si="5"/>
        <v>27.580757610969091</v>
      </c>
      <c r="Y20" s="374"/>
      <c r="Z20" s="102">
        <f>Z21</f>
        <v>714000</v>
      </c>
      <c r="AA20" s="103">
        <f>AA21</f>
        <v>614900</v>
      </c>
      <c r="AB20" s="103">
        <f>AB21</f>
        <v>512600</v>
      </c>
      <c r="AC20" s="103">
        <f t="shared" si="6"/>
        <v>1841500</v>
      </c>
      <c r="AD20" s="420">
        <f t="shared" si="7"/>
        <v>21.397861956774342</v>
      </c>
      <c r="AE20" s="374"/>
      <c r="AF20" s="420">
        <f t="shared" si="8"/>
        <v>4215100</v>
      </c>
      <c r="AG20" s="420">
        <f t="shared" si="9"/>
        <v>48.978619567743436</v>
      </c>
      <c r="AH20" s="374"/>
      <c r="AI20" s="420">
        <f>AI21</f>
        <v>832900</v>
      </c>
      <c r="AJ20" s="103">
        <f>AJ21</f>
        <v>743600</v>
      </c>
      <c r="AK20" s="103">
        <f>AK21</f>
        <v>944300</v>
      </c>
      <c r="AL20" s="103">
        <f t="shared" si="10"/>
        <v>2520800</v>
      </c>
      <c r="AM20" s="420">
        <f t="shared" si="11"/>
        <v>29.291192191494307</v>
      </c>
      <c r="AN20" s="374"/>
      <c r="AO20" s="420">
        <f>AO21</f>
        <v>614800</v>
      </c>
      <c r="AP20" s="103">
        <f>AP21</f>
        <v>615800</v>
      </c>
      <c r="AQ20" s="103">
        <f>AQ21</f>
        <v>639500</v>
      </c>
      <c r="AR20" s="103">
        <f t="shared" si="12"/>
        <v>1870100</v>
      </c>
      <c r="AS20" s="420">
        <f t="shared" si="13"/>
        <v>21.73018824076226</v>
      </c>
      <c r="AT20" s="374"/>
      <c r="AU20" s="420">
        <f t="shared" si="14"/>
        <v>4390900</v>
      </c>
      <c r="AV20" s="420">
        <f t="shared" si="15"/>
        <v>51.021380432256564</v>
      </c>
      <c r="AW20" s="374"/>
      <c r="AX20" s="420">
        <f t="shared" si="16"/>
        <v>8606000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8606000</v>
      </c>
      <c r="P21" s="127">
        <f>P22+P26+P30</f>
        <v>9460000</v>
      </c>
      <c r="Q21" s="128">
        <f>Q22+Q26+Q30</f>
        <v>10205000</v>
      </c>
      <c r="R21" s="126">
        <f>R22+R26+R30</f>
        <v>8606000</v>
      </c>
      <c r="S21" s="388"/>
      <c r="T21" s="126">
        <f>T22+T26+T30</f>
        <v>1289800</v>
      </c>
      <c r="U21" s="126">
        <f>U22+U26+U30</f>
        <v>597300</v>
      </c>
      <c r="V21" s="126">
        <f>V22+V26+V30</f>
        <v>486500</v>
      </c>
      <c r="W21" s="126">
        <f t="shared" si="4"/>
        <v>2373600</v>
      </c>
      <c r="X21" s="125">
        <f t="shared" si="5"/>
        <v>27.580757610969091</v>
      </c>
      <c r="Y21" s="374"/>
      <c r="Z21" s="125">
        <f>Z22+Z26+Z30</f>
        <v>714000</v>
      </c>
      <c r="AA21" s="126">
        <f>AA22+AA26+AA30</f>
        <v>614900</v>
      </c>
      <c r="AB21" s="126">
        <f>AB22+AB26+AB30</f>
        <v>512600</v>
      </c>
      <c r="AC21" s="126">
        <f t="shared" si="6"/>
        <v>1841500</v>
      </c>
      <c r="AD21" s="423">
        <f t="shared" si="7"/>
        <v>21.397861956774342</v>
      </c>
      <c r="AE21" s="374"/>
      <c r="AF21" s="423">
        <f t="shared" si="8"/>
        <v>4215100</v>
      </c>
      <c r="AG21" s="423">
        <f t="shared" si="9"/>
        <v>48.978619567743436</v>
      </c>
      <c r="AH21" s="374"/>
      <c r="AI21" s="423">
        <f>AI22+AI26+AI30</f>
        <v>832900</v>
      </c>
      <c r="AJ21" s="126">
        <f>AJ22+AJ26+AJ30</f>
        <v>743600</v>
      </c>
      <c r="AK21" s="126">
        <f>AK22+AK26+AK30</f>
        <v>944300</v>
      </c>
      <c r="AL21" s="126">
        <f t="shared" si="10"/>
        <v>2520800</v>
      </c>
      <c r="AM21" s="423">
        <f t="shared" si="11"/>
        <v>29.291192191494307</v>
      </c>
      <c r="AN21" s="374"/>
      <c r="AO21" s="423">
        <f>AO22+AO26+AO30</f>
        <v>614800</v>
      </c>
      <c r="AP21" s="126">
        <f>AP22+AP26+AP30</f>
        <v>615800</v>
      </c>
      <c r="AQ21" s="126">
        <f>AQ22+AQ26+AQ30</f>
        <v>639500</v>
      </c>
      <c r="AR21" s="126">
        <f t="shared" si="12"/>
        <v>1870100</v>
      </c>
      <c r="AS21" s="423">
        <f t="shared" si="13"/>
        <v>21.73018824076226</v>
      </c>
      <c r="AT21" s="374"/>
      <c r="AU21" s="423">
        <f t="shared" si="14"/>
        <v>4390900</v>
      </c>
      <c r="AV21" s="423">
        <f t="shared" si="15"/>
        <v>51.021380432256564</v>
      </c>
      <c r="AW21" s="374"/>
      <c r="AX21" s="423">
        <f t="shared" si="16"/>
        <v>8606000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7229000</v>
      </c>
      <c r="P22" s="131">
        <f>P23+P24+P25</f>
        <v>7978000</v>
      </c>
      <c r="Q22" s="132">
        <f>Q23+Q24+Q25</f>
        <v>8618000</v>
      </c>
      <c r="R22" s="103">
        <f>R23+R24+R25</f>
        <v>7229000</v>
      </c>
      <c r="S22" s="379"/>
      <c r="T22" s="103">
        <f>T23+T24+T25</f>
        <v>1086000</v>
      </c>
      <c r="U22" s="103">
        <f>U23+U24+U25</f>
        <v>510000</v>
      </c>
      <c r="V22" s="103">
        <f>V23+V24+V25</f>
        <v>411000</v>
      </c>
      <c r="W22" s="103">
        <f t="shared" si="4"/>
        <v>2007000</v>
      </c>
      <c r="X22" s="102">
        <f t="shared" si="5"/>
        <v>27.763176096278876</v>
      </c>
      <c r="Y22" s="374"/>
      <c r="Z22" s="102">
        <f>Z23+Z24+Z25</f>
        <v>616000</v>
      </c>
      <c r="AA22" s="103">
        <f>AA23+AA24+AA25</f>
        <v>516000</v>
      </c>
      <c r="AB22" s="103">
        <f>AB23+AB24+AB25</f>
        <v>412000</v>
      </c>
      <c r="AC22" s="103">
        <f t="shared" si="6"/>
        <v>1544000</v>
      </c>
      <c r="AD22" s="424">
        <f t="shared" ref="AD22:AD29" si="21">AC22/(O22/100)</f>
        <v>21.35841748512934</v>
      </c>
      <c r="AE22" s="374"/>
      <c r="AF22" s="420">
        <f t="shared" si="8"/>
        <v>3551000</v>
      </c>
      <c r="AG22" s="420">
        <f t="shared" si="9"/>
        <v>49.12159358140822</v>
      </c>
      <c r="AH22" s="374"/>
      <c r="AI22" s="420">
        <f>AI23+AI24+AI25</f>
        <v>716000</v>
      </c>
      <c r="AJ22" s="103">
        <f>AJ23+AJ24+AJ25</f>
        <v>616000</v>
      </c>
      <c r="AK22" s="103">
        <f>AK23+AK24+AK25</f>
        <v>816000</v>
      </c>
      <c r="AL22" s="103">
        <f t="shared" si="10"/>
        <v>2148000</v>
      </c>
      <c r="AM22" s="424">
        <f t="shared" ref="AM22:AM29" si="22">AL22/(O22/100)</f>
        <v>29.713653340711026</v>
      </c>
      <c r="AN22" s="374"/>
      <c r="AO22" s="420">
        <f>AO23+AO24+AO25</f>
        <v>510000</v>
      </c>
      <c r="AP22" s="103">
        <f>AP23+AP24+AP25</f>
        <v>510000</v>
      </c>
      <c r="AQ22" s="103">
        <f>AQ23+AQ24+AQ25</f>
        <v>510000</v>
      </c>
      <c r="AR22" s="103">
        <f t="shared" si="12"/>
        <v>1530000</v>
      </c>
      <c r="AS22" s="424">
        <f t="shared" ref="AS22:AS29" si="23">AR22/(O22/100)</f>
        <v>21.164753077880757</v>
      </c>
      <c r="AT22" s="374"/>
      <c r="AU22" s="420">
        <f t="shared" si="14"/>
        <v>3678000</v>
      </c>
      <c r="AV22" s="420">
        <f t="shared" si="15"/>
        <v>50.87840641859178</v>
      </c>
      <c r="AW22" s="374"/>
      <c r="AX22" s="420">
        <f t="shared" si="16"/>
        <v>7229000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7060000</v>
      </c>
      <c r="P23" s="136">
        <v>7800000</v>
      </c>
      <c r="Q23" s="137">
        <v>8430000</v>
      </c>
      <c r="R23" s="129">
        <v>7060000</v>
      </c>
      <c r="S23" s="375"/>
      <c r="T23" s="129">
        <v>1060000</v>
      </c>
      <c r="U23" s="129">
        <v>500000</v>
      </c>
      <c r="V23" s="129">
        <v>400000</v>
      </c>
      <c r="W23" s="129">
        <f t="shared" si="4"/>
        <v>1960000</v>
      </c>
      <c r="X23" s="135">
        <f t="shared" si="5"/>
        <v>27.762039660056658</v>
      </c>
      <c r="Y23" s="374"/>
      <c r="Z23" s="135">
        <v>600000</v>
      </c>
      <c r="AA23" s="129">
        <v>500000</v>
      </c>
      <c r="AB23" s="129">
        <v>400000</v>
      </c>
      <c r="AC23" s="129">
        <f t="shared" si="6"/>
        <v>1500000</v>
      </c>
      <c r="AD23" s="424">
        <f t="shared" si="21"/>
        <v>21.246458923512748</v>
      </c>
      <c r="AE23" s="374"/>
      <c r="AF23" s="424">
        <f t="shared" si="8"/>
        <v>3460000</v>
      </c>
      <c r="AG23" s="424">
        <f t="shared" si="9"/>
        <v>49.008498583569406</v>
      </c>
      <c r="AH23" s="374"/>
      <c r="AI23" s="424">
        <v>700000</v>
      </c>
      <c r="AJ23" s="129">
        <v>600000</v>
      </c>
      <c r="AK23" s="129">
        <v>800000</v>
      </c>
      <c r="AL23" s="129">
        <f t="shared" si="10"/>
        <v>2100000</v>
      </c>
      <c r="AM23" s="424">
        <f t="shared" si="22"/>
        <v>29.745042492917847</v>
      </c>
      <c r="AN23" s="374"/>
      <c r="AO23" s="424">
        <v>500000</v>
      </c>
      <c r="AP23" s="129">
        <v>500000</v>
      </c>
      <c r="AQ23" s="129">
        <v>500000</v>
      </c>
      <c r="AR23" s="129">
        <f t="shared" si="12"/>
        <v>1500000</v>
      </c>
      <c r="AS23" s="424">
        <f t="shared" si="23"/>
        <v>21.246458923512748</v>
      </c>
      <c r="AT23" s="374"/>
      <c r="AU23" s="424">
        <f t="shared" si="14"/>
        <v>3600000</v>
      </c>
      <c r="AV23" s="424">
        <f t="shared" si="15"/>
        <v>50.991501416430594</v>
      </c>
      <c r="AW23" s="374"/>
      <c r="AX23" s="424">
        <f t="shared" si="16"/>
        <v>7060000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159000</v>
      </c>
      <c r="P24" s="136">
        <v>168000</v>
      </c>
      <c r="Q24" s="137">
        <v>178000</v>
      </c>
      <c r="R24" s="129">
        <v>159000</v>
      </c>
      <c r="S24" s="375"/>
      <c r="T24" s="129">
        <v>24000</v>
      </c>
      <c r="U24" s="129">
        <v>9000</v>
      </c>
      <c r="V24" s="129">
        <v>10000</v>
      </c>
      <c r="W24" s="129">
        <f t="shared" si="4"/>
        <v>43000</v>
      </c>
      <c r="X24" s="135">
        <f t="shared" si="5"/>
        <v>27.044025157232703</v>
      </c>
      <c r="Y24" s="374"/>
      <c r="Z24" s="135">
        <v>14000</v>
      </c>
      <c r="AA24" s="129">
        <v>14000</v>
      </c>
      <c r="AB24" s="129">
        <v>10000</v>
      </c>
      <c r="AC24" s="129">
        <f t="shared" si="6"/>
        <v>38000</v>
      </c>
      <c r="AD24" s="424">
        <f t="shared" si="21"/>
        <v>23.89937106918239</v>
      </c>
      <c r="AE24" s="374"/>
      <c r="AF24" s="424">
        <f t="shared" si="8"/>
        <v>81000</v>
      </c>
      <c r="AG24" s="424">
        <f t="shared" si="9"/>
        <v>50.943396226415096</v>
      </c>
      <c r="AH24" s="374"/>
      <c r="AI24" s="424">
        <v>16000</v>
      </c>
      <c r="AJ24" s="129">
        <v>16000</v>
      </c>
      <c r="AK24" s="129">
        <v>16000</v>
      </c>
      <c r="AL24" s="129">
        <f t="shared" si="10"/>
        <v>48000</v>
      </c>
      <c r="AM24" s="424">
        <f t="shared" si="22"/>
        <v>30.188679245283019</v>
      </c>
      <c r="AN24" s="374"/>
      <c r="AO24" s="424">
        <v>10000</v>
      </c>
      <c r="AP24" s="129">
        <v>10000</v>
      </c>
      <c r="AQ24" s="129">
        <v>10000</v>
      </c>
      <c r="AR24" s="129">
        <f t="shared" si="12"/>
        <v>30000</v>
      </c>
      <c r="AS24" s="424">
        <f t="shared" si="23"/>
        <v>18.867924528301888</v>
      </c>
      <c r="AT24" s="374"/>
      <c r="AU24" s="424">
        <f t="shared" si="14"/>
        <v>78000</v>
      </c>
      <c r="AV24" s="424">
        <f t="shared" si="15"/>
        <v>49.056603773584904</v>
      </c>
      <c r="AW24" s="374"/>
      <c r="AX24" s="424">
        <f t="shared" si="16"/>
        <v>159000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10000</v>
      </c>
      <c r="P25" s="136">
        <v>10000</v>
      </c>
      <c r="Q25" s="137">
        <v>10000</v>
      </c>
      <c r="R25" s="129">
        <v>10000</v>
      </c>
      <c r="S25" s="375"/>
      <c r="T25" s="129">
        <v>2000</v>
      </c>
      <c r="U25" s="129">
        <v>1000</v>
      </c>
      <c r="V25" s="129">
        <v>1000</v>
      </c>
      <c r="W25" s="129">
        <f t="shared" si="4"/>
        <v>4000</v>
      </c>
      <c r="X25" s="135">
        <f t="shared" si="5"/>
        <v>40</v>
      </c>
      <c r="Y25" s="374"/>
      <c r="Z25" s="135">
        <v>2000</v>
      </c>
      <c r="AA25" s="129">
        <v>2000</v>
      </c>
      <c r="AB25" s="129">
        <v>2000</v>
      </c>
      <c r="AC25" s="129">
        <f t="shared" si="6"/>
        <v>6000</v>
      </c>
      <c r="AD25" s="424">
        <f t="shared" si="21"/>
        <v>60</v>
      </c>
      <c r="AE25" s="374"/>
      <c r="AF25" s="424">
        <f t="shared" si="8"/>
        <v>10000</v>
      </c>
      <c r="AG25" s="424">
        <f t="shared" si="9"/>
        <v>100</v>
      </c>
      <c r="AH25" s="374"/>
      <c r="AI25" s="424"/>
      <c r="AJ25" s="129"/>
      <c r="AK25" s="129"/>
      <c r="AL25" s="129">
        <f t="shared" si="10"/>
        <v>0</v>
      </c>
      <c r="AM25" s="424">
        <f t="shared" si="22"/>
        <v>0</v>
      </c>
      <c r="AN25" s="374"/>
      <c r="AO25" s="424"/>
      <c r="AP25" s="129"/>
      <c r="AQ25" s="129"/>
      <c r="AR25" s="129">
        <f t="shared" si="12"/>
        <v>0</v>
      </c>
      <c r="AS25" s="424">
        <f t="shared" si="23"/>
        <v>0</v>
      </c>
      <c r="AT25" s="374"/>
      <c r="AU25" s="424">
        <f t="shared" si="14"/>
        <v>0</v>
      </c>
      <c r="AV25" s="424">
        <f t="shared" si="15"/>
        <v>0</v>
      </c>
      <c r="AW25" s="374"/>
      <c r="AX25" s="424">
        <f t="shared" si="16"/>
        <v>10000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1328000</v>
      </c>
      <c r="P26" s="131">
        <f>P27+P28+P29</f>
        <v>1430000</v>
      </c>
      <c r="Q26" s="132">
        <f>Q27+Q28+Q29</f>
        <v>1532000</v>
      </c>
      <c r="R26" s="103">
        <f>R27+R28+R29</f>
        <v>1328000</v>
      </c>
      <c r="S26" s="379"/>
      <c r="T26" s="103">
        <f>T27+T28+T29</f>
        <v>200000</v>
      </c>
      <c r="U26" s="103">
        <f>U27+U28+U29</f>
        <v>84000</v>
      </c>
      <c r="V26" s="103">
        <f>V27+V28+V29</f>
        <v>72000</v>
      </c>
      <c r="W26" s="103">
        <f t="shared" si="4"/>
        <v>356000</v>
      </c>
      <c r="X26" s="102">
        <f t="shared" si="5"/>
        <v>26.807228915662652</v>
      </c>
      <c r="Y26" s="374"/>
      <c r="Z26" s="102">
        <f>Z27+Z28+Z29</f>
        <v>94000</v>
      </c>
      <c r="AA26" s="103">
        <f>AA27+AA28+AA29</f>
        <v>94000</v>
      </c>
      <c r="AB26" s="103">
        <f>AB27+AB28+AB29</f>
        <v>95000</v>
      </c>
      <c r="AC26" s="103">
        <f t="shared" si="6"/>
        <v>283000</v>
      </c>
      <c r="AD26" s="424">
        <f t="shared" si="21"/>
        <v>21.310240963855421</v>
      </c>
      <c r="AE26" s="374"/>
      <c r="AF26" s="420">
        <f t="shared" si="8"/>
        <v>639000</v>
      </c>
      <c r="AG26" s="420">
        <f t="shared" si="9"/>
        <v>48.117469879518069</v>
      </c>
      <c r="AH26" s="374"/>
      <c r="AI26" s="420">
        <f>AI27+AI28+AI29</f>
        <v>113000</v>
      </c>
      <c r="AJ26" s="103">
        <f>AJ27+AJ28+AJ29</f>
        <v>123000</v>
      </c>
      <c r="AK26" s="103">
        <f>AK27+AK28+AK29</f>
        <v>123000</v>
      </c>
      <c r="AL26" s="103">
        <f t="shared" si="10"/>
        <v>359000</v>
      </c>
      <c r="AM26" s="424">
        <f t="shared" si="22"/>
        <v>27.033132530120483</v>
      </c>
      <c r="AN26" s="374"/>
      <c r="AO26" s="420">
        <f>AO27+AO28+AO29</f>
        <v>102000</v>
      </c>
      <c r="AP26" s="103">
        <f>AP27+AP28+AP29</f>
        <v>102000</v>
      </c>
      <c r="AQ26" s="103">
        <f>AQ27+AQ28+AQ29</f>
        <v>126000</v>
      </c>
      <c r="AR26" s="103">
        <f t="shared" si="12"/>
        <v>330000</v>
      </c>
      <c r="AS26" s="424">
        <f t="shared" si="23"/>
        <v>24.849397590361445</v>
      </c>
      <c r="AT26" s="374"/>
      <c r="AU26" s="420">
        <f t="shared" si="14"/>
        <v>689000</v>
      </c>
      <c r="AV26" s="420">
        <f t="shared" si="15"/>
        <v>51.882530120481931</v>
      </c>
      <c r="AW26" s="374"/>
      <c r="AX26" s="420">
        <f t="shared" si="16"/>
        <v>1328000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1290000</v>
      </c>
      <c r="P27" s="136">
        <v>1390000</v>
      </c>
      <c r="Q27" s="137">
        <v>1490000</v>
      </c>
      <c r="R27" s="129">
        <v>1290000</v>
      </c>
      <c r="S27" s="375"/>
      <c r="T27" s="129">
        <v>194000</v>
      </c>
      <c r="U27" s="129">
        <v>80000</v>
      </c>
      <c r="V27" s="129">
        <v>70000</v>
      </c>
      <c r="W27" s="129">
        <f t="shared" si="4"/>
        <v>344000</v>
      </c>
      <c r="X27" s="135">
        <f t="shared" si="5"/>
        <v>26.666666666666668</v>
      </c>
      <c r="Y27" s="374"/>
      <c r="Z27" s="135">
        <v>90000</v>
      </c>
      <c r="AA27" s="129">
        <v>90000</v>
      </c>
      <c r="AB27" s="129">
        <v>90000</v>
      </c>
      <c r="AC27" s="129">
        <f t="shared" si="6"/>
        <v>270000</v>
      </c>
      <c r="AD27" s="424">
        <f t="shared" si="21"/>
        <v>20.930232558139537</v>
      </c>
      <c r="AE27" s="374"/>
      <c r="AF27" s="424">
        <f t="shared" si="8"/>
        <v>614000</v>
      </c>
      <c r="AG27" s="424">
        <f t="shared" si="9"/>
        <v>47.596899224806201</v>
      </c>
      <c r="AH27" s="374"/>
      <c r="AI27" s="424">
        <v>110000</v>
      </c>
      <c r="AJ27" s="129">
        <v>120000</v>
      </c>
      <c r="AK27" s="129">
        <v>120000</v>
      </c>
      <c r="AL27" s="129">
        <f t="shared" si="10"/>
        <v>350000</v>
      </c>
      <c r="AM27" s="424">
        <f t="shared" si="22"/>
        <v>27.131782945736433</v>
      </c>
      <c r="AN27" s="374"/>
      <c r="AO27" s="424">
        <v>100000</v>
      </c>
      <c r="AP27" s="129">
        <v>100000</v>
      </c>
      <c r="AQ27" s="129">
        <v>126000</v>
      </c>
      <c r="AR27" s="129">
        <f t="shared" si="12"/>
        <v>326000</v>
      </c>
      <c r="AS27" s="424">
        <f t="shared" si="23"/>
        <v>25.271317829457363</v>
      </c>
      <c r="AT27" s="374"/>
      <c r="AU27" s="424">
        <f t="shared" si="14"/>
        <v>676000</v>
      </c>
      <c r="AV27" s="424">
        <f t="shared" si="15"/>
        <v>52.403100775193799</v>
      </c>
      <c r="AW27" s="374"/>
      <c r="AX27" s="424">
        <f t="shared" si="16"/>
        <v>1290000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36000</v>
      </c>
      <c r="P28" s="136">
        <v>38000</v>
      </c>
      <c r="Q28" s="137">
        <v>40000</v>
      </c>
      <c r="R28" s="129">
        <v>36000</v>
      </c>
      <c r="S28" s="375"/>
      <c r="T28" s="129">
        <v>6000</v>
      </c>
      <c r="U28" s="129">
        <v>3000</v>
      </c>
      <c r="V28" s="129">
        <v>2000</v>
      </c>
      <c r="W28" s="129">
        <f t="shared" si="4"/>
        <v>11000</v>
      </c>
      <c r="X28" s="135">
        <f t="shared" si="5"/>
        <v>30.555555555555557</v>
      </c>
      <c r="Y28" s="374"/>
      <c r="Z28" s="135">
        <v>4000</v>
      </c>
      <c r="AA28" s="129">
        <v>4000</v>
      </c>
      <c r="AB28" s="129">
        <v>4000</v>
      </c>
      <c r="AC28" s="129">
        <f t="shared" si="6"/>
        <v>12000</v>
      </c>
      <c r="AD28" s="424">
        <f t="shared" si="21"/>
        <v>33.333333333333336</v>
      </c>
      <c r="AE28" s="374"/>
      <c r="AF28" s="424">
        <f t="shared" si="8"/>
        <v>23000</v>
      </c>
      <c r="AG28" s="424">
        <f t="shared" si="9"/>
        <v>63.888888888888886</v>
      </c>
      <c r="AH28" s="374"/>
      <c r="AI28" s="424">
        <v>3000</v>
      </c>
      <c r="AJ28" s="129">
        <v>3000</v>
      </c>
      <c r="AK28" s="129">
        <v>3000</v>
      </c>
      <c r="AL28" s="129">
        <f t="shared" si="10"/>
        <v>9000</v>
      </c>
      <c r="AM28" s="424">
        <f t="shared" si="22"/>
        <v>25</v>
      </c>
      <c r="AN28" s="374"/>
      <c r="AO28" s="424">
        <v>2000</v>
      </c>
      <c r="AP28" s="129">
        <v>2000</v>
      </c>
      <c r="AQ28" s="129"/>
      <c r="AR28" s="129">
        <f t="shared" si="12"/>
        <v>4000</v>
      </c>
      <c r="AS28" s="424">
        <f t="shared" si="23"/>
        <v>11.111111111111111</v>
      </c>
      <c r="AT28" s="374"/>
      <c r="AU28" s="424">
        <f t="shared" si="14"/>
        <v>13000</v>
      </c>
      <c r="AV28" s="424">
        <f t="shared" si="15"/>
        <v>36.111111111111114</v>
      </c>
      <c r="AW28" s="374"/>
      <c r="AX28" s="424">
        <f t="shared" si="16"/>
        <v>36000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2000</v>
      </c>
      <c r="P29" s="136">
        <v>2000</v>
      </c>
      <c r="Q29" s="137">
        <v>2000</v>
      </c>
      <c r="R29" s="129">
        <v>2000</v>
      </c>
      <c r="S29" s="375"/>
      <c r="T29" s="129"/>
      <c r="U29" s="129">
        <v>1000</v>
      </c>
      <c r="V29" s="129"/>
      <c r="W29" s="129">
        <f t="shared" si="4"/>
        <v>1000</v>
      </c>
      <c r="X29" s="135">
        <f t="shared" si="5"/>
        <v>50</v>
      </c>
      <c r="Y29" s="374"/>
      <c r="Z29" s="135"/>
      <c r="AA29" s="129"/>
      <c r="AB29" s="129">
        <v>1000</v>
      </c>
      <c r="AC29" s="129">
        <f t="shared" si="6"/>
        <v>1000</v>
      </c>
      <c r="AD29" s="424">
        <f t="shared" si="21"/>
        <v>50</v>
      </c>
      <c r="AE29" s="374"/>
      <c r="AF29" s="424">
        <f t="shared" si="8"/>
        <v>2000</v>
      </c>
      <c r="AG29" s="424">
        <f t="shared" si="9"/>
        <v>100</v>
      </c>
      <c r="AH29" s="374"/>
      <c r="AI29" s="424"/>
      <c r="AJ29" s="129"/>
      <c r="AK29" s="129"/>
      <c r="AL29" s="129">
        <f t="shared" si="10"/>
        <v>0</v>
      </c>
      <c r="AM29" s="424">
        <f t="shared" si="22"/>
        <v>0</v>
      </c>
      <c r="AN29" s="374"/>
      <c r="AO29" s="424"/>
      <c r="AP29" s="129"/>
      <c r="AQ29" s="129"/>
      <c r="AR29" s="129">
        <f t="shared" si="12"/>
        <v>0</v>
      </c>
      <c r="AS29" s="424">
        <f t="shared" si="23"/>
        <v>0</v>
      </c>
      <c r="AT29" s="374"/>
      <c r="AU29" s="424">
        <f t="shared" si="14"/>
        <v>0</v>
      </c>
      <c r="AV29" s="424">
        <f t="shared" si="15"/>
        <v>0</v>
      </c>
      <c r="AW29" s="374"/>
      <c r="AX29" s="424">
        <f t="shared" si="16"/>
        <v>2000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49000</v>
      </c>
      <c r="P30" s="131">
        <f>P31+P32+P33+P34</f>
        <v>52000</v>
      </c>
      <c r="Q30" s="132">
        <f>Q31+Q32+Q33+Q34</f>
        <v>55000</v>
      </c>
      <c r="R30" s="103">
        <f>R31+R32+R33+R34</f>
        <v>49000</v>
      </c>
      <c r="S30" s="379"/>
      <c r="T30" s="103">
        <f>T31+T32+T33+T34</f>
        <v>3800</v>
      </c>
      <c r="U30" s="103">
        <f>U31+U32+U33+U34</f>
        <v>3300</v>
      </c>
      <c r="V30" s="103">
        <f>V31+V32+V33+V34</f>
        <v>3500</v>
      </c>
      <c r="W30" s="103">
        <f t="shared" si="4"/>
        <v>10600</v>
      </c>
      <c r="X30" s="102">
        <f t="shared" si="5"/>
        <v>21.632653061224488</v>
      </c>
      <c r="Y30" s="374"/>
      <c r="Z30" s="102">
        <f>Z31+Z32+Z33+Z34</f>
        <v>4000</v>
      </c>
      <c r="AA30" s="103">
        <f>AA31+AA32+AA33+AA34</f>
        <v>4900</v>
      </c>
      <c r="AB30" s="103">
        <f>AB31+AB32+AB33+AB34</f>
        <v>5600</v>
      </c>
      <c r="AC30" s="103">
        <f t="shared" si="6"/>
        <v>14500</v>
      </c>
      <c r="AD30" s="420">
        <f>AC30/(R30/100)</f>
        <v>29.591836734693878</v>
      </c>
      <c r="AE30" s="374"/>
      <c r="AF30" s="420">
        <f t="shared" si="8"/>
        <v>25100</v>
      </c>
      <c r="AG30" s="420">
        <f t="shared" si="9"/>
        <v>51.224489795918366</v>
      </c>
      <c r="AH30" s="374"/>
      <c r="AI30" s="420">
        <f>AI31+AI32+AI33+AI34</f>
        <v>3900</v>
      </c>
      <c r="AJ30" s="103">
        <f>AJ31+AJ32+AJ33+AJ34</f>
        <v>4600</v>
      </c>
      <c r="AK30" s="103">
        <f>AK31+AK32+AK33+AK34</f>
        <v>5300</v>
      </c>
      <c r="AL30" s="103">
        <f t="shared" si="10"/>
        <v>13800</v>
      </c>
      <c r="AM30" s="420">
        <f>AL30/(R30/100)</f>
        <v>28.163265306122447</v>
      </c>
      <c r="AN30" s="374"/>
      <c r="AO30" s="420">
        <f>AO31+AO32+AO33+AO34</f>
        <v>2800</v>
      </c>
      <c r="AP30" s="103">
        <f>AP31+AP32+AP33+AP34</f>
        <v>3800</v>
      </c>
      <c r="AQ30" s="103">
        <f>AQ31+AQ32+AQ33+AQ34</f>
        <v>3500</v>
      </c>
      <c r="AR30" s="103">
        <f t="shared" si="12"/>
        <v>10100</v>
      </c>
      <c r="AS30" s="420">
        <f>AR30/(R30/100)</f>
        <v>20.612244897959183</v>
      </c>
      <c r="AT30" s="374"/>
      <c r="AU30" s="420">
        <f t="shared" si="14"/>
        <v>23900</v>
      </c>
      <c r="AV30" s="420">
        <f t="shared" si="15"/>
        <v>48.775510204081634</v>
      </c>
      <c r="AW30" s="374"/>
      <c r="AX30" s="420">
        <f t="shared" si="16"/>
        <v>49000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13000</v>
      </c>
      <c r="P31" s="136">
        <v>14000</v>
      </c>
      <c r="Q31" s="137">
        <v>16000</v>
      </c>
      <c r="R31" s="129">
        <v>13000</v>
      </c>
      <c r="S31" s="375"/>
      <c r="T31" s="129">
        <v>1000</v>
      </c>
      <c r="U31" s="129">
        <v>1100</v>
      </c>
      <c r="V31" s="129">
        <v>1200</v>
      </c>
      <c r="W31" s="129">
        <f t="shared" si="4"/>
        <v>3300</v>
      </c>
      <c r="X31" s="135">
        <f t="shared" si="5"/>
        <v>25.384615384615383</v>
      </c>
      <c r="Y31" s="374"/>
      <c r="Z31" s="135">
        <v>1000</v>
      </c>
      <c r="AA31" s="129">
        <v>1400</v>
      </c>
      <c r="AB31" s="129">
        <v>1500</v>
      </c>
      <c r="AC31" s="129">
        <f t="shared" si="6"/>
        <v>3900</v>
      </c>
      <c r="AD31" s="424">
        <f>AC31/(R31/100)</f>
        <v>30</v>
      </c>
      <c r="AE31" s="374"/>
      <c r="AF31" s="424">
        <f t="shared" si="8"/>
        <v>7200</v>
      </c>
      <c r="AG31" s="424">
        <f t="shared" si="9"/>
        <v>55.384615384615387</v>
      </c>
      <c r="AH31" s="374"/>
      <c r="AI31" s="424">
        <v>1000</v>
      </c>
      <c r="AJ31" s="129">
        <v>1100</v>
      </c>
      <c r="AK31" s="129">
        <v>1200</v>
      </c>
      <c r="AL31" s="129">
        <f t="shared" si="10"/>
        <v>3300</v>
      </c>
      <c r="AM31" s="424">
        <f>AL31/(R31/100)</f>
        <v>25.384615384615383</v>
      </c>
      <c r="AN31" s="374"/>
      <c r="AO31" s="424">
        <v>1000</v>
      </c>
      <c r="AP31" s="129">
        <v>1000</v>
      </c>
      <c r="AQ31" s="129">
        <v>500</v>
      </c>
      <c r="AR31" s="129">
        <f t="shared" si="12"/>
        <v>2500</v>
      </c>
      <c r="AS31" s="424">
        <f>AR31/(R31/100)</f>
        <v>19.23076923076923</v>
      </c>
      <c r="AT31" s="374"/>
      <c r="AU31" s="424">
        <f t="shared" si="14"/>
        <v>5800</v>
      </c>
      <c r="AV31" s="424">
        <f t="shared" si="15"/>
        <v>44.615384615384613</v>
      </c>
      <c r="AW31" s="374"/>
      <c r="AX31" s="424">
        <f t="shared" si="16"/>
        <v>13000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25000</v>
      </c>
      <c r="P32" s="136">
        <v>27000</v>
      </c>
      <c r="Q32" s="137">
        <v>28000</v>
      </c>
      <c r="R32" s="129">
        <v>25000</v>
      </c>
      <c r="S32" s="375"/>
      <c r="T32" s="129">
        <v>2000</v>
      </c>
      <c r="U32" s="129">
        <v>1500</v>
      </c>
      <c r="V32" s="129">
        <v>1500</v>
      </c>
      <c r="W32" s="129">
        <f t="shared" si="4"/>
        <v>5000</v>
      </c>
      <c r="X32" s="135">
        <f t="shared" si="5"/>
        <v>20</v>
      </c>
      <c r="Y32" s="374"/>
      <c r="Z32" s="135">
        <v>2000</v>
      </c>
      <c r="AA32" s="129">
        <v>2500</v>
      </c>
      <c r="AB32" s="129">
        <v>3000</v>
      </c>
      <c r="AC32" s="129">
        <f t="shared" si="6"/>
        <v>7500</v>
      </c>
      <c r="AD32" s="424">
        <f>AC32/(R32/100)</f>
        <v>30</v>
      </c>
      <c r="AE32" s="374"/>
      <c r="AF32" s="424">
        <f t="shared" si="8"/>
        <v>12500</v>
      </c>
      <c r="AG32" s="424">
        <f t="shared" si="9"/>
        <v>50</v>
      </c>
      <c r="AH32" s="374"/>
      <c r="AI32" s="424">
        <v>2000</v>
      </c>
      <c r="AJ32" s="129">
        <v>2500</v>
      </c>
      <c r="AK32" s="129">
        <v>3000</v>
      </c>
      <c r="AL32" s="129">
        <f t="shared" si="10"/>
        <v>7500</v>
      </c>
      <c r="AM32" s="424">
        <f>AL32/(R32/100)</f>
        <v>30</v>
      </c>
      <c r="AN32" s="374"/>
      <c r="AO32" s="424">
        <v>1000</v>
      </c>
      <c r="AP32" s="129">
        <v>2000</v>
      </c>
      <c r="AQ32" s="129">
        <v>2000</v>
      </c>
      <c r="AR32" s="129">
        <f t="shared" si="12"/>
        <v>5000</v>
      </c>
      <c r="AS32" s="424">
        <f>AR32/(R32/100)</f>
        <v>20</v>
      </c>
      <c r="AT32" s="374"/>
      <c r="AU32" s="424">
        <f t="shared" si="14"/>
        <v>12500</v>
      </c>
      <c r="AV32" s="424">
        <f t="shared" si="15"/>
        <v>50</v>
      </c>
      <c r="AW32" s="374"/>
      <c r="AX32" s="424">
        <f t="shared" si="16"/>
        <v>25000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3000</v>
      </c>
      <c r="P33" s="136">
        <v>3000</v>
      </c>
      <c r="Q33" s="137">
        <v>3000</v>
      </c>
      <c r="R33" s="129">
        <v>3000</v>
      </c>
      <c r="S33" s="375"/>
      <c r="T33" s="129">
        <v>200</v>
      </c>
      <c r="U33" s="129">
        <v>200</v>
      </c>
      <c r="V33" s="129">
        <v>300</v>
      </c>
      <c r="W33" s="129">
        <f t="shared" si="4"/>
        <v>700</v>
      </c>
      <c r="X33" s="135">
        <f t="shared" si="5"/>
        <v>23.333333333333332</v>
      </c>
      <c r="Y33" s="374"/>
      <c r="Z33" s="135">
        <v>200</v>
      </c>
      <c r="AA33" s="129">
        <v>200</v>
      </c>
      <c r="AB33" s="129">
        <v>300</v>
      </c>
      <c r="AC33" s="129">
        <f t="shared" si="6"/>
        <v>700</v>
      </c>
      <c r="AD33" s="424">
        <f>AC33/(R33/100)</f>
        <v>23.333333333333332</v>
      </c>
      <c r="AE33" s="374"/>
      <c r="AF33" s="424">
        <f t="shared" si="8"/>
        <v>1400</v>
      </c>
      <c r="AG33" s="424">
        <f t="shared" si="9"/>
        <v>46.666666666666664</v>
      </c>
      <c r="AH33" s="374"/>
      <c r="AI33" s="424">
        <v>300</v>
      </c>
      <c r="AJ33" s="129">
        <v>300</v>
      </c>
      <c r="AK33" s="129">
        <v>300</v>
      </c>
      <c r="AL33" s="129">
        <f t="shared" si="10"/>
        <v>900</v>
      </c>
      <c r="AM33" s="424">
        <f>AL33/(R33/100)</f>
        <v>30</v>
      </c>
      <c r="AN33" s="374"/>
      <c r="AO33" s="424">
        <v>200</v>
      </c>
      <c r="AP33" s="129">
        <v>200</v>
      </c>
      <c r="AQ33" s="129">
        <v>300</v>
      </c>
      <c r="AR33" s="129">
        <f t="shared" si="12"/>
        <v>700</v>
      </c>
      <c r="AS33" s="424">
        <f>AR33/(R33/100)</f>
        <v>23.333333333333332</v>
      </c>
      <c r="AT33" s="374"/>
      <c r="AU33" s="424">
        <f t="shared" si="14"/>
        <v>1600</v>
      </c>
      <c r="AV33" s="424">
        <f t="shared" si="15"/>
        <v>53.333333333333336</v>
      </c>
      <c r="AW33" s="374"/>
      <c r="AX33" s="424">
        <f t="shared" si="16"/>
        <v>3000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8000</v>
      </c>
      <c r="P34" s="136">
        <v>8000</v>
      </c>
      <c r="Q34" s="137">
        <v>8000</v>
      </c>
      <c r="R34" s="129">
        <v>8000</v>
      </c>
      <c r="S34" s="375"/>
      <c r="T34" s="129">
        <v>600</v>
      </c>
      <c r="U34" s="129">
        <v>500</v>
      </c>
      <c r="V34" s="129">
        <v>500</v>
      </c>
      <c r="W34" s="129">
        <f t="shared" si="4"/>
        <v>1600</v>
      </c>
      <c r="X34" s="135">
        <f t="shared" si="5"/>
        <v>20</v>
      </c>
      <c r="Y34" s="374"/>
      <c r="Z34" s="135">
        <v>800</v>
      </c>
      <c r="AA34" s="129">
        <v>800</v>
      </c>
      <c r="AB34" s="129">
        <v>800</v>
      </c>
      <c r="AC34" s="129">
        <f t="shared" si="6"/>
        <v>2400</v>
      </c>
      <c r="AD34" s="424">
        <f>AC34/(R34/100)</f>
        <v>30</v>
      </c>
      <c r="AE34" s="374"/>
      <c r="AF34" s="424">
        <f t="shared" si="8"/>
        <v>4000</v>
      </c>
      <c r="AG34" s="424">
        <f t="shared" si="9"/>
        <v>50</v>
      </c>
      <c r="AH34" s="374"/>
      <c r="AI34" s="424">
        <v>600</v>
      </c>
      <c r="AJ34" s="129">
        <v>700</v>
      </c>
      <c r="AK34" s="129">
        <v>800</v>
      </c>
      <c r="AL34" s="129">
        <f t="shared" si="10"/>
        <v>2100</v>
      </c>
      <c r="AM34" s="424">
        <f>AL34/(R34/100)</f>
        <v>26.25</v>
      </c>
      <c r="AN34" s="374"/>
      <c r="AO34" s="424">
        <v>600</v>
      </c>
      <c r="AP34" s="129">
        <v>600</v>
      </c>
      <c r="AQ34" s="129">
        <v>700</v>
      </c>
      <c r="AR34" s="129">
        <f t="shared" si="12"/>
        <v>1900</v>
      </c>
      <c r="AS34" s="424">
        <f>AR34/(R34/100)</f>
        <v>23.75</v>
      </c>
      <c r="AT34" s="374"/>
      <c r="AU34" s="424">
        <f t="shared" si="14"/>
        <v>4000</v>
      </c>
      <c r="AV34" s="424">
        <f t="shared" si="15"/>
        <v>50</v>
      </c>
      <c r="AW34" s="374"/>
      <c r="AX34" s="424">
        <f t="shared" si="16"/>
        <v>8000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>O36</f>
        <v>555000</v>
      </c>
      <c r="P35" s="119">
        <f>P36</f>
        <v>578000</v>
      </c>
      <c r="Q35" s="120">
        <f>Q36</f>
        <v>611000</v>
      </c>
      <c r="R35" s="118">
        <f>R36</f>
        <v>555000</v>
      </c>
      <c r="S35" s="379"/>
      <c r="T35" s="118">
        <f>T36</f>
        <v>81400</v>
      </c>
      <c r="U35" s="118">
        <f>U36</f>
        <v>31800</v>
      </c>
      <c r="V35" s="118">
        <f>V36</f>
        <v>32100</v>
      </c>
      <c r="W35" s="118">
        <f>W36</f>
        <v>145300</v>
      </c>
      <c r="X35" s="117">
        <f t="shared" si="5"/>
        <v>26.18018018018018</v>
      </c>
      <c r="Y35" s="374"/>
      <c r="Z35" s="117">
        <f>Z36</f>
        <v>45000</v>
      </c>
      <c r="AA35" s="118">
        <f>AA36</f>
        <v>45100</v>
      </c>
      <c r="AB35" s="118">
        <f>AB36</f>
        <v>44300</v>
      </c>
      <c r="AC35" s="118">
        <f>AC36</f>
        <v>134400</v>
      </c>
      <c r="AD35" s="422">
        <f t="shared" si="7"/>
        <v>24.216216216216218</v>
      </c>
      <c r="AE35" s="374"/>
      <c r="AF35" s="422">
        <f t="shared" si="8"/>
        <v>279700</v>
      </c>
      <c r="AG35" s="422">
        <f t="shared" si="9"/>
        <v>50.396396396396398</v>
      </c>
      <c r="AH35" s="374"/>
      <c r="AI35" s="422">
        <f>AI36</f>
        <v>44900</v>
      </c>
      <c r="AJ35" s="118">
        <f>AJ36</f>
        <v>44900</v>
      </c>
      <c r="AK35" s="118">
        <f>AK36</f>
        <v>55700</v>
      </c>
      <c r="AL35" s="118">
        <f>AL36</f>
        <v>145500</v>
      </c>
      <c r="AM35" s="422">
        <f t="shared" si="11"/>
        <v>26.216216216216218</v>
      </c>
      <c r="AN35" s="374"/>
      <c r="AO35" s="422">
        <f>AO36</f>
        <v>21200</v>
      </c>
      <c r="AP35" s="118">
        <f>AP36</f>
        <v>90400</v>
      </c>
      <c r="AQ35" s="118">
        <f>AQ36</f>
        <v>18200</v>
      </c>
      <c r="AR35" s="118">
        <f>AR36</f>
        <v>129800</v>
      </c>
      <c r="AS35" s="422">
        <f t="shared" si="13"/>
        <v>23.387387387387388</v>
      </c>
      <c r="AT35" s="374"/>
      <c r="AU35" s="422">
        <f>AU36</f>
        <v>267500</v>
      </c>
      <c r="AV35" s="422">
        <f t="shared" si="15"/>
        <v>48.198198198198199</v>
      </c>
      <c r="AW35" s="374"/>
      <c r="AX35" s="422">
        <f>AX36</f>
        <v>555000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>O37+O40+O42</f>
        <v>555000</v>
      </c>
      <c r="P36" s="127">
        <f>P37+P40+P42</f>
        <v>578000</v>
      </c>
      <c r="Q36" s="128">
        <f>Q37+Q40+Q42</f>
        <v>611000</v>
      </c>
      <c r="R36" s="126">
        <f>R37+R40+R42</f>
        <v>555000</v>
      </c>
      <c r="S36" s="388"/>
      <c r="T36" s="126">
        <f t="shared" ref="T36:AC36" si="24">T37+T40+T42</f>
        <v>81400</v>
      </c>
      <c r="U36" s="126">
        <f t="shared" si="24"/>
        <v>31800</v>
      </c>
      <c r="V36" s="126">
        <f t="shared" si="24"/>
        <v>32100</v>
      </c>
      <c r="W36" s="126">
        <f t="shared" si="24"/>
        <v>145300</v>
      </c>
      <c r="X36" s="125">
        <f t="shared" si="24"/>
        <v>77.596848085028398</v>
      </c>
      <c r="Y36" s="411">
        <f t="shared" si="24"/>
        <v>0</v>
      </c>
      <c r="Z36" s="125">
        <f t="shared" si="24"/>
        <v>45000</v>
      </c>
      <c r="AA36" s="126">
        <f t="shared" si="24"/>
        <v>45100</v>
      </c>
      <c r="AB36" s="126">
        <f t="shared" si="24"/>
        <v>44300</v>
      </c>
      <c r="AC36" s="126">
        <f t="shared" si="24"/>
        <v>134400</v>
      </c>
      <c r="AD36" s="423">
        <f t="shared" si="7"/>
        <v>24.216216216216218</v>
      </c>
      <c r="AE36" s="374"/>
      <c r="AF36" s="423">
        <f t="shared" si="8"/>
        <v>279700</v>
      </c>
      <c r="AG36" s="423">
        <f t="shared" si="9"/>
        <v>50.396396396396398</v>
      </c>
      <c r="AH36" s="374"/>
      <c r="AI36" s="423">
        <f>AI37+AI40+AI42</f>
        <v>44900</v>
      </c>
      <c r="AJ36" s="126">
        <f>AJ37+AJ40+AJ42</f>
        <v>44900</v>
      </c>
      <c r="AK36" s="126">
        <f>AK37+AK40+AK42</f>
        <v>55700</v>
      </c>
      <c r="AL36" s="126">
        <f>AL37+AL40+AL42</f>
        <v>145500</v>
      </c>
      <c r="AM36" s="423">
        <f t="shared" si="11"/>
        <v>26.216216216216218</v>
      </c>
      <c r="AN36" s="374"/>
      <c r="AO36" s="423">
        <f>AO37+AO40+AO42</f>
        <v>21200</v>
      </c>
      <c r="AP36" s="126">
        <f>AP37+AP40+AP42</f>
        <v>90400</v>
      </c>
      <c r="AQ36" s="126">
        <f>AQ37+AQ40+AQ42</f>
        <v>18200</v>
      </c>
      <c r="AR36" s="126">
        <f>AR37+AR40+AR42</f>
        <v>129800</v>
      </c>
      <c r="AS36" s="423">
        <f t="shared" si="13"/>
        <v>23.387387387387388</v>
      </c>
      <c r="AT36" s="374"/>
      <c r="AU36" s="423">
        <f>AU37</f>
        <v>267500</v>
      </c>
      <c r="AV36" s="423">
        <f t="shared" si="15"/>
        <v>48.198198198198199</v>
      </c>
      <c r="AW36" s="374"/>
      <c r="AX36" s="423">
        <f>AX37+AX40+AX42</f>
        <v>555000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63</v>
      </c>
      <c r="K37" s="61"/>
      <c r="L37" s="62"/>
      <c r="M37" s="63"/>
      <c r="N37" s="101" t="s">
        <v>64</v>
      </c>
      <c r="O37" s="103">
        <f>O38+O39</f>
        <v>535000</v>
      </c>
      <c r="P37" s="131">
        <f>P38+P39</f>
        <v>556000</v>
      </c>
      <c r="Q37" s="132">
        <f>Q38+Q39</f>
        <v>587000</v>
      </c>
      <c r="R37" s="103">
        <f>R38+R39</f>
        <v>535000</v>
      </c>
      <c r="S37" s="379"/>
      <c r="T37" s="103">
        <f>T38+T39</f>
        <v>79700</v>
      </c>
      <c r="U37" s="103">
        <f>U38+U39</f>
        <v>30300</v>
      </c>
      <c r="V37" s="103">
        <f>V38+V39</f>
        <v>30300</v>
      </c>
      <c r="W37" s="103">
        <f>W38+W39</f>
        <v>140300</v>
      </c>
      <c r="X37" s="102">
        <f t="shared" si="5"/>
        <v>26.22429906542056</v>
      </c>
      <c r="Y37" s="374"/>
      <c r="Z37" s="102">
        <f>Z38+Z39</f>
        <v>42400</v>
      </c>
      <c r="AA37" s="103">
        <f>AA38+AA39</f>
        <v>42400</v>
      </c>
      <c r="AB37" s="103">
        <f>AB38+AB39</f>
        <v>42400</v>
      </c>
      <c r="AC37" s="103">
        <f>AC38+AC39</f>
        <v>127200</v>
      </c>
      <c r="AD37" s="420">
        <f t="shared" si="7"/>
        <v>23.77570093457944</v>
      </c>
      <c r="AE37" s="374"/>
      <c r="AF37" s="420">
        <f t="shared" si="8"/>
        <v>267500</v>
      </c>
      <c r="AG37" s="420">
        <f t="shared" si="9"/>
        <v>50</v>
      </c>
      <c r="AH37" s="374"/>
      <c r="AI37" s="420">
        <f>AI38+AI39</f>
        <v>43400</v>
      </c>
      <c r="AJ37" s="103">
        <f>AJ38+AJ39</f>
        <v>43400</v>
      </c>
      <c r="AK37" s="103">
        <f>AK38+AK39</f>
        <v>54000</v>
      </c>
      <c r="AL37" s="103">
        <f>AL38+AL39</f>
        <v>140800</v>
      </c>
      <c r="AM37" s="420">
        <f t="shared" si="11"/>
        <v>26.317757009345794</v>
      </c>
      <c r="AN37" s="374"/>
      <c r="AO37" s="420">
        <f>AO38+AO39</f>
        <v>20300</v>
      </c>
      <c r="AP37" s="103">
        <f>AP38+AP39</f>
        <v>89400</v>
      </c>
      <c r="AQ37" s="103">
        <f>AQ38+AQ39</f>
        <v>17000</v>
      </c>
      <c r="AR37" s="103">
        <f>AR38+AR39</f>
        <v>126700</v>
      </c>
      <c r="AS37" s="420">
        <f t="shared" si="13"/>
        <v>23.682242990654206</v>
      </c>
      <c r="AT37" s="374"/>
      <c r="AU37" s="420">
        <f>AU38+AU39</f>
        <v>267500</v>
      </c>
      <c r="AV37" s="420">
        <f t="shared" si="15"/>
        <v>50</v>
      </c>
      <c r="AW37" s="374"/>
      <c r="AX37" s="420">
        <f>AX38+AX39</f>
        <v>535000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1</v>
      </c>
      <c r="L38" s="62"/>
      <c r="M38" s="63"/>
      <c r="N38" s="134" t="s">
        <v>65</v>
      </c>
      <c r="O38" s="129">
        <v>530000</v>
      </c>
      <c r="P38" s="136">
        <v>550000</v>
      </c>
      <c r="Q38" s="137">
        <v>580000</v>
      </c>
      <c r="R38" s="129">
        <v>530000</v>
      </c>
      <c r="S38" s="375"/>
      <c r="T38" s="129">
        <v>79000</v>
      </c>
      <c r="U38" s="129">
        <v>30000</v>
      </c>
      <c r="V38" s="129">
        <v>30000</v>
      </c>
      <c r="W38" s="129">
        <f>SUM(T38:V38)</f>
        <v>139000</v>
      </c>
      <c r="X38" s="135">
        <f t="shared" si="5"/>
        <v>26.226415094339622</v>
      </c>
      <c r="Y38" s="374"/>
      <c r="Z38" s="135">
        <v>42000</v>
      </c>
      <c r="AA38" s="129">
        <v>42000</v>
      </c>
      <c r="AB38" s="129">
        <v>42000</v>
      </c>
      <c r="AC38" s="129">
        <f>SUM(Z38:AB38)</f>
        <v>126000</v>
      </c>
      <c r="AD38" s="424">
        <f t="shared" si="7"/>
        <v>23.773584905660378</v>
      </c>
      <c r="AE38" s="374"/>
      <c r="AF38" s="424">
        <f t="shared" si="8"/>
        <v>265000</v>
      </c>
      <c r="AG38" s="424">
        <f t="shared" si="9"/>
        <v>50</v>
      </c>
      <c r="AH38" s="374"/>
      <c r="AI38" s="424">
        <v>43000</v>
      </c>
      <c r="AJ38" s="129">
        <v>43000</v>
      </c>
      <c r="AK38" s="129">
        <v>53000</v>
      </c>
      <c r="AL38" s="129">
        <f>SUM(AI38:AK38)</f>
        <v>139000</v>
      </c>
      <c r="AM38" s="424">
        <f t="shared" si="11"/>
        <v>26.226415094339622</v>
      </c>
      <c r="AN38" s="374"/>
      <c r="AO38" s="424">
        <v>20000</v>
      </c>
      <c r="AP38" s="129">
        <v>89000</v>
      </c>
      <c r="AQ38" s="129">
        <v>17000</v>
      </c>
      <c r="AR38" s="129">
        <f>SUM(AO38:AQ38)</f>
        <v>126000</v>
      </c>
      <c r="AS38" s="424">
        <f t="shared" si="13"/>
        <v>23.773584905660378</v>
      </c>
      <c r="AT38" s="374"/>
      <c r="AU38" s="424">
        <f>AL38+AR38</f>
        <v>265000</v>
      </c>
      <c r="AV38" s="424">
        <f t="shared" si="15"/>
        <v>50</v>
      </c>
      <c r="AW38" s="374"/>
      <c r="AX38" s="424">
        <f t="shared" ref="AX38:AX46" si="25">AF38+AU38</f>
        <v>530000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5000</v>
      </c>
      <c r="P39" s="136">
        <v>6000</v>
      </c>
      <c r="Q39" s="137">
        <v>7000</v>
      </c>
      <c r="R39" s="129">
        <v>5000</v>
      </c>
      <c r="S39" s="375"/>
      <c r="T39" s="129">
        <v>700</v>
      </c>
      <c r="U39" s="129">
        <v>300</v>
      </c>
      <c r="V39" s="129">
        <v>300</v>
      </c>
      <c r="W39" s="129">
        <f>SUM(T39:V39)</f>
        <v>1300</v>
      </c>
      <c r="X39" s="135">
        <f t="shared" si="5"/>
        <v>26</v>
      </c>
      <c r="Y39" s="374"/>
      <c r="Z39" s="135">
        <v>400</v>
      </c>
      <c r="AA39" s="129">
        <v>400</v>
      </c>
      <c r="AB39" s="129">
        <v>400</v>
      </c>
      <c r="AC39" s="129">
        <f>SUM(Z39:AB39)</f>
        <v>1200</v>
      </c>
      <c r="AD39" s="424">
        <f t="shared" si="7"/>
        <v>24</v>
      </c>
      <c r="AE39" s="374"/>
      <c r="AF39" s="424">
        <f t="shared" si="8"/>
        <v>2500</v>
      </c>
      <c r="AG39" s="424">
        <f t="shared" si="9"/>
        <v>50</v>
      </c>
      <c r="AH39" s="374"/>
      <c r="AI39" s="424">
        <v>400</v>
      </c>
      <c r="AJ39" s="129">
        <v>400</v>
      </c>
      <c r="AK39" s="129">
        <v>1000</v>
      </c>
      <c r="AL39" s="129">
        <f>SUM(AI39:AK39)</f>
        <v>1800</v>
      </c>
      <c r="AM39" s="424">
        <f t="shared" si="11"/>
        <v>36</v>
      </c>
      <c r="AN39" s="374"/>
      <c r="AO39" s="424">
        <v>300</v>
      </c>
      <c r="AP39" s="129">
        <v>400</v>
      </c>
      <c r="AQ39" s="129"/>
      <c r="AR39" s="129">
        <f>SUM(AO39:AQ39)</f>
        <v>700</v>
      </c>
      <c r="AS39" s="424">
        <f t="shared" si="13"/>
        <v>14</v>
      </c>
      <c r="AT39" s="374"/>
      <c r="AU39" s="424">
        <f>AL39+AR39</f>
        <v>2500</v>
      </c>
      <c r="AV39" s="424">
        <f t="shared" si="15"/>
        <v>50</v>
      </c>
      <c r="AW39" s="374"/>
      <c r="AX39" s="424">
        <f t="shared" si="25"/>
        <v>5000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67</v>
      </c>
      <c r="K40" s="61"/>
      <c r="L40" s="62"/>
      <c r="M40" s="63"/>
      <c r="N40" s="101" t="s">
        <v>68</v>
      </c>
      <c r="O40" s="103">
        <f>O41</f>
        <v>3000</v>
      </c>
      <c r="P40" s="131">
        <f>P41</f>
        <v>3000</v>
      </c>
      <c r="Q40" s="132">
        <f>Q41</f>
        <v>3000</v>
      </c>
      <c r="R40" s="103">
        <f>R41</f>
        <v>3000</v>
      </c>
      <c r="S40" s="379"/>
      <c r="T40" s="103">
        <f>T41</f>
        <v>400</v>
      </c>
      <c r="U40" s="103">
        <f>U41</f>
        <v>200</v>
      </c>
      <c r="V40" s="103">
        <f>V41</f>
        <v>200</v>
      </c>
      <c r="W40" s="103">
        <f>W41</f>
        <v>800</v>
      </c>
      <c r="X40" s="102">
        <f t="shared" si="5"/>
        <v>26.666666666666668</v>
      </c>
      <c r="Y40" s="374"/>
      <c r="Z40" s="102">
        <f>Z41</f>
        <v>200</v>
      </c>
      <c r="AA40" s="103">
        <f>AA41</f>
        <v>300</v>
      </c>
      <c r="AB40" s="103">
        <f>AB41</f>
        <v>300</v>
      </c>
      <c r="AC40" s="103">
        <f>AC41</f>
        <v>800</v>
      </c>
      <c r="AD40" s="420">
        <f t="shared" si="7"/>
        <v>26.666666666666668</v>
      </c>
      <c r="AE40" s="374"/>
      <c r="AF40" s="420">
        <f t="shared" si="8"/>
        <v>1600</v>
      </c>
      <c r="AG40" s="420">
        <f t="shared" si="9"/>
        <v>53.333333333333336</v>
      </c>
      <c r="AH40" s="374"/>
      <c r="AI40" s="420">
        <f>AI41</f>
        <v>500</v>
      </c>
      <c r="AJ40" s="103">
        <f>AJ41</f>
        <v>500</v>
      </c>
      <c r="AK40" s="103">
        <f>AK41</f>
        <v>400</v>
      </c>
      <c r="AL40" s="103">
        <f>AL41</f>
        <v>1400</v>
      </c>
      <c r="AM40" s="420">
        <f t="shared" si="11"/>
        <v>46.666666666666664</v>
      </c>
      <c r="AN40" s="374"/>
      <c r="AO40" s="420">
        <f>AO41</f>
        <v>0</v>
      </c>
      <c r="AP40" s="103">
        <f>AP41</f>
        <v>0</v>
      </c>
      <c r="AQ40" s="103">
        <f>AQ41</f>
        <v>0</v>
      </c>
      <c r="AR40" s="103">
        <f>AR41</f>
        <v>0</v>
      </c>
      <c r="AS40" s="420">
        <f t="shared" si="13"/>
        <v>0</v>
      </c>
      <c r="AT40" s="374"/>
      <c r="AU40" s="420">
        <f>AU41</f>
        <v>1400</v>
      </c>
      <c r="AV40" s="420">
        <f t="shared" si="15"/>
        <v>46.666666666666664</v>
      </c>
      <c r="AW40" s="374"/>
      <c r="AX40" s="420">
        <f t="shared" si="25"/>
        <v>3000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4</v>
      </c>
      <c r="L41" s="62"/>
      <c r="M41" s="63"/>
      <c r="N41" s="134" t="s">
        <v>66</v>
      </c>
      <c r="O41" s="129">
        <v>3000</v>
      </c>
      <c r="P41" s="136">
        <v>3000</v>
      </c>
      <c r="Q41" s="137">
        <v>3000</v>
      </c>
      <c r="R41" s="129">
        <v>3000</v>
      </c>
      <c r="S41" s="375"/>
      <c r="T41" s="129">
        <v>400</v>
      </c>
      <c r="U41" s="129">
        <v>200</v>
      </c>
      <c r="V41" s="129">
        <v>200</v>
      </c>
      <c r="W41" s="129">
        <f t="shared" ref="W41:W46" si="26">SUM(T41:V41)</f>
        <v>800</v>
      </c>
      <c r="X41" s="135">
        <f t="shared" si="5"/>
        <v>26.666666666666668</v>
      </c>
      <c r="Y41" s="374"/>
      <c r="Z41" s="135">
        <v>200</v>
      </c>
      <c r="AA41" s="129">
        <v>300</v>
      </c>
      <c r="AB41" s="129">
        <v>300</v>
      </c>
      <c r="AC41" s="129">
        <f t="shared" ref="AC41:AC46" si="27">SUM(Z41:AB41)</f>
        <v>800</v>
      </c>
      <c r="AD41" s="424">
        <f t="shared" si="7"/>
        <v>26.666666666666668</v>
      </c>
      <c r="AE41" s="374"/>
      <c r="AF41" s="424">
        <f t="shared" si="8"/>
        <v>1600</v>
      </c>
      <c r="AG41" s="424">
        <f t="shared" si="9"/>
        <v>53.333333333333336</v>
      </c>
      <c r="AH41" s="374"/>
      <c r="AI41" s="424">
        <v>500</v>
      </c>
      <c r="AJ41" s="129">
        <v>500</v>
      </c>
      <c r="AK41" s="129">
        <v>400</v>
      </c>
      <c r="AL41" s="129">
        <f t="shared" ref="AL41:AL46" si="28">SUM(AI41:AK41)</f>
        <v>1400</v>
      </c>
      <c r="AM41" s="424">
        <f t="shared" si="11"/>
        <v>46.666666666666664</v>
      </c>
      <c r="AN41" s="374"/>
      <c r="AO41" s="424"/>
      <c r="AP41" s="129"/>
      <c r="AQ41" s="129"/>
      <c r="AR41" s="129">
        <f t="shared" ref="AR41:AR46" si="29">SUM(AO41:AQ41)</f>
        <v>0</v>
      </c>
      <c r="AS41" s="424">
        <f t="shared" si="13"/>
        <v>0</v>
      </c>
      <c r="AT41" s="374"/>
      <c r="AU41" s="424">
        <f t="shared" ref="AU41:AU46" si="30">AL41+AR41</f>
        <v>1400</v>
      </c>
      <c r="AV41" s="424">
        <f t="shared" si="15"/>
        <v>46.666666666666664</v>
      </c>
      <c r="AW41" s="374"/>
      <c r="AX41" s="424">
        <f t="shared" si="25"/>
        <v>3000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55</v>
      </c>
      <c r="K42" s="61"/>
      <c r="L42" s="62"/>
      <c r="M42" s="63"/>
      <c r="N42" s="101" t="s">
        <v>56</v>
      </c>
      <c r="O42" s="103">
        <f>SUM(O43:O45)</f>
        <v>17000</v>
      </c>
      <c r="P42" s="131">
        <f>SUM(P43:P45)</f>
        <v>19000</v>
      </c>
      <c r="Q42" s="132">
        <f>SUM(Q43:Q45)</f>
        <v>21000</v>
      </c>
      <c r="R42" s="103">
        <f>SUM(R43:R45)</f>
        <v>17000</v>
      </c>
      <c r="S42" s="379"/>
      <c r="T42" s="103">
        <f>SUM(T43:T45)</f>
        <v>1300</v>
      </c>
      <c r="U42" s="103">
        <f>SUM(U43:U45)</f>
        <v>1300</v>
      </c>
      <c r="V42" s="103">
        <f>SUM(V43:V45)</f>
        <v>1600</v>
      </c>
      <c r="W42" s="103">
        <f t="shared" si="26"/>
        <v>4200</v>
      </c>
      <c r="X42" s="102">
        <f t="shared" si="5"/>
        <v>24.705882352941178</v>
      </c>
      <c r="Y42" s="374"/>
      <c r="Z42" s="102">
        <f>SUM(Z43:Z45)</f>
        <v>2400</v>
      </c>
      <c r="AA42" s="103">
        <f>SUM(AA43:AA45)</f>
        <v>2400</v>
      </c>
      <c r="AB42" s="103">
        <f>SUM(AB43:AB45)</f>
        <v>1600</v>
      </c>
      <c r="AC42" s="103">
        <f t="shared" si="27"/>
        <v>6400</v>
      </c>
      <c r="AD42" s="420">
        <f t="shared" si="7"/>
        <v>37.647058823529413</v>
      </c>
      <c r="AE42" s="374"/>
      <c r="AF42" s="420">
        <f t="shared" si="8"/>
        <v>10600</v>
      </c>
      <c r="AG42" s="420">
        <f t="shared" si="9"/>
        <v>62.352941176470587</v>
      </c>
      <c r="AH42" s="374"/>
      <c r="AI42" s="420">
        <f>SUM(AI43:AI45)</f>
        <v>1000</v>
      </c>
      <c r="AJ42" s="103">
        <f>SUM(AJ43:AJ45)</f>
        <v>1000</v>
      </c>
      <c r="AK42" s="103">
        <f>SUM(AK43:AK45)</f>
        <v>1300</v>
      </c>
      <c r="AL42" s="103">
        <f t="shared" si="28"/>
        <v>3300</v>
      </c>
      <c r="AM42" s="420">
        <f t="shared" si="11"/>
        <v>19.411764705882351</v>
      </c>
      <c r="AN42" s="374"/>
      <c r="AO42" s="420">
        <f>SUM(AO43:AO45)</f>
        <v>900</v>
      </c>
      <c r="AP42" s="103">
        <f>SUM(AP43:AP45)</f>
        <v>1000</v>
      </c>
      <c r="AQ42" s="103">
        <f>SUM(AQ43:AQ45)</f>
        <v>1200</v>
      </c>
      <c r="AR42" s="103">
        <f t="shared" si="29"/>
        <v>3100</v>
      </c>
      <c r="AS42" s="420">
        <f t="shared" si="13"/>
        <v>18.235294117647058</v>
      </c>
      <c r="AT42" s="374"/>
      <c r="AU42" s="420">
        <f t="shared" si="30"/>
        <v>6400</v>
      </c>
      <c r="AV42" s="420">
        <f t="shared" si="15"/>
        <v>37.647058823529413</v>
      </c>
      <c r="AW42" s="374"/>
      <c r="AX42" s="420">
        <f t="shared" si="25"/>
        <v>17000</v>
      </c>
      <c r="AY42" s="420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2</v>
      </c>
      <c r="L43" s="62"/>
      <c r="M43" s="63"/>
      <c r="N43" s="134" t="s">
        <v>57</v>
      </c>
      <c r="O43" s="129">
        <v>5000</v>
      </c>
      <c r="P43" s="136">
        <v>6000</v>
      </c>
      <c r="Q43" s="137">
        <v>7000</v>
      </c>
      <c r="R43" s="129">
        <v>5000</v>
      </c>
      <c r="S43" s="375"/>
      <c r="T43" s="129">
        <v>400</v>
      </c>
      <c r="U43" s="129">
        <v>400</v>
      </c>
      <c r="V43" s="129">
        <v>400</v>
      </c>
      <c r="W43" s="129">
        <f t="shared" si="26"/>
        <v>1200</v>
      </c>
      <c r="X43" s="135">
        <f t="shared" si="5"/>
        <v>24</v>
      </c>
      <c r="Y43" s="374"/>
      <c r="Z43" s="135">
        <v>500</v>
      </c>
      <c r="AA43" s="129">
        <v>500</v>
      </c>
      <c r="AB43" s="129">
        <v>400</v>
      </c>
      <c r="AC43" s="129">
        <f t="shared" si="27"/>
        <v>1400</v>
      </c>
      <c r="AD43" s="424">
        <f t="shared" si="7"/>
        <v>28</v>
      </c>
      <c r="AE43" s="374"/>
      <c r="AF43" s="424">
        <f t="shared" si="8"/>
        <v>2600</v>
      </c>
      <c r="AG43" s="424">
        <f t="shared" si="9"/>
        <v>52</v>
      </c>
      <c r="AH43" s="374"/>
      <c r="AI43" s="424">
        <v>400</v>
      </c>
      <c r="AJ43" s="129">
        <v>400</v>
      </c>
      <c r="AK43" s="129">
        <v>500</v>
      </c>
      <c r="AL43" s="129">
        <f t="shared" si="28"/>
        <v>1300</v>
      </c>
      <c r="AM43" s="424">
        <f t="shared" si="11"/>
        <v>26</v>
      </c>
      <c r="AN43" s="374"/>
      <c r="AO43" s="424">
        <v>300</v>
      </c>
      <c r="AP43" s="129">
        <v>400</v>
      </c>
      <c r="AQ43" s="129">
        <v>400</v>
      </c>
      <c r="AR43" s="129">
        <f t="shared" si="29"/>
        <v>1100</v>
      </c>
      <c r="AS43" s="424">
        <f t="shared" si="13"/>
        <v>22</v>
      </c>
      <c r="AT43" s="374"/>
      <c r="AU43" s="424">
        <f t="shared" si="30"/>
        <v>2400</v>
      </c>
      <c r="AV43" s="424">
        <f t="shared" si="15"/>
        <v>48</v>
      </c>
      <c r="AW43" s="374"/>
      <c r="AX43" s="424">
        <f t="shared" si="25"/>
        <v>5000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3</v>
      </c>
      <c r="L44" s="62"/>
      <c r="M44" s="63"/>
      <c r="N44" s="134" t="s">
        <v>69</v>
      </c>
      <c r="O44" s="129">
        <v>4000</v>
      </c>
      <c r="P44" s="136">
        <v>5000</v>
      </c>
      <c r="Q44" s="137">
        <v>6000</v>
      </c>
      <c r="R44" s="129">
        <v>4000</v>
      </c>
      <c r="S44" s="375"/>
      <c r="T44" s="129">
        <v>300</v>
      </c>
      <c r="U44" s="129">
        <v>300</v>
      </c>
      <c r="V44" s="129">
        <v>400</v>
      </c>
      <c r="W44" s="129">
        <f t="shared" si="26"/>
        <v>1000</v>
      </c>
      <c r="X44" s="135">
        <f t="shared" si="5"/>
        <v>25</v>
      </c>
      <c r="Y44" s="374"/>
      <c r="Z44" s="135">
        <v>1300</v>
      </c>
      <c r="AA44" s="129">
        <v>1300</v>
      </c>
      <c r="AB44" s="129">
        <v>400</v>
      </c>
      <c r="AC44" s="129">
        <f t="shared" si="27"/>
        <v>3000</v>
      </c>
      <c r="AD44" s="424">
        <f t="shared" si="7"/>
        <v>75</v>
      </c>
      <c r="AE44" s="374"/>
      <c r="AF44" s="424">
        <f t="shared" si="8"/>
        <v>4000</v>
      </c>
      <c r="AG44" s="424">
        <f t="shared" si="9"/>
        <v>100</v>
      </c>
      <c r="AH44" s="374"/>
      <c r="AI44" s="424"/>
      <c r="AJ44" s="129"/>
      <c r="AK44" s="129"/>
      <c r="AL44" s="129">
        <f t="shared" si="28"/>
        <v>0</v>
      </c>
      <c r="AM44" s="424">
        <f t="shared" si="11"/>
        <v>0</v>
      </c>
      <c r="AN44" s="374"/>
      <c r="AO44" s="424"/>
      <c r="AP44" s="129"/>
      <c r="AQ44" s="129"/>
      <c r="AR44" s="129">
        <f t="shared" si="29"/>
        <v>0</v>
      </c>
      <c r="AS44" s="424">
        <f t="shared" si="13"/>
        <v>0</v>
      </c>
      <c r="AT44" s="374"/>
      <c r="AU44" s="424">
        <f t="shared" si="30"/>
        <v>0</v>
      </c>
      <c r="AV44" s="424">
        <f t="shared" si="15"/>
        <v>0</v>
      </c>
      <c r="AW44" s="374"/>
      <c r="AX44" s="424">
        <f t="shared" si="25"/>
        <v>4000</v>
      </c>
      <c r="AY44" s="424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7</v>
      </c>
      <c r="L45" s="62"/>
      <c r="M45" s="63"/>
      <c r="N45" s="134" t="s">
        <v>59</v>
      </c>
      <c r="O45" s="129">
        <v>8000</v>
      </c>
      <c r="P45" s="136">
        <v>8000</v>
      </c>
      <c r="Q45" s="137">
        <v>8000</v>
      </c>
      <c r="R45" s="129">
        <v>8000</v>
      </c>
      <c r="S45" s="375"/>
      <c r="T45" s="129">
        <v>600</v>
      </c>
      <c r="U45" s="129">
        <v>600</v>
      </c>
      <c r="V45" s="129">
        <v>800</v>
      </c>
      <c r="W45" s="129">
        <f t="shared" si="26"/>
        <v>2000</v>
      </c>
      <c r="X45" s="135">
        <f t="shared" si="5"/>
        <v>25</v>
      </c>
      <c r="Y45" s="374"/>
      <c r="Z45" s="135">
        <v>600</v>
      </c>
      <c r="AA45" s="129">
        <v>600</v>
      </c>
      <c r="AB45" s="129">
        <v>800</v>
      </c>
      <c r="AC45" s="129">
        <f t="shared" si="27"/>
        <v>2000</v>
      </c>
      <c r="AD45" s="424">
        <f t="shared" si="7"/>
        <v>25</v>
      </c>
      <c r="AE45" s="374"/>
      <c r="AF45" s="424">
        <f t="shared" si="8"/>
        <v>4000</v>
      </c>
      <c r="AG45" s="424">
        <f t="shared" si="9"/>
        <v>50</v>
      </c>
      <c r="AH45" s="374"/>
      <c r="AI45" s="424">
        <v>600</v>
      </c>
      <c r="AJ45" s="129">
        <v>600</v>
      </c>
      <c r="AK45" s="129">
        <v>800</v>
      </c>
      <c r="AL45" s="129">
        <f t="shared" si="28"/>
        <v>2000</v>
      </c>
      <c r="AM45" s="424">
        <f t="shared" si="11"/>
        <v>25</v>
      </c>
      <c r="AN45" s="374"/>
      <c r="AO45" s="424">
        <v>600</v>
      </c>
      <c r="AP45" s="129">
        <v>600</v>
      </c>
      <c r="AQ45" s="129">
        <v>800</v>
      </c>
      <c r="AR45" s="129">
        <f t="shared" si="29"/>
        <v>2000</v>
      </c>
      <c r="AS45" s="424">
        <f t="shared" si="13"/>
        <v>25</v>
      </c>
      <c r="AT45" s="374"/>
      <c r="AU45" s="424">
        <f t="shared" si="30"/>
        <v>4000</v>
      </c>
      <c r="AV45" s="424">
        <f t="shared" si="15"/>
        <v>50</v>
      </c>
      <c r="AW45" s="374"/>
      <c r="AX45" s="424">
        <f t="shared" si="25"/>
        <v>8000</v>
      </c>
      <c r="AY45" s="424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9"/>
      <c r="H46" s="138" t="s">
        <v>60</v>
      </c>
      <c r="I46" s="139"/>
      <c r="J46" s="140"/>
      <c r="K46" s="141"/>
      <c r="L46" s="142"/>
      <c r="M46" s="143"/>
      <c r="N46" s="144" t="s">
        <v>61</v>
      </c>
      <c r="O46" s="147">
        <f>O47</f>
        <v>16000</v>
      </c>
      <c r="P46" s="146">
        <f>P47</f>
        <v>16000</v>
      </c>
      <c r="Q46" s="174">
        <f>Q47</f>
        <v>26000</v>
      </c>
      <c r="R46" s="147">
        <f>R47</f>
        <v>16000</v>
      </c>
      <c r="S46" s="379"/>
      <c r="T46" s="236">
        <f>T47</f>
        <v>1000</v>
      </c>
      <c r="U46" s="236">
        <f>U47</f>
        <v>0</v>
      </c>
      <c r="V46" s="236">
        <f>V47</f>
        <v>0</v>
      </c>
      <c r="W46" s="236">
        <f t="shared" si="26"/>
        <v>1000</v>
      </c>
      <c r="X46" s="237">
        <f t="shared" si="5"/>
        <v>6.25</v>
      </c>
      <c r="Y46" s="374"/>
      <c r="Z46" s="237">
        <f>Z47</f>
        <v>0</v>
      </c>
      <c r="AA46" s="236">
        <f>AA47</f>
        <v>0</v>
      </c>
      <c r="AB46" s="236">
        <f>AB47</f>
        <v>0</v>
      </c>
      <c r="AC46" s="236">
        <f t="shared" si="27"/>
        <v>0</v>
      </c>
      <c r="AD46" s="430">
        <f t="shared" si="7"/>
        <v>0</v>
      </c>
      <c r="AE46" s="374"/>
      <c r="AF46" s="430">
        <f t="shared" si="8"/>
        <v>1000</v>
      </c>
      <c r="AG46" s="430">
        <f t="shared" si="9"/>
        <v>6.25</v>
      </c>
      <c r="AH46" s="374"/>
      <c r="AI46" s="430">
        <f>AI47</f>
        <v>15000</v>
      </c>
      <c r="AJ46" s="236">
        <f>AJ47</f>
        <v>0</v>
      </c>
      <c r="AK46" s="236">
        <f>AK47</f>
        <v>0</v>
      </c>
      <c r="AL46" s="236">
        <f t="shared" si="28"/>
        <v>15000</v>
      </c>
      <c r="AM46" s="430">
        <f t="shared" si="11"/>
        <v>93.75</v>
      </c>
      <c r="AN46" s="374"/>
      <c r="AO46" s="430">
        <f>AO47</f>
        <v>0</v>
      </c>
      <c r="AP46" s="236">
        <f>AP47</f>
        <v>0</v>
      </c>
      <c r="AQ46" s="236">
        <f>AQ47</f>
        <v>0</v>
      </c>
      <c r="AR46" s="236">
        <f t="shared" si="29"/>
        <v>0</v>
      </c>
      <c r="AS46" s="430">
        <f t="shared" si="13"/>
        <v>0</v>
      </c>
      <c r="AT46" s="374"/>
      <c r="AU46" s="430">
        <f t="shared" si="30"/>
        <v>15000</v>
      </c>
      <c r="AV46" s="430">
        <f t="shared" si="15"/>
        <v>93.75</v>
      </c>
      <c r="AW46" s="374"/>
      <c r="AX46" s="430">
        <f t="shared" si="25"/>
        <v>16000</v>
      </c>
      <c r="AY46" s="430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123">
        <v>2</v>
      </c>
      <c r="J47" s="60"/>
      <c r="K47" s="61"/>
      <c r="L47" s="62"/>
      <c r="M47" s="63"/>
      <c r="N47" s="124" t="s">
        <v>54</v>
      </c>
      <c r="O47" s="126">
        <f>O48+O50</f>
        <v>16000</v>
      </c>
      <c r="P47" s="126">
        <f>P48+P50</f>
        <v>16000</v>
      </c>
      <c r="Q47" s="126">
        <f>Q48+Q50</f>
        <v>26000</v>
      </c>
      <c r="R47" s="126">
        <f>R48+R50</f>
        <v>16000</v>
      </c>
      <c r="S47" s="388"/>
      <c r="T47" s="126">
        <f>T48+T50</f>
        <v>1000</v>
      </c>
      <c r="U47" s="126">
        <f>U48+U50</f>
        <v>0</v>
      </c>
      <c r="V47" s="126">
        <f>V48+V50</f>
        <v>0</v>
      </c>
      <c r="W47" s="126">
        <f t="shared" si="4"/>
        <v>1000</v>
      </c>
      <c r="X47" s="125">
        <f t="shared" si="5"/>
        <v>6.25</v>
      </c>
      <c r="Y47" s="374"/>
      <c r="Z47" s="125">
        <f>Z48+Z50</f>
        <v>0</v>
      </c>
      <c r="AA47" s="126">
        <f>AA48+AA50</f>
        <v>0</v>
      </c>
      <c r="AB47" s="126">
        <f>AB48+AB50</f>
        <v>0</v>
      </c>
      <c r="AC47" s="126">
        <f>Z47+AA47+AB47</f>
        <v>0</v>
      </c>
      <c r="AD47" s="423">
        <f t="shared" si="7"/>
        <v>0</v>
      </c>
      <c r="AE47" s="374"/>
      <c r="AF47" s="423">
        <f t="shared" si="8"/>
        <v>1000</v>
      </c>
      <c r="AG47" s="423">
        <f t="shared" si="9"/>
        <v>6.25</v>
      </c>
      <c r="AH47" s="374"/>
      <c r="AI47" s="423">
        <f>AI48+AI50</f>
        <v>15000</v>
      </c>
      <c r="AJ47" s="126">
        <f>AJ48+AJ50</f>
        <v>0</v>
      </c>
      <c r="AK47" s="126">
        <f>AK48+AK50</f>
        <v>0</v>
      </c>
      <c r="AL47" s="126">
        <f>AI47+AJ47+AK47</f>
        <v>15000</v>
      </c>
      <c r="AM47" s="423">
        <f t="shared" si="11"/>
        <v>93.75</v>
      </c>
      <c r="AN47" s="374"/>
      <c r="AO47" s="423">
        <f>AO48+AO50</f>
        <v>0</v>
      </c>
      <c r="AP47" s="126">
        <f>AP48+AP50</f>
        <v>0</v>
      </c>
      <c r="AQ47" s="126">
        <f>AQ48+AQ50</f>
        <v>0</v>
      </c>
      <c r="AR47" s="126">
        <f>AO47+AP47+AQ47</f>
        <v>0</v>
      </c>
      <c r="AS47" s="423">
        <f t="shared" si="13"/>
        <v>0</v>
      </c>
      <c r="AT47" s="374"/>
      <c r="AU47" s="423">
        <f t="shared" si="14"/>
        <v>15000</v>
      </c>
      <c r="AV47" s="423">
        <f t="shared" si="15"/>
        <v>93.75</v>
      </c>
      <c r="AW47" s="374"/>
      <c r="AX47" s="423">
        <f t="shared" si="16"/>
        <v>16000</v>
      </c>
      <c r="AY47" s="423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63</v>
      </c>
      <c r="K48" s="61"/>
      <c r="L48" s="62"/>
      <c r="M48" s="63"/>
      <c r="N48" s="101" t="s">
        <v>64</v>
      </c>
      <c r="O48" s="103">
        <f>O49</f>
        <v>10000</v>
      </c>
      <c r="P48" s="103">
        <f>P49</f>
        <v>10000</v>
      </c>
      <c r="Q48" s="103">
        <f>Q49</f>
        <v>20000</v>
      </c>
      <c r="R48" s="103">
        <f>R49</f>
        <v>10000</v>
      </c>
      <c r="S48" s="379"/>
      <c r="T48" s="103">
        <f>T49</f>
        <v>0</v>
      </c>
      <c r="U48" s="103">
        <f>U49</f>
        <v>0</v>
      </c>
      <c r="V48" s="103">
        <f>V49</f>
        <v>0</v>
      </c>
      <c r="W48" s="103">
        <f t="shared" si="4"/>
        <v>0</v>
      </c>
      <c r="X48" s="102">
        <f t="shared" si="5"/>
        <v>0</v>
      </c>
      <c r="Y48" s="374"/>
      <c r="Z48" s="102">
        <f>Z49</f>
        <v>0</v>
      </c>
      <c r="AA48" s="103">
        <f>AA49</f>
        <v>0</v>
      </c>
      <c r="AB48" s="103">
        <f>AB49</f>
        <v>0</v>
      </c>
      <c r="AC48" s="103">
        <f>Z48+AA48+AB48</f>
        <v>0</v>
      </c>
      <c r="AD48" s="420">
        <f t="shared" si="7"/>
        <v>0</v>
      </c>
      <c r="AE48" s="374"/>
      <c r="AF48" s="420">
        <f t="shared" si="8"/>
        <v>0</v>
      </c>
      <c r="AG48" s="420">
        <f t="shared" si="9"/>
        <v>0</v>
      </c>
      <c r="AH48" s="374"/>
      <c r="AI48" s="420">
        <f>AI49</f>
        <v>10000</v>
      </c>
      <c r="AJ48" s="103">
        <f>AJ49</f>
        <v>0</v>
      </c>
      <c r="AK48" s="103">
        <f>AK49</f>
        <v>0</v>
      </c>
      <c r="AL48" s="103">
        <f>AI48+AJ48+AK48</f>
        <v>10000</v>
      </c>
      <c r="AM48" s="420">
        <f t="shared" si="11"/>
        <v>100</v>
      </c>
      <c r="AN48" s="374"/>
      <c r="AO48" s="420">
        <f>AO49</f>
        <v>0</v>
      </c>
      <c r="AP48" s="103">
        <f>AP49</f>
        <v>0</v>
      </c>
      <c r="AQ48" s="103">
        <f>AQ49</f>
        <v>0</v>
      </c>
      <c r="AR48" s="103">
        <f>AO48+AP48+AQ48</f>
        <v>0</v>
      </c>
      <c r="AS48" s="420">
        <f t="shared" si="13"/>
        <v>0</v>
      </c>
      <c r="AT48" s="374"/>
      <c r="AU48" s="420">
        <f t="shared" si="14"/>
        <v>10000</v>
      </c>
      <c r="AV48" s="420">
        <f t="shared" si="15"/>
        <v>100</v>
      </c>
      <c r="AW48" s="374"/>
      <c r="AX48" s="420">
        <f t="shared" si="16"/>
        <v>10000</v>
      </c>
      <c r="AY48" s="420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1</v>
      </c>
      <c r="L49" s="62"/>
      <c r="M49" s="63"/>
      <c r="N49" s="134" t="s">
        <v>65</v>
      </c>
      <c r="O49" s="129">
        <v>10000</v>
      </c>
      <c r="P49" s="136">
        <v>10000</v>
      </c>
      <c r="Q49" s="137">
        <v>20000</v>
      </c>
      <c r="R49" s="129">
        <v>10000</v>
      </c>
      <c r="S49" s="375"/>
      <c r="T49" s="129"/>
      <c r="U49" s="129"/>
      <c r="V49" s="129"/>
      <c r="W49" s="129">
        <f>SUM(T49:V49)</f>
        <v>0</v>
      </c>
      <c r="X49" s="135">
        <f t="shared" si="5"/>
        <v>0</v>
      </c>
      <c r="Y49" s="374"/>
      <c r="Z49" s="135"/>
      <c r="AA49" s="129"/>
      <c r="AB49" s="129"/>
      <c r="AC49" s="129">
        <f>SUM(Z49:AB49)</f>
        <v>0</v>
      </c>
      <c r="AD49" s="424">
        <f t="shared" si="7"/>
        <v>0</v>
      </c>
      <c r="AE49" s="374"/>
      <c r="AF49" s="424">
        <f t="shared" si="8"/>
        <v>0</v>
      </c>
      <c r="AG49" s="424">
        <f t="shared" si="9"/>
        <v>0</v>
      </c>
      <c r="AH49" s="374"/>
      <c r="AI49" s="424">
        <v>10000</v>
      </c>
      <c r="AJ49" s="129"/>
      <c r="AK49" s="129"/>
      <c r="AL49" s="129">
        <f>SUM(AI49:AK49)</f>
        <v>10000</v>
      </c>
      <c r="AM49" s="424">
        <f t="shared" si="11"/>
        <v>100</v>
      </c>
      <c r="AN49" s="374"/>
      <c r="AO49" s="424"/>
      <c r="AP49" s="129"/>
      <c r="AQ49" s="129"/>
      <c r="AR49" s="129">
        <f>SUM(AO49:AQ49)</f>
        <v>0</v>
      </c>
      <c r="AS49" s="424">
        <f t="shared" si="13"/>
        <v>0</v>
      </c>
      <c r="AT49" s="374"/>
      <c r="AU49" s="424">
        <f t="shared" si="14"/>
        <v>10000</v>
      </c>
      <c r="AV49" s="424">
        <f t="shared" si="15"/>
        <v>100</v>
      </c>
      <c r="AW49" s="374"/>
      <c r="AX49" s="424">
        <f t="shared" si="16"/>
        <v>10000</v>
      </c>
      <c r="AY49" s="449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130" t="s">
        <v>55</v>
      </c>
      <c r="K50" s="61"/>
      <c r="L50" s="62"/>
      <c r="M50" s="63"/>
      <c r="N50" s="101" t="s">
        <v>56</v>
      </c>
      <c r="O50" s="103">
        <f>O51</f>
        <v>6000</v>
      </c>
      <c r="P50" s="103">
        <f>P51</f>
        <v>6000</v>
      </c>
      <c r="Q50" s="103">
        <f>Q51</f>
        <v>6000</v>
      </c>
      <c r="R50" s="103">
        <f>R51</f>
        <v>6000</v>
      </c>
      <c r="S50" s="379"/>
      <c r="T50" s="103">
        <f>T51</f>
        <v>1000</v>
      </c>
      <c r="U50" s="103">
        <f>U51</f>
        <v>0</v>
      </c>
      <c r="V50" s="103">
        <f>V51</f>
        <v>0</v>
      </c>
      <c r="W50" s="103">
        <f t="shared" si="4"/>
        <v>1000</v>
      </c>
      <c r="X50" s="102">
        <f t="shared" si="5"/>
        <v>16.666666666666668</v>
      </c>
      <c r="Y50" s="374"/>
      <c r="Z50" s="102">
        <f>Z51</f>
        <v>0</v>
      </c>
      <c r="AA50" s="103">
        <f>AA51</f>
        <v>0</v>
      </c>
      <c r="AB50" s="103">
        <f>AB51</f>
        <v>0</v>
      </c>
      <c r="AC50" s="103">
        <f>Z50+AA50+AB50</f>
        <v>0</v>
      </c>
      <c r="AD50" s="420">
        <f t="shared" si="7"/>
        <v>0</v>
      </c>
      <c r="AE50" s="374"/>
      <c r="AF50" s="420">
        <f t="shared" si="8"/>
        <v>1000</v>
      </c>
      <c r="AG50" s="420">
        <f t="shared" si="9"/>
        <v>16.666666666666668</v>
      </c>
      <c r="AH50" s="374"/>
      <c r="AI50" s="420">
        <f>AI51</f>
        <v>5000</v>
      </c>
      <c r="AJ50" s="103">
        <f>AJ51</f>
        <v>0</v>
      </c>
      <c r="AK50" s="103">
        <f>AK51</f>
        <v>0</v>
      </c>
      <c r="AL50" s="103">
        <f>AI50+AJ50+AK50</f>
        <v>5000</v>
      </c>
      <c r="AM50" s="420">
        <f t="shared" si="11"/>
        <v>83.333333333333329</v>
      </c>
      <c r="AN50" s="374"/>
      <c r="AO50" s="420">
        <f>AO51</f>
        <v>0</v>
      </c>
      <c r="AP50" s="103">
        <f>AP51</f>
        <v>0</v>
      </c>
      <c r="AQ50" s="103">
        <f>AQ51</f>
        <v>0</v>
      </c>
      <c r="AR50" s="103">
        <f>AO50+AP50+AQ50</f>
        <v>0</v>
      </c>
      <c r="AS50" s="420">
        <f t="shared" si="13"/>
        <v>0</v>
      </c>
      <c r="AT50" s="374"/>
      <c r="AU50" s="420">
        <f t="shared" si="14"/>
        <v>5000</v>
      </c>
      <c r="AV50" s="420">
        <f t="shared" si="15"/>
        <v>83.333333333333329</v>
      </c>
      <c r="AW50" s="374"/>
      <c r="AX50" s="420">
        <f t="shared" si="16"/>
        <v>6000</v>
      </c>
      <c r="AY50" s="420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7</v>
      </c>
      <c r="L51" s="62"/>
      <c r="M51" s="63"/>
      <c r="N51" s="134" t="s">
        <v>59</v>
      </c>
      <c r="O51" s="129">
        <v>6000</v>
      </c>
      <c r="P51" s="136">
        <v>6000</v>
      </c>
      <c r="Q51" s="137">
        <v>6000</v>
      </c>
      <c r="R51" s="129">
        <v>6000</v>
      </c>
      <c r="S51" s="375"/>
      <c r="T51" s="129">
        <v>1000</v>
      </c>
      <c r="U51" s="129"/>
      <c r="V51" s="129"/>
      <c r="W51" s="129">
        <f>SUM(T51:V51)</f>
        <v>1000</v>
      </c>
      <c r="X51" s="135">
        <f t="shared" si="5"/>
        <v>16.666666666666668</v>
      </c>
      <c r="Y51" s="374"/>
      <c r="Z51" s="135"/>
      <c r="AA51" s="129"/>
      <c r="AB51" s="129"/>
      <c r="AC51" s="129">
        <f>SUM(Z51:AB51)</f>
        <v>0</v>
      </c>
      <c r="AD51" s="424">
        <f t="shared" si="7"/>
        <v>0</v>
      </c>
      <c r="AE51" s="374"/>
      <c r="AF51" s="424">
        <f t="shared" si="8"/>
        <v>1000</v>
      </c>
      <c r="AG51" s="424">
        <f t="shared" si="9"/>
        <v>16.666666666666668</v>
      </c>
      <c r="AH51" s="374"/>
      <c r="AI51" s="424">
        <v>5000</v>
      </c>
      <c r="AJ51" s="129"/>
      <c r="AK51" s="129"/>
      <c r="AL51" s="129">
        <f>SUM(AI51:AK51)</f>
        <v>5000</v>
      </c>
      <c r="AM51" s="424">
        <f t="shared" si="11"/>
        <v>83.333333333333329</v>
      </c>
      <c r="AN51" s="374"/>
      <c r="AO51" s="424"/>
      <c r="AP51" s="129"/>
      <c r="AQ51" s="129"/>
      <c r="AR51" s="129">
        <f>SUM(AO51:AQ51)</f>
        <v>0</v>
      </c>
      <c r="AS51" s="424">
        <f t="shared" si="13"/>
        <v>0</v>
      </c>
      <c r="AT51" s="374"/>
      <c r="AU51" s="424">
        <f t="shared" si="14"/>
        <v>5000</v>
      </c>
      <c r="AV51" s="424">
        <f t="shared" si="15"/>
        <v>83.333333333333329</v>
      </c>
      <c r="AW51" s="374"/>
      <c r="AX51" s="424">
        <f t="shared" si="16"/>
        <v>6000</v>
      </c>
      <c r="AY51" s="449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99" t="s">
        <v>74</v>
      </c>
      <c r="I52" s="200"/>
      <c r="J52" s="201"/>
      <c r="K52" s="202"/>
      <c r="L52" s="202"/>
      <c r="M52" s="203"/>
      <c r="N52" s="204" t="s">
        <v>75</v>
      </c>
      <c r="O52" s="206">
        <f>O53</f>
        <v>2000</v>
      </c>
      <c r="P52" s="206">
        <f t="shared" ref="P52:Q54" si="31">P53</f>
        <v>2000</v>
      </c>
      <c r="Q52" s="206">
        <f t="shared" si="31"/>
        <v>2000</v>
      </c>
      <c r="R52" s="206">
        <f>R53</f>
        <v>2000</v>
      </c>
      <c r="S52" s="399"/>
      <c r="T52" s="206">
        <f t="shared" ref="T52:V54" si="32">T53</f>
        <v>0</v>
      </c>
      <c r="U52" s="206">
        <f t="shared" si="32"/>
        <v>0</v>
      </c>
      <c r="V52" s="206">
        <f t="shared" si="32"/>
        <v>0</v>
      </c>
      <c r="W52" s="206">
        <f t="shared" si="4"/>
        <v>0</v>
      </c>
      <c r="X52" s="205">
        <f t="shared" si="5"/>
        <v>0</v>
      </c>
      <c r="Y52" s="374"/>
      <c r="Z52" s="205">
        <f t="shared" ref="Z52:AB54" si="33">Z53</f>
        <v>0</v>
      </c>
      <c r="AA52" s="206">
        <f t="shared" si="33"/>
        <v>1000</v>
      </c>
      <c r="AB52" s="206">
        <f t="shared" si="33"/>
        <v>1000</v>
      </c>
      <c r="AC52" s="206">
        <f>Z52+AA52+AB52</f>
        <v>2000</v>
      </c>
      <c r="AD52" s="428">
        <f t="shared" si="7"/>
        <v>100</v>
      </c>
      <c r="AE52" s="374"/>
      <c r="AF52" s="428">
        <f t="shared" si="8"/>
        <v>2000</v>
      </c>
      <c r="AG52" s="428">
        <f t="shared" si="9"/>
        <v>100</v>
      </c>
      <c r="AH52" s="374"/>
      <c r="AI52" s="428">
        <f t="shared" ref="AI52:AK54" si="34">AI53</f>
        <v>0</v>
      </c>
      <c r="AJ52" s="206">
        <f t="shared" si="34"/>
        <v>0</v>
      </c>
      <c r="AK52" s="206">
        <f t="shared" si="34"/>
        <v>0</v>
      </c>
      <c r="AL52" s="206">
        <f>AI52+AJ52+AK52</f>
        <v>0</v>
      </c>
      <c r="AM52" s="428">
        <f t="shared" si="11"/>
        <v>0</v>
      </c>
      <c r="AN52" s="374"/>
      <c r="AO52" s="428">
        <f t="shared" ref="AO52:AQ54" si="35">AO53</f>
        <v>0</v>
      </c>
      <c r="AP52" s="206">
        <f t="shared" si="35"/>
        <v>0</v>
      </c>
      <c r="AQ52" s="206">
        <f t="shared" si="35"/>
        <v>0</v>
      </c>
      <c r="AR52" s="206">
        <f>AO52+AP52+AQ52</f>
        <v>0</v>
      </c>
      <c r="AS52" s="428">
        <f t="shared" si="13"/>
        <v>0</v>
      </c>
      <c r="AT52" s="374"/>
      <c r="AU52" s="428">
        <f t="shared" si="14"/>
        <v>0</v>
      </c>
      <c r="AV52" s="428">
        <f t="shared" si="15"/>
        <v>0</v>
      </c>
      <c r="AW52" s="374"/>
      <c r="AX52" s="428">
        <f t="shared" si="16"/>
        <v>2000</v>
      </c>
      <c r="AY52" s="428">
        <f t="shared" si="17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123">
        <v>2</v>
      </c>
      <c r="J53" s="60"/>
      <c r="K53" s="83"/>
      <c r="L53" s="83"/>
      <c r="M53" s="63"/>
      <c r="N53" s="124" t="s">
        <v>54</v>
      </c>
      <c r="O53" s="188">
        <f>O54</f>
        <v>2000</v>
      </c>
      <c r="P53" s="188">
        <f t="shared" si="31"/>
        <v>2000</v>
      </c>
      <c r="Q53" s="188">
        <f t="shared" si="31"/>
        <v>2000</v>
      </c>
      <c r="R53" s="188">
        <f>R54</f>
        <v>2000</v>
      </c>
      <c r="S53" s="387"/>
      <c r="T53" s="188">
        <f t="shared" si="32"/>
        <v>0</v>
      </c>
      <c r="U53" s="188">
        <f t="shared" si="32"/>
        <v>0</v>
      </c>
      <c r="V53" s="188">
        <f t="shared" si="32"/>
        <v>0</v>
      </c>
      <c r="W53" s="188">
        <f t="shared" si="4"/>
        <v>0</v>
      </c>
      <c r="X53" s="125">
        <f t="shared" si="5"/>
        <v>0</v>
      </c>
      <c r="Y53" s="374"/>
      <c r="Z53" s="125">
        <f t="shared" si="33"/>
        <v>0</v>
      </c>
      <c r="AA53" s="188">
        <f t="shared" si="33"/>
        <v>1000</v>
      </c>
      <c r="AB53" s="188">
        <f t="shared" si="33"/>
        <v>1000</v>
      </c>
      <c r="AC53" s="188">
        <f>Z53+AA53+AB53</f>
        <v>2000</v>
      </c>
      <c r="AD53" s="423">
        <f t="shared" si="7"/>
        <v>100</v>
      </c>
      <c r="AE53" s="374"/>
      <c r="AF53" s="423">
        <f t="shared" si="8"/>
        <v>2000</v>
      </c>
      <c r="AG53" s="423">
        <f t="shared" si="9"/>
        <v>100</v>
      </c>
      <c r="AH53" s="374"/>
      <c r="AI53" s="423">
        <f t="shared" si="34"/>
        <v>0</v>
      </c>
      <c r="AJ53" s="188">
        <f t="shared" si="34"/>
        <v>0</v>
      </c>
      <c r="AK53" s="188">
        <f t="shared" si="34"/>
        <v>0</v>
      </c>
      <c r="AL53" s="188">
        <f>AI53+AJ53+AK53</f>
        <v>0</v>
      </c>
      <c r="AM53" s="423">
        <f t="shared" si="11"/>
        <v>0</v>
      </c>
      <c r="AN53" s="374"/>
      <c r="AO53" s="423">
        <f t="shared" si="35"/>
        <v>0</v>
      </c>
      <c r="AP53" s="188">
        <f t="shared" si="35"/>
        <v>0</v>
      </c>
      <c r="AQ53" s="188">
        <f t="shared" si="35"/>
        <v>0</v>
      </c>
      <c r="AR53" s="188">
        <f>AO53+AP53+AQ53</f>
        <v>0</v>
      </c>
      <c r="AS53" s="423">
        <f t="shared" si="13"/>
        <v>0</v>
      </c>
      <c r="AT53" s="374"/>
      <c r="AU53" s="423">
        <f t="shared" si="14"/>
        <v>0</v>
      </c>
      <c r="AV53" s="423">
        <f t="shared" si="15"/>
        <v>0</v>
      </c>
      <c r="AW53" s="374"/>
      <c r="AX53" s="423">
        <f t="shared" si="16"/>
        <v>2000</v>
      </c>
      <c r="AY53" s="423">
        <f t="shared" si="17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90"/>
      <c r="I54" s="191"/>
      <c r="J54" s="130" t="s">
        <v>63</v>
      </c>
      <c r="K54" s="176"/>
      <c r="L54" s="176"/>
      <c r="M54" s="177"/>
      <c r="N54" s="101" t="s">
        <v>64</v>
      </c>
      <c r="O54" s="192">
        <f>O55</f>
        <v>2000</v>
      </c>
      <c r="P54" s="192">
        <f t="shared" si="31"/>
        <v>2000</v>
      </c>
      <c r="Q54" s="192">
        <f t="shared" si="31"/>
        <v>2000</v>
      </c>
      <c r="R54" s="192">
        <f>R55</f>
        <v>2000</v>
      </c>
      <c r="S54" s="380"/>
      <c r="T54" s="192">
        <f t="shared" si="32"/>
        <v>0</v>
      </c>
      <c r="U54" s="192">
        <f t="shared" si="32"/>
        <v>0</v>
      </c>
      <c r="V54" s="192">
        <f t="shared" si="32"/>
        <v>0</v>
      </c>
      <c r="W54" s="192">
        <f t="shared" si="4"/>
        <v>0</v>
      </c>
      <c r="X54" s="65">
        <f t="shared" si="5"/>
        <v>0</v>
      </c>
      <c r="Y54" s="374"/>
      <c r="Z54" s="102">
        <f t="shared" si="33"/>
        <v>0</v>
      </c>
      <c r="AA54" s="192">
        <f t="shared" si="33"/>
        <v>1000</v>
      </c>
      <c r="AB54" s="192">
        <f t="shared" si="33"/>
        <v>1000</v>
      </c>
      <c r="AC54" s="192">
        <f>Z54+AA54+AB54</f>
        <v>2000</v>
      </c>
      <c r="AD54" s="424">
        <f t="shared" si="7"/>
        <v>100</v>
      </c>
      <c r="AE54" s="374"/>
      <c r="AF54" s="420">
        <f t="shared" si="8"/>
        <v>2000</v>
      </c>
      <c r="AG54" s="420">
        <f t="shared" si="9"/>
        <v>100</v>
      </c>
      <c r="AH54" s="374"/>
      <c r="AI54" s="420">
        <f t="shared" si="34"/>
        <v>0</v>
      </c>
      <c r="AJ54" s="192">
        <f t="shared" si="34"/>
        <v>0</v>
      </c>
      <c r="AK54" s="192">
        <f t="shared" si="34"/>
        <v>0</v>
      </c>
      <c r="AL54" s="192">
        <f>AI54+AJ54+AK54</f>
        <v>0</v>
      </c>
      <c r="AM54" s="424">
        <f t="shared" si="11"/>
        <v>0</v>
      </c>
      <c r="AN54" s="374"/>
      <c r="AO54" s="420">
        <f t="shared" si="35"/>
        <v>0</v>
      </c>
      <c r="AP54" s="192">
        <f t="shared" si="35"/>
        <v>0</v>
      </c>
      <c r="AQ54" s="192">
        <f t="shared" si="35"/>
        <v>0</v>
      </c>
      <c r="AR54" s="192">
        <f>AO54+AP54+AQ54</f>
        <v>0</v>
      </c>
      <c r="AS54" s="424">
        <f t="shared" si="13"/>
        <v>0</v>
      </c>
      <c r="AT54" s="374"/>
      <c r="AU54" s="420">
        <f t="shared" si="14"/>
        <v>0</v>
      </c>
      <c r="AV54" s="65">
        <f t="shared" si="15"/>
        <v>0</v>
      </c>
      <c r="AW54" s="374"/>
      <c r="AX54" s="420">
        <f t="shared" si="16"/>
        <v>2000</v>
      </c>
      <c r="AY54" s="420">
        <f t="shared" si="17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1</v>
      </c>
      <c r="L55" s="62"/>
      <c r="M55" s="63"/>
      <c r="N55" s="134" t="s">
        <v>65</v>
      </c>
      <c r="O55" s="129">
        <v>2000</v>
      </c>
      <c r="P55" s="136">
        <v>2000</v>
      </c>
      <c r="Q55" s="137">
        <v>2000</v>
      </c>
      <c r="R55" s="129">
        <v>2000</v>
      </c>
      <c r="S55" s="375"/>
      <c r="T55" s="129"/>
      <c r="U55" s="129"/>
      <c r="V55" s="129"/>
      <c r="W55" s="129">
        <f t="shared" si="4"/>
        <v>0</v>
      </c>
      <c r="X55" s="65">
        <f t="shared" si="5"/>
        <v>0</v>
      </c>
      <c r="Y55" s="374"/>
      <c r="Z55" s="135"/>
      <c r="AA55" s="129">
        <v>1000</v>
      </c>
      <c r="AB55" s="129">
        <v>1000</v>
      </c>
      <c r="AC55" s="129">
        <f>Z55+AA55+AB55</f>
        <v>2000</v>
      </c>
      <c r="AD55" s="424">
        <f t="shared" si="7"/>
        <v>100</v>
      </c>
      <c r="AE55" s="374"/>
      <c r="AF55" s="424">
        <f t="shared" si="8"/>
        <v>2000</v>
      </c>
      <c r="AG55" s="424">
        <f t="shared" si="9"/>
        <v>100</v>
      </c>
      <c r="AH55" s="374"/>
      <c r="AI55" s="424"/>
      <c r="AJ55" s="129"/>
      <c r="AK55" s="129"/>
      <c r="AL55" s="129">
        <f>AI55+AJ55+AK55</f>
        <v>0</v>
      </c>
      <c r="AM55" s="424">
        <f t="shared" si="11"/>
        <v>0</v>
      </c>
      <c r="AN55" s="374"/>
      <c r="AO55" s="424"/>
      <c r="AP55" s="129"/>
      <c r="AQ55" s="129"/>
      <c r="AR55" s="129">
        <f>AO55+AP55+AQ55</f>
        <v>0</v>
      </c>
      <c r="AS55" s="424">
        <f t="shared" si="13"/>
        <v>0</v>
      </c>
      <c r="AT55" s="374"/>
      <c r="AU55" s="424">
        <f t="shared" si="14"/>
        <v>0</v>
      </c>
      <c r="AV55" s="65">
        <f t="shared" si="15"/>
        <v>0</v>
      </c>
      <c r="AW55" s="374"/>
      <c r="AX55" s="424">
        <f t="shared" si="16"/>
        <v>2000</v>
      </c>
      <c r="AY55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4"/>
  <sheetViews>
    <sheetView zoomScale="70" zoomScaleNormal="70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V19" sqref="V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6" width="9.140625" style="14"/>
    <col min="237" max="244" width="4" style="14" customWidth="1"/>
    <col min="245" max="245" width="6" style="14" customWidth="1"/>
    <col min="246" max="247" width="4" style="14" customWidth="1"/>
    <col min="248" max="249" width="0" style="14" hidden="1" customWidth="1"/>
    <col min="250" max="250" width="47.7109375" style="14" customWidth="1"/>
    <col min="251" max="253" width="0" style="14" hidden="1" customWidth="1"/>
    <col min="254" max="254" width="14.5703125" style="14" customWidth="1"/>
    <col min="255" max="264" width="0" style="14" hidden="1" customWidth="1"/>
    <col min="265" max="265" width="1.7109375" style="14" customWidth="1"/>
    <col min="266" max="266" width="13" style="14" customWidth="1"/>
    <col min="267" max="268" width="11.7109375" style="14" customWidth="1"/>
    <col min="269" max="269" width="13" style="14" customWidth="1"/>
    <col min="270" max="270" width="11.7109375" style="14" customWidth="1"/>
    <col min="271" max="271" width="1.7109375" style="14" customWidth="1"/>
    <col min="272" max="272" width="13" style="14" customWidth="1"/>
    <col min="273" max="274" width="11.7109375" style="14" customWidth="1"/>
    <col min="275" max="275" width="13" style="14" customWidth="1"/>
    <col min="276" max="276" width="11.7109375" style="14" customWidth="1"/>
    <col min="277" max="277" width="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4" width="13" style="14" customWidth="1"/>
    <col min="285" max="285" width="11.7109375" style="14" customWidth="1"/>
    <col min="286" max="286" width="1.7109375" style="14" customWidth="1"/>
    <col min="287" max="289" width="11.7109375" style="14" customWidth="1"/>
    <col min="290" max="290" width="13" style="14" customWidth="1"/>
    <col min="291" max="291" width="11.7109375" style="14" customWidth="1"/>
    <col min="292" max="292" width="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4.5703125" style="14" customWidth="1"/>
    <col min="297" max="297" width="11.7109375" style="14" customWidth="1"/>
    <col min="298" max="298" width="1.7109375" style="14" customWidth="1"/>
    <col min="299" max="492" width="9.140625" style="14"/>
    <col min="493" max="500" width="4" style="14" customWidth="1"/>
    <col min="501" max="501" width="6" style="14" customWidth="1"/>
    <col min="502" max="503" width="4" style="14" customWidth="1"/>
    <col min="504" max="505" width="0" style="14" hidden="1" customWidth="1"/>
    <col min="506" max="506" width="47.7109375" style="14" customWidth="1"/>
    <col min="507" max="509" width="0" style="14" hidden="1" customWidth="1"/>
    <col min="510" max="510" width="14.5703125" style="14" customWidth="1"/>
    <col min="511" max="520" width="0" style="14" hidden="1" customWidth="1"/>
    <col min="521" max="521" width="1.7109375" style="14" customWidth="1"/>
    <col min="522" max="522" width="13" style="14" customWidth="1"/>
    <col min="523" max="524" width="11.7109375" style="14" customWidth="1"/>
    <col min="525" max="525" width="13" style="14" customWidth="1"/>
    <col min="526" max="526" width="11.7109375" style="14" customWidth="1"/>
    <col min="527" max="527" width="1.7109375" style="14" customWidth="1"/>
    <col min="528" max="528" width="13" style="14" customWidth="1"/>
    <col min="529" max="530" width="11.7109375" style="14" customWidth="1"/>
    <col min="531" max="531" width="13" style="14" customWidth="1"/>
    <col min="532" max="532" width="11.7109375" style="14" customWidth="1"/>
    <col min="533" max="533" width="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40" width="13" style="14" customWidth="1"/>
    <col min="541" max="541" width="11.7109375" style="14" customWidth="1"/>
    <col min="542" max="542" width="1.7109375" style="14" customWidth="1"/>
    <col min="543" max="545" width="11.7109375" style="14" customWidth="1"/>
    <col min="546" max="546" width="13" style="14" customWidth="1"/>
    <col min="547" max="547" width="11.7109375" style="14" customWidth="1"/>
    <col min="548" max="548" width="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4.5703125" style="14" customWidth="1"/>
    <col min="553" max="553" width="11.7109375" style="14" customWidth="1"/>
    <col min="554" max="554" width="1.7109375" style="14" customWidth="1"/>
    <col min="555" max="748" width="9.140625" style="14"/>
    <col min="749" max="756" width="4" style="14" customWidth="1"/>
    <col min="757" max="757" width="6" style="14" customWidth="1"/>
    <col min="758" max="759" width="4" style="14" customWidth="1"/>
    <col min="760" max="761" width="0" style="14" hidden="1" customWidth="1"/>
    <col min="762" max="762" width="47.7109375" style="14" customWidth="1"/>
    <col min="763" max="765" width="0" style="14" hidden="1" customWidth="1"/>
    <col min="766" max="766" width="14.5703125" style="14" customWidth="1"/>
    <col min="767" max="776" width="0" style="14" hidden="1" customWidth="1"/>
    <col min="777" max="777" width="1.7109375" style="14" customWidth="1"/>
    <col min="778" max="778" width="13" style="14" customWidth="1"/>
    <col min="779" max="780" width="11.7109375" style="14" customWidth="1"/>
    <col min="781" max="781" width="13" style="14" customWidth="1"/>
    <col min="782" max="782" width="11.7109375" style="14" customWidth="1"/>
    <col min="783" max="783" width="1.7109375" style="14" customWidth="1"/>
    <col min="784" max="784" width="13" style="14" customWidth="1"/>
    <col min="785" max="786" width="11.7109375" style="14" customWidth="1"/>
    <col min="787" max="787" width="13" style="14" customWidth="1"/>
    <col min="788" max="788" width="11.7109375" style="14" customWidth="1"/>
    <col min="789" max="789" width="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6" width="13" style="14" customWidth="1"/>
    <col min="797" max="797" width="11.7109375" style="14" customWidth="1"/>
    <col min="798" max="798" width="1.7109375" style="14" customWidth="1"/>
    <col min="799" max="801" width="11.7109375" style="14" customWidth="1"/>
    <col min="802" max="802" width="13" style="14" customWidth="1"/>
    <col min="803" max="803" width="11.7109375" style="14" customWidth="1"/>
    <col min="804" max="804" width="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4.5703125" style="14" customWidth="1"/>
    <col min="809" max="809" width="11.7109375" style="14" customWidth="1"/>
    <col min="810" max="810" width="1.7109375" style="14" customWidth="1"/>
    <col min="811" max="1004" width="9.140625" style="14"/>
    <col min="1005" max="1012" width="4" style="14" customWidth="1"/>
    <col min="1013" max="1013" width="6" style="14" customWidth="1"/>
    <col min="1014" max="1015" width="4" style="14" customWidth="1"/>
    <col min="1016" max="1017" width="0" style="14" hidden="1" customWidth="1"/>
    <col min="1018" max="1018" width="47.7109375" style="14" customWidth="1"/>
    <col min="1019" max="1021" width="0" style="14" hidden="1" customWidth="1"/>
    <col min="1022" max="1022" width="14.5703125" style="14" customWidth="1"/>
    <col min="1023" max="1032" width="0" style="14" hidden="1" customWidth="1"/>
    <col min="1033" max="1033" width="1.7109375" style="14" customWidth="1"/>
    <col min="1034" max="1034" width="13" style="14" customWidth="1"/>
    <col min="1035" max="1036" width="11.7109375" style="14" customWidth="1"/>
    <col min="1037" max="1037" width="13" style="14" customWidth="1"/>
    <col min="1038" max="1038" width="11.7109375" style="14" customWidth="1"/>
    <col min="1039" max="1039" width="1.7109375" style="14" customWidth="1"/>
    <col min="1040" max="1040" width="13" style="14" customWidth="1"/>
    <col min="1041" max="1042" width="11.7109375" style="14" customWidth="1"/>
    <col min="1043" max="1043" width="13" style="14" customWidth="1"/>
    <col min="1044" max="1044" width="11.7109375" style="14" customWidth="1"/>
    <col min="1045" max="1045" width="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52" width="13" style="14" customWidth="1"/>
    <col min="1053" max="1053" width="11.7109375" style="14" customWidth="1"/>
    <col min="1054" max="1054" width="1.7109375" style="14" customWidth="1"/>
    <col min="1055" max="1057" width="11.7109375" style="14" customWidth="1"/>
    <col min="1058" max="1058" width="13" style="14" customWidth="1"/>
    <col min="1059" max="1059" width="11.7109375" style="14" customWidth="1"/>
    <col min="1060" max="1060" width="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4.5703125" style="14" customWidth="1"/>
    <col min="1065" max="1065" width="11.7109375" style="14" customWidth="1"/>
    <col min="1066" max="1066" width="1.7109375" style="14" customWidth="1"/>
    <col min="1067" max="1260" width="9.140625" style="14"/>
    <col min="1261" max="1268" width="4" style="14" customWidth="1"/>
    <col min="1269" max="1269" width="6" style="14" customWidth="1"/>
    <col min="1270" max="1271" width="4" style="14" customWidth="1"/>
    <col min="1272" max="1273" width="0" style="14" hidden="1" customWidth="1"/>
    <col min="1274" max="1274" width="47.7109375" style="14" customWidth="1"/>
    <col min="1275" max="1277" width="0" style="14" hidden="1" customWidth="1"/>
    <col min="1278" max="1278" width="14.5703125" style="14" customWidth="1"/>
    <col min="1279" max="1288" width="0" style="14" hidden="1" customWidth="1"/>
    <col min="1289" max="1289" width="1.7109375" style="14" customWidth="1"/>
    <col min="1290" max="1290" width="13" style="14" customWidth="1"/>
    <col min="1291" max="1292" width="11.7109375" style="14" customWidth="1"/>
    <col min="1293" max="1293" width="13" style="14" customWidth="1"/>
    <col min="1294" max="1294" width="11.7109375" style="14" customWidth="1"/>
    <col min="1295" max="1295" width="1.7109375" style="14" customWidth="1"/>
    <col min="1296" max="1296" width="13" style="14" customWidth="1"/>
    <col min="1297" max="1298" width="11.7109375" style="14" customWidth="1"/>
    <col min="1299" max="1299" width="13" style="14" customWidth="1"/>
    <col min="1300" max="1300" width="11.7109375" style="14" customWidth="1"/>
    <col min="1301" max="1301" width="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8" width="13" style="14" customWidth="1"/>
    <col min="1309" max="1309" width="11.7109375" style="14" customWidth="1"/>
    <col min="1310" max="1310" width="1.7109375" style="14" customWidth="1"/>
    <col min="1311" max="1313" width="11.7109375" style="14" customWidth="1"/>
    <col min="1314" max="1314" width="13" style="14" customWidth="1"/>
    <col min="1315" max="1315" width="11.7109375" style="14" customWidth="1"/>
    <col min="1316" max="1316" width="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4.5703125" style="14" customWidth="1"/>
    <col min="1321" max="1321" width="11.7109375" style="14" customWidth="1"/>
    <col min="1322" max="1322" width="1.7109375" style="14" customWidth="1"/>
    <col min="1323" max="1516" width="9.140625" style="14"/>
    <col min="1517" max="1524" width="4" style="14" customWidth="1"/>
    <col min="1525" max="1525" width="6" style="14" customWidth="1"/>
    <col min="1526" max="1527" width="4" style="14" customWidth="1"/>
    <col min="1528" max="1529" width="0" style="14" hidden="1" customWidth="1"/>
    <col min="1530" max="1530" width="47.7109375" style="14" customWidth="1"/>
    <col min="1531" max="1533" width="0" style="14" hidden="1" customWidth="1"/>
    <col min="1534" max="1534" width="14.5703125" style="14" customWidth="1"/>
    <col min="1535" max="1544" width="0" style="14" hidden="1" customWidth="1"/>
    <col min="1545" max="1545" width="1.7109375" style="14" customWidth="1"/>
    <col min="1546" max="1546" width="13" style="14" customWidth="1"/>
    <col min="1547" max="1548" width="11.7109375" style="14" customWidth="1"/>
    <col min="1549" max="1549" width="13" style="14" customWidth="1"/>
    <col min="1550" max="1550" width="11.7109375" style="14" customWidth="1"/>
    <col min="1551" max="1551" width="1.7109375" style="14" customWidth="1"/>
    <col min="1552" max="1552" width="13" style="14" customWidth="1"/>
    <col min="1553" max="1554" width="11.7109375" style="14" customWidth="1"/>
    <col min="1555" max="1555" width="13" style="14" customWidth="1"/>
    <col min="1556" max="1556" width="11.7109375" style="14" customWidth="1"/>
    <col min="1557" max="1557" width="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4" width="13" style="14" customWidth="1"/>
    <col min="1565" max="1565" width="11.7109375" style="14" customWidth="1"/>
    <col min="1566" max="1566" width="1.7109375" style="14" customWidth="1"/>
    <col min="1567" max="1569" width="11.7109375" style="14" customWidth="1"/>
    <col min="1570" max="1570" width="13" style="14" customWidth="1"/>
    <col min="1571" max="1571" width="11.7109375" style="14" customWidth="1"/>
    <col min="1572" max="1572" width="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4.5703125" style="14" customWidth="1"/>
    <col min="1577" max="1577" width="11.7109375" style="14" customWidth="1"/>
    <col min="1578" max="1578" width="1.7109375" style="14" customWidth="1"/>
    <col min="1579" max="1772" width="9.140625" style="14"/>
    <col min="1773" max="1780" width="4" style="14" customWidth="1"/>
    <col min="1781" max="1781" width="6" style="14" customWidth="1"/>
    <col min="1782" max="1783" width="4" style="14" customWidth="1"/>
    <col min="1784" max="1785" width="0" style="14" hidden="1" customWidth="1"/>
    <col min="1786" max="1786" width="47.7109375" style="14" customWidth="1"/>
    <col min="1787" max="1789" width="0" style="14" hidden="1" customWidth="1"/>
    <col min="1790" max="1790" width="14.5703125" style="14" customWidth="1"/>
    <col min="1791" max="1800" width="0" style="14" hidden="1" customWidth="1"/>
    <col min="1801" max="1801" width="1.7109375" style="14" customWidth="1"/>
    <col min="1802" max="1802" width="13" style="14" customWidth="1"/>
    <col min="1803" max="1804" width="11.7109375" style="14" customWidth="1"/>
    <col min="1805" max="1805" width="13" style="14" customWidth="1"/>
    <col min="1806" max="1806" width="11.7109375" style="14" customWidth="1"/>
    <col min="1807" max="1807" width="1.7109375" style="14" customWidth="1"/>
    <col min="1808" max="1808" width="13" style="14" customWidth="1"/>
    <col min="1809" max="1810" width="11.7109375" style="14" customWidth="1"/>
    <col min="1811" max="1811" width="13" style="14" customWidth="1"/>
    <col min="1812" max="1812" width="11.7109375" style="14" customWidth="1"/>
    <col min="1813" max="1813" width="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20" width="13" style="14" customWidth="1"/>
    <col min="1821" max="1821" width="11.7109375" style="14" customWidth="1"/>
    <col min="1822" max="1822" width="1.7109375" style="14" customWidth="1"/>
    <col min="1823" max="1825" width="11.7109375" style="14" customWidth="1"/>
    <col min="1826" max="1826" width="13" style="14" customWidth="1"/>
    <col min="1827" max="1827" width="11.7109375" style="14" customWidth="1"/>
    <col min="1828" max="1828" width="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4.5703125" style="14" customWidth="1"/>
    <col min="1833" max="1833" width="11.7109375" style="14" customWidth="1"/>
    <col min="1834" max="1834" width="1.7109375" style="14" customWidth="1"/>
    <col min="1835" max="2028" width="9.140625" style="14"/>
    <col min="2029" max="2036" width="4" style="14" customWidth="1"/>
    <col min="2037" max="2037" width="6" style="14" customWidth="1"/>
    <col min="2038" max="2039" width="4" style="14" customWidth="1"/>
    <col min="2040" max="2041" width="0" style="14" hidden="1" customWidth="1"/>
    <col min="2042" max="2042" width="47.7109375" style="14" customWidth="1"/>
    <col min="2043" max="2045" width="0" style="14" hidden="1" customWidth="1"/>
    <col min="2046" max="2046" width="14.5703125" style="14" customWidth="1"/>
    <col min="2047" max="2056" width="0" style="14" hidden="1" customWidth="1"/>
    <col min="2057" max="2057" width="1.7109375" style="14" customWidth="1"/>
    <col min="2058" max="2058" width="13" style="14" customWidth="1"/>
    <col min="2059" max="2060" width="11.7109375" style="14" customWidth="1"/>
    <col min="2061" max="2061" width="13" style="14" customWidth="1"/>
    <col min="2062" max="2062" width="11.7109375" style="14" customWidth="1"/>
    <col min="2063" max="2063" width="1.7109375" style="14" customWidth="1"/>
    <col min="2064" max="2064" width="13" style="14" customWidth="1"/>
    <col min="2065" max="2066" width="11.7109375" style="14" customWidth="1"/>
    <col min="2067" max="2067" width="13" style="14" customWidth="1"/>
    <col min="2068" max="2068" width="11.7109375" style="14" customWidth="1"/>
    <col min="2069" max="2069" width="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6" width="13" style="14" customWidth="1"/>
    <col min="2077" max="2077" width="11.7109375" style="14" customWidth="1"/>
    <col min="2078" max="2078" width="1.7109375" style="14" customWidth="1"/>
    <col min="2079" max="2081" width="11.7109375" style="14" customWidth="1"/>
    <col min="2082" max="2082" width="13" style="14" customWidth="1"/>
    <col min="2083" max="2083" width="11.7109375" style="14" customWidth="1"/>
    <col min="2084" max="2084" width="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4.5703125" style="14" customWidth="1"/>
    <col min="2089" max="2089" width="11.7109375" style="14" customWidth="1"/>
    <col min="2090" max="2090" width="1.7109375" style="14" customWidth="1"/>
    <col min="2091" max="2284" width="9.140625" style="14"/>
    <col min="2285" max="2292" width="4" style="14" customWidth="1"/>
    <col min="2293" max="2293" width="6" style="14" customWidth="1"/>
    <col min="2294" max="2295" width="4" style="14" customWidth="1"/>
    <col min="2296" max="2297" width="0" style="14" hidden="1" customWidth="1"/>
    <col min="2298" max="2298" width="47.7109375" style="14" customWidth="1"/>
    <col min="2299" max="2301" width="0" style="14" hidden="1" customWidth="1"/>
    <col min="2302" max="2302" width="14.5703125" style="14" customWidth="1"/>
    <col min="2303" max="2312" width="0" style="14" hidden="1" customWidth="1"/>
    <col min="2313" max="2313" width="1.7109375" style="14" customWidth="1"/>
    <col min="2314" max="2314" width="13" style="14" customWidth="1"/>
    <col min="2315" max="2316" width="11.7109375" style="14" customWidth="1"/>
    <col min="2317" max="2317" width="13" style="14" customWidth="1"/>
    <col min="2318" max="2318" width="11.7109375" style="14" customWidth="1"/>
    <col min="2319" max="2319" width="1.7109375" style="14" customWidth="1"/>
    <col min="2320" max="2320" width="13" style="14" customWidth="1"/>
    <col min="2321" max="2322" width="11.7109375" style="14" customWidth="1"/>
    <col min="2323" max="2323" width="13" style="14" customWidth="1"/>
    <col min="2324" max="2324" width="11.7109375" style="14" customWidth="1"/>
    <col min="2325" max="2325" width="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32" width="13" style="14" customWidth="1"/>
    <col min="2333" max="2333" width="11.7109375" style="14" customWidth="1"/>
    <col min="2334" max="2334" width="1.7109375" style="14" customWidth="1"/>
    <col min="2335" max="2337" width="11.7109375" style="14" customWidth="1"/>
    <col min="2338" max="2338" width="13" style="14" customWidth="1"/>
    <col min="2339" max="2339" width="11.7109375" style="14" customWidth="1"/>
    <col min="2340" max="2340" width="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4.5703125" style="14" customWidth="1"/>
    <col min="2345" max="2345" width="11.7109375" style="14" customWidth="1"/>
    <col min="2346" max="2346" width="1.7109375" style="14" customWidth="1"/>
    <col min="2347" max="2540" width="9.140625" style="14"/>
    <col min="2541" max="2548" width="4" style="14" customWidth="1"/>
    <col min="2549" max="2549" width="6" style="14" customWidth="1"/>
    <col min="2550" max="2551" width="4" style="14" customWidth="1"/>
    <col min="2552" max="2553" width="0" style="14" hidden="1" customWidth="1"/>
    <col min="2554" max="2554" width="47.7109375" style="14" customWidth="1"/>
    <col min="2555" max="2557" width="0" style="14" hidden="1" customWidth="1"/>
    <col min="2558" max="2558" width="14.5703125" style="14" customWidth="1"/>
    <col min="2559" max="2568" width="0" style="14" hidden="1" customWidth="1"/>
    <col min="2569" max="2569" width="1.7109375" style="14" customWidth="1"/>
    <col min="2570" max="2570" width="13" style="14" customWidth="1"/>
    <col min="2571" max="2572" width="11.7109375" style="14" customWidth="1"/>
    <col min="2573" max="2573" width="13" style="14" customWidth="1"/>
    <col min="2574" max="2574" width="11.7109375" style="14" customWidth="1"/>
    <col min="2575" max="2575" width="1.7109375" style="14" customWidth="1"/>
    <col min="2576" max="2576" width="13" style="14" customWidth="1"/>
    <col min="2577" max="2578" width="11.7109375" style="14" customWidth="1"/>
    <col min="2579" max="2579" width="13" style="14" customWidth="1"/>
    <col min="2580" max="2580" width="11.7109375" style="14" customWidth="1"/>
    <col min="2581" max="2581" width="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8" width="13" style="14" customWidth="1"/>
    <col min="2589" max="2589" width="11.7109375" style="14" customWidth="1"/>
    <col min="2590" max="2590" width="1.7109375" style="14" customWidth="1"/>
    <col min="2591" max="2593" width="11.7109375" style="14" customWidth="1"/>
    <col min="2594" max="2594" width="13" style="14" customWidth="1"/>
    <col min="2595" max="2595" width="11.7109375" style="14" customWidth="1"/>
    <col min="2596" max="2596" width="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4.5703125" style="14" customWidth="1"/>
    <col min="2601" max="2601" width="11.7109375" style="14" customWidth="1"/>
    <col min="2602" max="2602" width="1.7109375" style="14" customWidth="1"/>
    <col min="2603" max="2796" width="9.140625" style="14"/>
    <col min="2797" max="2804" width="4" style="14" customWidth="1"/>
    <col min="2805" max="2805" width="6" style="14" customWidth="1"/>
    <col min="2806" max="2807" width="4" style="14" customWidth="1"/>
    <col min="2808" max="2809" width="0" style="14" hidden="1" customWidth="1"/>
    <col min="2810" max="2810" width="47.7109375" style="14" customWidth="1"/>
    <col min="2811" max="2813" width="0" style="14" hidden="1" customWidth="1"/>
    <col min="2814" max="2814" width="14.5703125" style="14" customWidth="1"/>
    <col min="2815" max="2824" width="0" style="14" hidden="1" customWidth="1"/>
    <col min="2825" max="2825" width="1.7109375" style="14" customWidth="1"/>
    <col min="2826" max="2826" width="13" style="14" customWidth="1"/>
    <col min="2827" max="2828" width="11.7109375" style="14" customWidth="1"/>
    <col min="2829" max="2829" width="13" style="14" customWidth="1"/>
    <col min="2830" max="2830" width="11.7109375" style="14" customWidth="1"/>
    <col min="2831" max="2831" width="1.7109375" style="14" customWidth="1"/>
    <col min="2832" max="2832" width="13" style="14" customWidth="1"/>
    <col min="2833" max="2834" width="11.7109375" style="14" customWidth="1"/>
    <col min="2835" max="2835" width="13" style="14" customWidth="1"/>
    <col min="2836" max="2836" width="11.7109375" style="14" customWidth="1"/>
    <col min="2837" max="2837" width="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4" width="13" style="14" customWidth="1"/>
    <col min="2845" max="2845" width="11.7109375" style="14" customWidth="1"/>
    <col min="2846" max="2846" width="1.7109375" style="14" customWidth="1"/>
    <col min="2847" max="2849" width="11.7109375" style="14" customWidth="1"/>
    <col min="2850" max="2850" width="13" style="14" customWidth="1"/>
    <col min="2851" max="2851" width="11.7109375" style="14" customWidth="1"/>
    <col min="2852" max="2852" width="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4.5703125" style="14" customWidth="1"/>
    <col min="2857" max="2857" width="11.7109375" style="14" customWidth="1"/>
    <col min="2858" max="2858" width="1.7109375" style="14" customWidth="1"/>
    <col min="2859" max="3052" width="9.140625" style="14"/>
    <col min="3053" max="3060" width="4" style="14" customWidth="1"/>
    <col min="3061" max="3061" width="6" style="14" customWidth="1"/>
    <col min="3062" max="3063" width="4" style="14" customWidth="1"/>
    <col min="3064" max="3065" width="0" style="14" hidden="1" customWidth="1"/>
    <col min="3066" max="3066" width="47.7109375" style="14" customWidth="1"/>
    <col min="3067" max="3069" width="0" style="14" hidden="1" customWidth="1"/>
    <col min="3070" max="3070" width="14.5703125" style="14" customWidth="1"/>
    <col min="3071" max="3080" width="0" style="14" hidden="1" customWidth="1"/>
    <col min="3081" max="3081" width="1.7109375" style="14" customWidth="1"/>
    <col min="3082" max="3082" width="13" style="14" customWidth="1"/>
    <col min="3083" max="3084" width="11.7109375" style="14" customWidth="1"/>
    <col min="3085" max="3085" width="13" style="14" customWidth="1"/>
    <col min="3086" max="3086" width="11.7109375" style="14" customWidth="1"/>
    <col min="3087" max="3087" width="1.7109375" style="14" customWidth="1"/>
    <col min="3088" max="3088" width="13" style="14" customWidth="1"/>
    <col min="3089" max="3090" width="11.7109375" style="14" customWidth="1"/>
    <col min="3091" max="3091" width="13" style="14" customWidth="1"/>
    <col min="3092" max="3092" width="11.7109375" style="14" customWidth="1"/>
    <col min="3093" max="3093" width="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100" width="13" style="14" customWidth="1"/>
    <col min="3101" max="3101" width="11.7109375" style="14" customWidth="1"/>
    <col min="3102" max="3102" width="1.7109375" style="14" customWidth="1"/>
    <col min="3103" max="3105" width="11.7109375" style="14" customWidth="1"/>
    <col min="3106" max="3106" width="13" style="14" customWidth="1"/>
    <col min="3107" max="3107" width="11.7109375" style="14" customWidth="1"/>
    <col min="3108" max="3108" width="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4.5703125" style="14" customWidth="1"/>
    <col min="3113" max="3113" width="11.7109375" style="14" customWidth="1"/>
    <col min="3114" max="3114" width="1.7109375" style="14" customWidth="1"/>
    <col min="3115" max="3308" width="9.140625" style="14"/>
    <col min="3309" max="3316" width="4" style="14" customWidth="1"/>
    <col min="3317" max="3317" width="6" style="14" customWidth="1"/>
    <col min="3318" max="3319" width="4" style="14" customWidth="1"/>
    <col min="3320" max="3321" width="0" style="14" hidden="1" customWidth="1"/>
    <col min="3322" max="3322" width="47.7109375" style="14" customWidth="1"/>
    <col min="3323" max="3325" width="0" style="14" hidden="1" customWidth="1"/>
    <col min="3326" max="3326" width="14.5703125" style="14" customWidth="1"/>
    <col min="3327" max="3336" width="0" style="14" hidden="1" customWidth="1"/>
    <col min="3337" max="3337" width="1.7109375" style="14" customWidth="1"/>
    <col min="3338" max="3338" width="13" style="14" customWidth="1"/>
    <col min="3339" max="3340" width="11.7109375" style="14" customWidth="1"/>
    <col min="3341" max="3341" width="13" style="14" customWidth="1"/>
    <col min="3342" max="3342" width="11.7109375" style="14" customWidth="1"/>
    <col min="3343" max="3343" width="1.7109375" style="14" customWidth="1"/>
    <col min="3344" max="3344" width="13" style="14" customWidth="1"/>
    <col min="3345" max="3346" width="11.7109375" style="14" customWidth="1"/>
    <col min="3347" max="3347" width="13" style="14" customWidth="1"/>
    <col min="3348" max="3348" width="11.7109375" style="14" customWidth="1"/>
    <col min="3349" max="3349" width="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6" width="13" style="14" customWidth="1"/>
    <col min="3357" max="3357" width="11.7109375" style="14" customWidth="1"/>
    <col min="3358" max="3358" width="1.7109375" style="14" customWidth="1"/>
    <col min="3359" max="3361" width="11.7109375" style="14" customWidth="1"/>
    <col min="3362" max="3362" width="13" style="14" customWidth="1"/>
    <col min="3363" max="3363" width="11.7109375" style="14" customWidth="1"/>
    <col min="3364" max="3364" width="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4.5703125" style="14" customWidth="1"/>
    <col min="3369" max="3369" width="11.7109375" style="14" customWidth="1"/>
    <col min="3370" max="3370" width="1.7109375" style="14" customWidth="1"/>
    <col min="3371" max="3564" width="9.140625" style="14"/>
    <col min="3565" max="3572" width="4" style="14" customWidth="1"/>
    <col min="3573" max="3573" width="6" style="14" customWidth="1"/>
    <col min="3574" max="3575" width="4" style="14" customWidth="1"/>
    <col min="3576" max="3577" width="0" style="14" hidden="1" customWidth="1"/>
    <col min="3578" max="3578" width="47.7109375" style="14" customWidth="1"/>
    <col min="3579" max="3581" width="0" style="14" hidden="1" customWidth="1"/>
    <col min="3582" max="3582" width="14.5703125" style="14" customWidth="1"/>
    <col min="3583" max="3592" width="0" style="14" hidden="1" customWidth="1"/>
    <col min="3593" max="3593" width="1.7109375" style="14" customWidth="1"/>
    <col min="3594" max="3594" width="13" style="14" customWidth="1"/>
    <col min="3595" max="3596" width="11.7109375" style="14" customWidth="1"/>
    <col min="3597" max="3597" width="13" style="14" customWidth="1"/>
    <col min="3598" max="3598" width="11.7109375" style="14" customWidth="1"/>
    <col min="3599" max="3599" width="1.7109375" style="14" customWidth="1"/>
    <col min="3600" max="3600" width="13" style="14" customWidth="1"/>
    <col min="3601" max="3602" width="11.7109375" style="14" customWidth="1"/>
    <col min="3603" max="3603" width="13" style="14" customWidth="1"/>
    <col min="3604" max="3604" width="11.7109375" style="14" customWidth="1"/>
    <col min="3605" max="3605" width="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12" width="13" style="14" customWidth="1"/>
    <col min="3613" max="3613" width="11.7109375" style="14" customWidth="1"/>
    <col min="3614" max="3614" width="1.7109375" style="14" customWidth="1"/>
    <col min="3615" max="3617" width="11.7109375" style="14" customWidth="1"/>
    <col min="3618" max="3618" width="13" style="14" customWidth="1"/>
    <col min="3619" max="3619" width="11.7109375" style="14" customWidth="1"/>
    <col min="3620" max="3620" width="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4.5703125" style="14" customWidth="1"/>
    <col min="3625" max="3625" width="11.7109375" style="14" customWidth="1"/>
    <col min="3626" max="3626" width="1.7109375" style="14" customWidth="1"/>
    <col min="3627" max="3820" width="9.140625" style="14"/>
    <col min="3821" max="3828" width="4" style="14" customWidth="1"/>
    <col min="3829" max="3829" width="6" style="14" customWidth="1"/>
    <col min="3830" max="3831" width="4" style="14" customWidth="1"/>
    <col min="3832" max="3833" width="0" style="14" hidden="1" customWidth="1"/>
    <col min="3834" max="3834" width="47.7109375" style="14" customWidth="1"/>
    <col min="3835" max="3837" width="0" style="14" hidden="1" customWidth="1"/>
    <col min="3838" max="3838" width="14.5703125" style="14" customWidth="1"/>
    <col min="3839" max="3848" width="0" style="14" hidden="1" customWidth="1"/>
    <col min="3849" max="3849" width="1.7109375" style="14" customWidth="1"/>
    <col min="3850" max="3850" width="13" style="14" customWidth="1"/>
    <col min="3851" max="3852" width="11.7109375" style="14" customWidth="1"/>
    <col min="3853" max="3853" width="13" style="14" customWidth="1"/>
    <col min="3854" max="3854" width="11.7109375" style="14" customWidth="1"/>
    <col min="3855" max="3855" width="1.7109375" style="14" customWidth="1"/>
    <col min="3856" max="3856" width="13" style="14" customWidth="1"/>
    <col min="3857" max="3858" width="11.7109375" style="14" customWidth="1"/>
    <col min="3859" max="3859" width="13" style="14" customWidth="1"/>
    <col min="3860" max="3860" width="11.7109375" style="14" customWidth="1"/>
    <col min="3861" max="3861" width="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8" width="13" style="14" customWidth="1"/>
    <col min="3869" max="3869" width="11.7109375" style="14" customWidth="1"/>
    <col min="3870" max="3870" width="1.7109375" style="14" customWidth="1"/>
    <col min="3871" max="3873" width="11.7109375" style="14" customWidth="1"/>
    <col min="3874" max="3874" width="13" style="14" customWidth="1"/>
    <col min="3875" max="3875" width="11.7109375" style="14" customWidth="1"/>
    <col min="3876" max="3876" width="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4.5703125" style="14" customWidth="1"/>
    <col min="3881" max="3881" width="11.7109375" style="14" customWidth="1"/>
    <col min="3882" max="3882" width="1.7109375" style="14" customWidth="1"/>
    <col min="3883" max="4076" width="9.140625" style="14"/>
    <col min="4077" max="4084" width="4" style="14" customWidth="1"/>
    <col min="4085" max="4085" width="6" style="14" customWidth="1"/>
    <col min="4086" max="4087" width="4" style="14" customWidth="1"/>
    <col min="4088" max="4089" width="0" style="14" hidden="1" customWidth="1"/>
    <col min="4090" max="4090" width="47.7109375" style="14" customWidth="1"/>
    <col min="4091" max="4093" width="0" style="14" hidden="1" customWidth="1"/>
    <col min="4094" max="4094" width="14.5703125" style="14" customWidth="1"/>
    <col min="4095" max="4104" width="0" style="14" hidden="1" customWidth="1"/>
    <col min="4105" max="4105" width="1.7109375" style="14" customWidth="1"/>
    <col min="4106" max="4106" width="13" style="14" customWidth="1"/>
    <col min="4107" max="4108" width="11.7109375" style="14" customWidth="1"/>
    <col min="4109" max="4109" width="13" style="14" customWidth="1"/>
    <col min="4110" max="4110" width="11.7109375" style="14" customWidth="1"/>
    <col min="4111" max="4111" width="1.7109375" style="14" customWidth="1"/>
    <col min="4112" max="4112" width="13" style="14" customWidth="1"/>
    <col min="4113" max="4114" width="11.7109375" style="14" customWidth="1"/>
    <col min="4115" max="4115" width="13" style="14" customWidth="1"/>
    <col min="4116" max="4116" width="11.7109375" style="14" customWidth="1"/>
    <col min="4117" max="4117" width="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4" width="13" style="14" customWidth="1"/>
    <col min="4125" max="4125" width="11.7109375" style="14" customWidth="1"/>
    <col min="4126" max="4126" width="1.7109375" style="14" customWidth="1"/>
    <col min="4127" max="4129" width="11.7109375" style="14" customWidth="1"/>
    <col min="4130" max="4130" width="13" style="14" customWidth="1"/>
    <col min="4131" max="4131" width="11.7109375" style="14" customWidth="1"/>
    <col min="4132" max="4132" width="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4.5703125" style="14" customWidth="1"/>
    <col min="4137" max="4137" width="11.7109375" style="14" customWidth="1"/>
    <col min="4138" max="4138" width="1.7109375" style="14" customWidth="1"/>
    <col min="4139" max="4332" width="9.140625" style="14"/>
    <col min="4333" max="4340" width="4" style="14" customWidth="1"/>
    <col min="4341" max="4341" width="6" style="14" customWidth="1"/>
    <col min="4342" max="4343" width="4" style="14" customWidth="1"/>
    <col min="4344" max="4345" width="0" style="14" hidden="1" customWidth="1"/>
    <col min="4346" max="4346" width="47.7109375" style="14" customWidth="1"/>
    <col min="4347" max="4349" width="0" style="14" hidden="1" customWidth="1"/>
    <col min="4350" max="4350" width="14.5703125" style="14" customWidth="1"/>
    <col min="4351" max="4360" width="0" style="14" hidden="1" customWidth="1"/>
    <col min="4361" max="4361" width="1.7109375" style="14" customWidth="1"/>
    <col min="4362" max="4362" width="13" style="14" customWidth="1"/>
    <col min="4363" max="4364" width="11.7109375" style="14" customWidth="1"/>
    <col min="4365" max="4365" width="13" style="14" customWidth="1"/>
    <col min="4366" max="4366" width="11.7109375" style="14" customWidth="1"/>
    <col min="4367" max="4367" width="1.7109375" style="14" customWidth="1"/>
    <col min="4368" max="4368" width="13" style="14" customWidth="1"/>
    <col min="4369" max="4370" width="11.7109375" style="14" customWidth="1"/>
    <col min="4371" max="4371" width="13" style="14" customWidth="1"/>
    <col min="4372" max="4372" width="11.7109375" style="14" customWidth="1"/>
    <col min="4373" max="4373" width="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80" width="13" style="14" customWidth="1"/>
    <col min="4381" max="4381" width="11.7109375" style="14" customWidth="1"/>
    <col min="4382" max="4382" width="1.7109375" style="14" customWidth="1"/>
    <col min="4383" max="4385" width="11.7109375" style="14" customWidth="1"/>
    <col min="4386" max="4386" width="13" style="14" customWidth="1"/>
    <col min="4387" max="4387" width="11.7109375" style="14" customWidth="1"/>
    <col min="4388" max="4388" width="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4.5703125" style="14" customWidth="1"/>
    <col min="4393" max="4393" width="11.7109375" style="14" customWidth="1"/>
    <col min="4394" max="4394" width="1.7109375" style="14" customWidth="1"/>
    <col min="4395" max="4588" width="9.140625" style="14"/>
    <col min="4589" max="4596" width="4" style="14" customWidth="1"/>
    <col min="4597" max="4597" width="6" style="14" customWidth="1"/>
    <col min="4598" max="4599" width="4" style="14" customWidth="1"/>
    <col min="4600" max="4601" width="0" style="14" hidden="1" customWidth="1"/>
    <col min="4602" max="4602" width="47.7109375" style="14" customWidth="1"/>
    <col min="4603" max="4605" width="0" style="14" hidden="1" customWidth="1"/>
    <col min="4606" max="4606" width="14.5703125" style="14" customWidth="1"/>
    <col min="4607" max="4616" width="0" style="14" hidden="1" customWidth="1"/>
    <col min="4617" max="4617" width="1.7109375" style="14" customWidth="1"/>
    <col min="4618" max="4618" width="13" style="14" customWidth="1"/>
    <col min="4619" max="4620" width="11.7109375" style="14" customWidth="1"/>
    <col min="4621" max="4621" width="13" style="14" customWidth="1"/>
    <col min="4622" max="4622" width="11.7109375" style="14" customWidth="1"/>
    <col min="4623" max="4623" width="1.7109375" style="14" customWidth="1"/>
    <col min="4624" max="4624" width="13" style="14" customWidth="1"/>
    <col min="4625" max="4626" width="11.7109375" style="14" customWidth="1"/>
    <col min="4627" max="4627" width="13" style="14" customWidth="1"/>
    <col min="4628" max="4628" width="11.7109375" style="14" customWidth="1"/>
    <col min="4629" max="4629" width="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6" width="13" style="14" customWidth="1"/>
    <col min="4637" max="4637" width="11.7109375" style="14" customWidth="1"/>
    <col min="4638" max="4638" width="1.7109375" style="14" customWidth="1"/>
    <col min="4639" max="4641" width="11.7109375" style="14" customWidth="1"/>
    <col min="4642" max="4642" width="13" style="14" customWidth="1"/>
    <col min="4643" max="4643" width="11.7109375" style="14" customWidth="1"/>
    <col min="4644" max="4644" width="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4.5703125" style="14" customWidth="1"/>
    <col min="4649" max="4649" width="11.7109375" style="14" customWidth="1"/>
    <col min="4650" max="4650" width="1.7109375" style="14" customWidth="1"/>
    <col min="4651" max="4844" width="9.140625" style="14"/>
    <col min="4845" max="4852" width="4" style="14" customWidth="1"/>
    <col min="4853" max="4853" width="6" style="14" customWidth="1"/>
    <col min="4854" max="4855" width="4" style="14" customWidth="1"/>
    <col min="4856" max="4857" width="0" style="14" hidden="1" customWidth="1"/>
    <col min="4858" max="4858" width="47.7109375" style="14" customWidth="1"/>
    <col min="4859" max="4861" width="0" style="14" hidden="1" customWidth="1"/>
    <col min="4862" max="4862" width="14.5703125" style="14" customWidth="1"/>
    <col min="4863" max="4872" width="0" style="14" hidden="1" customWidth="1"/>
    <col min="4873" max="4873" width="1.7109375" style="14" customWidth="1"/>
    <col min="4874" max="4874" width="13" style="14" customWidth="1"/>
    <col min="4875" max="4876" width="11.7109375" style="14" customWidth="1"/>
    <col min="4877" max="4877" width="13" style="14" customWidth="1"/>
    <col min="4878" max="4878" width="11.7109375" style="14" customWidth="1"/>
    <col min="4879" max="4879" width="1.7109375" style="14" customWidth="1"/>
    <col min="4880" max="4880" width="13" style="14" customWidth="1"/>
    <col min="4881" max="4882" width="11.7109375" style="14" customWidth="1"/>
    <col min="4883" max="4883" width="13" style="14" customWidth="1"/>
    <col min="4884" max="4884" width="11.7109375" style="14" customWidth="1"/>
    <col min="4885" max="4885" width="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92" width="13" style="14" customWidth="1"/>
    <col min="4893" max="4893" width="11.7109375" style="14" customWidth="1"/>
    <col min="4894" max="4894" width="1.7109375" style="14" customWidth="1"/>
    <col min="4895" max="4897" width="11.7109375" style="14" customWidth="1"/>
    <col min="4898" max="4898" width="13" style="14" customWidth="1"/>
    <col min="4899" max="4899" width="11.7109375" style="14" customWidth="1"/>
    <col min="4900" max="4900" width="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4.5703125" style="14" customWidth="1"/>
    <col min="4905" max="4905" width="11.7109375" style="14" customWidth="1"/>
    <col min="4906" max="4906" width="1.7109375" style="14" customWidth="1"/>
    <col min="4907" max="5100" width="9.140625" style="14"/>
    <col min="5101" max="5108" width="4" style="14" customWidth="1"/>
    <col min="5109" max="5109" width="6" style="14" customWidth="1"/>
    <col min="5110" max="5111" width="4" style="14" customWidth="1"/>
    <col min="5112" max="5113" width="0" style="14" hidden="1" customWidth="1"/>
    <col min="5114" max="5114" width="47.7109375" style="14" customWidth="1"/>
    <col min="5115" max="5117" width="0" style="14" hidden="1" customWidth="1"/>
    <col min="5118" max="5118" width="14.5703125" style="14" customWidth="1"/>
    <col min="5119" max="5128" width="0" style="14" hidden="1" customWidth="1"/>
    <col min="5129" max="5129" width="1.7109375" style="14" customWidth="1"/>
    <col min="5130" max="5130" width="13" style="14" customWidth="1"/>
    <col min="5131" max="5132" width="11.7109375" style="14" customWidth="1"/>
    <col min="5133" max="5133" width="13" style="14" customWidth="1"/>
    <col min="5134" max="5134" width="11.7109375" style="14" customWidth="1"/>
    <col min="5135" max="5135" width="1.7109375" style="14" customWidth="1"/>
    <col min="5136" max="5136" width="13" style="14" customWidth="1"/>
    <col min="5137" max="5138" width="11.7109375" style="14" customWidth="1"/>
    <col min="5139" max="5139" width="13" style="14" customWidth="1"/>
    <col min="5140" max="5140" width="11.7109375" style="14" customWidth="1"/>
    <col min="5141" max="5141" width="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8" width="13" style="14" customWidth="1"/>
    <col min="5149" max="5149" width="11.7109375" style="14" customWidth="1"/>
    <col min="5150" max="5150" width="1.7109375" style="14" customWidth="1"/>
    <col min="5151" max="5153" width="11.7109375" style="14" customWidth="1"/>
    <col min="5154" max="5154" width="13" style="14" customWidth="1"/>
    <col min="5155" max="5155" width="11.7109375" style="14" customWidth="1"/>
    <col min="5156" max="5156" width="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4.5703125" style="14" customWidth="1"/>
    <col min="5161" max="5161" width="11.7109375" style="14" customWidth="1"/>
    <col min="5162" max="5162" width="1.7109375" style="14" customWidth="1"/>
    <col min="5163" max="5356" width="9.140625" style="14"/>
    <col min="5357" max="5364" width="4" style="14" customWidth="1"/>
    <col min="5365" max="5365" width="6" style="14" customWidth="1"/>
    <col min="5366" max="5367" width="4" style="14" customWidth="1"/>
    <col min="5368" max="5369" width="0" style="14" hidden="1" customWidth="1"/>
    <col min="5370" max="5370" width="47.7109375" style="14" customWidth="1"/>
    <col min="5371" max="5373" width="0" style="14" hidden="1" customWidth="1"/>
    <col min="5374" max="5374" width="14.5703125" style="14" customWidth="1"/>
    <col min="5375" max="5384" width="0" style="14" hidden="1" customWidth="1"/>
    <col min="5385" max="5385" width="1.7109375" style="14" customWidth="1"/>
    <col min="5386" max="5386" width="13" style="14" customWidth="1"/>
    <col min="5387" max="5388" width="11.7109375" style="14" customWidth="1"/>
    <col min="5389" max="5389" width="13" style="14" customWidth="1"/>
    <col min="5390" max="5390" width="11.7109375" style="14" customWidth="1"/>
    <col min="5391" max="5391" width="1.7109375" style="14" customWidth="1"/>
    <col min="5392" max="5392" width="13" style="14" customWidth="1"/>
    <col min="5393" max="5394" width="11.7109375" style="14" customWidth="1"/>
    <col min="5395" max="5395" width="13" style="14" customWidth="1"/>
    <col min="5396" max="5396" width="11.7109375" style="14" customWidth="1"/>
    <col min="5397" max="5397" width="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4" width="13" style="14" customWidth="1"/>
    <col min="5405" max="5405" width="11.7109375" style="14" customWidth="1"/>
    <col min="5406" max="5406" width="1.7109375" style="14" customWidth="1"/>
    <col min="5407" max="5409" width="11.7109375" style="14" customWidth="1"/>
    <col min="5410" max="5410" width="13" style="14" customWidth="1"/>
    <col min="5411" max="5411" width="11.7109375" style="14" customWidth="1"/>
    <col min="5412" max="5412" width="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4.5703125" style="14" customWidth="1"/>
    <col min="5417" max="5417" width="11.7109375" style="14" customWidth="1"/>
    <col min="5418" max="5418" width="1.7109375" style="14" customWidth="1"/>
    <col min="5419" max="5612" width="9.140625" style="14"/>
    <col min="5613" max="5620" width="4" style="14" customWidth="1"/>
    <col min="5621" max="5621" width="6" style="14" customWidth="1"/>
    <col min="5622" max="5623" width="4" style="14" customWidth="1"/>
    <col min="5624" max="5625" width="0" style="14" hidden="1" customWidth="1"/>
    <col min="5626" max="5626" width="47.7109375" style="14" customWidth="1"/>
    <col min="5627" max="5629" width="0" style="14" hidden="1" customWidth="1"/>
    <col min="5630" max="5630" width="14.5703125" style="14" customWidth="1"/>
    <col min="5631" max="5640" width="0" style="14" hidden="1" customWidth="1"/>
    <col min="5641" max="5641" width="1.7109375" style="14" customWidth="1"/>
    <col min="5642" max="5642" width="13" style="14" customWidth="1"/>
    <col min="5643" max="5644" width="11.7109375" style="14" customWidth="1"/>
    <col min="5645" max="5645" width="13" style="14" customWidth="1"/>
    <col min="5646" max="5646" width="11.7109375" style="14" customWidth="1"/>
    <col min="5647" max="5647" width="1.7109375" style="14" customWidth="1"/>
    <col min="5648" max="5648" width="13" style="14" customWidth="1"/>
    <col min="5649" max="5650" width="11.7109375" style="14" customWidth="1"/>
    <col min="5651" max="5651" width="13" style="14" customWidth="1"/>
    <col min="5652" max="5652" width="11.7109375" style="14" customWidth="1"/>
    <col min="5653" max="5653" width="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60" width="13" style="14" customWidth="1"/>
    <col min="5661" max="5661" width="11.7109375" style="14" customWidth="1"/>
    <col min="5662" max="5662" width="1.7109375" style="14" customWidth="1"/>
    <col min="5663" max="5665" width="11.7109375" style="14" customWidth="1"/>
    <col min="5666" max="5666" width="13" style="14" customWidth="1"/>
    <col min="5667" max="5667" width="11.7109375" style="14" customWidth="1"/>
    <col min="5668" max="5668" width="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4.5703125" style="14" customWidth="1"/>
    <col min="5673" max="5673" width="11.7109375" style="14" customWidth="1"/>
    <col min="5674" max="5674" width="1.7109375" style="14" customWidth="1"/>
    <col min="5675" max="5868" width="9.140625" style="14"/>
    <col min="5869" max="5876" width="4" style="14" customWidth="1"/>
    <col min="5877" max="5877" width="6" style="14" customWidth="1"/>
    <col min="5878" max="5879" width="4" style="14" customWidth="1"/>
    <col min="5880" max="5881" width="0" style="14" hidden="1" customWidth="1"/>
    <col min="5882" max="5882" width="47.7109375" style="14" customWidth="1"/>
    <col min="5883" max="5885" width="0" style="14" hidden="1" customWidth="1"/>
    <col min="5886" max="5886" width="14.5703125" style="14" customWidth="1"/>
    <col min="5887" max="5896" width="0" style="14" hidden="1" customWidth="1"/>
    <col min="5897" max="5897" width="1.7109375" style="14" customWidth="1"/>
    <col min="5898" max="5898" width="13" style="14" customWidth="1"/>
    <col min="5899" max="5900" width="11.7109375" style="14" customWidth="1"/>
    <col min="5901" max="5901" width="13" style="14" customWidth="1"/>
    <col min="5902" max="5902" width="11.7109375" style="14" customWidth="1"/>
    <col min="5903" max="5903" width="1.7109375" style="14" customWidth="1"/>
    <col min="5904" max="5904" width="13" style="14" customWidth="1"/>
    <col min="5905" max="5906" width="11.7109375" style="14" customWidth="1"/>
    <col min="5907" max="5907" width="13" style="14" customWidth="1"/>
    <col min="5908" max="5908" width="11.7109375" style="14" customWidth="1"/>
    <col min="5909" max="5909" width="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6" width="13" style="14" customWidth="1"/>
    <col min="5917" max="5917" width="11.7109375" style="14" customWidth="1"/>
    <col min="5918" max="5918" width="1.7109375" style="14" customWidth="1"/>
    <col min="5919" max="5921" width="11.7109375" style="14" customWidth="1"/>
    <col min="5922" max="5922" width="13" style="14" customWidth="1"/>
    <col min="5923" max="5923" width="11.7109375" style="14" customWidth="1"/>
    <col min="5924" max="5924" width="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4.5703125" style="14" customWidth="1"/>
    <col min="5929" max="5929" width="11.7109375" style="14" customWidth="1"/>
    <col min="5930" max="5930" width="1.7109375" style="14" customWidth="1"/>
    <col min="5931" max="6124" width="9.140625" style="14"/>
    <col min="6125" max="6132" width="4" style="14" customWidth="1"/>
    <col min="6133" max="6133" width="6" style="14" customWidth="1"/>
    <col min="6134" max="6135" width="4" style="14" customWidth="1"/>
    <col min="6136" max="6137" width="0" style="14" hidden="1" customWidth="1"/>
    <col min="6138" max="6138" width="47.7109375" style="14" customWidth="1"/>
    <col min="6139" max="6141" width="0" style="14" hidden="1" customWidth="1"/>
    <col min="6142" max="6142" width="14.5703125" style="14" customWidth="1"/>
    <col min="6143" max="6152" width="0" style="14" hidden="1" customWidth="1"/>
    <col min="6153" max="6153" width="1.7109375" style="14" customWidth="1"/>
    <col min="6154" max="6154" width="13" style="14" customWidth="1"/>
    <col min="6155" max="6156" width="11.7109375" style="14" customWidth="1"/>
    <col min="6157" max="6157" width="13" style="14" customWidth="1"/>
    <col min="6158" max="6158" width="11.7109375" style="14" customWidth="1"/>
    <col min="6159" max="6159" width="1.7109375" style="14" customWidth="1"/>
    <col min="6160" max="6160" width="13" style="14" customWidth="1"/>
    <col min="6161" max="6162" width="11.7109375" style="14" customWidth="1"/>
    <col min="6163" max="6163" width="13" style="14" customWidth="1"/>
    <col min="6164" max="6164" width="11.7109375" style="14" customWidth="1"/>
    <col min="6165" max="6165" width="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72" width="13" style="14" customWidth="1"/>
    <col min="6173" max="6173" width="11.7109375" style="14" customWidth="1"/>
    <col min="6174" max="6174" width="1.7109375" style="14" customWidth="1"/>
    <col min="6175" max="6177" width="11.7109375" style="14" customWidth="1"/>
    <col min="6178" max="6178" width="13" style="14" customWidth="1"/>
    <col min="6179" max="6179" width="11.7109375" style="14" customWidth="1"/>
    <col min="6180" max="6180" width="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4.5703125" style="14" customWidth="1"/>
    <col min="6185" max="6185" width="11.7109375" style="14" customWidth="1"/>
    <col min="6186" max="6186" width="1.7109375" style="14" customWidth="1"/>
    <col min="6187" max="6380" width="9.140625" style="14"/>
    <col min="6381" max="6388" width="4" style="14" customWidth="1"/>
    <col min="6389" max="6389" width="6" style="14" customWidth="1"/>
    <col min="6390" max="6391" width="4" style="14" customWidth="1"/>
    <col min="6392" max="6393" width="0" style="14" hidden="1" customWidth="1"/>
    <col min="6394" max="6394" width="47.7109375" style="14" customWidth="1"/>
    <col min="6395" max="6397" width="0" style="14" hidden="1" customWidth="1"/>
    <col min="6398" max="6398" width="14.5703125" style="14" customWidth="1"/>
    <col min="6399" max="6408" width="0" style="14" hidden="1" customWidth="1"/>
    <col min="6409" max="6409" width="1.7109375" style="14" customWidth="1"/>
    <col min="6410" max="6410" width="13" style="14" customWidth="1"/>
    <col min="6411" max="6412" width="11.7109375" style="14" customWidth="1"/>
    <col min="6413" max="6413" width="13" style="14" customWidth="1"/>
    <col min="6414" max="6414" width="11.7109375" style="14" customWidth="1"/>
    <col min="6415" max="6415" width="1.7109375" style="14" customWidth="1"/>
    <col min="6416" max="6416" width="13" style="14" customWidth="1"/>
    <col min="6417" max="6418" width="11.7109375" style="14" customWidth="1"/>
    <col min="6419" max="6419" width="13" style="14" customWidth="1"/>
    <col min="6420" max="6420" width="11.7109375" style="14" customWidth="1"/>
    <col min="6421" max="6421" width="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8" width="13" style="14" customWidth="1"/>
    <col min="6429" max="6429" width="11.7109375" style="14" customWidth="1"/>
    <col min="6430" max="6430" width="1.7109375" style="14" customWidth="1"/>
    <col min="6431" max="6433" width="11.7109375" style="14" customWidth="1"/>
    <col min="6434" max="6434" width="13" style="14" customWidth="1"/>
    <col min="6435" max="6435" width="11.7109375" style="14" customWidth="1"/>
    <col min="6436" max="6436" width="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4.5703125" style="14" customWidth="1"/>
    <col min="6441" max="6441" width="11.7109375" style="14" customWidth="1"/>
    <col min="6442" max="6442" width="1.7109375" style="14" customWidth="1"/>
    <col min="6443" max="6636" width="9.140625" style="14"/>
    <col min="6637" max="6644" width="4" style="14" customWidth="1"/>
    <col min="6645" max="6645" width="6" style="14" customWidth="1"/>
    <col min="6646" max="6647" width="4" style="14" customWidth="1"/>
    <col min="6648" max="6649" width="0" style="14" hidden="1" customWidth="1"/>
    <col min="6650" max="6650" width="47.7109375" style="14" customWidth="1"/>
    <col min="6651" max="6653" width="0" style="14" hidden="1" customWidth="1"/>
    <col min="6654" max="6654" width="14.5703125" style="14" customWidth="1"/>
    <col min="6655" max="6664" width="0" style="14" hidden="1" customWidth="1"/>
    <col min="6665" max="6665" width="1.7109375" style="14" customWidth="1"/>
    <col min="6666" max="6666" width="13" style="14" customWidth="1"/>
    <col min="6667" max="6668" width="11.7109375" style="14" customWidth="1"/>
    <col min="6669" max="6669" width="13" style="14" customWidth="1"/>
    <col min="6670" max="6670" width="11.7109375" style="14" customWidth="1"/>
    <col min="6671" max="6671" width="1.7109375" style="14" customWidth="1"/>
    <col min="6672" max="6672" width="13" style="14" customWidth="1"/>
    <col min="6673" max="6674" width="11.7109375" style="14" customWidth="1"/>
    <col min="6675" max="6675" width="13" style="14" customWidth="1"/>
    <col min="6676" max="6676" width="11.7109375" style="14" customWidth="1"/>
    <col min="6677" max="6677" width="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4" width="13" style="14" customWidth="1"/>
    <col min="6685" max="6685" width="11.7109375" style="14" customWidth="1"/>
    <col min="6686" max="6686" width="1.7109375" style="14" customWidth="1"/>
    <col min="6687" max="6689" width="11.7109375" style="14" customWidth="1"/>
    <col min="6690" max="6690" width="13" style="14" customWidth="1"/>
    <col min="6691" max="6691" width="11.7109375" style="14" customWidth="1"/>
    <col min="6692" max="6692" width="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4.5703125" style="14" customWidth="1"/>
    <col min="6697" max="6697" width="11.7109375" style="14" customWidth="1"/>
    <col min="6698" max="6698" width="1.7109375" style="14" customWidth="1"/>
    <col min="6699" max="6892" width="9.140625" style="14"/>
    <col min="6893" max="6900" width="4" style="14" customWidth="1"/>
    <col min="6901" max="6901" width="6" style="14" customWidth="1"/>
    <col min="6902" max="6903" width="4" style="14" customWidth="1"/>
    <col min="6904" max="6905" width="0" style="14" hidden="1" customWidth="1"/>
    <col min="6906" max="6906" width="47.7109375" style="14" customWidth="1"/>
    <col min="6907" max="6909" width="0" style="14" hidden="1" customWidth="1"/>
    <col min="6910" max="6910" width="14.5703125" style="14" customWidth="1"/>
    <col min="6911" max="6920" width="0" style="14" hidden="1" customWidth="1"/>
    <col min="6921" max="6921" width="1.7109375" style="14" customWidth="1"/>
    <col min="6922" max="6922" width="13" style="14" customWidth="1"/>
    <col min="6923" max="6924" width="11.7109375" style="14" customWidth="1"/>
    <col min="6925" max="6925" width="13" style="14" customWidth="1"/>
    <col min="6926" max="6926" width="11.7109375" style="14" customWidth="1"/>
    <col min="6927" max="6927" width="1.7109375" style="14" customWidth="1"/>
    <col min="6928" max="6928" width="13" style="14" customWidth="1"/>
    <col min="6929" max="6930" width="11.7109375" style="14" customWidth="1"/>
    <col min="6931" max="6931" width="13" style="14" customWidth="1"/>
    <col min="6932" max="6932" width="11.7109375" style="14" customWidth="1"/>
    <col min="6933" max="6933" width="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40" width="13" style="14" customWidth="1"/>
    <col min="6941" max="6941" width="11.7109375" style="14" customWidth="1"/>
    <col min="6942" max="6942" width="1.7109375" style="14" customWidth="1"/>
    <col min="6943" max="6945" width="11.7109375" style="14" customWidth="1"/>
    <col min="6946" max="6946" width="13" style="14" customWidth="1"/>
    <col min="6947" max="6947" width="11.7109375" style="14" customWidth="1"/>
    <col min="6948" max="6948" width="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4.5703125" style="14" customWidth="1"/>
    <col min="6953" max="6953" width="11.7109375" style="14" customWidth="1"/>
    <col min="6954" max="6954" width="1.7109375" style="14" customWidth="1"/>
    <col min="6955" max="7148" width="9.140625" style="14"/>
    <col min="7149" max="7156" width="4" style="14" customWidth="1"/>
    <col min="7157" max="7157" width="6" style="14" customWidth="1"/>
    <col min="7158" max="7159" width="4" style="14" customWidth="1"/>
    <col min="7160" max="7161" width="0" style="14" hidden="1" customWidth="1"/>
    <col min="7162" max="7162" width="47.7109375" style="14" customWidth="1"/>
    <col min="7163" max="7165" width="0" style="14" hidden="1" customWidth="1"/>
    <col min="7166" max="7166" width="14.5703125" style="14" customWidth="1"/>
    <col min="7167" max="7176" width="0" style="14" hidden="1" customWidth="1"/>
    <col min="7177" max="7177" width="1.7109375" style="14" customWidth="1"/>
    <col min="7178" max="7178" width="13" style="14" customWidth="1"/>
    <col min="7179" max="7180" width="11.7109375" style="14" customWidth="1"/>
    <col min="7181" max="7181" width="13" style="14" customWidth="1"/>
    <col min="7182" max="7182" width="11.7109375" style="14" customWidth="1"/>
    <col min="7183" max="7183" width="1.7109375" style="14" customWidth="1"/>
    <col min="7184" max="7184" width="13" style="14" customWidth="1"/>
    <col min="7185" max="7186" width="11.7109375" style="14" customWidth="1"/>
    <col min="7187" max="7187" width="13" style="14" customWidth="1"/>
    <col min="7188" max="7188" width="11.7109375" style="14" customWidth="1"/>
    <col min="7189" max="7189" width="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6" width="13" style="14" customWidth="1"/>
    <col min="7197" max="7197" width="11.7109375" style="14" customWidth="1"/>
    <col min="7198" max="7198" width="1.7109375" style="14" customWidth="1"/>
    <col min="7199" max="7201" width="11.7109375" style="14" customWidth="1"/>
    <col min="7202" max="7202" width="13" style="14" customWidth="1"/>
    <col min="7203" max="7203" width="11.7109375" style="14" customWidth="1"/>
    <col min="7204" max="7204" width="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4.5703125" style="14" customWidth="1"/>
    <col min="7209" max="7209" width="11.7109375" style="14" customWidth="1"/>
    <col min="7210" max="7210" width="1.7109375" style="14" customWidth="1"/>
    <col min="7211" max="7404" width="9.140625" style="14"/>
    <col min="7405" max="7412" width="4" style="14" customWidth="1"/>
    <col min="7413" max="7413" width="6" style="14" customWidth="1"/>
    <col min="7414" max="7415" width="4" style="14" customWidth="1"/>
    <col min="7416" max="7417" width="0" style="14" hidden="1" customWidth="1"/>
    <col min="7418" max="7418" width="47.7109375" style="14" customWidth="1"/>
    <col min="7419" max="7421" width="0" style="14" hidden="1" customWidth="1"/>
    <col min="7422" max="7422" width="14.5703125" style="14" customWidth="1"/>
    <col min="7423" max="7432" width="0" style="14" hidden="1" customWidth="1"/>
    <col min="7433" max="7433" width="1.7109375" style="14" customWidth="1"/>
    <col min="7434" max="7434" width="13" style="14" customWidth="1"/>
    <col min="7435" max="7436" width="11.7109375" style="14" customWidth="1"/>
    <col min="7437" max="7437" width="13" style="14" customWidth="1"/>
    <col min="7438" max="7438" width="11.7109375" style="14" customWidth="1"/>
    <col min="7439" max="7439" width="1.7109375" style="14" customWidth="1"/>
    <col min="7440" max="7440" width="13" style="14" customWidth="1"/>
    <col min="7441" max="7442" width="11.7109375" style="14" customWidth="1"/>
    <col min="7443" max="7443" width="13" style="14" customWidth="1"/>
    <col min="7444" max="7444" width="11.7109375" style="14" customWidth="1"/>
    <col min="7445" max="7445" width="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52" width="13" style="14" customWidth="1"/>
    <col min="7453" max="7453" width="11.7109375" style="14" customWidth="1"/>
    <col min="7454" max="7454" width="1.7109375" style="14" customWidth="1"/>
    <col min="7455" max="7457" width="11.7109375" style="14" customWidth="1"/>
    <col min="7458" max="7458" width="13" style="14" customWidth="1"/>
    <col min="7459" max="7459" width="11.7109375" style="14" customWidth="1"/>
    <col min="7460" max="7460" width="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4.5703125" style="14" customWidth="1"/>
    <col min="7465" max="7465" width="11.7109375" style="14" customWidth="1"/>
    <col min="7466" max="7466" width="1.7109375" style="14" customWidth="1"/>
    <col min="7467" max="7660" width="9.140625" style="14"/>
    <col min="7661" max="7668" width="4" style="14" customWidth="1"/>
    <col min="7669" max="7669" width="6" style="14" customWidth="1"/>
    <col min="7670" max="7671" width="4" style="14" customWidth="1"/>
    <col min="7672" max="7673" width="0" style="14" hidden="1" customWidth="1"/>
    <col min="7674" max="7674" width="47.7109375" style="14" customWidth="1"/>
    <col min="7675" max="7677" width="0" style="14" hidden="1" customWidth="1"/>
    <col min="7678" max="7678" width="14.5703125" style="14" customWidth="1"/>
    <col min="7679" max="7688" width="0" style="14" hidden="1" customWidth="1"/>
    <col min="7689" max="7689" width="1.7109375" style="14" customWidth="1"/>
    <col min="7690" max="7690" width="13" style="14" customWidth="1"/>
    <col min="7691" max="7692" width="11.7109375" style="14" customWidth="1"/>
    <col min="7693" max="7693" width="13" style="14" customWidth="1"/>
    <col min="7694" max="7694" width="11.7109375" style="14" customWidth="1"/>
    <col min="7695" max="7695" width="1.7109375" style="14" customWidth="1"/>
    <col min="7696" max="7696" width="13" style="14" customWidth="1"/>
    <col min="7697" max="7698" width="11.7109375" style="14" customWidth="1"/>
    <col min="7699" max="7699" width="13" style="14" customWidth="1"/>
    <col min="7700" max="7700" width="11.7109375" style="14" customWidth="1"/>
    <col min="7701" max="7701" width="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8" width="13" style="14" customWidth="1"/>
    <col min="7709" max="7709" width="11.7109375" style="14" customWidth="1"/>
    <col min="7710" max="7710" width="1.7109375" style="14" customWidth="1"/>
    <col min="7711" max="7713" width="11.7109375" style="14" customWidth="1"/>
    <col min="7714" max="7714" width="13" style="14" customWidth="1"/>
    <col min="7715" max="7715" width="11.7109375" style="14" customWidth="1"/>
    <col min="7716" max="7716" width="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4.5703125" style="14" customWidth="1"/>
    <col min="7721" max="7721" width="11.7109375" style="14" customWidth="1"/>
    <col min="7722" max="7722" width="1.7109375" style="14" customWidth="1"/>
    <col min="7723" max="7916" width="9.140625" style="14"/>
    <col min="7917" max="7924" width="4" style="14" customWidth="1"/>
    <col min="7925" max="7925" width="6" style="14" customWidth="1"/>
    <col min="7926" max="7927" width="4" style="14" customWidth="1"/>
    <col min="7928" max="7929" width="0" style="14" hidden="1" customWidth="1"/>
    <col min="7930" max="7930" width="47.7109375" style="14" customWidth="1"/>
    <col min="7931" max="7933" width="0" style="14" hidden="1" customWidth="1"/>
    <col min="7934" max="7934" width="14.5703125" style="14" customWidth="1"/>
    <col min="7935" max="7944" width="0" style="14" hidden="1" customWidth="1"/>
    <col min="7945" max="7945" width="1.7109375" style="14" customWidth="1"/>
    <col min="7946" max="7946" width="13" style="14" customWidth="1"/>
    <col min="7947" max="7948" width="11.7109375" style="14" customWidth="1"/>
    <col min="7949" max="7949" width="13" style="14" customWidth="1"/>
    <col min="7950" max="7950" width="11.7109375" style="14" customWidth="1"/>
    <col min="7951" max="7951" width="1.7109375" style="14" customWidth="1"/>
    <col min="7952" max="7952" width="13" style="14" customWidth="1"/>
    <col min="7953" max="7954" width="11.7109375" style="14" customWidth="1"/>
    <col min="7955" max="7955" width="13" style="14" customWidth="1"/>
    <col min="7956" max="7956" width="11.7109375" style="14" customWidth="1"/>
    <col min="7957" max="7957" width="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4" width="13" style="14" customWidth="1"/>
    <col min="7965" max="7965" width="11.7109375" style="14" customWidth="1"/>
    <col min="7966" max="7966" width="1.7109375" style="14" customWidth="1"/>
    <col min="7967" max="7969" width="11.7109375" style="14" customWidth="1"/>
    <col min="7970" max="7970" width="13" style="14" customWidth="1"/>
    <col min="7971" max="7971" width="11.7109375" style="14" customWidth="1"/>
    <col min="7972" max="7972" width="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4.5703125" style="14" customWidth="1"/>
    <col min="7977" max="7977" width="11.7109375" style="14" customWidth="1"/>
    <col min="7978" max="7978" width="1.7109375" style="14" customWidth="1"/>
    <col min="7979" max="8172" width="9.140625" style="14"/>
    <col min="8173" max="8180" width="4" style="14" customWidth="1"/>
    <col min="8181" max="8181" width="6" style="14" customWidth="1"/>
    <col min="8182" max="8183" width="4" style="14" customWidth="1"/>
    <col min="8184" max="8185" width="0" style="14" hidden="1" customWidth="1"/>
    <col min="8186" max="8186" width="47.7109375" style="14" customWidth="1"/>
    <col min="8187" max="8189" width="0" style="14" hidden="1" customWidth="1"/>
    <col min="8190" max="8190" width="14.5703125" style="14" customWidth="1"/>
    <col min="8191" max="8200" width="0" style="14" hidden="1" customWidth="1"/>
    <col min="8201" max="8201" width="1.7109375" style="14" customWidth="1"/>
    <col min="8202" max="8202" width="13" style="14" customWidth="1"/>
    <col min="8203" max="8204" width="11.7109375" style="14" customWidth="1"/>
    <col min="8205" max="8205" width="13" style="14" customWidth="1"/>
    <col min="8206" max="8206" width="11.7109375" style="14" customWidth="1"/>
    <col min="8207" max="8207" width="1.7109375" style="14" customWidth="1"/>
    <col min="8208" max="8208" width="13" style="14" customWidth="1"/>
    <col min="8209" max="8210" width="11.7109375" style="14" customWidth="1"/>
    <col min="8211" max="8211" width="13" style="14" customWidth="1"/>
    <col min="8212" max="8212" width="11.7109375" style="14" customWidth="1"/>
    <col min="8213" max="8213" width="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20" width="13" style="14" customWidth="1"/>
    <col min="8221" max="8221" width="11.7109375" style="14" customWidth="1"/>
    <col min="8222" max="8222" width="1.7109375" style="14" customWidth="1"/>
    <col min="8223" max="8225" width="11.7109375" style="14" customWidth="1"/>
    <col min="8226" max="8226" width="13" style="14" customWidth="1"/>
    <col min="8227" max="8227" width="11.7109375" style="14" customWidth="1"/>
    <col min="8228" max="8228" width="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4.5703125" style="14" customWidth="1"/>
    <col min="8233" max="8233" width="11.7109375" style="14" customWidth="1"/>
    <col min="8234" max="8234" width="1.7109375" style="14" customWidth="1"/>
    <col min="8235" max="8428" width="9.140625" style="14"/>
    <col min="8429" max="8436" width="4" style="14" customWidth="1"/>
    <col min="8437" max="8437" width="6" style="14" customWidth="1"/>
    <col min="8438" max="8439" width="4" style="14" customWidth="1"/>
    <col min="8440" max="8441" width="0" style="14" hidden="1" customWidth="1"/>
    <col min="8442" max="8442" width="47.7109375" style="14" customWidth="1"/>
    <col min="8443" max="8445" width="0" style="14" hidden="1" customWidth="1"/>
    <col min="8446" max="8446" width="14.5703125" style="14" customWidth="1"/>
    <col min="8447" max="8456" width="0" style="14" hidden="1" customWidth="1"/>
    <col min="8457" max="8457" width="1.7109375" style="14" customWidth="1"/>
    <col min="8458" max="8458" width="13" style="14" customWidth="1"/>
    <col min="8459" max="8460" width="11.7109375" style="14" customWidth="1"/>
    <col min="8461" max="8461" width="13" style="14" customWidth="1"/>
    <col min="8462" max="8462" width="11.7109375" style="14" customWidth="1"/>
    <col min="8463" max="8463" width="1.7109375" style="14" customWidth="1"/>
    <col min="8464" max="8464" width="13" style="14" customWidth="1"/>
    <col min="8465" max="8466" width="11.7109375" style="14" customWidth="1"/>
    <col min="8467" max="8467" width="13" style="14" customWidth="1"/>
    <col min="8468" max="8468" width="11.7109375" style="14" customWidth="1"/>
    <col min="8469" max="8469" width="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6" width="13" style="14" customWidth="1"/>
    <col min="8477" max="8477" width="11.7109375" style="14" customWidth="1"/>
    <col min="8478" max="8478" width="1.7109375" style="14" customWidth="1"/>
    <col min="8479" max="8481" width="11.7109375" style="14" customWidth="1"/>
    <col min="8482" max="8482" width="13" style="14" customWidth="1"/>
    <col min="8483" max="8483" width="11.7109375" style="14" customWidth="1"/>
    <col min="8484" max="8484" width="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4.5703125" style="14" customWidth="1"/>
    <col min="8489" max="8489" width="11.7109375" style="14" customWidth="1"/>
    <col min="8490" max="8490" width="1.7109375" style="14" customWidth="1"/>
    <col min="8491" max="8684" width="9.140625" style="14"/>
    <col min="8685" max="8692" width="4" style="14" customWidth="1"/>
    <col min="8693" max="8693" width="6" style="14" customWidth="1"/>
    <col min="8694" max="8695" width="4" style="14" customWidth="1"/>
    <col min="8696" max="8697" width="0" style="14" hidden="1" customWidth="1"/>
    <col min="8698" max="8698" width="47.7109375" style="14" customWidth="1"/>
    <col min="8699" max="8701" width="0" style="14" hidden="1" customWidth="1"/>
    <col min="8702" max="8702" width="14.5703125" style="14" customWidth="1"/>
    <col min="8703" max="8712" width="0" style="14" hidden="1" customWidth="1"/>
    <col min="8713" max="8713" width="1.7109375" style="14" customWidth="1"/>
    <col min="8714" max="8714" width="13" style="14" customWidth="1"/>
    <col min="8715" max="8716" width="11.7109375" style="14" customWidth="1"/>
    <col min="8717" max="8717" width="13" style="14" customWidth="1"/>
    <col min="8718" max="8718" width="11.7109375" style="14" customWidth="1"/>
    <col min="8719" max="8719" width="1.7109375" style="14" customWidth="1"/>
    <col min="8720" max="8720" width="13" style="14" customWidth="1"/>
    <col min="8721" max="8722" width="11.7109375" style="14" customWidth="1"/>
    <col min="8723" max="8723" width="13" style="14" customWidth="1"/>
    <col min="8724" max="8724" width="11.7109375" style="14" customWidth="1"/>
    <col min="8725" max="8725" width="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32" width="13" style="14" customWidth="1"/>
    <col min="8733" max="8733" width="11.7109375" style="14" customWidth="1"/>
    <col min="8734" max="8734" width="1.7109375" style="14" customWidth="1"/>
    <col min="8735" max="8737" width="11.7109375" style="14" customWidth="1"/>
    <col min="8738" max="8738" width="13" style="14" customWidth="1"/>
    <col min="8739" max="8739" width="11.7109375" style="14" customWidth="1"/>
    <col min="8740" max="8740" width="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4.5703125" style="14" customWidth="1"/>
    <col min="8745" max="8745" width="11.7109375" style="14" customWidth="1"/>
    <col min="8746" max="8746" width="1.7109375" style="14" customWidth="1"/>
    <col min="8747" max="8940" width="9.140625" style="14"/>
    <col min="8941" max="8948" width="4" style="14" customWidth="1"/>
    <col min="8949" max="8949" width="6" style="14" customWidth="1"/>
    <col min="8950" max="8951" width="4" style="14" customWidth="1"/>
    <col min="8952" max="8953" width="0" style="14" hidden="1" customWidth="1"/>
    <col min="8954" max="8954" width="47.7109375" style="14" customWidth="1"/>
    <col min="8955" max="8957" width="0" style="14" hidden="1" customWidth="1"/>
    <col min="8958" max="8958" width="14.5703125" style="14" customWidth="1"/>
    <col min="8959" max="8968" width="0" style="14" hidden="1" customWidth="1"/>
    <col min="8969" max="8969" width="1.7109375" style="14" customWidth="1"/>
    <col min="8970" max="8970" width="13" style="14" customWidth="1"/>
    <col min="8971" max="8972" width="11.7109375" style="14" customWidth="1"/>
    <col min="8973" max="8973" width="13" style="14" customWidth="1"/>
    <col min="8974" max="8974" width="11.7109375" style="14" customWidth="1"/>
    <col min="8975" max="8975" width="1.7109375" style="14" customWidth="1"/>
    <col min="8976" max="8976" width="13" style="14" customWidth="1"/>
    <col min="8977" max="8978" width="11.7109375" style="14" customWidth="1"/>
    <col min="8979" max="8979" width="13" style="14" customWidth="1"/>
    <col min="8980" max="8980" width="11.7109375" style="14" customWidth="1"/>
    <col min="8981" max="8981" width="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8" width="13" style="14" customWidth="1"/>
    <col min="8989" max="8989" width="11.7109375" style="14" customWidth="1"/>
    <col min="8990" max="8990" width="1.7109375" style="14" customWidth="1"/>
    <col min="8991" max="8993" width="11.7109375" style="14" customWidth="1"/>
    <col min="8994" max="8994" width="13" style="14" customWidth="1"/>
    <col min="8995" max="8995" width="11.7109375" style="14" customWidth="1"/>
    <col min="8996" max="8996" width="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4.5703125" style="14" customWidth="1"/>
    <col min="9001" max="9001" width="11.7109375" style="14" customWidth="1"/>
    <col min="9002" max="9002" width="1.7109375" style="14" customWidth="1"/>
    <col min="9003" max="9196" width="9.140625" style="14"/>
    <col min="9197" max="9204" width="4" style="14" customWidth="1"/>
    <col min="9205" max="9205" width="6" style="14" customWidth="1"/>
    <col min="9206" max="9207" width="4" style="14" customWidth="1"/>
    <col min="9208" max="9209" width="0" style="14" hidden="1" customWidth="1"/>
    <col min="9210" max="9210" width="47.7109375" style="14" customWidth="1"/>
    <col min="9211" max="9213" width="0" style="14" hidden="1" customWidth="1"/>
    <col min="9214" max="9214" width="14.5703125" style="14" customWidth="1"/>
    <col min="9215" max="9224" width="0" style="14" hidden="1" customWidth="1"/>
    <col min="9225" max="9225" width="1.7109375" style="14" customWidth="1"/>
    <col min="9226" max="9226" width="13" style="14" customWidth="1"/>
    <col min="9227" max="9228" width="11.7109375" style="14" customWidth="1"/>
    <col min="9229" max="9229" width="13" style="14" customWidth="1"/>
    <col min="9230" max="9230" width="11.7109375" style="14" customWidth="1"/>
    <col min="9231" max="9231" width="1.7109375" style="14" customWidth="1"/>
    <col min="9232" max="9232" width="13" style="14" customWidth="1"/>
    <col min="9233" max="9234" width="11.7109375" style="14" customWidth="1"/>
    <col min="9235" max="9235" width="13" style="14" customWidth="1"/>
    <col min="9236" max="9236" width="11.7109375" style="14" customWidth="1"/>
    <col min="9237" max="9237" width="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4" width="13" style="14" customWidth="1"/>
    <col min="9245" max="9245" width="11.7109375" style="14" customWidth="1"/>
    <col min="9246" max="9246" width="1.7109375" style="14" customWidth="1"/>
    <col min="9247" max="9249" width="11.7109375" style="14" customWidth="1"/>
    <col min="9250" max="9250" width="13" style="14" customWidth="1"/>
    <col min="9251" max="9251" width="11.7109375" style="14" customWidth="1"/>
    <col min="9252" max="9252" width="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4.5703125" style="14" customWidth="1"/>
    <col min="9257" max="9257" width="11.7109375" style="14" customWidth="1"/>
    <col min="9258" max="9258" width="1.7109375" style="14" customWidth="1"/>
    <col min="9259" max="9452" width="9.140625" style="14"/>
    <col min="9453" max="9460" width="4" style="14" customWidth="1"/>
    <col min="9461" max="9461" width="6" style="14" customWidth="1"/>
    <col min="9462" max="9463" width="4" style="14" customWidth="1"/>
    <col min="9464" max="9465" width="0" style="14" hidden="1" customWidth="1"/>
    <col min="9466" max="9466" width="47.7109375" style="14" customWidth="1"/>
    <col min="9467" max="9469" width="0" style="14" hidden="1" customWidth="1"/>
    <col min="9470" max="9470" width="14.5703125" style="14" customWidth="1"/>
    <col min="9471" max="9480" width="0" style="14" hidden="1" customWidth="1"/>
    <col min="9481" max="9481" width="1.7109375" style="14" customWidth="1"/>
    <col min="9482" max="9482" width="13" style="14" customWidth="1"/>
    <col min="9483" max="9484" width="11.7109375" style="14" customWidth="1"/>
    <col min="9485" max="9485" width="13" style="14" customWidth="1"/>
    <col min="9486" max="9486" width="11.7109375" style="14" customWidth="1"/>
    <col min="9487" max="9487" width="1.7109375" style="14" customWidth="1"/>
    <col min="9488" max="9488" width="13" style="14" customWidth="1"/>
    <col min="9489" max="9490" width="11.7109375" style="14" customWidth="1"/>
    <col min="9491" max="9491" width="13" style="14" customWidth="1"/>
    <col min="9492" max="9492" width="11.7109375" style="14" customWidth="1"/>
    <col min="9493" max="9493" width="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500" width="13" style="14" customWidth="1"/>
    <col min="9501" max="9501" width="11.7109375" style="14" customWidth="1"/>
    <col min="9502" max="9502" width="1.7109375" style="14" customWidth="1"/>
    <col min="9503" max="9505" width="11.7109375" style="14" customWidth="1"/>
    <col min="9506" max="9506" width="13" style="14" customWidth="1"/>
    <col min="9507" max="9507" width="11.7109375" style="14" customWidth="1"/>
    <col min="9508" max="9508" width="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4.5703125" style="14" customWidth="1"/>
    <col min="9513" max="9513" width="11.7109375" style="14" customWidth="1"/>
    <col min="9514" max="9514" width="1.7109375" style="14" customWidth="1"/>
    <col min="9515" max="9708" width="9.140625" style="14"/>
    <col min="9709" max="9716" width="4" style="14" customWidth="1"/>
    <col min="9717" max="9717" width="6" style="14" customWidth="1"/>
    <col min="9718" max="9719" width="4" style="14" customWidth="1"/>
    <col min="9720" max="9721" width="0" style="14" hidden="1" customWidth="1"/>
    <col min="9722" max="9722" width="47.7109375" style="14" customWidth="1"/>
    <col min="9723" max="9725" width="0" style="14" hidden="1" customWidth="1"/>
    <col min="9726" max="9726" width="14.5703125" style="14" customWidth="1"/>
    <col min="9727" max="9736" width="0" style="14" hidden="1" customWidth="1"/>
    <col min="9737" max="9737" width="1.7109375" style="14" customWidth="1"/>
    <col min="9738" max="9738" width="13" style="14" customWidth="1"/>
    <col min="9739" max="9740" width="11.7109375" style="14" customWidth="1"/>
    <col min="9741" max="9741" width="13" style="14" customWidth="1"/>
    <col min="9742" max="9742" width="11.7109375" style="14" customWidth="1"/>
    <col min="9743" max="9743" width="1.7109375" style="14" customWidth="1"/>
    <col min="9744" max="9744" width="13" style="14" customWidth="1"/>
    <col min="9745" max="9746" width="11.7109375" style="14" customWidth="1"/>
    <col min="9747" max="9747" width="13" style="14" customWidth="1"/>
    <col min="9748" max="9748" width="11.7109375" style="14" customWidth="1"/>
    <col min="9749" max="9749" width="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6" width="13" style="14" customWidth="1"/>
    <col min="9757" max="9757" width="11.7109375" style="14" customWidth="1"/>
    <col min="9758" max="9758" width="1.7109375" style="14" customWidth="1"/>
    <col min="9759" max="9761" width="11.7109375" style="14" customWidth="1"/>
    <col min="9762" max="9762" width="13" style="14" customWidth="1"/>
    <col min="9763" max="9763" width="11.7109375" style="14" customWidth="1"/>
    <col min="9764" max="9764" width="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4.5703125" style="14" customWidth="1"/>
    <col min="9769" max="9769" width="11.7109375" style="14" customWidth="1"/>
    <col min="9770" max="9770" width="1.7109375" style="14" customWidth="1"/>
    <col min="9771" max="9964" width="9.140625" style="14"/>
    <col min="9965" max="9972" width="4" style="14" customWidth="1"/>
    <col min="9973" max="9973" width="6" style="14" customWidth="1"/>
    <col min="9974" max="9975" width="4" style="14" customWidth="1"/>
    <col min="9976" max="9977" width="0" style="14" hidden="1" customWidth="1"/>
    <col min="9978" max="9978" width="47.7109375" style="14" customWidth="1"/>
    <col min="9979" max="9981" width="0" style="14" hidden="1" customWidth="1"/>
    <col min="9982" max="9982" width="14.5703125" style="14" customWidth="1"/>
    <col min="9983" max="9992" width="0" style="14" hidden="1" customWidth="1"/>
    <col min="9993" max="9993" width="1.7109375" style="14" customWidth="1"/>
    <col min="9994" max="9994" width="13" style="14" customWidth="1"/>
    <col min="9995" max="9996" width="11.7109375" style="14" customWidth="1"/>
    <col min="9997" max="9997" width="13" style="14" customWidth="1"/>
    <col min="9998" max="9998" width="11.7109375" style="14" customWidth="1"/>
    <col min="9999" max="9999" width="1.7109375" style="14" customWidth="1"/>
    <col min="10000" max="10000" width="13" style="14" customWidth="1"/>
    <col min="10001" max="10002" width="11.7109375" style="14" customWidth="1"/>
    <col min="10003" max="10003" width="13" style="14" customWidth="1"/>
    <col min="10004" max="10004" width="11.7109375" style="14" customWidth="1"/>
    <col min="10005" max="10005" width="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12" width="13" style="14" customWidth="1"/>
    <col min="10013" max="10013" width="11.7109375" style="14" customWidth="1"/>
    <col min="10014" max="10014" width="1.7109375" style="14" customWidth="1"/>
    <col min="10015" max="10017" width="11.7109375" style="14" customWidth="1"/>
    <col min="10018" max="10018" width="13" style="14" customWidth="1"/>
    <col min="10019" max="10019" width="11.7109375" style="14" customWidth="1"/>
    <col min="10020" max="10020" width="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4.5703125" style="14" customWidth="1"/>
    <col min="10025" max="10025" width="11.7109375" style="14" customWidth="1"/>
    <col min="10026" max="10026" width="1.7109375" style="14" customWidth="1"/>
    <col min="10027" max="10220" width="9.140625" style="14"/>
    <col min="10221" max="10228" width="4" style="14" customWidth="1"/>
    <col min="10229" max="10229" width="6" style="14" customWidth="1"/>
    <col min="10230" max="10231" width="4" style="14" customWidth="1"/>
    <col min="10232" max="10233" width="0" style="14" hidden="1" customWidth="1"/>
    <col min="10234" max="10234" width="47.7109375" style="14" customWidth="1"/>
    <col min="10235" max="10237" width="0" style="14" hidden="1" customWidth="1"/>
    <col min="10238" max="10238" width="14.5703125" style="14" customWidth="1"/>
    <col min="10239" max="10248" width="0" style="14" hidden="1" customWidth="1"/>
    <col min="10249" max="10249" width="1.7109375" style="14" customWidth="1"/>
    <col min="10250" max="10250" width="13" style="14" customWidth="1"/>
    <col min="10251" max="10252" width="11.7109375" style="14" customWidth="1"/>
    <col min="10253" max="10253" width="13" style="14" customWidth="1"/>
    <col min="10254" max="10254" width="11.7109375" style="14" customWidth="1"/>
    <col min="10255" max="10255" width="1.7109375" style="14" customWidth="1"/>
    <col min="10256" max="10256" width="13" style="14" customWidth="1"/>
    <col min="10257" max="10258" width="11.7109375" style="14" customWidth="1"/>
    <col min="10259" max="10259" width="13" style="14" customWidth="1"/>
    <col min="10260" max="10260" width="11.7109375" style="14" customWidth="1"/>
    <col min="10261" max="10261" width="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8" width="13" style="14" customWidth="1"/>
    <col min="10269" max="10269" width="11.7109375" style="14" customWidth="1"/>
    <col min="10270" max="10270" width="1.7109375" style="14" customWidth="1"/>
    <col min="10271" max="10273" width="11.7109375" style="14" customWidth="1"/>
    <col min="10274" max="10274" width="13" style="14" customWidth="1"/>
    <col min="10275" max="10275" width="11.7109375" style="14" customWidth="1"/>
    <col min="10276" max="10276" width="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4.5703125" style="14" customWidth="1"/>
    <col min="10281" max="10281" width="11.7109375" style="14" customWidth="1"/>
    <col min="10282" max="10282" width="1.7109375" style="14" customWidth="1"/>
    <col min="10283" max="10476" width="9.140625" style="14"/>
    <col min="10477" max="10484" width="4" style="14" customWidth="1"/>
    <col min="10485" max="10485" width="6" style="14" customWidth="1"/>
    <col min="10486" max="10487" width="4" style="14" customWidth="1"/>
    <col min="10488" max="10489" width="0" style="14" hidden="1" customWidth="1"/>
    <col min="10490" max="10490" width="47.7109375" style="14" customWidth="1"/>
    <col min="10491" max="10493" width="0" style="14" hidden="1" customWidth="1"/>
    <col min="10494" max="10494" width="14.5703125" style="14" customWidth="1"/>
    <col min="10495" max="10504" width="0" style="14" hidden="1" customWidth="1"/>
    <col min="10505" max="10505" width="1.7109375" style="14" customWidth="1"/>
    <col min="10506" max="10506" width="13" style="14" customWidth="1"/>
    <col min="10507" max="10508" width="11.7109375" style="14" customWidth="1"/>
    <col min="10509" max="10509" width="13" style="14" customWidth="1"/>
    <col min="10510" max="10510" width="11.7109375" style="14" customWidth="1"/>
    <col min="10511" max="10511" width="1.7109375" style="14" customWidth="1"/>
    <col min="10512" max="10512" width="13" style="14" customWidth="1"/>
    <col min="10513" max="10514" width="11.7109375" style="14" customWidth="1"/>
    <col min="10515" max="10515" width="13" style="14" customWidth="1"/>
    <col min="10516" max="10516" width="11.7109375" style="14" customWidth="1"/>
    <col min="10517" max="10517" width="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4" width="13" style="14" customWidth="1"/>
    <col min="10525" max="10525" width="11.7109375" style="14" customWidth="1"/>
    <col min="10526" max="10526" width="1.7109375" style="14" customWidth="1"/>
    <col min="10527" max="10529" width="11.7109375" style="14" customWidth="1"/>
    <col min="10530" max="10530" width="13" style="14" customWidth="1"/>
    <col min="10531" max="10531" width="11.7109375" style="14" customWidth="1"/>
    <col min="10532" max="10532" width="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4.5703125" style="14" customWidth="1"/>
    <col min="10537" max="10537" width="11.7109375" style="14" customWidth="1"/>
    <col min="10538" max="10538" width="1.7109375" style="14" customWidth="1"/>
    <col min="10539" max="10732" width="9.140625" style="14"/>
    <col min="10733" max="10740" width="4" style="14" customWidth="1"/>
    <col min="10741" max="10741" width="6" style="14" customWidth="1"/>
    <col min="10742" max="10743" width="4" style="14" customWidth="1"/>
    <col min="10744" max="10745" width="0" style="14" hidden="1" customWidth="1"/>
    <col min="10746" max="10746" width="47.7109375" style="14" customWidth="1"/>
    <col min="10747" max="10749" width="0" style="14" hidden="1" customWidth="1"/>
    <col min="10750" max="10750" width="14.5703125" style="14" customWidth="1"/>
    <col min="10751" max="10760" width="0" style="14" hidden="1" customWidth="1"/>
    <col min="10761" max="10761" width="1.7109375" style="14" customWidth="1"/>
    <col min="10762" max="10762" width="13" style="14" customWidth="1"/>
    <col min="10763" max="10764" width="11.7109375" style="14" customWidth="1"/>
    <col min="10765" max="10765" width="13" style="14" customWidth="1"/>
    <col min="10766" max="10766" width="11.7109375" style="14" customWidth="1"/>
    <col min="10767" max="10767" width="1.7109375" style="14" customWidth="1"/>
    <col min="10768" max="10768" width="13" style="14" customWidth="1"/>
    <col min="10769" max="10770" width="11.7109375" style="14" customWidth="1"/>
    <col min="10771" max="10771" width="13" style="14" customWidth="1"/>
    <col min="10772" max="10772" width="11.7109375" style="14" customWidth="1"/>
    <col min="10773" max="10773" width="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80" width="13" style="14" customWidth="1"/>
    <col min="10781" max="10781" width="11.7109375" style="14" customWidth="1"/>
    <col min="10782" max="10782" width="1.7109375" style="14" customWidth="1"/>
    <col min="10783" max="10785" width="11.7109375" style="14" customWidth="1"/>
    <col min="10786" max="10786" width="13" style="14" customWidth="1"/>
    <col min="10787" max="10787" width="11.7109375" style="14" customWidth="1"/>
    <col min="10788" max="10788" width="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4.5703125" style="14" customWidth="1"/>
    <col min="10793" max="10793" width="11.7109375" style="14" customWidth="1"/>
    <col min="10794" max="10794" width="1.7109375" style="14" customWidth="1"/>
    <col min="10795" max="10988" width="9.140625" style="14"/>
    <col min="10989" max="10996" width="4" style="14" customWidth="1"/>
    <col min="10997" max="10997" width="6" style="14" customWidth="1"/>
    <col min="10998" max="10999" width="4" style="14" customWidth="1"/>
    <col min="11000" max="11001" width="0" style="14" hidden="1" customWidth="1"/>
    <col min="11002" max="11002" width="47.7109375" style="14" customWidth="1"/>
    <col min="11003" max="11005" width="0" style="14" hidden="1" customWidth="1"/>
    <col min="11006" max="11006" width="14.5703125" style="14" customWidth="1"/>
    <col min="11007" max="11016" width="0" style="14" hidden="1" customWidth="1"/>
    <col min="11017" max="11017" width="1.7109375" style="14" customWidth="1"/>
    <col min="11018" max="11018" width="13" style="14" customWidth="1"/>
    <col min="11019" max="11020" width="11.7109375" style="14" customWidth="1"/>
    <col min="11021" max="11021" width="13" style="14" customWidth="1"/>
    <col min="11022" max="11022" width="11.7109375" style="14" customWidth="1"/>
    <col min="11023" max="11023" width="1.7109375" style="14" customWidth="1"/>
    <col min="11024" max="11024" width="13" style="14" customWidth="1"/>
    <col min="11025" max="11026" width="11.7109375" style="14" customWidth="1"/>
    <col min="11027" max="11027" width="13" style="14" customWidth="1"/>
    <col min="11028" max="11028" width="11.7109375" style="14" customWidth="1"/>
    <col min="11029" max="11029" width="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6" width="13" style="14" customWidth="1"/>
    <col min="11037" max="11037" width="11.7109375" style="14" customWidth="1"/>
    <col min="11038" max="11038" width="1.7109375" style="14" customWidth="1"/>
    <col min="11039" max="11041" width="11.7109375" style="14" customWidth="1"/>
    <col min="11042" max="11042" width="13" style="14" customWidth="1"/>
    <col min="11043" max="11043" width="11.7109375" style="14" customWidth="1"/>
    <col min="11044" max="11044" width="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4.5703125" style="14" customWidth="1"/>
    <col min="11049" max="11049" width="11.7109375" style="14" customWidth="1"/>
    <col min="11050" max="11050" width="1.7109375" style="14" customWidth="1"/>
    <col min="11051" max="11244" width="9.140625" style="14"/>
    <col min="11245" max="11252" width="4" style="14" customWidth="1"/>
    <col min="11253" max="11253" width="6" style="14" customWidth="1"/>
    <col min="11254" max="11255" width="4" style="14" customWidth="1"/>
    <col min="11256" max="11257" width="0" style="14" hidden="1" customWidth="1"/>
    <col min="11258" max="11258" width="47.7109375" style="14" customWidth="1"/>
    <col min="11259" max="11261" width="0" style="14" hidden="1" customWidth="1"/>
    <col min="11262" max="11262" width="14.5703125" style="14" customWidth="1"/>
    <col min="11263" max="11272" width="0" style="14" hidden="1" customWidth="1"/>
    <col min="11273" max="11273" width="1.7109375" style="14" customWidth="1"/>
    <col min="11274" max="11274" width="13" style="14" customWidth="1"/>
    <col min="11275" max="11276" width="11.7109375" style="14" customWidth="1"/>
    <col min="11277" max="11277" width="13" style="14" customWidth="1"/>
    <col min="11278" max="11278" width="11.7109375" style="14" customWidth="1"/>
    <col min="11279" max="11279" width="1.7109375" style="14" customWidth="1"/>
    <col min="11280" max="11280" width="13" style="14" customWidth="1"/>
    <col min="11281" max="11282" width="11.7109375" style="14" customWidth="1"/>
    <col min="11283" max="11283" width="13" style="14" customWidth="1"/>
    <col min="11284" max="11284" width="11.7109375" style="14" customWidth="1"/>
    <col min="11285" max="11285" width="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92" width="13" style="14" customWidth="1"/>
    <col min="11293" max="11293" width="11.7109375" style="14" customWidth="1"/>
    <col min="11294" max="11294" width="1.7109375" style="14" customWidth="1"/>
    <col min="11295" max="11297" width="11.7109375" style="14" customWidth="1"/>
    <col min="11298" max="11298" width="13" style="14" customWidth="1"/>
    <col min="11299" max="11299" width="11.7109375" style="14" customWidth="1"/>
    <col min="11300" max="11300" width="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4.5703125" style="14" customWidth="1"/>
    <col min="11305" max="11305" width="11.7109375" style="14" customWidth="1"/>
    <col min="11306" max="11306" width="1.7109375" style="14" customWidth="1"/>
    <col min="11307" max="11500" width="9.140625" style="14"/>
    <col min="11501" max="11508" width="4" style="14" customWidth="1"/>
    <col min="11509" max="11509" width="6" style="14" customWidth="1"/>
    <col min="11510" max="11511" width="4" style="14" customWidth="1"/>
    <col min="11512" max="11513" width="0" style="14" hidden="1" customWidth="1"/>
    <col min="11514" max="11514" width="47.7109375" style="14" customWidth="1"/>
    <col min="11515" max="11517" width="0" style="14" hidden="1" customWidth="1"/>
    <col min="11518" max="11518" width="14.5703125" style="14" customWidth="1"/>
    <col min="11519" max="11528" width="0" style="14" hidden="1" customWidth="1"/>
    <col min="11529" max="11529" width="1.7109375" style="14" customWidth="1"/>
    <col min="11530" max="11530" width="13" style="14" customWidth="1"/>
    <col min="11531" max="11532" width="11.7109375" style="14" customWidth="1"/>
    <col min="11533" max="11533" width="13" style="14" customWidth="1"/>
    <col min="11534" max="11534" width="11.7109375" style="14" customWidth="1"/>
    <col min="11535" max="11535" width="1.7109375" style="14" customWidth="1"/>
    <col min="11536" max="11536" width="13" style="14" customWidth="1"/>
    <col min="11537" max="11538" width="11.7109375" style="14" customWidth="1"/>
    <col min="11539" max="11539" width="13" style="14" customWidth="1"/>
    <col min="11540" max="11540" width="11.7109375" style="14" customWidth="1"/>
    <col min="11541" max="11541" width="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8" width="13" style="14" customWidth="1"/>
    <col min="11549" max="11549" width="11.7109375" style="14" customWidth="1"/>
    <col min="11550" max="11550" width="1.7109375" style="14" customWidth="1"/>
    <col min="11551" max="11553" width="11.7109375" style="14" customWidth="1"/>
    <col min="11554" max="11554" width="13" style="14" customWidth="1"/>
    <col min="11555" max="11555" width="11.7109375" style="14" customWidth="1"/>
    <col min="11556" max="11556" width="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4.5703125" style="14" customWidth="1"/>
    <col min="11561" max="11561" width="11.7109375" style="14" customWidth="1"/>
    <col min="11562" max="11562" width="1.7109375" style="14" customWidth="1"/>
    <col min="11563" max="11756" width="9.140625" style="14"/>
    <col min="11757" max="11764" width="4" style="14" customWidth="1"/>
    <col min="11765" max="11765" width="6" style="14" customWidth="1"/>
    <col min="11766" max="11767" width="4" style="14" customWidth="1"/>
    <col min="11768" max="11769" width="0" style="14" hidden="1" customWidth="1"/>
    <col min="11770" max="11770" width="47.7109375" style="14" customWidth="1"/>
    <col min="11771" max="11773" width="0" style="14" hidden="1" customWidth="1"/>
    <col min="11774" max="11774" width="14.5703125" style="14" customWidth="1"/>
    <col min="11775" max="11784" width="0" style="14" hidden="1" customWidth="1"/>
    <col min="11785" max="11785" width="1.7109375" style="14" customWidth="1"/>
    <col min="11786" max="11786" width="13" style="14" customWidth="1"/>
    <col min="11787" max="11788" width="11.7109375" style="14" customWidth="1"/>
    <col min="11789" max="11789" width="13" style="14" customWidth="1"/>
    <col min="11790" max="11790" width="11.7109375" style="14" customWidth="1"/>
    <col min="11791" max="11791" width="1.7109375" style="14" customWidth="1"/>
    <col min="11792" max="11792" width="13" style="14" customWidth="1"/>
    <col min="11793" max="11794" width="11.7109375" style="14" customWidth="1"/>
    <col min="11795" max="11795" width="13" style="14" customWidth="1"/>
    <col min="11796" max="11796" width="11.7109375" style="14" customWidth="1"/>
    <col min="11797" max="11797" width="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4" width="13" style="14" customWidth="1"/>
    <col min="11805" max="11805" width="11.7109375" style="14" customWidth="1"/>
    <col min="11806" max="11806" width="1.7109375" style="14" customWidth="1"/>
    <col min="11807" max="11809" width="11.7109375" style="14" customWidth="1"/>
    <col min="11810" max="11810" width="13" style="14" customWidth="1"/>
    <col min="11811" max="11811" width="11.7109375" style="14" customWidth="1"/>
    <col min="11812" max="11812" width="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4.5703125" style="14" customWidth="1"/>
    <col min="11817" max="11817" width="11.7109375" style="14" customWidth="1"/>
    <col min="11818" max="11818" width="1.7109375" style="14" customWidth="1"/>
    <col min="11819" max="12012" width="9.140625" style="14"/>
    <col min="12013" max="12020" width="4" style="14" customWidth="1"/>
    <col min="12021" max="12021" width="6" style="14" customWidth="1"/>
    <col min="12022" max="12023" width="4" style="14" customWidth="1"/>
    <col min="12024" max="12025" width="0" style="14" hidden="1" customWidth="1"/>
    <col min="12026" max="12026" width="47.7109375" style="14" customWidth="1"/>
    <col min="12027" max="12029" width="0" style="14" hidden="1" customWidth="1"/>
    <col min="12030" max="12030" width="14.5703125" style="14" customWidth="1"/>
    <col min="12031" max="12040" width="0" style="14" hidden="1" customWidth="1"/>
    <col min="12041" max="12041" width="1.7109375" style="14" customWidth="1"/>
    <col min="12042" max="12042" width="13" style="14" customWidth="1"/>
    <col min="12043" max="12044" width="11.7109375" style="14" customWidth="1"/>
    <col min="12045" max="12045" width="13" style="14" customWidth="1"/>
    <col min="12046" max="12046" width="11.7109375" style="14" customWidth="1"/>
    <col min="12047" max="12047" width="1.7109375" style="14" customWidth="1"/>
    <col min="12048" max="12048" width="13" style="14" customWidth="1"/>
    <col min="12049" max="12050" width="11.7109375" style="14" customWidth="1"/>
    <col min="12051" max="12051" width="13" style="14" customWidth="1"/>
    <col min="12052" max="12052" width="11.7109375" style="14" customWidth="1"/>
    <col min="12053" max="12053" width="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60" width="13" style="14" customWidth="1"/>
    <col min="12061" max="12061" width="11.7109375" style="14" customWidth="1"/>
    <col min="12062" max="12062" width="1.7109375" style="14" customWidth="1"/>
    <col min="12063" max="12065" width="11.7109375" style="14" customWidth="1"/>
    <col min="12066" max="12066" width="13" style="14" customWidth="1"/>
    <col min="12067" max="12067" width="11.7109375" style="14" customWidth="1"/>
    <col min="12068" max="12068" width="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4.5703125" style="14" customWidth="1"/>
    <col min="12073" max="12073" width="11.7109375" style="14" customWidth="1"/>
    <col min="12074" max="12074" width="1.7109375" style="14" customWidth="1"/>
    <col min="12075" max="12268" width="9.140625" style="14"/>
    <col min="12269" max="12276" width="4" style="14" customWidth="1"/>
    <col min="12277" max="12277" width="6" style="14" customWidth="1"/>
    <col min="12278" max="12279" width="4" style="14" customWidth="1"/>
    <col min="12280" max="12281" width="0" style="14" hidden="1" customWidth="1"/>
    <col min="12282" max="12282" width="47.7109375" style="14" customWidth="1"/>
    <col min="12283" max="12285" width="0" style="14" hidden="1" customWidth="1"/>
    <col min="12286" max="12286" width="14.5703125" style="14" customWidth="1"/>
    <col min="12287" max="12296" width="0" style="14" hidden="1" customWidth="1"/>
    <col min="12297" max="12297" width="1.7109375" style="14" customWidth="1"/>
    <col min="12298" max="12298" width="13" style="14" customWidth="1"/>
    <col min="12299" max="12300" width="11.7109375" style="14" customWidth="1"/>
    <col min="12301" max="12301" width="13" style="14" customWidth="1"/>
    <col min="12302" max="12302" width="11.7109375" style="14" customWidth="1"/>
    <col min="12303" max="12303" width="1.7109375" style="14" customWidth="1"/>
    <col min="12304" max="12304" width="13" style="14" customWidth="1"/>
    <col min="12305" max="12306" width="11.7109375" style="14" customWidth="1"/>
    <col min="12307" max="12307" width="13" style="14" customWidth="1"/>
    <col min="12308" max="12308" width="11.7109375" style="14" customWidth="1"/>
    <col min="12309" max="12309" width="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6" width="13" style="14" customWidth="1"/>
    <col min="12317" max="12317" width="11.7109375" style="14" customWidth="1"/>
    <col min="12318" max="12318" width="1.7109375" style="14" customWidth="1"/>
    <col min="12319" max="12321" width="11.7109375" style="14" customWidth="1"/>
    <col min="12322" max="12322" width="13" style="14" customWidth="1"/>
    <col min="12323" max="12323" width="11.7109375" style="14" customWidth="1"/>
    <col min="12324" max="12324" width="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4.5703125" style="14" customWidth="1"/>
    <col min="12329" max="12329" width="11.7109375" style="14" customWidth="1"/>
    <col min="12330" max="12330" width="1.7109375" style="14" customWidth="1"/>
    <col min="12331" max="12524" width="9.140625" style="14"/>
    <col min="12525" max="12532" width="4" style="14" customWidth="1"/>
    <col min="12533" max="12533" width="6" style="14" customWidth="1"/>
    <col min="12534" max="12535" width="4" style="14" customWidth="1"/>
    <col min="12536" max="12537" width="0" style="14" hidden="1" customWidth="1"/>
    <col min="12538" max="12538" width="47.7109375" style="14" customWidth="1"/>
    <col min="12539" max="12541" width="0" style="14" hidden="1" customWidth="1"/>
    <col min="12542" max="12542" width="14.5703125" style="14" customWidth="1"/>
    <col min="12543" max="12552" width="0" style="14" hidden="1" customWidth="1"/>
    <col min="12553" max="12553" width="1.7109375" style="14" customWidth="1"/>
    <col min="12554" max="12554" width="13" style="14" customWidth="1"/>
    <col min="12555" max="12556" width="11.7109375" style="14" customWidth="1"/>
    <col min="12557" max="12557" width="13" style="14" customWidth="1"/>
    <col min="12558" max="12558" width="11.7109375" style="14" customWidth="1"/>
    <col min="12559" max="12559" width="1.7109375" style="14" customWidth="1"/>
    <col min="12560" max="12560" width="13" style="14" customWidth="1"/>
    <col min="12561" max="12562" width="11.7109375" style="14" customWidth="1"/>
    <col min="12563" max="12563" width="13" style="14" customWidth="1"/>
    <col min="12564" max="12564" width="11.7109375" style="14" customWidth="1"/>
    <col min="12565" max="12565" width="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72" width="13" style="14" customWidth="1"/>
    <col min="12573" max="12573" width="11.7109375" style="14" customWidth="1"/>
    <col min="12574" max="12574" width="1.7109375" style="14" customWidth="1"/>
    <col min="12575" max="12577" width="11.7109375" style="14" customWidth="1"/>
    <col min="12578" max="12578" width="13" style="14" customWidth="1"/>
    <col min="12579" max="12579" width="11.7109375" style="14" customWidth="1"/>
    <col min="12580" max="12580" width="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4.5703125" style="14" customWidth="1"/>
    <col min="12585" max="12585" width="11.7109375" style="14" customWidth="1"/>
    <col min="12586" max="12586" width="1.7109375" style="14" customWidth="1"/>
    <col min="12587" max="12780" width="9.140625" style="14"/>
    <col min="12781" max="12788" width="4" style="14" customWidth="1"/>
    <col min="12789" max="12789" width="6" style="14" customWidth="1"/>
    <col min="12790" max="12791" width="4" style="14" customWidth="1"/>
    <col min="12792" max="12793" width="0" style="14" hidden="1" customWidth="1"/>
    <col min="12794" max="12794" width="47.7109375" style="14" customWidth="1"/>
    <col min="12795" max="12797" width="0" style="14" hidden="1" customWidth="1"/>
    <col min="12798" max="12798" width="14.5703125" style="14" customWidth="1"/>
    <col min="12799" max="12808" width="0" style="14" hidden="1" customWidth="1"/>
    <col min="12809" max="12809" width="1.7109375" style="14" customWidth="1"/>
    <col min="12810" max="12810" width="13" style="14" customWidth="1"/>
    <col min="12811" max="12812" width="11.7109375" style="14" customWidth="1"/>
    <col min="12813" max="12813" width="13" style="14" customWidth="1"/>
    <col min="12814" max="12814" width="11.7109375" style="14" customWidth="1"/>
    <col min="12815" max="12815" width="1.7109375" style="14" customWidth="1"/>
    <col min="12816" max="12816" width="13" style="14" customWidth="1"/>
    <col min="12817" max="12818" width="11.7109375" style="14" customWidth="1"/>
    <col min="12819" max="12819" width="13" style="14" customWidth="1"/>
    <col min="12820" max="12820" width="11.7109375" style="14" customWidth="1"/>
    <col min="12821" max="12821" width="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8" width="13" style="14" customWidth="1"/>
    <col min="12829" max="12829" width="11.7109375" style="14" customWidth="1"/>
    <col min="12830" max="12830" width="1.7109375" style="14" customWidth="1"/>
    <col min="12831" max="12833" width="11.7109375" style="14" customWidth="1"/>
    <col min="12834" max="12834" width="13" style="14" customWidth="1"/>
    <col min="12835" max="12835" width="11.7109375" style="14" customWidth="1"/>
    <col min="12836" max="12836" width="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4.5703125" style="14" customWidth="1"/>
    <col min="12841" max="12841" width="11.7109375" style="14" customWidth="1"/>
    <col min="12842" max="12842" width="1.7109375" style="14" customWidth="1"/>
    <col min="12843" max="13036" width="9.140625" style="14"/>
    <col min="13037" max="13044" width="4" style="14" customWidth="1"/>
    <col min="13045" max="13045" width="6" style="14" customWidth="1"/>
    <col min="13046" max="13047" width="4" style="14" customWidth="1"/>
    <col min="13048" max="13049" width="0" style="14" hidden="1" customWidth="1"/>
    <col min="13050" max="13050" width="47.7109375" style="14" customWidth="1"/>
    <col min="13051" max="13053" width="0" style="14" hidden="1" customWidth="1"/>
    <col min="13054" max="13054" width="14.5703125" style="14" customWidth="1"/>
    <col min="13055" max="13064" width="0" style="14" hidden="1" customWidth="1"/>
    <col min="13065" max="13065" width="1.7109375" style="14" customWidth="1"/>
    <col min="13066" max="13066" width="13" style="14" customWidth="1"/>
    <col min="13067" max="13068" width="11.7109375" style="14" customWidth="1"/>
    <col min="13069" max="13069" width="13" style="14" customWidth="1"/>
    <col min="13070" max="13070" width="11.7109375" style="14" customWidth="1"/>
    <col min="13071" max="13071" width="1.7109375" style="14" customWidth="1"/>
    <col min="13072" max="13072" width="13" style="14" customWidth="1"/>
    <col min="13073" max="13074" width="11.7109375" style="14" customWidth="1"/>
    <col min="13075" max="13075" width="13" style="14" customWidth="1"/>
    <col min="13076" max="13076" width="11.7109375" style="14" customWidth="1"/>
    <col min="13077" max="13077" width="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4" width="13" style="14" customWidth="1"/>
    <col min="13085" max="13085" width="11.7109375" style="14" customWidth="1"/>
    <col min="13086" max="13086" width="1.7109375" style="14" customWidth="1"/>
    <col min="13087" max="13089" width="11.7109375" style="14" customWidth="1"/>
    <col min="13090" max="13090" width="13" style="14" customWidth="1"/>
    <col min="13091" max="13091" width="11.7109375" style="14" customWidth="1"/>
    <col min="13092" max="13092" width="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4.5703125" style="14" customWidth="1"/>
    <col min="13097" max="13097" width="11.7109375" style="14" customWidth="1"/>
    <col min="13098" max="13098" width="1.7109375" style="14" customWidth="1"/>
    <col min="13099" max="13292" width="9.140625" style="14"/>
    <col min="13293" max="13300" width="4" style="14" customWidth="1"/>
    <col min="13301" max="13301" width="6" style="14" customWidth="1"/>
    <col min="13302" max="13303" width="4" style="14" customWidth="1"/>
    <col min="13304" max="13305" width="0" style="14" hidden="1" customWidth="1"/>
    <col min="13306" max="13306" width="47.7109375" style="14" customWidth="1"/>
    <col min="13307" max="13309" width="0" style="14" hidden="1" customWidth="1"/>
    <col min="13310" max="13310" width="14.5703125" style="14" customWidth="1"/>
    <col min="13311" max="13320" width="0" style="14" hidden="1" customWidth="1"/>
    <col min="13321" max="13321" width="1.7109375" style="14" customWidth="1"/>
    <col min="13322" max="13322" width="13" style="14" customWidth="1"/>
    <col min="13323" max="13324" width="11.7109375" style="14" customWidth="1"/>
    <col min="13325" max="13325" width="13" style="14" customWidth="1"/>
    <col min="13326" max="13326" width="11.7109375" style="14" customWidth="1"/>
    <col min="13327" max="13327" width="1.7109375" style="14" customWidth="1"/>
    <col min="13328" max="13328" width="13" style="14" customWidth="1"/>
    <col min="13329" max="13330" width="11.7109375" style="14" customWidth="1"/>
    <col min="13331" max="13331" width="13" style="14" customWidth="1"/>
    <col min="13332" max="13332" width="11.7109375" style="14" customWidth="1"/>
    <col min="13333" max="13333" width="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40" width="13" style="14" customWidth="1"/>
    <col min="13341" max="13341" width="11.7109375" style="14" customWidth="1"/>
    <col min="13342" max="13342" width="1.7109375" style="14" customWidth="1"/>
    <col min="13343" max="13345" width="11.7109375" style="14" customWidth="1"/>
    <col min="13346" max="13346" width="13" style="14" customWidth="1"/>
    <col min="13347" max="13347" width="11.7109375" style="14" customWidth="1"/>
    <col min="13348" max="13348" width="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4.5703125" style="14" customWidth="1"/>
    <col min="13353" max="13353" width="11.7109375" style="14" customWidth="1"/>
    <col min="13354" max="13354" width="1.7109375" style="14" customWidth="1"/>
    <col min="13355" max="13548" width="9.140625" style="14"/>
    <col min="13549" max="13556" width="4" style="14" customWidth="1"/>
    <col min="13557" max="13557" width="6" style="14" customWidth="1"/>
    <col min="13558" max="13559" width="4" style="14" customWidth="1"/>
    <col min="13560" max="13561" width="0" style="14" hidden="1" customWidth="1"/>
    <col min="13562" max="13562" width="47.7109375" style="14" customWidth="1"/>
    <col min="13563" max="13565" width="0" style="14" hidden="1" customWidth="1"/>
    <col min="13566" max="13566" width="14.5703125" style="14" customWidth="1"/>
    <col min="13567" max="13576" width="0" style="14" hidden="1" customWidth="1"/>
    <col min="13577" max="13577" width="1.7109375" style="14" customWidth="1"/>
    <col min="13578" max="13578" width="13" style="14" customWidth="1"/>
    <col min="13579" max="13580" width="11.7109375" style="14" customWidth="1"/>
    <col min="13581" max="13581" width="13" style="14" customWidth="1"/>
    <col min="13582" max="13582" width="11.7109375" style="14" customWidth="1"/>
    <col min="13583" max="13583" width="1.7109375" style="14" customWidth="1"/>
    <col min="13584" max="13584" width="13" style="14" customWidth="1"/>
    <col min="13585" max="13586" width="11.7109375" style="14" customWidth="1"/>
    <col min="13587" max="13587" width="13" style="14" customWidth="1"/>
    <col min="13588" max="13588" width="11.7109375" style="14" customWidth="1"/>
    <col min="13589" max="13589" width="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6" width="13" style="14" customWidth="1"/>
    <col min="13597" max="13597" width="11.7109375" style="14" customWidth="1"/>
    <col min="13598" max="13598" width="1.7109375" style="14" customWidth="1"/>
    <col min="13599" max="13601" width="11.7109375" style="14" customWidth="1"/>
    <col min="13602" max="13602" width="13" style="14" customWidth="1"/>
    <col min="13603" max="13603" width="11.7109375" style="14" customWidth="1"/>
    <col min="13604" max="13604" width="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4.5703125" style="14" customWidth="1"/>
    <col min="13609" max="13609" width="11.7109375" style="14" customWidth="1"/>
    <col min="13610" max="13610" width="1.7109375" style="14" customWidth="1"/>
    <col min="13611" max="13804" width="9.140625" style="14"/>
    <col min="13805" max="13812" width="4" style="14" customWidth="1"/>
    <col min="13813" max="13813" width="6" style="14" customWidth="1"/>
    <col min="13814" max="13815" width="4" style="14" customWidth="1"/>
    <col min="13816" max="13817" width="0" style="14" hidden="1" customWidth="1"/>
    <col min="13818" max="13818" width="47.7109375" style="14" customWidth="1"/>
    <col min="13819" max="13821" width="0" style="14" hidden="1" customWidth="1"/>
    <col min="13822" max="13822" width="14.5703125" style="14" customWidth="1"/>
    <col min="13823" max="13832" width="0" style="14" hidden="1" customWidth="1"/>
    <col min="13833" max="13833" width="1.7109375" style="14" customWidth="1"/>
    <col min="13834" max="13834" width="13" style="14" customWidth="1"/>
    <col min="13835" max="13836" width="11.7109375" style="14" customWidth="1"/>
    <col min="13837" max="13837" width="13" style="14" customWidth="1"/>
    <col min="13838" max="13838" width="11.7109375" style="14" customWidth="1"/>
    <col min="13839" max="13839" width="1.7109375" style="14" customWidth="1"/>
    <col min="13840" max="13840" width="13" style="14" customWidth="1"/>
    <col min="13841" max="13842" width="11.7109375" style="14" customWidth="1"/>
    <col min="13843" max="13843" width="13" style="14" customWidth="1"/>
    <col min="13844" max="13844" width="11.7109375" style="14" customWidth="1"/>
    <col min="13845" max="13845" width="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52" width="13" style="14" customWidth="1"/>
    <col min="13853" max="13853" width="11.7109375" style="14" customWidth="1"/>
    <col min="13854" max="13854" width="1.7109375" style="14" customWidth="1"/>
    <col min="13855" max="13857" width="11.7109375" style="14" customWidth="1"/>
    <col min="13858" max="13858" width="13" style="14" customWidth="1"/>
    <col min="13859" max="13859" width="11.7109375" style="14" customWidth="1"/>
    <col min="13860" max="13860" width="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4.5703125" style="14" customWidth="1"/>
    <col min="13865" max="13865" width="11.7109375" style="14" customWidth="1"/>
    <col min="13866" max="13866" width="1.7109375" style="14" customWidth="1"/>
    <col min="13867" max="14060" width="9.140625" style="14"/>
    <col min="14061" max="14068" width="4" style="14" customWidth="1"/>
    <col min="14069" max="14069" width="6" style="14" customWidth="1"/>
    <col min="14070" max="14071" width="4" style="14" customWidth="1"/>
    <col min="14072" max="14073" width="0" style="14" hidden="1" customWidth="1"/>
    <col min="14074" max="14074" width="47.7109375" style="14" customWidth="1"/>
    <col min="14075" max="14077" width="0" style="14" hidden="1" customWidth="1"/>
    <col min="14078" max="14078" width="14.5703125" style="14" customWidth="1"/>
    <col min="14079" max="14088" width="0" style="14" hidden="1" customWidth="1"/>
    <col min="14089" max="14089" width="1.7109375" style="14" customWidth="1"/>
    <col min="14090" max="14090" width="13" style="14" customWidth="1"/>
    <col min="14091" max="14092" width="11.7109375" style="14" customWidth="1"/>
    <col min="14093" max="14093" width="13" style="14" customWidth="1"/>
    <col min="14094" max="14094" width="11.7109375" style="14" customWidth="1"/>
    <col min="14095" max="14095" width="1.7109375" style="14" customWidth="1"/>
    <col min="14096" max="14096" width="13" style="14" customWidth="1"/>
    <col min="14097" max="14098" width="11.7109375" style="14" customWidth="1"/>
    <col min="14099" max="14099" width="13" style="14" customWidth="1"/>
    <col min="14100" max="14100" width="11.7109375" style="14" customWidth="1"/>
    <col min="14101" max="14101" width="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8" width="13" style="14" customWidth="1"/>
    <col min="14109" max="14109" width="11.7109375" style="14" customWidth="1"/>
    <col min="14110" max="14110" width="1.7109375" style="14" customWidth="1"/>
    <col min="14111" max="14113" width="11.7109375" style="14" customWidth="1"/>
    <col min="14114" max="14114" width="13" style="14" customWidth="1"/>
    <col min="14115" max="14115" width="11.7109375" style="14" customWidth="1"/>
    <col min="14116" max="14116" width="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4.5703125" style="14" customWidth="1"/>
    <col min="14121" max="14121" width="11.7109375" style="14" customWidth="1"/>
    <col min="14122" max="14122" width="1.7109375" style="14" customWidth="1"/>
    <col min="14123" max="14316" width="9.140625" style="14"/>
    <col min="14317" max="14324" width="4" style="14" customWidth="1"/>
    <col min="14325" max="14325" width="6" style="14" customWidth="1"/>
    <col min="14326" max="14327" width="4" style="14" customWidth="1"/>
    <col min="14328" max="14329" width="0" style="14" hidden="1" customWidth="1"/>
    <col min="14330" max="14330" width="47.7109375" style="14" customWidth="1"/>
    <col min="14331" max="14333" width="0" style="14" hidden="1" customWidth="1"/>
    <col min="14334" max="14334" width="14.5703125" style="14" customWidth="1"/>
    <col min="14335" max="14344" width="0" style="14" hidden="1" customWidth="1"/>
    <col min="14345" max="14345" width="1.7109375" style="14" customWidth="1"/>
    <col min="14346" max="14346" width="13" style="14" customWidth="1"/>
    <col min="14347" max="14348" width="11.7109375" style="14" customWidth="1"/>
    <col min="14349" max="14349" width="13" style="14" customWidth="1"/>
    <col min="14350" max="14350" width="11.7109375" style="14" customWidth="1"/>
    <col min="14351" max="14351" width="1.7109375" style="14" customWidth="1"/>
    <col min="14352" max="14352" width="13" style="14" customWidth="1"/>
    <col min="14353" max="14354" width="11.7109375" style="14" customWidth="1"/>
    <col min="14355" max="14355" width="13" style="14" customWidth="1"/>
    <col min="14356" max="14356" width="11.7109375" style="14" customWidth="1"/>
    <col min="14357" max="14357" width="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4" width="13" style="14" customWidth="1"/>
    <col min="14365" max="14365" width="11.7109375" style="14" customWidth="1"/>
    <col min="14366" max="14366" width="1.7109375" style="14" customWidth="1"/>
    <col min="14367" max="14369" width="11.7109375" style="14" customWidth="1"/>
    <col min="14370" max="14370" width="13" style="14" customWidth="1"/>
    <col min="14371" max="14371" width="11.7109375" style="14" customWidth="1"/>
    <col min="14372" max="14372" width="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4.5703125" style="14" customWidth="1"/>
    <col min="14377" max="14377" width="11.7109375" style="14" customWidth="1"/>
    <col min="14378" max="14378" width="1.7109375" style="14" customWidth="1"/>
    <col min="14379" max="14572" width="9.140625" style="14"/>
    <col min="14573" max="14580" width="4" style="14" customWidth="1"/>
    <col min="14581" max="14581" width="6" style="14" customWidth="1"/>
    <col min="14582" max="14583" width="4" style="14" customWidth="1"/>
    <col min="14584" max="14585" width="0" style="14" hidden="1" customWidth="1"/>
    <col min="14586" max="14586" width="47.7109375" style="14" customWidth="1"/>
    <col min="14587" max="14589" width="0" style="14" hidden="1" customWidth="1"/>
    <col min="14590" max="14590" width="14.5703125" style="14" customWidth="1"/>
    <col min="14591" max="14600" width="0" style="14" hidden="1" customWidth="1"/>
    <col min="14601" max="14601" width="1.7109375" style="14" customWidth="1"/>
    <col min="14602" max="14602" width="13" style="14" customWidth="1"/>
    <col min="14603" max="14604" width="11.7109375" style="14" customWidth="1"/>
    <col min="14605" max="14605" width="13" style="14" customWidth="1"/>
    <col min="14606" max="14606" width="11.7109375" style="14" customWidth="1"/>
    <col min="14607" max="14607" width="1.7109375" style="14" customWidth="1"/>
    <col min="14608" max="14608" width="13" style="14" customWidth="1"/>
    <col min="14609" max="14610" width="11.7109375" style="14" customWidth="1"/>
    <col min="14611" max="14611" width="13" style="14" customWidth="1"/>
    <col min="14612" max="14612" width="11.7109375" style="14" customWidth="1"/>
    <col min="14613" max="14613" width="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20" width="13" style="14" customWidth="1"/>
    <col min="14621" max="14621" width="11.7109375" style="14" customWidth="1"/>
    <col min="14622" max="14622" width="1.7109375" style="14" customWidth="1"/>
    <col min="14623" max="14625" width="11.7109375" style="14" customWidth="1"/>
    <col min="14626" max="14626" width="13" style="14" customWidth="1"/>
    <col min="14627" max="14627" width="11.7109375" style="14" customWidth="1"/>
    <col min="14628" max="14628" width="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4.5703125" style="14" customWidth="1"/>
    <col min="14633" max="14633" width="11.7109375" style="14" customWidth="1"/>
    <col min="14634" max="14634" width="1.7109375" style="14" customWidth="1"/>
    <col min="14635" max="14828" width="9.140625" style="14"/>
    <col min="14829" max="14836" width="4" style="14" customWidth="1"/>
    <col min="14837" max="14837" width="6" style="14" customWidth="1"/>
    <col min="14838" max="14839" width="4" style="14" customWidth="1"/>
    <col min="14840" max="14841" width="0" style="14" hidden="1" customWidth="1"/>
    <col min="14842" max="14842" width="47.7109375" style="14" customWidth="1"/>
    <col min="14843" max="14845" width="0" style="14" hidden="1" customWidth="1"/>
    <col min="14846" max="14846" width="14.5703125" style="14" customWidth="1"/>
    <col min="14847" max="14856" width="0" style="14" hidden="1" customWidth="1"/>
    <col min="14857" max="14857" width="1.7109375" style="14" customWidth="1"/>
    <col min="14858" max="14858" width="13" style="14" customWidth="1"/>
    <col min="14859" max="14860" width="11.7109375" style="14" customWidth="1"/>
    <col min="14861" max="14861" width="13" style="14" customWidth="1"/>
    <col min="14862" max="14862" width="11.7109375" style="14" customWidth="1"/>
    <col min="14863" max="14863" width="1.7109375" style="14" customWidth="1"/>
    <col min="14864" max="14864" width="13" style="14" customWidth="1"/>
    <col min="14865" max="14866" width="11.7109375" style="14" customWidth="1"/>
    <col min="14867" max="14867" width="13" style="14" customWidth="1"/>
    <col min="14868" max="14868" width="11.7109375" style="14" customWidth="1"/>
    <col min="14869" max="14869" width="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6" width="13" style="14" customWidth="1"/>
    <col min="14877" max="14877" width="11.7109375" style="14" customWidth="1"/>
    <col min="14878" max="14878" width="1.7109375" style="14" customWidth="1"/>
    <col min="14879" max="14881" width="11.7109375" style="14" customWidth="1"/>
    <col min="14882" max="14882" width="13" style="14" customWidth="1"/>
    <col min="14883" max="14883" width="11.7109375" style="14" customWidth="1"/>
    <col min="14884" max="14884" width="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4.5703125" style="14" customWidth="1"/>
    <col min="14889" max="14889" width="11.7109375" style="14" customWidth="1"/>
    <col min="14890" max="14890" width="1.7109375" style="14" customWidth="1"/>
    <col min="14891" max="15084" width="9.140625" style="14"/>
    <col min="15085" max="15092" width="4" style="14" customWidth="1"/>
    <col min="15093" max="15093" width="6" style="14" customWidth="1"/>
    <col min="15094" max="15095" width="4" style="14" customWidth="1"/>
    <col min="15096" max="15097" width="0" style="14" hidden="1" customWidth="1"/>
    <col min="15098" max="15098" width="47.7109375" style="14" customWidth="1"/>
    <col min="15099" max="15101" width="0" style="14" hidden="1" customWidth="1"/>
    <col min="15102" max="15102" width="14.5703125" style="14" customWidth="1"/>
    <col min="15103" max="15112" width="0" style="14" hidden="1" customWidth="1"/>
    <col min="15113" max="15113" width="1.7109375" style="14" customWidth="1"/>
    <col min="15114" max="15114" width="13" style="14" customWidth="1"/>
    <col min="15115" max="15116" width="11.7109375" style="14" customWidth="1"/>
    <col min="15117" max="15117" width="13" style="14" customWidth="1"/>
    <col min="15118" max="15118" width="11.7109375" style="14" customWidth="1"/>
    <col min="15119" max="15119" width="1.7109375" style="14" customWidth="1"/>
    <col min="15120" max="15120" width="13" style="14" customWidth="1"/>
    <col min="15121" max="15122" width="11.7109375" style="14" customWidth="1"/>
    <col min="15123" max="15123" width="13" style="14" customWidth="1"/>
    <col min="15124" max="15124" width="11.7109375" style="14" customWidth="1"/>
    <col min="15125" max="15125" width="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32" width="13" style="14" customWidth="1"/>
    <col min="15133" max="15133" width="11.7109375" style="14" customWidth="1"/>
    <col min="15134" max="15134" width="1.7109375" style="14" customWidth="1"/>
    <col min="15135" max="15137" width="11.7109375" style="14" customWidth="1"/>
    <col min="15138" max="15138" width="13" style="14" customWidth="1"/>
    <col min="15139" max="15139" width="11.7109375" style="14" customWidth="1"/>
    <col min="15140" max="15140" width="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4.5703125" style="14" customWidth="1"/>
    <col min="15145" max="15145" width="11.7109375" style="14" customWidth="1"/>
    <col min="15146" max="15146" width="1.7109375" style="14" customWidth="1"/>
    <col min="15147" max="15340" width="9.140625" style="14"/>
    <col min="15341" max="15348" width="4" style="14" customWidth="1"/>
    <col min="15349" max="15349" width="6" style="14" customWidth="1"/>
    <col min="15350" max="15351" width="4" style="14" customWidth="1"/>
    <col min="15352" max="15353" width="0" style="14" hidden="1" customWidth="1"/>
    <col min="15354" max="15354" width="47.7109375" style="14" customWidth="1"/>
    <col min="15355" max="15357" width="0" style="14" hidden="1" customWidth="1"/>
    <col min="15358" max="15358" width="14.5703125" style="14" customWidth="1"/>
    <col min="15359" max="15368" width="0" style="14" hidden="1" customWidth="1"/>
    <col min="15369" max="15369" width="1.7109375" style="14" customWidth="1"/>
    <col min="15370" max="15370" width="13" style="14" customWidth="1"/>
    <col min="15371" max="15372" width="11.7109375" style="14" customWidth="1"/>
    <col min="15373" max="15373" width="13" style="14" customWidth="1"/>
    <col min="15374" max="15374" width="11.7109375" style="14" customWidth="1"/>
    <col min="15375" max="15375" width="1.7109375" style="14" customWidth="1"/>
    <col min="15376" max="15376" width="13" style="14" customWidth="1"/>
    <col min="15377" max="15378" width="11.7109375" style="14" customWidth="1"/>
    <col min="15379" max="15379" width="13" style="14" customWidth="1"/>
    <col min="15380" max="15380" width="11.7109375" style="14" customWidth="1"/>
    <col min="15381" max="15381" width="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8" width="13" style="14" customWidth="1"/>
    <col min="15389" max="15389" width="11.7109375" style="14" customWidth="1"/>
    <col min="15390" max="15390" width="1.7109375" style="14" customWidth="1"/>
    <col min="15391" max="15393" width="11.7109375" style="14" customWidth="1"/>
    <col min="15394" max="15394" width="13" style="14" customWidth="1"/>
    <col min="15395" max="15395" width="11.7109375" style="14" customWidth="1"/>
    <col min="15396" max="15396" width="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4.5703125" style="14" customWidth="1"/>
    <col min="15401" max="15401" width="11.7109375" style="14" customWidth="1"/>
    <col min="15402" max="15402" width="1.7109375" style="14" customWidth="1"/>
    <col min="15403" max="15596" width="9.140625" style="14"/>
    <col min="15597" max="15604" width="4" style="14" customWidth="1"/>
    <col min="15605" max="15605" width="6" style="14" customWidth="1"/>
    <col min="15606" max="15607" width="4" style="14" customWidth="1"/>
    <col min="15608" max="15609" width="0" style="14" hidden="1" customWidth="1"/>
    <col min="15610" max="15610" width="47.7109375" style="14" customWidth="1"/>
    <col min="15611" max="15613" width="0" style="14" hidden="1" customWidth="1"/>
    <col min="15614" max="15614" width="14.5703125" style="14" customWidth="1"/>
    <col min="15615" max="15624" width="0" style="14" hidden="1" customWidth="1"/>
    <col min="15625" max="15625" width="1.7109375" style="14" customWidth="1"/>
    <col min="15626" max="15626" width="13" style="14" customWidth="1"/>
    <col min="15627" max="15628" width="11.7109375" style="14" customWidth="1"/>
    <col min="15629" max="15629" width="13" style="14" customWidth="1"/>
    <col min="15630" max="15630" width="11.7109375" style="14" customWidth="1"/>
    <col min="15631" max="15631" width="1.7109375" style="14" customWidth="1"/>
    <col min="15632" max="15632" width="13" style="14" customWidth="1"/>
    <col min="15633" max="15634" width="11.7109375" style="14" customWidth="1"/>
    <col min="15635" max="15635" width="13" style="14" customWidth="1"/>
    <col min="15636" max="15636" width="11.7109375" style="14" customWidth="1"/>
    <col min="15637" max="15637" width="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4" width="13" style="14" customWidth="1"/>
    <col min="15645" max="15645" width="11.7109375" style="14" customWidth="1"/>
    <col min="15646" max="15646" width="1.7109375" style="14" customWidth="1"/>
    <col min="15647" max="15649" width="11.7109375" style="14" customWidth="1"/>
    <col min="15650" max="15650" width="13" style="14" customWidth="1"/>
    <col min="15651" max="15651" width="11.7109375" style="14" customWidth="1"/>
    <col min="15652" max="15652" width="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4.5703125" style="14" customWidth="1"/>
    <col min="15657" max="15657" width="11.7109375" style="14" customWidth="1"/>
    <col min="15658" max="15658" width="1.7109375" style="14" customWidth="1"/>
    <col min="15659" max="15852" width="9.140625" style="14"/>
    <col min="15853" max="15860" width="4" style="14" customWidth="1"/>
    <col min="15861" max="15861" width="6" style="14" customWidth="1"/>
    <col min="15862" max="15863" width="4" style="14" customWidth="1"/>
    <col min="15864" max="15865" width="0" style="14" hidden="1" customWidth="1"/>
    <col min="15866" max="15866" width="47.7109375" style="14" customWidth="1"/>
    <col min="15867" max="15869" width="0" style="14" hidden="1" customWidth="1"/>
    <col min="15870" max="15870" width="14.5703125" style="14" customWidth="1"/>
    <col min="15871" max="15880" width="0" style="14" hidden="1" customWidth="1"/>
    <col min="15881" max="15881" width="1.7109375" style="14" customWidth="1"/>
    <col min="15882" max="15882" width="13" style="14" customWidth="1"/>
    <col min="15883" max="15884" width="11.7109375" style="14" customWidth="1"/>
    <col min="15885" max="15885" width="13" style="14" customWidth="1"/>
    <col min="15886" max="15886" width="11.7109375" style="14" customWidth="1"/>
    <col min="15887" max="15887" width="1.7109375" style="14" customWidth="1"/>
    <col min="15888" max="15888" width="13" style="14" customWidth="1"/>
    <col min="15889" max="15890" width="11.7109375" style="14" customWidth="1"/>
    <col min="15891" max="15891" width="13" style="14" customWidth="1"/>
    <col min="15892" max="15892" width="11.7109375" style="14" customWidth="1"/>
    <col min="15893" max="15893" width="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900" width="13" style="14" customWidth="1"/>
    <col min="15901" max="15901" width="11.7109375" style="14" customWidth="1"/>
    <col min="15902" max="15902" width="1.7109375" style="14" customWidth="1"/>
    <col min="15903" max="15905" width="11.7109375" style="14" customWidth="1"/>
    <col min="15906" max="15906" width="13" style="14" customWidth="1"/>
    <col min="15907" max="15907" width="11.7109375" style="14" customWidth="1"/>
    <col min="15908" max="15908" width="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4.5703125" style="14" customWidth="1"/>
    <col min="15913" max="15913" width="11.7109375" style="14" customWidth="1"/>
    <col min="15914" max="15914" width="1.7109375" style="14" customWidth="1"/>
    <col min="15915" max="16108" width="9.140625" style="14"/>
    <col min="16109" max="16116" width="4" style="14" customWidth="1"/>
    <col min="16117" max="16117" width="6" style="14" customWidth="1"/>
    <col min="16118" max="16119" width="4" style="14" customWidth="1"/>
    <col min="16120" max="16121" width="0" style="14" hidden="1" customWidth="1"/>
    <col min="16122" max="16122" width="47.7109375" style="14" customWidth="1"/>
    <col min="16123" max="16125" width="0" style="14" hidden="1" customWidth="1"/>
    <col min="16126" max="16126" width="14.5703125" style="14" customWidth="1"/>
    <col min="16127" max="16136" width="0" style="14" hidden="1" customWidth="1"/>
    <col min="16137" max="16137" width="1.7109375" style="14" customWidth="1"/>
    <col min="16138" max="16138" width="13" style="14" customWidth="1"/>
    <col min="16139" max="16140" width="11.7109375" style="14" customWidth="1"/>
    <col min="16141" max="16141" width="13" style="14" customWidth="1"/>
    <col min="16142" max="16142" width="11.7109375" style="14" customWidth="1"/>
    <col min="16143" max="16143" width="1.7109375" style="14" customWidth="1"/>
    <col min="16144" max="16144" width="13" style="14" customWidth="1"/>
    <col min="16145" max="16146" width="11.7109375" style="14" customWidth="1"/>
    <col min="16147" max="16147" width="13" style="14" customWidth="1"/>
    <col min="16148" max="16148" width="11.7109375" style="14" customWidth="1"/>
    <col min="16149" max="16149" width="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6" width="13" style="14" customWidth="1"/>
    <col min="16157" max="16157" width="11.7109375" style="14" customWidth="1"/>
    <col min="16158" max="16158" width="1.7109375" style="14" customWidth="1"/>
    <col min="16159" max="16161" width="11.7109375" style="14" customWidth="1"/>
    <col min="16162" max="16162" width="13" style="14" customWidth="1"/>
    <col min="16163" max="16163" width="11.7109375" style="14" customWidth="1"/>
    <col min="16164" max="16164" width="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4.5703125" style="14" customWidth="1"/>
    <col min="16169" max="16169" width="11.7109375" style="14" customWidth="1"/>
    <col min="16170" max="16170" width="1.7109375" style="14" customWidth="1"/>
    <col min="16171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31000</v>
      </c>
      <c r="S13" s="393">
        <f t="shared" ref="S13:AH13" si="0">S14</f>
        <v>0</v>
      </c>
      <c r="T13" s="47">
        <f t="shared" si="0"/>
        <v>9200</v>
      </c>
      <c r="U13" s="47">
        <f t="shared" si="0"/>
        <v>5400</v>
      </c>
      <c r="V13" s="47">
        <f t="shared" si="0"/>
        <v>4600</v>
      </c>
      <c r="W13" s="47">
        <f t="shared" si="0"/>
        <v>19200</v>
      </c>
      <c r="X13" s="47">
        <f t="shared" si="0"/>
        <v>61.935483870967744</v>
      </c>
      <c r="Y13" s="393">
        <f t="shared" si="0"/>
        <v>0</v>
      </c>
      <c r="Z13" s="47">
        <f t="shared" si="0"/>
        <v>3600</v>
      </c>
      <c r="AA13" s="47">
        <f t="shared" si="0"/>
        <v>3600</v>
      </c>
      <c r="AB13" s="47">
        <f t="shared" si="0"/>
        <v>3600</v>
      </c>
      <c r="AC13" s="47">
        <f t="shared" si="0"/>
        <v>10800</v>
      </c>
      <c r="AD13" s="47">
        <f t="shared" si="0"/>
        <v>34.838709677419352</v>
      </c>
      <c r="AE13" s="393">
        <f t="shared" si="0"/>
        <v>0</v>
      </c>
      <c r="AF13" s="47">
        <f t="shared" si="0"/>
        <v>30000</v>
      </c>
      <c r="AG13" s="47">
        <f t="shared" si="0"/>
        <v>96.774193548387103</v>
      </c>
      <c r="AH13" s="393">
        <f t="shared" si="0"/>
        <v>0</v>
      </c>
      <c r="AI13" s="47">
        <f t="shared" ref="AI13:AX13" si="1">AI14</f>
        <v>1000</v>
      </c>
      <c r="AJ13" s="47">
        <f t="shared" si="1"/>
        <v>0</v>
      </c>
      <c r="AK13" s="47">
        <f t="shared" si="1"/>
        <v>0</v>
      </c>
      <c r="AL13" s="47">
        <f t="shared" si="1"/>
        <v>1000</v>
      </c>
      <c r="AM13" s="47">
        <f t="shared" si="1"/>
        <v>3.225806451612903</v>
      </c>
      <c r="AN13" s="393">
        <f t="shared" si="1"/>
        <v>0</v>
      </c>
      <c r="AO13" s="47">
        <f t="shared" si="1"/>
        <v>0</v>
      </c>
      <c r="AP13" s="47">
        <f t="shared" si="1"/>
        <v>0</v>
      </c>
      <c r="AQ13" s="47">
        <f t="shared" si="1"/>
        <v>0</v>
      </c>
      <c r="AR13" s="47">
        <f t="shared" si="1"/>
        <v>0</v>
      </c>
      <c r="AS13" s="47">
        <f t="shared" si="1"/>
        <v>0</v>
      </c>
      <c r="AT13" s="393">
        <f t="shared" si="1"/>
        <v>0</v>
      </c>
      <c r="AU13" s="47">
        <f t="shared" si="1"/>
        <v>1000</v>
      </c>
      <c r="AV13" s="47">
        <f t="shared" si="1"/>
        <v>3.225806451612903</v>
      </c>
      <c r="AW13" s="393">
        <f t="shared" si="1"/>
        <v>0</v>
      </c>
      <c r="AX13" s="47">
        <f t="shared" si="1"/>
        <v>31000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31000</v>
      </c>
      <c r="S14" s="394">
        <f t="shared" si="2"/>
        <v>0</v>
      </c>
      <c r="T14" s="66">
        <f t="shared" si="2"/>
        <v>9200</v>
      </c>
      <c r="U14" s="66">
        <f t="shared" si="2"/>
        <v>5400</v>
      </c>
      <c r="V14" s="66">
        <f t="shared" si="2"/>
        <v>4600</v>
      </c>
      <c r="W14" s="66">
        <f t="shared" si="2"/>
        <v>19200</v>
      </c>
      <c r="X14" s="66">
        <f t="shared" si="2"/>
        <v>61.935483870967744</v>
      </c>
      <c r="Y14" s="394">
        <f t="shared" si="2"/>
        <v>0</v>
      </c>
      <c r="Z14" s="66">
        <f t="shared" si="2"/>
        <v>3600</v>
      </c>
      <c r="AA14" s="66">
        <f t="shared" si="2"/>
        <v>3600</v>
      </c>
      <c r="AB14" s="66">
        <f t="shared" si="2"/>
        <v>3600</v>
      </c>
      <c r="AC14" s="66">
        <f t="shared" si="2"/>
        <v>10800</v>
      </c>
      <c r="AD14" s="66">
        <f t="shared" si="2"/>
        <v>34.838709677419352</v>
      </c>
      <c r="AE14" s="394">
        <f t="shared" si="2"/>
        <v>0</v>
      </c>
      <c r="AF14" s="66">
        <f t="shared" si="2"/>
        <v>30000</v>
      </c>
      <c r="AG14" s="66">
        <f t="shared" si="2"/>
        <v>96.774193548387103</v>
      </c>
      <c r="AH14" s="394">
        <f t="shared" si="2"/>
        <v>0</v>
      </c>
      <c r="AI14" s="66">
        <f t="shared" si="2"/>
        <v>1000</v>
      </c>
      <c r="AJ14" s="66">
        <f t="shared" si="2"/>
        <v>0</v>
      </c>
      <c r="AK14" s="66">
        <f t="shared" si="2"/>
        <v>0</v>
      </c>
      <c r="AL14" s="66">
        <f t="shared" si="2"/>
        <v>1000</v>
      </c>
      <c r="AM14" s="66">
        <f t="shared" si="2"/>
        <v>3.225806451612903</v>
      </c>
      <c r="AN14" s="394">
        <f t="shared" si="2"/>
        <v>0</v>
      </c>
      <c r="AO14" s="66">
        <f t="shared" si="2"/>
        <v>0</v>
      </c>
      <c r="AP14" s="66">
        <f t="shared" si="2"/>
        <v>0</v>
      </c>
      <c r="AQ14" s="66">
        <f t="shared" si="2"/>
        <v>0</v>
      </c>
      <c r="AR14" s="66">
        <f t="shared" si="2"/>
        <v>0</v>
      </c>
      <c r="AS14" s="66">
        <f t="shared" si="2"/>
        <v>0</v>
      </c>
      <c r="AT14" s="394">
        <f t="shared" si="2"/>
        <v>0</v>
      </c>
      <c r="AU14" s="66">
        <f t="shared" si="2"/>
        <v>1000</v>
      </c>
      <c r="AV14" s="66">
        <f t="shared" si="2"/>
        <v>3.225806451612903</v>
      </c>
      <c r="AW14" s="394">
        <f t="shared" si="2"/>
        <v>0</v>
      </c>
      <c r="AX14" s="66">
        <f t="shared" si="2"/>
        <v>31000</v>
      </c>
      <c r="AY14" s="66">
        <f t="shared" si="2"/>
        <v>100</v>
      </c>
    </row>
    <row r="15" spans="1:51" ht="38.25" x14ac:dyDescent="0.2">
      <c r="A15" s="68"/>
      <c r="B15" s="69"/>
      <c r="C15" s="70" t="s">
        <v>52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105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31000</v>
      </c>
      <c r="S15" s="379">
        <f t="shared" si="2"/>
        <v>0</v>
      </c>
      <c r="T15" s="80">
        <f t="shared" si="2"/>
        <v>9200</v>
      </c>
      <c r="U15" s="80">
        <f t="shared" si="2"/>
        <v>5400</v>
      </c>
      <c r="V15" s="80">
        <f t="shared" si="2"/>
        <v>4600</v>
      </c>
      <c r="W15" s="80">
        <f t="shared" si="2"/>
        <v>19200</v>
      </c>
      <c r="X15" s="80">
        <f t="shared" si="2"/>
        <v>61.935483870967744</v>
      </c>
      <c r="Y15" s="379">
        <f t="shared" si="2"/>
        <v>0</v>
      </c>
      <c r="Z15" s="80">
        <f t="shared" si="2"/>
        <v>3600</v>
      </c>
      <c r="AA15" s="80">
        <f t="shared" si="2"/>
        <v>3600</v>
      </c>
      <c r="AB15" s="80">
        <f t="shared" si="2"/>
        <v>3600</v>
      </c>
      <c r="AC15" s="80">
        <f t="shared" si="2"/>
        <v>10800</v>
      </c>
      <c r="AD15" s="80">
        <f t="shared" si="2"/>
        <v>34.838709677419352</v>
      </c>
      <c r="AE15" s="379">
        <f t="shared" si="2"/>
        <v>0</v>
      </c>
      <c r="AF15" s="80">
        <f t="shared" si="2"/>
        <v>30000</v>
      </c>
      <c r="AG15" s="80">
        <f t="shared" si="2"/>
        <v>96.774193548387103</v>
      </c>
      <c r="AH15" s="379">
        <f t="shared" si="2"/>
        <v>0</v>
      </c>
      <c r="AI15" s="80">
        <f t="shared" si="2"/>
        <v>1000</v>
      </c>
      <c r="AJ15" s="80">
        <f t="shared" si="2"/>
        <v>0</v>
      </c>
      <c r="AK15" s="80">
        <f t="shared" si="2"/>
        <v>0</v>
      </c>
      <c r="AL15" s="80">
        <f t="shared" si="2"/>
        <v>1000</v>
      </c>
      <c r="AM15" s="80">
        <f t="shared" si="2"/>
        <v>3.225806451612903</v>
      </c>
      <c r="AN15" s="379">
        <f t="shared" si="2"/>
        <v>0</v>
      </c>
      <c r="AO15" s="80">
        <f t="shared" si="2"/>
        <v>0</v>
      </c>
      <c r="AP15" s="80">
        <f t="shared" si="2"/>
        <v>0</v>
      </c>
      <c r="AQ15" s="80">
        <f t="shared" si="2"/>
        <v>0</v>
      </c>
      <c r="AR15" s="80">
        <f t="shared" si="2"/>
        <v>0</v>
      </c>
      <c r="AS15" s="80">
        <f t="shared" si="2"/>
        <v>0</v>
      </c>
      <c r="AT15" s="379">
        <f t="shared" si="2"/>
        <v>0</v>
      </c>
      <c r="AU15" s="80">
        <f t="shared" si="2"/>
        <v>1000</v>
      </c>
      <c r="AV15" s="80">
        <f t="shared" si="2"/>
        <v>3.225806451612903</v>
      </c>
      <c r="AW15" s="379">
        <f t="shared" si="2"/>
        <v>0</v>
      </c>
      <c r="AX15" s="80">
        <f t="shared" si="2"/>
        <v>31000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106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107</v>
      </c>
      <c r="O16" s="95">
        <f>SUM(O17)</f>
        <v>31000</v>
      </c>
      <c r="P16" s="169">
        <f>SUM(P17)</f>
        <v>38000</v>
      </c>
      <c r="Q16" s="170">
        <f>SUM(Q17)</f>
        <v>46000</v>
      </c>
      <c r="R16" s="95">
        <f>SUM(R17)</f>
        <v>31000</v>
      </c>
      <c r="S16" s="375"/>
      <c r="T16" s="95">
        <f>SUM(T17)</f>
        <v>9200</v>
      </c>
      <c r="U16" s="95">
        <f>SUM(U17)</f>
        <v>5400</v>
      </c>
      <c r="V16" s="95">
        <f>SUM(V17)</f>
        <v>4600</v>
      </c>
      <c r="W16" s="95">
        <f t="shared" ref="W16:W34" si="3">T16+U16+V16</f>
        <v>19200</v>
      </c>
      <c r="X16" s="94">
        <f t="shared" ref="X16:X34" si="4">W16/(R16/100)</f>
        <v>61.935483870967744</v>
      </c>
      <c r="Y16" s="374"/>
      <c r="Z16" s="94">
        <f>SUM(Z17)</f>
        <v>3600</v>
      </c>
      <c r="AA16" s="95">
        <f>SUM(AA17)</f>
        <v>3600</v>
      </c>
      <c r="AB16" s="95">
        <f>SUM(AB17)</f>
        <v>3600</v>
      </c>
      <c r="AC16" s="95">
        <f t="shared" ref="AC16:AC34" si="5">Z16+AA16+AB16</f>
        <v>10800</v>
      </c>
      <c r="AD16" s="195">
        <f t="shared" ref="AD16:AD34" si="6">AC16/(R16/100)</f>
        <v>34.838709677419352</v>
      </c>
      <c r="AE16" s="374"/>
      <c r="AF16" s="195">
        <f t="shared" ref="AF16:AF34" si="7">W16+AC16</f>
        <v>30000</v>
      </c>
      <c r="AG16" s="195">
        <f t="shared" ref="AG16:AG34" si="8">AF16/(R16/100)</f>
        <v>96.774193548387103</v>
      </c>
      <c r="AH16" s="374"/>
      <c r="AI16" s="195">
        <f>SUM(AI17)</f>
        <v>1000</v>
      </c>
      <c r="AJ16" s="95">
        <f>SUM(AJ17)</f>
        <v>0</v>
      </c>
      <c r="AK16" s="95">
        <f>SUM(AK17)</f>
        <v>0</v>
      </c>
      <c r="AL16" s="95">
        <f t="shared" ref="AL16:AL34" si="9">AI16+AJ16+AK16</f>
        <v>1000</v>
      </c>
      <c r="AM16" s="195">
        <f t="shared" ref="AM16:AM34" si="10">AL16/(R16/100)</f>
        <v>3.225806451612903</v>
      </c>
      <c r="AN16" s="374"/>
      <c r="AO16" s="195">
        <f>SUM(AO17)</f>
        <v>0</v>
      </c>
      <c r="AP16" s="95">
        <f>SUM(AP17)</f>
        <v>0</v>
      </c>
      <c r="AQ16" s="95">
        <f>SUM(AQ17)</f>
        <v>0</v>
      </c>
      <c r="AR16" s="95">
        <f t="shared" ref="AR16:AR34" si="11">AO16+AP16+AQ16</f>
        <v>0</v>
      </c>
      <c r="AS16" s="195">
        <f t="shared" ref="AS16:AS34" si="12">AR16/(R16/100)</f>
        <v>0</v>
      </c>
      <c r="AT16" s="374"/>
      <c r="AU16" s="195">
        <f t="shared" ref="AU16:AU34" si="13">AL16+AR16</f>
        <v>1000</v>
      </c>
      <c r="AV16" s="195">
        <f t="shared" ref="AV16:AV34" si="14">AU16/(R16/100)</f>
        <v>3.225806451612903</v>
      </c>
      <c r="AW16" s="374"/>
      <c r="AX16" s="195">
        <f t="shared" ref="AX16:AX34" si="15">AF16+AU16</f>
        <v>31000</v>
      </c>
      <c r="AY16" s="195">
        <f t="shared" ref="AY16:AY34" si="16">AX16/(R16/100)</f>
        <v>100</v>
      </c>
    </row>
    <row r="17" spans="1:51" ht="30" customHeight="1" x14ac:dyDescent="0.2">
      <c r="A17" s="82"/>
      <c r="B17" s="83"/>
      <c r="C17" s="83"/>
      <c r="D17" s="84"/>
      <c r="E17" s="193" t="s">
        <v>48</v>
      </c>
      <c r="F17" s="83"/>
      <c r="G17" s="104"/>
      <c r="H17" s="105"/>
      <c r="I17" s="59"/>
      <c r="J17" s="60"/>
      <c r="K17" s="83"/>
      <c r="L17" s="83"/>
      <c r="M17" s="63"/>
      <c r="N17" s="64" t="s">
        <v>49</v>
      </c>
      <c r="O17" s="64">
        <f>SUM(O26,O18)</f>
        <v>31000</v>
      </c>
      <c r="P17" s="246">
        <f>SUM(P26,P18)</f>
        <v>38000</v>
      </c>
      <c r="Q17" s="247">
        <f>SUM(Q26,Q18)</f>
        <v>46000</v>
      </c>
      <c r="R17" s="226">
        <f>SUM(R26,R18)</f>
        <v>31000</v>
      </c>
      <c r="S17" s="226"/>
      <c r="T17" s="226">
        <f>SUM(T26,T18)</f>
        <v>9200</v>
      </c>
      <c r="U17" s="226">
        <f>SUM(U26,U18)</f>
        <v>5400</v>
      </c>
      <c r="V17" s="226">
        <f>SUM(V26,V18)</f>
        <v>4600</v>
      </c>
      <c r="W17" s="226">
        <f t="shared" si="3"/>
        <v>19200</v>
      </c>
      <c r="X17" s="226">
        <f t="shared" si="4"/>
        <v>61.935483870967744</v>
      </c>
      <c r="Y17" s="226"/>
      <c r="Z17" s="226">
        <f>SUM(Z26,Z18)</f>
        <v>3600</v>
      </c>
      <c r="AA17" s="226">
        <f>SUM(AA26,AA18)</f>
        <v>3600</v>
      </c>
      <c r="AB17" s="226">
        <f>SUM(AB26,AB18)</f>
        <v>3600</v>
      </c>
      <c r="AC17" s="226">
        <f t="shared" si="5"/>
        <v>10800</v>
      </c>
      <c r="AD17" s="226">
        <f t="shared" si="6"/>
        <v>34.838709677419352</v>
      </c>
      <c r="AE17" s="226"/>
      <c r="AF17" s="226">
        <f t="shared" si="7"/>
        <v>30000</v>
      </c>
      <c r="AG17" s="226">
        <f t="shared" si="8"/>
        <v>96.774193548387103</v>
      </c>
      <c r="AH17" s="226"/>
      <c r="AI17" s="226">
        <f>SUM(AI26,AI18)</f>
        <v>1000</v>
      </c>
      <c r="AJ17" s="226">
        <f>SUM(AJ26,AJ18)</f>
        <v>0</v>
      </c>
      <c r="AK17" s="226">
        <f>SUM(AK26,AK18)</f>
        <v>0</v>
      </c>
      <c r="AL17" s="226">
        <f t="shared" si="9"/>
        <v>1000</v>
      </c>
      <c r="AM17" s="226">
        <f t="shared" si="10"/>
        <v>3.225806451612903</v>
      </c>
      <c r="AN17" s="226"/>
      <c r="AO17" s="226">
        <f>SUM(AO26,AO18)</f>
        <v>0</v>
      </c>
      <c r="AP17" s="226">
        <f>SUM(AP26,AP18)</f>
        <v>0</v>
      </c>
      <c r="AQ17" s="226">
        <f>SUM(AQ26,AQ18)</f>
        <v>0</v>
      </c>
      <c r="AR17" s="226">
        <f t="shared" si="11"/>
        <v>0</v>
      </c>
      <c r="AS17" s="226">
        <f t="shared" si="12"/>
        <v>0</v>
      </c>
      <c r="AT17" s="226"/>
      <c r="AU17" s="226">
        <f t="shared" si="13"/>
        <v>1000</v>
      </c>
      <c r="AV17" s="226">
        <f t="shared" si="14"/>
        <v>3.225806451612903</v>
      </c>
      <c r="AW17" s="226"/>
      <c r="AX17" s="226">
        <f t="shared" si="15"/>
        <v>31000</v>
      </c>
      <c r="AY17" s="226">
        <f t="shared" si="16"/>
        <v>100</v>
      </c>
    </row>
    <row r="18" spans="1:51" ht="30" customHeight="1" x14ac:dyDescent="0.2">
      <c r="A18" s="82"/>
      <c r="B18" s="83"/>
      <c r="C18" s="83"/>
      <c r="D18" s="84"/>
      <c r="E18" s="178"/>
      <c r="F18" s="171">
        <v>4</v>
      </c>
      <c r="G18" s="189"/>
      <c r="H18" s="190"/>
      <c r="I18" s="191"/>
      <c r="J18" s="178"/>
      <c r="K18" s="176"/>
      <c r="L18" s="176"/>
      <c r="M18" s="177"/>
      <c r="N18" s="101" t="s">
        <v>50</v>
      </c>
      <c r="O18" s="108">
        <f t="shared" ref="O18:R21" si="17">SUM(O19)</f>
        <v>11000</v>
      </c>
      <c r="P18" s="227">
        <f t="shared" si="17"/>
        <v>15000</v>
      </c>
      <c r="Q18" s="228">
        <f t="shared" si="17"/>
        <v>16000</v>
      </c>
      <c r="R18" s="108">
        <f t="shared" si="17"/>
        <v>11000</v>
      </c>
      <c r="S18" s="395"/>
      <c r="T18" s="108">
        <f t="shared" ref="T18:V21" si="18">SUM(T19)</f>
        <v>3000</v>
      </c>
      <c r="U18" s="108">
        <f t="shared" si="18"/>
        <v>2500</v>
      </c>
      <c r="V18" s="108">
        <f t="shared" si="18"/>
        <v>1500</v>
      </c>
      <c r="W18" s="108">
        <f t="shared" si="3"/>
        <v>7000</v>
      </c>
      <c r="X18" s="107">
        <f t="shared" si="4"/>
        <v>63.636363636363633</v>
      </c>
      <c r="Y18" s="374"/>
      <c r="Z18" s="107">
        <f>SUM(Z19)</f>
        <v>1000</v>
      </c>
      <c r="AA18" s="108">
        <f>SUM(AA19)</f>
        <v>1000</v>
      </c>
      <c r="AB18" s="108">
        <f>SUM(AB19)</f>
        <v>1000</v>
      </c>
      <c r="AC18" s="108">
        <f t="shared" si="5"/>
        <v>3000</v>
      </c>
      <c r="AD18" s="421">
        <f t="shared" si="6"/>
        <v>27.272727272727273</v>
      </c>
      <c r="AE18" s="374"/>
      <c r="AF18" s="421">
        <f t="shared" si="7"/>
        <v>10000</v>
      </c>
      <c r="AG18" s="421">
        <f t="shared" si="8"/>
        <v>90.909090909090907</v>
      </c>
      <c r="AH18" s="374"/>
      <c r="AI18" s="421">
        <f>SUM(AI19)</f>
        <v>1000</v>
      </c>
      <c r="AJ18" s="108">
        <f>SUM(AJ19)</f>
        <v>0</v>
      </c>
      <c r="AK18" s="108">
        <f>SUM(AK19)</f>
        <v>0</v>
      </c>
      <c r="AL18" s="108">
        <f t="shared" si="9"/>
        <v>1000</v>
      </c>
      <c r="AM18" s="421">
        <f t="shared" si="10"/>
        <v>9.0909090909090917</v>
      </c>
      <c r="AN18" s="374"/>
      <c r="AO18" s="421">
        <f>SUM(AO19)</f>
        <v>0</v>
      </c>
      <c r="AP18" s="108">
        <f>SUM(AP19)</f>
        <v>0</v>
      </c>
      <c r="AQ18" s="108">
        <f>SUM(AQ19)</f>
        <v>0</v>
      </c>
      <c r="AR18" s="108">
        <f t="shared" si="11"/>
        <v>0</v>
      </c>
      <c r="AS18" s="421">
        <f t="shared" si="12"/>
        <v>0</v>
      </c>
      <c r="AT18" s="374"/>
      <c r="AU18" s="421">
        <f t="shared" si="13"/>
        <v>1000</v>
      </c>
      <c r="AV18" s="421">
        <f t="shared" si="14"/>
        <v>9.0909090909090917</v>
      </c>
      <c r="AW18" s="374"/>
      <c r="AX18" s="421">
        <f t="shared" si="15"/>
        <v>11000</v>
      </c>
      <c r="AY18" s="421">
        <f t="shared" si="16"/>
        <v>100</v>
      </c>
    </row>
    <row r="19" spans="1:51" ht="30" customHeight="1" x14ac:dyDescent="0.2">
      <c r="A19" s="82"/>
      <c r="B19" s="83"/>
      <c r="C19" s="83"/>
      <c r="D19" s="84"/>
      <c r="E19" s="178"/>
      <c r="F19" s="176"/>
      <c r="G19" s="109">
        <v>1</v>
      </c>
      <c r="H19" s="172"/>
      <c r="I19" s="191"/>
      <c r="J19" s="178"/>
      <c r="K19" s="176"/>
      <c r="L19" s="176"/>
      <c r="M19" s="177"/>
      <c r="N19" s="101" t="s">
        <v>51</v>
      </c>
      <c r="O19" s="108">
        <f t="shared" si="17"/>
        <v>11000</v>
      </c>
      <c r="P19" s="227">
        <f t="shared" si="17"/>
        <v>15000</v>
      </c>
      <c r="Q19" s="228">
        <f t="shared" si="17"/>
        <v>16000</v>
      </c>
      <c r="R19" s="108">
        <f t="shared" si="17"/>
        <v>11000</v>
      </c>
      <c r="S19" s="395"/>
      <c r="T19" s="108">
        <f t="shared" si="18"/>
        <v>3000</v>
      </c>
      <c r="U19" s="108">
        <f t="shared" si="18"/>
        <v>2500</v>
      </c>
      <c r="V19" s="108">
        <f t="shared" si="18"/>
        <v>1500</v>
      </c>
      <c r="W19" s="108">
        <f t="shared" si="3"/>
        <v>7000</v>
      </c>
      <c r="X19" s="107">
        <f t="shared" si="4"/>
        <v>63.636363636363633</v>
      </c>
      <c r="Y19" s="374"/>
      <c r="Z19" s="107">
        <f t="shared" ref="Z19:AB21" si="19">SUM(Z20)</f>
        <v>1000</v>
      </c>
      <c r="AA19" s="108">
        <f t="shared" si="19"/>
        <v>1000</v>
      </c>
      <c r="AB19" s="108">
        <f t="shared" si="19"/>
        <v>1000</v>
      </c>
      <c r="AC19" s="108">
        <f t="shared" si="5"/>
        <v>3000</v>
      </c>
      <c r="AD19" s="421">
        <f t="shared" si="6"/>
        <v>27.272727272727273</v>
      </c>
      <c r="AE19" s="374"/>
      <c r="AF19" s="421">
        <f t="shared" si="7"/>
        <v>10000</v>
      </c>
      <c r="AG19" s="421">
        <f t="shared" si="8"/>
        <v>90.909090909090907</v>
      </c>
      <c r="AH19" s="374"/>
      <c r="AI19" s="421">
        <f t="shared" ref="AI19:AK21" si="20">SUM(AI20)</f>
        <v>1000</v>
      </c>
      <c r="AJ19" s="108">
        <f t="shared" si="20"/>
        <v>0</v>
      </c>
      <c r="AK19" s="108">
        <f t="shared" si="20"/>
        <v>0</v>
      </c>
      <c r="AL19" s="108">
        <f t="shared" si="9"/>
        <v>1000</v>
      </c>
      <c r="AM19" s="421">
        <f t="shared" si="10"/>
        <v>9.0909090909090917</v>
      </c>
      <c r="AN19" s="374"/>
      <c r="AO19" s="421">
        <f t="shared" ref="AO19:AQ21" si="21">SUM(AO20)</f>
        <v>0</v>
      </c>
      <c r="AP19" s="108">
        <f t="shared" si="21"/>
        <v>0</v>
      </c>
      <c r="AQ19" s="108">
        <f t="shared" si="21"/>
        <v>0</v>
      </c>
      <c r="AR19" s="108">
        <f t="shared" si="11"/>
        <v>0</v>
      </c>
      <c r="AS19" s="421">
        <f t="shared" si="12"/>
        <v>0</v>
      </c>
      <c r="AT19" s="374"/>
      <c r="AU19" s="421">
        <f t="shared" si="13"/>
        <v>1000</v>
      </c>
      <c r="AV19" s="421">
        <f t="shared" si="14"/>
        <v>9.0909090909090917</v>
      </c>
      <c r="AW19" s="374"/>
      <c r="AX19" s="421">
        <f t="shared" si="15"/>
        <v>11000</v>
      </c>
      <c r="AY19" s="421">
        <f t="shared" si="16"/>
        <v>100</v>
      </c>
    </row>
    <row r="20" spans="1:51" ht="30" customHeight="1" x14ac:dyDescent="0.2">
      <c r="A20" s="175"/>
      <c r="B20" s="176"/>
      <c r="C20" s="176"/>
      <c r="D20" s="177"/>
      <c r="E20" s="178"/>
      <c r="F20" s="176"/>
      <c r="G20" s="109"/>
      <c r="H20" s="173" t="s">
        <v>74</v>
      </c>
      <c r="I20" s="191"/>
      <c r="J20" s="178"/>
      <c r="K20" s="176"/>
      <c r="L20" s="176"/>
      <c r="M20" s="177"/>
      <c r="N20" s="101" t="s">
        <v>75</v>
      </c>
      <c r="O20" s="192">
        <f t="shared" si="17"/>
        <v>11000</v>
      </c>
      <c r="P20" s="131">
        <f t="shared" si="17"/>
        <v>15000</v>
      </c>
      <c r="Q20" s="132">
        <f t="shared" si="17"/>
        <v>16000</v>
      </c>
      <c r="R20" s="192">
        <f t="shared" si="17"/>
        <v>11000</v>
      </c>
      <c r="S20" s="380"/>
      <c r="T20" s="192">
        <f t="shared" si="18"/>
        <v>3000</v>
      </c>
      <c r="U20" s="192">
        <f t="shared" si="18"/>
        <v>2500</v>
      </c>
      <c r="V20" s="192">
        <f t="shared" si="18"/>
        <v>1500</v>
      </c>
      <c r="W20" s="192">
        <f t="shared" si="3"/>
        <v>7000</v>
      </c>
      <c r="X20" s="102">
        <f t="shared" si="4"/>
        <v>63.636363636363633</v>
      </c>
      <c r="Y20" s="374"/>
      <c r="Z20" s="107">
        <f t="shared" si="19"/>
        <v>1000</v>
      </c>
      <c r="AA20" s="108">
        <f t="shared" si="19"/>
        <v>1000</v>
      </c>
      <c r="AB20" s="108">
        <f t="shared" si="19"/>
        <v>1000</v>
      </c>
      <c r="AC20" s="192">
        <f t="shared" si="5"/>
        <v>3000</v>
      </c>
      <c r="AD20" s="420">
        <f t="shared" si="6"/>
        <v>27.272727272727273</v>
      </c>
      <c r="AE20" s="374"/>
      <c r="AF20" s="420">
        <f t="shared" si="7"/>
        <v>10000</v>
      </c>
      <c r="AG20" s="420">
        <f t="shared" si="8"/>
        <v>90.909090909090907</v>
      </c>
      <c r="AH20" s="374"/>
      <c r="AI20" s="421">
        <f t="shared" si="20"/>
        <v>1000</v>
      </c>
      <c r="AJ20" s="108">
        <f t="shared" si="20"/>
        <v>0</v>
      </c>
      <c r="AK20" s="108">
        <f t="shared" si="20"/>
        <v>0</v>
      </c>
      <c r="AL20" s="192">
        <f t="shared" si="9"/>
        <v>1000</v>
      </c>
      <c r="AM20" s="420">
        <f t="shared" si="10"/>
        <v>9.0909090909090917</v>
      </c>
      <c r="AN20" s="374"/>
      <c r="AO20" s="420">
        <f t="shared" si="21"/>
        <v>0</v>
      </c>
      <c r="AP20" s="192">
        <f t="shared" si="21"/>
        <v>0</v>
      </c>
      <c r="AQ20" s="192">
        <f t="shared" si="21"/>
        <v>0</v>
      </c>
      <c r="AR20" s="192">
        <f t="shared" si="11"/>
        <v>0</v>
      </c>
      <c r="AS20" s="420">
        <f t="shared" si="12"/>
        <v>0</v>
      </c>
      <c r="AT20" s="374"/>
      <c r="AU20" s="420">
        <f t="shared" si="13"/>
        <v>1000</v>
      </c>
      <c r="AV20" s="420">
        <f t="shared" si="14"/>
        <v>9.0909090909090917</v>
      </c>
      <c r="AW20" s="374"/>
      <c r="AX20" s="420">
        <f t="shared" si="15"/>
        <v>11000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83"/>
      <c r="L21" s="83"/>
      <c r="M21" s="63"/>
      <c r="N21" s="124" t="s">
        <v>54</v>
      </c>
      <c r="O21" s="188">
        <f t="shared" si="17"/>
        <v>11000</v>
      </c>
      <c r="P21" s="127">
        <f t="shared" si="17"/>
        <v>15000</v>
      </c>
      <c r="Q21" s="128">
        <f t="shared" si="17"/>
        <v>16000</v>
      </c>
      <c r="R21" s="188">
        <f t="shared" si="17"/>
        <v>11000</v>
      </c>
      <c r="S21" s="387"/>
      <c r="T21" s="188">
        <f t="shared" si="18"/>
        <v>3000</v>
      </c>
      <c r="U21" s="188">
        <f t="shared" si="18"/>
        <v>2500</v>
      </c>
      <c r="V21" s="188">
        <f t="shared" si="18"/>
        <v>1500</v>
      </c>
      <c r="W21" s="188">
        <f t="shared" si="3"/>
        <v>7000</v>
      </c>
      <c r="X21" s="125">
        <f t="shared" si="4"/>
        <v>63.636363636363633</v>
      </c>
      <c r="Y21" s="374"/>
      <c r="Z21" s="125">
        <f t="shared" si="19"/>
        <v>1000</v>
      </c>
      <c r="AA21" s="188">
        <f t="shared" si="19"/>
        <v>1000</v>
      </c>
      <c r="AB21" s="188">
        <f t="shared" si="19"/>
        <v>1000</v>
      </c>
      <c r="AC21" s="188">
        <f t="shared" si="5"/>
        <v>3000</v>
      </c>
      <c r="AD21" s="423">
        <f t="shared" si="6"/>
        <v>27.272727272727273</v>
      </c>
      <c r="AE21" s="374"/>
      <c r="AF21" s="423">
        <f t="shared" si="7"/>
        <v>10000</v>
      </c>
      <c r="AG21" s="423">
        <f t="shared" si="8"/>
        <v>90.909090909090907</v>
      </c>
      <c r="AH21" s="374"/>
      <c r="AI21" s="423">
        <f t="shared" si="20"/>
        <v>1000</v>
      </c>
      <c r="AJ21" s="188">
        <f t="shared" si="20"/>
        <v>0</v>
      </c>
      <c r="AK21" s="188">
        <f t="shared" si="20"/>
        <v>0</v>
      </c>
      <c r="AL21" s="188">
        <f t="shared" si="9"/>
        <v>1000</v>
      </c>
      <c r="AM21" s="423">
        <f t="shared" si="10"/>
        <v>9.0909090909090917</v>
      </c>
      <c r="AN21" s="374"/>
      <c r="AO21" s="423">
        <f t="shared" si="21"/>
        <v>0</v>
      </c>
      <c r="AP21" s="188">
        <f t="shared" si="21"/>
        <v>0</v>
      </c>
      <c r="AQ21" s="188">
        <f t="shared" si="21"/>
        <v>0</v>
      </c>
      <c r="AR21" s="188">
        <f t="shared" si="11"/>
        <v>0</v>
      </c>
      <c r="AS21" s="423">
        <f t="shared" si="12"/>
        <v>0</v>
      </c>
      <c r="AT21" s="374"/>
      <c r="AU21" s="423">
        <f t="shared" si="13"/>
        <v>1000</v>
      </c>
      <c r="AV21" s="423">
        <f t="shared" si="14"/>
        <v>9.0909090909090917</v>
      </c>
      <c r="AW21" s="374"/>
      <c r="AX21" s="423">
        <f t="shared" si="15"/>
        <v>11000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84"/>
      <c r="E22" s="178"/>
      <c r="F22" s="176"/>
      <c r="G22" s="189"/>
      <c r="H22" s="190"/>
      <c r="I22" s="191"/>
      <c r="J22" s="130" t="s">
        <v>55</v>
      </c>
      <c r="K22" s="176"/>
      <c r="L22" s="176"/>
      <c r="M22" s="177"/>
      <c r="N22" s="101" t="s">
        <v>56</v>
      </c>
      <c r="O22" s="101">
        <f>SUM(O23:O25)</f>
        <v>11000</v>
      </c>
      <c r="P22" s="249">
        <f>SUM(P23:P25)</f>
        <v>15000</v>
      </c>
      <c r="Q22" s="250">
        <f>SUM(Q23:Q25)</f>
        <v>16000</v>
      </c>
      <c r="R22" s="101">
        <f>SUM(R23:R25)</f>
        <v>11000</v>
      </c>
      <c r="S22" s="384"/>
      <c r="T22" s="101">
        <f>SUM(T23:T25)</f>
        <v>3000</v>
      </c>
      <c r="U22" s="101">
        <f>SUM(U23:U25)</f>
        <v>2500</v>
      </c>
      <c r="V22" s="101">
        <f>SUM(V23:V25)</f>
        <v>1500</v>
      </c>
      <c r="W22" s="101">
        <f t="shared" si="3"/>
        <v>7000</v>
      </c>
      <c r="X22" s="65">
        <f t="shared" si="4"/>
        <v>63.636363636363633</v>
      </c>
      <c r="Y22" s="374"/>
      <c r="Z22" s="280">
        <f>SUM(Z23:Z25)</f>
        <v>1000</v>
      </c>
      <c r="AA22" s="101">
        <f>SUM(AA23:AA25)</f>
        <v>1000</v>
      </c>
      <c r="AB22" s="101">
        <f>SUM(AB23:AB25)</f>
        <v>1000</v>
      </c>
      <c r="AC22" s="101">
        <f t="shared" si="5"/>
        <v>3000</v>
      </c>
      <c r="AD22" s="424">
        <f t="shared" si="6"/>
        <v>27.272727272727273</v>
      </c>
      <c r="AE22" s="374"/>
      <c r="AF22" s="438">
        <f t="shared" si="7"/>
        <v>10000</v>
      </c>
      <c r="AG22" s="438">
        <f t="shared" si="8"/>
        <v>90.909090909090907</v>
      </c>
      <c r="AH22" s="374"/>
      <c r="AI22" s="438">
        <f>SUM(AI23:AI25)</f>
        <v>1000</v>
      </c>
      <c r="AJ22" s="101">
        <f>SUM(AJ23:AJ25)</f>
        <v>0</v>
      </c>
      <c r="AK22" s="101">
        <f>SUM(AK23:AK25)</f>
        <v>0</v>
      </c>
      <c r="AL22" s="101">
        <f t="shared" si="9"/>
        <v>1000</v>
      </c>
      <c r="AM22" s="424">
        <f t="shared" si="10"/>
        <v>9.0909090909090917</v>
      </c>
      <c r="AN22" s="374"/>
      <c r="AO22" s="438">
        <f>SUM(AO23:AO25)</f>
        <v>0</v>
      </c>
      <c r="AP22" s="101">
        <f>SUM(AP23:AP25)</f>
        <v>0</v>
      </c>
      <c r="AQ22" s="101">
        <f>SUM(AQ23:AQ25)</f>
        <v>0</v>
      </c>
      <c r="AR22" s="101">
        <f t="shared" si="11"/>
        <v>0</v>
      </c>
      <c r="AS22" s="424">
        <f t="shared" si="12"/>
        <v>0</v>
      </c>
      <c r="AT22" s="374"/>
      <c r="AU22" s="438">
        <f t="shared" si="13"/>
        <v>1000</v>
      </c>
      <c r="AV22" s="65">
        <f t="shared" si="14"/>
        <v>9.0909090909090917</v>
      </c>
      <c r="AW22" s="374"/>
      <c r="AX22" s="438">
        <f t="shared" si="15"/>
        <v>11000</v>
      </c>
      <c r="AY22" s="438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2</v>
      </c>
      <c r="L23" s="62"/>
      <c r="M23" s="63"/>
      <c r="N23" s="134" t="s">
        <v>57</v>
      </c>
      <c r="O23" s="129">
        <v>9000</v>
      </c>
      <c r="P23" s="136">
        <v>11000</v>
      </c>
      <c r="Q23" s="137">
        <v>11000</v>
      </c>
      <c r="R23" s="129">
        <v>9000</v>
      </c>
      <c r="S23" s="375"/>
      <c r="T23" s="129">
        <v>2000</v>
      </c>
      <c r="U23" s="129">
        <v>1500</v>
      </c>
      <c r="V23" s="129">
        <v>1500</v>
      </c>
      <c r="W23" s="129">
        <f t="shared" si="3"/>
        <v>5000</v>
      </c>
      <c r="X23" s="65">
        <f t="shared" si="4"/>
        <v>55.555555555555557</v>
      </c>
      <c r="Y23" s="374"/>
      <c r="Z23" s="135">
        <v>1000</v>
      </c>
      <c r="AA23" s="129">
        <v>1000</v>
      </c>
      <c r="AB23" s="129">
        <v>1000</v>
      </c>
      <c r="AC23" s="129">
        <f t="shared" si="5"/>
        <v>3000</v>
      </c>
      <c r="AD23" s="424">
        <f t="shared" si="6"/>
        <v>33.333333333333336</v>
      </c>
      <c r="AE23" s="374"/>
      <c r="AF23" s="424">
        <f t="shared" si="7"/>
        <v>8000</v>
      </c>
      <c r="AG23" s="424">
        <f t="shared" si="8"/>
        <v>88.888888888888886</v>
      </c>
      <c r="AH23" s="374"/>
      <c r="AI23" s="424">
        <v>1000</v>
      </c>
      <c r="AJ23" s="129"/>
      <c r="AK23" s="129"/>
      <c r="AL23" s="129">
        <f t="shared" si="9"/>
        <v>1000</v>
      </c>
      <c r="AM23" s="424">
        <f t="shared" si="10"/>
        <v>11.111111111111111</v>
      </c>
      <c r="AN23" s="374"/>
      <c r="AO23" s="424"/>
      <c r="AP23" s="129"/>
      <c r="AQ23" s="129"/>
      <c r="AR23" s="129">
        <f t="shared" si="11"/>
        <v>0</v>
      </c>
      <c r="AS23" s="424">
        <f t="shared" si="12"/>
        <v>0</v>
      </c>
      <c r="AT23" s="374"/>
      <c r="AU23" s="424">
        <f t="shared" si="13"/>
        <v>1000</v>
      </c>
      <c r="AV23" s="65">
        <f t="shared" si="14"/>
        <v>11.111111111111111</v>
      </c>
      <c r="AW23" s="374"/>
      <c r="AX23" s="424">
        <f t="shared" si="15"/>
        <v>9000</v>
      </c>
      <c r="AY23" s="424">
        <f t="shared" si="16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5</v>
      </c>
      <c r="L24" s="62"/>
      <c r="M24" s="63"/>
      <c r="N24" s="134" t="s">
        <v>58</v>
      </c>
      <c r="O24" s="129">
        <v>1000</v>
      </c>
      <c r="P24" s="136">
        <v>2000</v>
      </c>
      <c r="Q24" s="137">
        <v>2000</v>
      </c>
      <c r="R24" s="129">
        <v>1000</v>
      </c>
      <c r="S24" s="375"/>
      <c r="T24" s="129"/>
      <c r="U24" s="129">
        <v>1000</v>
      </c>
      <c r="V24" s="129"/>
      <c r="W24" s="129">
        <f t="shared" si="3"/>
        <v>1000</v>
      </c>
      <c r="X24" s="65">
        <f t="shared" si="4"/>
        <v>100</v>
      </c>
      <c r="Y24" s="374"/>
      <c r="Z24" s="135"/>
      <c r="AA24" s="129"/>
      <c r="AB24" s="129"/>
      <c r="AC24" s="129">
        <f t="shared" si="5"/>
        <v>0</v>
      </c>
      <c r="AD24" s="424">
        <f t="shared" si="6"/>
        <v>0</v>
      </c>
      <c r="AE24" s="374"/>
      <c r="AF24" s="424">
        <f t="shared" si="7"/>
        <v>1000</v>
      </c>
      <c r="AG24" s="424">
        <f t="shared" si="8"/>
        <v>100</v>
      </c>
      <c r="AH24" s="374"/>
      <c r="AI24" s="424"/>
      <c r="AJ24" s="129"/>
      <c r="AK24" s="129"/>
      <c r="AL24" s="129">
        <f t="shared" si="9"/>
        <v>0</v>
      </c>
      <c r="AM24" s="424">
        <f t="shared" si="10"/>
        <v>0</v>
      </c>
      <c r="AN24" s="374"/>
      <c r="AO24" s="424"/>
      <c r="AP24" s="129"/>
      <c r="AQ24" s="129"/>
      <c r="AR24" s="129">
        <f t="shared" si="11"/>
        <v>0</v>
      </c>
      <c r="AS24" s="424">
        <f t="shared" si="12"/>
        <v>0</v>
      </c>
      <c r="AT24" s="374"/>
      <c r="AU24" s="424">
        <f t="shared" si="13"/>
        <v>0</v>
      </c>
      <c r="AV24" s="65">
        <f t="shared" si="14"/>
        <v>0</v>
      </c>
      <c r="AW24" s="374"/>
      <c r="AX24" s="424">
        <f t="shared" si="15"/>
        <v>1000</v>
      </c>
      <c r="AY24" s="424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7</v>
      </c>
      <c r="L25" s="62"/>
      <c r="M25" s="63"/>
      <c r="N25" s="134" t="s">
        <v>59</v>
      </c>
      <c r="O25" s="129">
        <v>1000</v>
      </c>
      <c r="P25" s="136">
        <v>2000</v>
      </c>
      <c r="Q25" s="137">
        <v>3000</v>
      </c>
      <c r="R25" s="129">
        <v>1000</v>
      </c>
      <c r="S25" s="375"/>
      <c r="T25" s="129">
        <v>1000</v>
      </c>
      <c r="U25" s="129"/>
      <c r="V25" s="129"/>
      <c r="W25" s="129">
        <f t="shared" si="3"/>
        <v>1000</v>
      </c>
      <c r="X25" s="65">
        <f t="shared" si="4"/>
        <v>100</v>
      </c>
      <c r="Y25" s="374"/>
      <c r="Z25" s="135"/>
      <c r="AA25" s="129"/>
      <c r="AB25" s="129"/>
      <c r="AC25" s="129">
        <f t="shared" si="5"/>
        <v>0</v>
      </c>
      <c r="AD25" s="424">
        <f t="shared" si="6"/>
        <v>0</v>
      </c>
      <c r="AE25" s="374"/>
      <c r="AF25" s="424">
        <f t="shared" si="7"/>
        <v>1000</v>
      </c>
      <c r="AG25" s="424">
        <f t="shared" si="8"/>
        <v>100</v>
      </c>
      <c r="AH25" s="374"/>
      <c r="AI25" s="424"/>
      <c r="AJ25" s="129"/>
      <c r="AK25" s="129"/>
      <c r="AL25" s="129">
        <f t="shared" si="9"/>
        <v>0</v>
      </c>
      <c r="AM25" s="424">
        <f t="shared" si="10"/>
        <v>0</v>
      </c>
      <c r="AN25" s="374"/>
      <c r="AO25" s="424"/>
      <c r="AP25" s="129"/>
      <c r="AQ25" s="129"/>
      <c r="AR25" s="129">
        <f t="shared" si="11"/>
        <v>0</v>
      </c>
      <c r="AS25" s="424">
        <f t="shared" si="12"/>
        <v>0</v>
      </c>
      <c r="AT25" s="374"/>
      <c r="AU25" s="424">
        <f t="shared" si="13"/>
        <v>0</v>
      </c>
      <c r="AV25" s="65">
        <f t="shared" si="14"/>
        <v>0</v>
      </c>
      <c r="AW25" s="374"/>
      <c r="AX25" s="424">
        <f t="shared" si="15"/>
        <v>1000</v>
      </c>
      <c r="AY25" s="424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171">
        <v>8</v>
      </c>
      <c r="G26" s="104"/>
      <c r="H26" s="105"/>
      <c r="I26" s="59"/>
      <c r="J26" s="60"/>
      <c r="K26" s="61"/>
      <c r="L26" s="62"/>
      <c r="M26" s="63"/>
      <c r="N26" s="101" t="s">
        <v>108</v>
      </c>
      <c r="O26" s="103">
        <f t="shared" ref="O26:R29" si="22">O27</f>
        <v>20000</v>
      </c>
      <c r="P26" s="131">
        <f t="shared" si="22"/>
        <v>23000</v>
      </c>
      <c r="Q26" s="132">
        <f t="shared" si="22"/>
        <v>30000</v>
      </c>
      <c r="R26" s="103">
        <f t="shared" si="22"/>
        <v>20000</v>
      </c>
      <c r="S26" s="379"/>
      <c r="T26" s="103">
        <f t="shared" ref="T26:V29" si="23">T27</f>
        <v>6200</v>
      </c>
      <c r="U26" s="103">
        <f t="shared" si="23"/>
        <v>2900</v>
      </c>
      <c r="V26" s="103">
        <f t="shared" si="23"/>
        <v>3100</v>
      </c>
      <c r="W26" s="103">
        <f t="shared" si="3"/>
        <v>12200</v>
      </c>
      <c r="X26" s="102">
        <f t="shared" si="4"/>
        <v>61</v>
      </c>
      <c r="Y26" s="374"/>
      <c r="Z26" s="102">
        <f>Z27</f>
        <v>2600</v>
      </c>
      <c r="AA26" s="103">
        <f>AA27</f>
        <v>2600</v>
      </c>
      <c r="AB26" s="103">
        <f>AB27</f>
        <v>2600</v>
      </c>
      <c r="AC26" s="103">
        <f t="shared" si="5"/>
        <v>7800</v>
      </c>
      <c r="AD26" s="420">
        <f t="shared" si="6"/>
        <v>39</v>
      </c>
      <c r="AE26" s="374"/>
      <c r="AF26" s="420">
        <f t="shared" si="7"/>
        <v>20000</v>
      </c>
      <c r="AG26" s="420">
        <f t="shared" si="8"/>
        <v>100</v>
      </c>
      <c r="AH26" s="374"/>
      <c r="AI26" s="420">
        <f>AI27</f>
        <v>0</v>
      </c>
      <c r="AJ26" s="103">
        <f>AJ27</f>
        <v>0</v>
      </c>
      <c r="AK26" s="103">
        <f>AK27</f>
        <v>0</v>
      </c>
      <c r="AL26" s="103">
        <f t="shared" si="9"/>
        <v>0</v>
      </c>
      <c r="AM26" s="420">
        <f t="shared" si="10"/>
        <v>0</v>
      </c>
      <c r="AN26" s="374"/>
      <c r="AO26" s="420">
        <f>AO27</f>
        <v>0</v>
      </c>
      <c r="AP26" s="103">
        <f>AP27</f>
        <v>0</v>
      </c>
      <c r="AQ26" s="103">
        <f>AQ27</f>
        <v>0</v>
      </c>
      <c r="AR26" s="103">
        <f t="shared" si="11"/>
        <v>0</v>
      </c>
      <c r="AS26" s="420">
        <f t="shared" si="12"/>
        <v>0</v>
      </c>
      <c r="AT26" s="374"/>
      <c r="AU26" s="420">
        <f t="shared" si="13"/>
        <v>0</v>
      </c>
      <c r="AV26" s="420">
        <f t="shared" si="14"/>
        <v>0</v>
      </c>
      <c r="AW26" s="374"/>
      <c r="AX26" s="420">
        <f t="shared" si="15"/>
        <v>20000</v>
      </c>
      <c r="AY26" s="420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9">
        <v>8</v>
      </c>
      <c r="H27" s="172"/>
      <c r="I27" s="59"/>
      <c r="J27" s="60"/>
      <c r="K27" s="61"/>
      <c r="L27" s="62"/>
      <c r="M27" s="63"/>
      <c r="N27" s="101" t="s">
        <v>108</v>
      </c>
      <c r="O27" s="103">
        <f t="shared" si="22"/>
        <v>20000</v>
      </c>
      <c r="P27" s="131">
        <f t="shared" si="22"/>
        <v>23000</v>
      </c>
      <c r="Q27" s="132">
        <f t="shared" si="22"/>
        <v>30000</v>
      </c>
      <c r="R27" s="103">
        <f t="shared" si="22"/>
        <v>20000</v>
      </c>
      <c r="S27" s="379"/>
      <c r="T27" s="103">
        <f t="shared" si="23"/>
        <v>6200</v>
      </c>
      <c r="U27" s="103">
        <f t="shared" si="23"/>
        <v>2900</v>
      </c>
      <c r="V27" s="103">
        <f t="shared" si="23"/>
        <v>3100</v>
      </c>
      <c r="W27" s="103">
        <f t="shared" si="3"/>
        <v>12200</v>
      </c>
      <c r="X27" s="102">
        <f t="shared" si="4"/>
        <v>61</v>
      </c>
      <c r="Y27" s="374"/>
      <c r="Z27" s="102">
        <f t="shared" ref="Z27:AB29" si="24">Z28</f>
        <v>2600</v>
      </c>
      <c r="AA27" s="103">
        <f t="shared" si="24"/>
        <v>2600</v>
      </c>
      <c r="AB27" s="103">
        <f t="shared" si="24"/>
        <v>2600</v>
      </c>
      <c r="AC27" s="103">
        <f t="shared" si="5"/>
        <v>7800</v>
      </c>
      <c r="AD27" s="420">
        <f t="shared" si="6"/>
        <v>39</v>
      </c>
      <c r="AE27" s="374"/>
      <c r="AF27" s="420">
        <f t="shared" si="7"/>
        <v>20000</v>
      </c>
      <c r="AG27" s="420">
        <f t="shared" si="8"/>
        <v>100</v>
      </c>
      <c r="AH27" s="374"/>
      <c r="AI27" s="420">
        <f t="shared" ref="AI27:AK29" si="25">AI28</f>
        <v>0</v>
      </c>
      <c r="AJ27" s="103">
        <f t="shared" si="25"/>
        <v>0</v>
      </c>
      <c r="AK27" s="103">
        <f t="shared" si="25"/>
        <v>0</v>
      </c>
      <c r="AL27" s="103">
        <f t="shared" si="9"/>
        <v>0</v>
      </c>
      <c r="AM27" s="420">
        <f t="shared" si="10"/>
        <v>0</v>
      </c>
      <c r="AN27" s="374"/>
      <c r="AO27" s="420">
        <f t="shared" ref="AO27:AQ29" si="26">AO28</f>
        <v>0</v>
      </c>
      <c r="AP27" s="103">
        <f t="shared" si="26"/>
        <v>0</v>
      </c>
      <c r="AQ27" s="103">
        <f t="shared" si="26"/>
        <v>0</v>
      </c>
      <c r="AR27" s="103">
        <f t="shared" si="11"/>
        <v>0</v>
      </c>
      <c r="AS27" s="420">
        <f t="shared" si="12"/>
        <v>0</v>
      </c>
      <c r="AT27" s="374"/>
      <c r="AU27" s="420">
        <f t="shared" si="13"/>
        <v>0</v>
      </c>
      <c r="AV27" s="420">
        <f t="shared" si="14"/>
        <v>0</v>
      </c>
      <c r="AW27" s="374"/>
      <c r="AX27" s="420">
        <f t="shared" si="15"/>
        <v>20000</v>
      </c>
      <c r="AY27" s="420">
        <f t="shared" si="16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9"/>
      <c r="H28" s="173" t="s">
        <v>46</v>
      </c>
      <c r="I28" s="59"/>
      <c r="J28" s="60"/>
      <c r="K28" s="61"/>
      <c r="L28" s="62"/>
      <c r="M28" s="63"/>
      <c r="N28" s="101" t="s">
        <v>108</v>
      </c>
      <c r="O28" s="103">
        <f t="shared" si="22"/>
        <v>20000</v>
      </c>
      <c r="P28" s="131">
        <f t="shared" si="22"/>
        <v>23000</v>
      </c>
      <c r="Q28" s="132">
        <f t="shared" si="22"/>
        <v>30000</v>
      </c>
      <c r="R28" s="103">
        <f t="shared" si="22"/>
        <v>20000</v>
      </c>
      <c r="S28" s="379"/>
      <c r="T28" s="103">
        <f t="shared" si="23"/>
        <v>6200</v>
      </c>
      <c r="U28" s="103">
        <f t="shared" si="23"/>
        <v>2900</v>
      </c>
      <c r="V28" s="103">
        <f t="shared" si="23"/>
        <v>3100</v>
      </c>
      <c r="W28" s="103">
        <f t="shared" si="3"/>
        <v>12200</v>
      </c>
      <c r="X28" s="102">
        <f t="shared" si="4"/>
        <v>61</v>
      </c>
      <c r="Y28" s="374"/>
      <c r="Z28" s="102">
        <f t="shared" si="24"/>
        <v>2600</v>
      </c>
      <c r="AA28" s="103">
        <f t="shared" si="24"/>
        <v>2600</v>
      </c>
      <c r="AB28" s="103">
        <f t="shared" si="24"/>
        <v>2600</v>
      </c>
      <c r="AC28" s="103">
        <f t="shared" si="5"/>
        <v>7800</v>
      </c>
      <c r="AD28" s="420">
        <f t="shared" si="6"/>
        <v>39</v>
      </c>
      <c r="AE28" s="374"/>
      <c r="AF28" s="420">
        <f t="shared" si="7"/>
        <v>20000</v>
      </c>
      <c r="AG28" s="420">
        <f t="shared" si="8"/>
        <v>100</v>
      </c>
      <c r="AH28" s="374"/>
      <c r="AI28" s="420">
        <f t="shared" si="25"/>
        <v>0</v>
      </c>
      <c r="AJ28" s="103">
        <f t="shared" si="25"/>
        <v>0</v>
      </c>
      <c r="AK28" s="103">
        <f t="shared" si="25"/>
        <v>0</v>
      </c>
      <c r="AL28" s="103">
        <f t="shared" si="9"/>
        <v>0</v>
      </c>
      <c r="AM28" s="420">
        <f t="shared" si="10"/>
        <v>0</v>
      </c>
      <c r="AN28" s="374"/>
      <c r="AO28" s="420">
        <f t="shared" si="26"/>
        <v>0</v>
      </c>
      <c r="AP28" s="103">
        <f t="shared" si="26"/>
        <v>0</v>
      </c>
      <c r="AQ28" s="103">
        <f t="shared" si="26"/>
        <v>0</v>
      </c>
      <c r="AR28" s="103">
        <f t="shared" si="11"/>
        <v>0</v>
      </c>
      <c r="AS28" s="420">
        <f t="shared" si="12"/>
        <v>0</v>
      </c>
      <c r="AT28" s="374"/>
      <c r="AU28" s="420">
        <f t="shared" si="13"/>
        <v>0</v>
      </c>
      <c r="AV28" s="420">
        <f t="shared" si="14"/>
        <v>0</v>
      </c>
      <c r="AW28" s="374"/>
      <c r="AX28" s="420">
        <f t="shared" si="15"/>
        <v>20000</v>
      </c>
      <c r="AY28" s="420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123">
        <v>2</v>
      </c>
      <c r="J29" s="60"/>
      <c r="K29" s="61"/>
      <c r="L29" s="62"/>
      <c r="M29" s="63"/>
      <c r="N29" s="124" t="s">
        <v>54</v>
      </c>
      <c r="O29" s="126">
        <f t="shared" si="22"/>
        <v>20000</v>
      </c>
      <c r="P29" s="127">
        <f t="shared" si="22"/>
        <v>23000</v>
      </c>
      <c r="Q29" s="128">
        <f t="shared" si="22"/>
        <v>30000</v>
      </c>
      <c r="R29" s="126">
        <f t="shared" si="22"/>
        <v>20000</v>
      </c>
      <c r="S29" s="388"/>
      <c r="T29" s="126">
        <f t="shared" si="23"/>
        <v>6200</v>
      </c>
      <c r="U29" s="126">
        <f t="shared" si="23"/>
        <v>2900</v>
      </c>
      <c r="V29" s="126">
        <f t="shared" si="23"/>
        <v>3100</v>
      </c>
      <c r="W29" s="126">
        <f t="shared" si="3"/>
        <v>12200</v>
      </c>
      <c r="X29" s="125">
        <f t="shared" si="4"/>
        <v>61</v>
      </c>
      <c r="Y29" s="374"/>
      <c r="Z29" s="125">
        <f t="shared" si="24"/>
        <v>2600</v>
      </c>
      <c r="AA29" s="126">
        <f t="shared" si="24"/>
        <v>2600</v>
      </c>
      <c r="AB29" s="126">
        <f t="shared" si="24"/>
        <v>2600</v>
      </c>
      <c r="AC29" s="126">
        <f t="shared" si="5"/>
        <v>7800</v>
      </c>
      <c r="AD29" s="423">
        <f t="shared" si="6"/>
        <v>39</v>
      </c>
      <c r="AE29" s="374"/>
      <c r="AF29" s="423">
        <f t="shared" si="7"/>
        <v>20000</v>
      </c>
      <c r="AG29" s="423">
        <f t="shared" si="8"/>
        <v>100</v>
      </c>
      <c r="AH29" s="374"/>
      <c r="AI29" s="423">
        <f t="shared" si="25"/>
        <v>0</v>
      </c>
      <c r="AJ29" s="126">
        <f t="shared" si="25"/>
        <v>0</v>
      </c>
      <c r="AK29" s="126">
        <f t="shared" si="25"/>
        <v>0</v>
      </c>
      <c r="AL29" s="126">
        <f t="shared" si="9"/>
        <v>0</v>
      </c>
      <c r="AM29" s="423">
        <f t="shared" si="10"/>
        <v>0</v>
      </c>
      <c r="AN29" s="374"/>
      <c r="AO29" s="423">
        <f t="shared" si="26"/>
        <v>0</v>
      </c>
      <c r="AP29" s="126">
        <f t="shared" si="26"/>
        <v>0</v>
      </c>
      <c r="AQ29" s="126">
        <f t="shared" si="26"/>
        <v>0</v>
      </c>
      <c r="AR29" s="126">
        <f t="shared" si="11"/>
        <v>0</v>
      </c>
      <c r="AS29" s="423">
        <f t="shared" si="12"/>
        <v>0</v>
      </c>
      <c r="AT29" s="374"/>
      <c r="AU29" s="423">
        <f t="shared" si="13"/>
        <v>0</v>
      </c>
      <c r="AV29" s="423">
        <f t="shared" si="14"/>
        <v>0</v>
      </c>
      <c r="AW29" s="374"/>
      <c r="AX29" s="423">
        <f t="shared" si="15"/>
        <v>20000</v>
      </c>
      <c r="AY29" s="423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20000</v>
      </c>
      <c r="P30" s="131">
        <f>P31+P32+P33+P34</f>
        <v>23000</v>
      </c>
      <c r="Q30" s="132">
        <f>Q31+Q32+Q33+Q34</f>
        <v>30000</v>
      </c>
      <c r="R30" s="103">
        <f>R31+R32+R33+R34</f>
        <v>20000</v>
      </c>
      <c r="S30" s="379"/>
      <c r="T30" s="103">
        <f>T31+T32+T33+T34</f>
        <v>6200</v>
      </c>
      <c r="U30" s="103">
        <f>U31+U32+U33+U34</f>
        <v>2900</v>
      </c>
      <c r="V30" s="103">
        <f>V31+V32+V33+V34</f>
        <v>3100</v>
      </c>
      <c r="W30" s="103">
        <f t="shared" si="3"/>
        <v>12200</v>
      </c>
      <c r="X30" s="102">
        <f t="shared" si="4"/>
        <v>61</v>
      </c>
      <c r="Y30" s="374"/>
      <c r="Z30" s="102">
        <f>Z31+Z32+Z33+Z34</f>
        <v>2600</v>
      </c>
      <c r="AA30" s="103">
        <f>AA31+AA32+AA33+AA34</f>
        <v>2600</v>
      </c>
      <c r="AB30" s="103">
        <f>AB31+AB32+AB33+AB34</f>
        <v>2600</v>
      </c>
      <c r="AC30" s="103">
        <f t="shared" si="5"/>
        <v>7800</v>
      </c>
      <c r="AD30" s="420">
        <f t="shared" si="6"/>
        <v>39</v>
      </c>
      <c r="AE30" s="374"/>
      <c r="AF30" s="420">
        <f t="shared" si="7"/>
        <v>20000</v>
      </c>
      <c r="AG30" s="420">
        <f t="shared" si="8"/>
        <v>100</v>
      </c>
      <c r="AH30" s="374"/>
      <c r="AI30" s="420">
        <f>AI31+AI32+AI33+AI34</f>
        <v>0</v>
      </c>
      <c r="AJ30" s="103">
        <f>AJ31+AJ32+AJ33+AJ34</f>
        <v>0</v>
      </c>
      <c r="AK30" s="103">
        <f>AK31+AK32+AK33+AK34</f>
        <v>0</v>
      </c>
      <c r="AL30" s="103">
        <f t="shared" si="9"/>
        <v>0</v>
      </c>
      <c r="AM30" s="420">
        <f t="shared" si="10"/>
        <v>0</v>
      </c>
      <c r="AN30" s="374"/>
      <c r="AO30" s="420">
        <f>AO31+AO32+AO33+AO34</f>
        <v>0</v>
      </c>
      <c r="AP30" s="103">
        <f>AP31+AP32+AP33+AP34</f>
        <v>0</v>
      </c>
      <c r="AQ30" s="103">
        <f>AQ31+AQ32+AQ33+AQ34</f>
        <v>0</v>
      </c>
      <c r="AR30" s="103">
        <f t="shared" si="11"/>
        <v>0</v>
      </c>
      <c r="AS30" s="420">
        <f t="shared" si="12"/>
        <v>0</v>
      </c>
      <c r="AT30" s="374"/>
      <c r="AU30" s="420">
        <f t="shared" si="13"/>
        <v>0</v>
      </c>
      <c r="AV30" s="420">
        <f t="shared" si="14"/>
        <v>0</v>
      </c>
      <c r="AW30" s="374"/>
      <c r="AX30" s="420">
        <f t="shared" si="15"/>
        <v>20000</v>
      </c>
      <c r="AY30" s="420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3000</v>
      </c>
      <c r="P31" s="136">
        <v>4000</v>
      </c>
      <c r="Q31" s="137">
        <v>5000</v>
      </c>
      <c r="R31" s="129">
        <v>3000</v>
      </c>
      <c r="S31" s="375"/>
      <c r="T31" s="129">
        <v>3000</v>
      </c>
      <c r="U31" s="129"/>
      <c r="V31" s="129"/>
      <c r="W31" s="129">
        <f t="shared" si="3"/>
        <v>3000</v>
      </c>
      <c r="X31" s="135">
        <f t="shared" si="4"/>
        <v>100</v>
      </c>
      <c r="Y31" s="374"/>
      <c r="Z31" s="135"/>
      <c r="AA31" s="129"/>
      <c r="AB31" s="129"/>
      <c r="AC31" s="129">
        <f t="shared" si="5"/>
        <v>0</v>
      </c>
      <c r="AD31" s="424">
        <f t="shared" si="6"/>
        <v>0</v>
      </c>
      <c r="AE31" s="374"/>
      <c r="AF31" s="424">
        <f t="shared" si="7"/>
        <v>3000</v>
      </c>
      <c r="AG31" s="424">
        <f t="shared" si="8"/>
        <v>100</v>
      </c>
      <c r="AH31" s="374"/>
      <c r="AI31" s="424"/>
      <c r="AJ31" s="129"/>
      <c r="AK31" s="129"/>
      <c r="AL31" s="129">
        <f t="shared" si="9"/>
        <v>0</v>
      </c>
      <c r="AM31" s="424">
        <f t="shared" si="10"/>
        <v>0</v>
      </c>
      <c r="AN31" s="374"/>
      <c r="AO31" s="424"/>
      <c r="AP31" s="129"/>
      <c r="AQ31" s="129"/>
      <c r="AR31" s="129">
        <f t="shared" si="11"/>
        <v>0</v>
      </c>
      <c r="AS31" s="424">
        <f t="shared" si="12"/>
        <v>0</v>
      </c>
      <c r="AT31" s="374"/>
      <c r="AU31" s="424">
        <f t="shared" si="13"/>
        <v>0</v>
      </c>
      <c r="AV31" s="424">
        <f t="shared" si="14"/>
        <v>0</v>
      </c>
      <c r="AW31" s="374"/>
      <c r="AX31" s="424">
        <f t="shared" si="15"/>
        <v>3000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13000</v>
      </c>
      <c r="P32" s="136">
        <v>15000</v>
      </c>
      <c r="Q32" s="137">
        <v>15000</v>
      </c>
      <c r="R32" s="129">
        <v>13000</v>
      </c>
      <c r="S32" s="375"/>
      <c r="T32" s="129">
        <v>2000</v>
      </c>
      <c r="U32" s="129">
        <v>1600</v>
      </c>
      <c r="V32" s="129">
        <v>1600</v>
      </c>
      <c r="W32" s="129">
        <f t="shared" si="3"/>
        <v>5200</v>
      </c>
      <c r="X32" s="135">
        <f t="shared" si="4"/>
        <v>40</v>
      </c>
      <c r="Y32" s="374"/>
      <c r="Z32" s="135">
        <v>2600</v>
      </c>
      <c r="AA32" s="129">
        <v>2600</v>
      </c>
      <c r="AB32" s="129">
        <v>2600</v>
      </c>
      <c r="AC32" s="129">
        <f t="shared" si="5"/>
        <v>7800</v>
      </c>
      <c r="AD32" s="424">
        <f t="shared" si="6"/>
        <v>60</v>
      </c>
      <c r="AE32" s="374"/>
      <c r="AF32" s="424">
        <f t="shared" si="7"/>
        <v>13000</v>
      </c>
      <c r="AG32" s="424">
        <f t="shared" si="8"/>
        <v>100</v>
      </c>
      <c r="AH32" s="374"/>
      <c r="AI32" s="424"/>
      <c r="AJ32" s="129"/>
      <c r="AK32" s="129"/>
      <c r="AL32" s="129">
        <f t="shared" si="9"/>
        <v>0</v>
      </c>
      <c r="AM32" s="424">
        <f t="shared" si="10"/>
        <v>0</v>
      </c>
      <c r="AN32" s="374"/>
      <c r="AO32" s="424"/>
      <c r="AP32" s="129"/>
      <c r="AQ32" s="129"/>
      <c r="AR32" s="129">
        <f t="shared" si="11"/>
        <v>0</v>
      </c>
      <c r="AS32" s="424">
        <f t="shared" si="12"/>
        <v>0</v>
      </c>
      <c r="AT32" s="374"/>
      <c r="AU32" s="424">
        <f t="shared" si="13"/>
        <v>0</v>
      </c>
      <c r="AV32" s="424">
        <f t="shared" si="14"/>
        <v>0</v>
      </c>
      <c r="AW32" s="374"/>
      <c r="AX32" s="424">
        <f t="shared" si="15"/>
        <v>13000</v>
      </c>
      <c r="AY32" s="424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2000</v>
      </c>
      <c r="P33" s="136">
        <v>2000</v>
      </c>
      <c r="Q33" s="137">
        <v>7000</v>
      </c>
      <c r="R33" s="129">
        <v>2000</v>
      </c>
      <c r="S33" s="375"/>
      <c r="T33" s="129">
        <v>600</v>
      </c>
      <c r="U33" s="129">
        <v>700</v>
      </c>
      <c r="V33" s="129">
        <v>700</v>
      </c>
      <c r="W33" s="129">
        <f t="shared" si="3"/>
        <v>2000</v>
      </c>
      <c r="X33" s="135">
        <f t="shared" si="4"/>
        <v>100</v>
      </c>
      <c r="Y33" s="374"/>
      <c r="Z33" s="135"/>
      <c r="AA33" s="129"/>
      <c r="AB33" s="129"/>
      <c r="AC33" s="129">
        <f t="shared" si="5"/>
        <v>0</v>
      </c>
      <c r="AD33" s="424">
        <f t="shared" si="6"/>
        <v>0</v>
      </c>
      <c r="AE33" s="374"/>
      <c r="AF33" s="424">
        <f t="shared" si="7"/>
        <v>2000</v>
      </c>
      <c r="AG33" s="424">
        <f t="shared" si="8"/>
        <v>100</v>
      </c>
      <c r="AH33" s="374"/>
      <c r="AI33" s="424"/>
      <c r="AJ33" s="129"/>
      <c r="AK33" s="129"/>
      <c r="AL33" s="129">
        <f t="shared" si="9"/>
        <v>0</v>
      </c>
      <c r="AM33" s="424">
        <f t="shared" si="10"/>
        <v>0</v>
      </c>
      <c r="AN33" s="374"/>
      <c r="AO33" s="424"/>
      <c r="AP33" s="129"/>
      <c r="AQ33" s="129"/>
      <c r="AR33" s="129">
        <f t="shared" si="11"/>
        <v>0</v>
      </c>
      <c r="AS33" s="424">
        <f t="shared" si="12"/>
        <v>0</v>
      </c>
      <c r="AT33" s="374"/>
      <c r="AU33" s="424">
        <f t="shared" si="13"/>
        <v>0</v>
      </c>
      <c r="AV33" s="424">
        <f t="shared" si="14"/>
        <v>0</v>
      </c>
      <c r="AW33" s="374"/>
      <c r="AX33" s="424">
        <f t="shared" si="15"/>
        <v>2000</v>
      </c>
      <c r="AY33" s="424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2000</v>
      </c>
      <c r="P34" s="136">
        <v>2000</v>
      </c>
      <c r="Q34" s="137">
        <v>3000</v>
      </c>
      <c r="R34" s="129">
        <v>2000</v>
      </c>
      <c r="S34" s="375"/>
      <c r="T34" s="129">
        <v>600</v>
      </c>
      <c r="U34" s="129">
        <v>600</v>
      </c>
      <c r="V34" s="129">
        <v>800</v>
      </c>
      <c r="W34" s="129">
        <f t="shared" si="3"/>
        <v>2000</v>
      </c>
      <c r="X34" s="135">
        <f t="shared" si="4"/>
        <v>100</v>
      </c>
      <c r="Y34" s="374"/>
      <c r="Z34" s="135"/>
      <c r="AA34" s="129"/>
      <c r="AB34" s="129"/>
      <c r="AC34" s="129">
        <f t="shared" si="5"/>
        <v>0</v>
      </c>
      <c r="AD34" s="424">
        <f t="shared" si="6"/>
        <v>0</v>
      </c>
      <c r="AE34" s="374"/>
      <c r="AF34" s="424">
        <f t="shared" si="7"/>
        <v>2000</v>
      </c>
      <c r="AG34" s="424">
        <f t="shared" si="8"/>
        <v>100</v>
      </c>
      <c r="AH34" s="374"/>
      <c r="AI34" s="424"/>
      <c r="AJ34" s="129"/>
      <c r="AK34" s="129"/>
      <c r="AL34" s="129">
        <f t="shared" si="9"/>
        <v>0</v>
      </c>
      <c r="AM34" s="424">
        <f t="shared" si="10"/>
        <v>0</v>
      </c>
      <c r="AN34" s="374"/>
      <c r="AO34" s="424"/>
      <c r="AP34" s="129"/>
      <c r="AQ34" s="129"/>
      <c r="AR34" s="129">
        <f t="shared" si="11"/>
        <v>0</v>
      </c>
      <c r="AS34" s="424">
        <f t="shared" si="12"/>
        <v>0</v>
      </c>
      <c r="AT34" s="374"/>
      <c r="AU34" s="424">
        <f t="shared" si="13"/>
        <v>0</v>
      </c>
      <c r="AV34" s="424">
        <f t="shared" si="14"/>
        <v>0</v>
      </c>
      <c r="AW34" s="374"/>
      <c r="AX34" s="424">
        <f t="shared" si="15"/>
        <v>2000</v>
      </c>
      <c r="AY34" s="424">
        <f t="shared" si="16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1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T17" sqref="T17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5" width="9.140625" style="14"/>
    <col min="236" max="243" width="4" style="14" customWidth="1"/>
    <col min="244" max="244" width="6" style="14" customWidth="1"/>
    <col min="245" max="246" width="4" style="14" customWidth="1"/>
    <col min="247" max="248" width="0" style="14" hidden="1" customWidth="1"/>
    <col min="249" max="249" width="47.7109375" style="14" customWidth="1"/>
    <col min="250" max="252" width="0" style="14" hidden="1" customWidth="1"/>
    <col min="253" max="253" width="14.5703125" style="14" customWidth="1"/>
    <col min="254" max="263" width="0" style="14" hidden="1" customWidth="1"/>
    <col min="264" max="264" width="1.7109375" style="14" customWidth="1"/>
    <col min="265" max="265" width="13" style="14" customWidth="1"/>
    <col min="266" max="267" width="11.7109375" style="14" customWidth="1"/>
    <col min="268" max="268" width="13" style="14" customWidth="1"/>
    <col min="269" max="269" width="11.7109375" style="14" customWidth="1"/>
    <col min="270" max="270" width="1.7109375" style="14" customWidth="1"/>
    <col min="271" max="271" width="13" style="14" customWidth="1"/>
    <col min="272" max="273" width="11.7109375" style="14" customWidth="1"/>
    <col min="274" max="274" width="13" style="14" customWidth="1"/>
    <col min="275" max="275" width="11.7109375" style="14" customWidth="1"/>
    <col min="276" max="276" width="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3" width="13" style="14" customWidth="1"/>
    <col min="284" max="284" width="11.7109375" style="14" customWidth="1"/>
    <col min="285" max="285" width="1.7109375" style="14" customWidth="1"/>
    <col min="286" max="288" width="11.7109375" style="14" customWidth="1"/>
    <col min="289" max="289" width="13" style="14" customWidth="1"/>
    <col min="290" max="290" width="11.7109375" style="14" customWidth="1"/>
    <col min="291" max="291" width="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4.5703125" style="14" customWidth="1"/>
    <col min="296" max="296" width="11.7109375" style="14" customWidth="1"/>
    <col min="297" max="297" width="1.7109375" style="14" customWidth="1"/>
    <col min="298" max="491" width="9.140625" style="14"/>
    <col min="492" max="499" width="4" style="14" customWidth="1"/>
    <col min="500" max="500" width="6" style="14" customWidth="1"/>
    <col min="501" max="502" width="4" style="14" customWidth="1"/>
    <col min="503" max="504" width="0" style="14" hidden="1" customWidth="1"/>
    <col min="505" max="505" width="47.7109375" style="14" customWidth="1"/>
    <col min="506" max="508" width="0" style="14" hidden="1" customWidth="1"/>
    <col min="509" max="509" width="14.5703125" style="14" customWidth="1"/>
    <col min="510" max="519" width="0" style="14" hidden="1" customWidth="1"/>
    <col min="520" max="520" width="1.7109375" style="14" customWidth="1"/>
    <col min="521" max="521" width="13" style="14" customWidth="1"/>
    <col min="522" max="523" width="11.7109375" style="14" customWidth="1"/>
    <col min="524" max="524" width="13" style="14" customWidth="1"/>
    <col min="525" max="525" width="11.7109375" style="14" customWidth="1"/>
    <col min="526" max="526" width="1.7109375" style="14" customWidth="1"/>
    <col min="527" max="527" width="13" style="14" customWidth="1"/>
    <col min="528" max="529" width="11.7109375" style="14" customWidth="1"/>
    <col min="530" max="530" width="13" style="14" customWidth="1"/>
    <col min="531" max="531" width="11.7109375" style="14" customWidth="1"/>
    <col min="532" max="532" width="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9" width="13" style="14" customWidth="1"/>
    <col min="540" max="540" width="11.7109375" style="14" customWidth="1"/>
    <col min="541" max="541" width="1.7109375" style="14" customWidth="1"/>
    <col min="542" max="544" width="11.7109375" style="14" customWidth="1"/>
    <col min="545" max="545" width="13" style="14" customWidth="1"/>
    <col min="546" max="546" width="11.7109375" style="14" customWidth="1"/>
    <col min="547" max="547" width="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4.5703125" style="14" customWidth="1"/>
    <col min="552" max="552" width="11.7109375" style="14" customWidth="1"/>
    <col min="553" max="553" width="1.7109375" style="14" customWidth="1"/>
    <col min="554" max="747" width="9.140625" style="14"/>
    <col min="748" max="755" width="4" style="14" customWidth="1"/>
    <col min="756" max="756" width="6" style="14" customWidth="1"/>
    <col min="757" max="758" width="4" style="14" customWidth="1"/>
    <col min="759" max="760" width="0" style="14" hidden="1" customWidth="1"/>
    <col min="761" max="761" width="47.7109375" style="14" customWidth="1"/>
    <col min="762" max="764" width="0" style="14" hidden="1" customWidth="1"/>
    <col min="765" max="765" width="14.5703125" style="14" customWidth="1"/>
    <col min="766" max="775" width="0" style="14" hidden="1" customWidth="1"/>
    <col min="776" max="776" width="1.7109375" style="14" customWidth="1"/>
    <col min="777" max="777" width="13" style="14" customWidth="1"/>
    <col min="778" max="779" width="11.7109375" style="14" customWidth="1"/>
    <col min="780" max="780" width="13" style="14" customWidth="1"/>
    <col min="781" max="781" width="11.7109375" style="14" customWidth="1"/>
    <col min="782" max="782" width="1.7109375" style="14" customWidth="1"/>
    <col min="783" max="783" width="13" style="14" customWidth="1"/>
    <col min="784" max="785" width="11.7109375" style="14" customWidth="1"/>
    <col min="786" max="786" width="13" style="14" customWidth="1"/>
    <col min="787" max="787" width="11.7109375" style="14" customWidth="1"/>
    <col min="788" max="788" width="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5" width="13" style="14" customWidth="1"/>
    <col min="796" max="796" width="11.7109375" style="14" customWidth="1"/>
    <col min="797" max="797" width="1.7109375" style="14" customWidth="1"/>
    <col min="798" max="800" width="11.7109375" style="14" customWidth="1"/>
    <col min="801" max="801" width="13" style="14" customWidth="1"/>
    <col min="802" max="802" width="11.7109375" style="14" customWidth="1"/>
    <col min="803" max="803" width="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4.5703125" style="14" customWidth="1"/>
    <col min="808" max="808" width="11.7109375" style="14" customWidth="1"/>
    <col min="809" max="809" width="1.7109375" style="14" customWidth="1"/>
    <col min="810" max="1003" width="9.140625" style="14"/>
    <col min="1004" max="1011" width="4" style="14" customWidth="1"/>
    <col min="1012" max="1012" width="6" style="14" customWidth="1"/>
    <col min="1013" max="1014" width="4" style="14" customWidth="1"/>
    <col min="1015" max="1016" width="0" style="14" hidden="1" customWidth="1"/>
    <col min="1017" max="1017" width="47.7109375" style="14" customWidth="1"/>
    <col min="1018" max="1020" width="0" style="14" hidden="1" customWidth="1"/>
    <col min="1021" max="1021" width="14.5703125" style="14" customWidth="1"/>
    <col min="1022" max="1031" width="0" style="14" hidden="1" customWidth="1"/>
    <col min="1032" max="1032" width="1.7109375" style="14" customWidth="1"/>
    <col min="1033" max="1033" width="13" style="14" customWidth="1"/>
    <col min="1034" max="1035" width="11.7109375" style="14" customWidth="1"/>
    <col min="1036" max="1036" width="13" style="14" customWidth="1"/>
    <col min="1037" max="1037" width="11.7109375" style="14" customWidth="1"/>
    <col min="1038" max="1038" width="1.7109375" style="14" customWidth="1"/>
    <col min="1039" max="1039" width="13" style="14" customWidth="1"/>
    <col min="1040" max="1041" width="11.7109375" style="14" customWidth="1"/>
    <col min="1042" max="1042" width="13" style="14" customWidth="1"/>
    <col min="1043" max="1043" width="11.7109375" style="14" customWidth="1"/>
    <col min="1044" max="1044" width="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51" width="13" style="14" customWidth="1"/>
    <col min="1052" max="1052" width="11.7109375" style="14" customWidth="1"/>
    <col min="1053" max="1053" width="1.7109375" style="14" customWidth="1"/>
    <col min="1054" max="1056" width="11.7109375" style="14" customWidth="1"/>
    <col min="1057" max="1057" width="13" style="14" customWidth="1"/>
    <col min="1058" max="1058" width="11.7109375" style="14" customWidth="1"/>
    <col min="1059" max="1059" width="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4.5703125" style="14" customWidth="1"/>
    <col min="1064" max="1064" width="11.7109375" style="14" customWidth="1"/>
    <col min="1065" max="1065" width="1.7109375" style="14" customWidth="1"/>
    <col min="1066" max="1259" width="9.140625" style="14"/>
    <col min="1260" max="1267" width="4" style="14" customWidth="1"/>
    <col min="1268" max="1268" width="6" style="14" customWidth="1"/>
    <col min="1269" max="1270" width="4" style="14" customWidth="1"/>
    <col min="1271" max="1272" width="0" style="14" hidden="1" customWidth="1"/>
    <col min="1273" max="1273" width="47.7109375" style="14" customWidth="1"/>
    <col min="1274" max="1276" width="0" style="14" hidden="1" customWidth="1"/>
    <col min="1277" max="1277" width="14.5703125" style="14" customWidth="1"/>
    <col min="1278" max="1287" width="0" style="14" hidden="1" customWidth="1"/>
    <col min="1288" max="1288" width="1.7109375" style="14" customWidth="1"/>
    <col min="1289" max="1289" width="13" style="14" customWidth="1"/>
    <col min="1290" max="1291" width="11.7109375" style="14" customWidth="1"/>
    <col min="1292" max="1292" width="13" style="14" customWidth="1"/>
    <col min="1293" max="1293" width="11.7109375" style="14" customWidth="1"/>
    <col min="1294" max="1294" width="1.7109375" style="14" customWidth="1"/>
    <col min="1295" max="1295" width="13" style="14" customWidth="1"/>
    <col min="1296" max="1297" width="11.7109375" style="14" customWidth="1"/>
    <col min="1298" max="1298" width="13" style="14" customWidth="1"/>
    <col min="1299" max="1299" width="11.7109375" style="14" customWidth="1"/>
    <col min="1300" max="1300" width="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7" width="13" style="14" customWidth="1"/>
    <col min="1308" max="1308" width="11.7109375" style="14" customWidth="1"/>
    <col min="1309" max="1309" width="1.7109375" style="14" customWidth="1"/>
    <col min="1310" max="1312" width="11.7109375" style="14" customWidth="1"/>
    <col min="1313" max="1313" width="13" style="14" customWidth="1"/>
    <col min="1314" max="1314" width="11.7109375" style="14" customWidth="1"/>
    <col min="1315" max="1315" width="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4.5703125" style="14" customWidth="1"/>
    <col min="1320" max="1320" width="11.7109375" style="14" customWidth="1"/>
    <col min="1321" max="1321" width="1.7109375" style="14" customWidth="1"/>
    <col min="1322" max="1515" width="9.140625" style="14"/>
    <col min="1516" max="1523" width="4" style="14" customWidth="1"/>
    <col min="1524" max="1524" width="6" style="14" customWidth="1"/>
    <col min="1525" max="1526" width="4" style="14" customWidth="1"/>
    <col min="1527" max="1528" width="0" style="14" hidden="1" customWidth="1"/>
    <col min="1529" max="1529" width="47.7109375" style="14" customWidth="1"/>
    <col min="1530" max="1532" width="0" style="14" hidden="1" customWidth="1"/>
    <col min="1533" max="1533" width="14.5703125" style="14" customWidth="1"/>
    <col min="1534" max="1543" width="0" style="14" hidden="1" customWidth="1"/>
    <col min="1544" max="1544" width="1.7109375" style="14" customWidth="1"/>
    <col min="1545" max="1545" width="13" style="14" customWidth="1"/>
    <col min="1546" max="1547" width="11.7109375" style="14" customWidth="1"/>
    <col min="1548" max="1548" width="13" style="14" customWidth="1"/>
    <col min="1549" max="1549" width="11.7109375" style="14" customWidth="1"/>
    <col min="1550" max="1550" width="1.7109375" style="14" customWidth="1"/>
    <col min="1551" max="1551" width="13" style="14" customWidth="1"/>
    <col min="1552" max="1553" width="11.7109375" style="14" customWidth="1"/>
    <col min="1554" max="1554" width="13" style="14" customWidth="1"/>
    <col min="1555" max="1555" width="11.7109375" style="14" customWidth="1"/>
    <col min="1556" max="1556" width="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3" width="13" style="14" customWidth="1"/>
    <col min="1564" max="1564" width="11.7109375" style="14" customWidth="1"/>
    <col min="1565" max="1565" width="1.7109375" style="14" customWidth="1"/>
    <col min="1566" max="1568" width="11.7109375" style="14" customWidth="1"/>
    <col min="1569" max="1569" width="13" style="14" customWidth="1"/>
    <col min="1570" max="1570" width="11.7109375" style="14" customWidth="1"/>
    <col min="1571" max="1571" width="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4.5703125" style="14" customWidth="1"/>
    <col min="1576" max="1576" width="11.7109375" style="14" customWidth="1"/>
    <col min="1577" max="1577" width="1.7109375" style="14" customWidth="1"/>
    <col min="1578" max="1771" width="9.140625" style="14"/>
    <col min="1772" max="1779" width="4" style="14" customWidth="1"/>
    <col min="1780" max="1780" width="6" style="14" customWidth="1"/>
    <col min="1781" max="1782" width="4" style="14" customWidth="1"/>
    <col min="1783" max="1784" width="0" style="14" hidden="1" customWidth="1"/>
    <col min="1785" max="1785" width="47.7109375" style="14" customWidth="1"/>
    <col min="1786" max="1788" width="0" style="14" hidden="1" customWidth="1"/>
    <col min="1789" max="1789" width="14.5703125" style="14" customWidth="1"/>
    <col min="1790" max="1799" width="0" style="14" hidden="1" customWidth="1"/>
    <col min="1800" max="1800" width="1.7109375" style="14" customWidth="1"/>
    <col min="1801" max="1801" width="13" style="14" customWidth="1"/>
    <col min="1802" max="1803" width="11.7109375" style="14" customWidth="1"/>
    <col min="1804" max="1804" width="13" style="14" customWidth="1"/>
    <col min="1805" max="1805" width="11.7109375" style="14" customWidth="1"/>
    <col min="1806" max="1806" width="1.7109375" style="14" customWidth="1"/>
    <col min="1807" max="1807" width="13" style="14" customWidth="1"/>
    <col min="1808" max="1809" width="11.7109375" style="14" customWidth="1"/>
    <col min="1810" max="1810" width="13" style="14" customWidth="1"/>
    <col min="1811" max="1811" width="11.7109375" style="14" customWidth="1"/>
    <col min="1812" max="1812" width="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9" width="13" style="14" customWidth="1"/>
    <col min="1820" max="1820" width="11.7109375" style="14" customWidth="1"/>
    <col min="1821" max="1821" width="1.7109375" style="14" customWidth="1"/>
    <col min="1822" max="1824" width="11.7109375" style="14" customWidth="1"/>
    <col min="1825" max="1825" width="13" style="14" customWidth="1"/>
    <col min="1826" max="1826" width="11.7109375" style="14" customWidth="1"/>
    <col min="1827" max="1827" width="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4.5703125" style="14" customWidth="1"/>
    <col min="1832" max="1832" width="11.7109375" style="14" customWidth="1"/>
    <col min="1833" max="1833" width="1.7109375" style="14" customWidth="1"/>
    <col min="1834" max="2027" width="9.140625" style="14"/>
    <col min="2028" max="2035" width="4" style="14" customWidth="1"/>
    <col min="2036" max="2036" width="6" style="14" customWidth="1"/>
    <col min="2037" max="2038" width="4" style="14" customWidth="1"/>
    <col min="2039" max="2040" width="0" style="14" hidden="1" customWidth="1"/>
    <col min="2041" max="2041" width="47.7109375" style="14" customWidth="1"/>
    <col min="2042" max="2044" width="0" style="14" hidden="1" customWidth="1"/>
    <col min="2045" max="2045" width="14.5703125" style="14" customWidth="1"/>
    <col min="2046" max="2055" width="0" style="14" hidden="1" customWidth="1"/>
    <col min="2056" max="2056" width="1.7109375" style="14" customWidth="1"/>
    <col min="2057" max="2057" width="13" style="14" customWidth="1"/>
    <col min="2058" max="2059" width="11.7109375" style="14" customWidth="1"/>
    <col min="2060" max="2060" width="13" style="14" customWidth="1"/>
    <col min="2061" max="2061" width="11.7109375" style="14" customWidth="1"/>
    <col min="2062" max="2062" width="1.7109375" style="14" customWidth="1"/>
    <col min="2063" max="2063" width="13" style="14" customWidth="1"/>
    <col min="2064" max="2065" width="11.7109375" style="14" customWidth="1"/>
    <col min="2066" max="2066" width="13" style="14" customWidth="1"/>
    <col min="2067" max="2067" width="11.7109375" style="14" customWidth="1"/>
    <col min="2068" max="2068" width="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5" width="13" style="14" customWidth="1"/>
    <col min="2076" max="2076" width="11.7109375" style="14" customWidth="1"/>
    <col min="2077" max="2077" width="1.7109375" style="14" customWidth="1"/>
    <col min="2078" max="2080" width="11.7109375" style="14" customWidth="1"/>
    <col min="2081" max="2081" width="13" style="14" customWidth="1"/>
    <col min="2082" max="2082" width="11.7109375" style="14" customWidth="1"/>
    <col min="2083" max="2083" width="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4.5703125" style="14" customWidth="1"/>
    <col min="2088" max="2088" width="11.7109375" style="14" customWidth="1"/>
    <col min="2089" max="2089" width="1.7109375" style="14" customWidth="1"/>
    <col min="2090" max="2283" width="9.140625" style="14"/>
    <col min="2284" max="2291" width="4" style="14" customWidth="1"/>
    <col min="2292" max="2292" width="6" style="14" customWidth="1"/>
    <col min="2293" max="2294" width="4" style="14" customWidth="1"/>
    <col min="2295" max="2296" width="0" style="14" hidden="1" customWidth="1"/>
    <col min="2297" max="2297" width="47.7109375" style="14" customWidth="1"/>
    <col min="2298" max="2300" width="0" style="14" hidden="1" customWidth="1"/>
    <col min="2301" max="2301" width="14.5703125" style="14" customWidth="1"/>
    <col min="2302" max="2311" width="0" style="14" hidden="1" customWidth="1"/>
    <col min="2312" max="2312" width="1.7109375" style="14" customWidth="1"/>
    <col min="2313" max="2313" width="13" style="14" customWidth="1"/>
    <col min="2314" max="2315" width="11.7109375" style="14" customWidth="1"/>
    <col min="2316" max="2316" width="13" style="14" customWidth="1"/>
    <col min="2317" max="2317" width="11.7109375" style="14" customWidth="1"/>
    <col min="2318" max="2318" width="1.7109375" style="14" customWidth="1"/>
    <col min="2319" max="2319" width="13" style="14" customWidth="1"/>
    <col min="2320" max="2321" width="11.7109375" style="14" customWidth="1"/>
    <col min="2322" max="2322" width="13" style="14" customWidth="1"/>
    <col min="2323" max="2323" width="11.7109375" style="14" customWidth="1"/>
    <col min="2324" max="2324" width="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31" width="13" style="14" customWidth="1"/>
    <col min="2332" max="2332" width="11.7109375" style="14" customWidth="1"/>
    <col min="2333" max="2333" width="1.7109375" style="14" customWidth="1"/>
    <col min="2334" max="2336" width="11.7109375" style="14" customWidth="1"/>
    <col min="2337" max="2337" width="13" style="14" customWidth="1"/>
    <col min="2338" max="2338" width="11.7109375" style="14" customWidth="1"/>
    <col min="2339" max="2339" width="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4.5703125" style="14" customWidth="1"/>
    <col min="2344" max="2344" width="11.7109375" style="14" customWidth="1"/>
    <col min="2345" max="2345" width="1.7109375" style="14" customWidth="1"/>
    <col min="2346" max="2539" width="9.140625" style="14"/>
    <col min="2540" max="2547" width="4" style="14" customWidth="1"/>
    <col min="2548" max="2548" width="6" style="14" customWidth="1"/>
    <col min="2549" max="2550" width="4" style="14" customWidth="1"/>
    <col min="2551" max="2552" width="0" style="14" hidden="1" customWidth="1"/>
    <col min="2553" max="2553" width="47.7109375" style="14" customWidth="1"/>
    <col min="2554" max="2556" width="0" style="14" hidden="1" customWidth="1"/>
    <col min="2557" max="2557" width="14.5703125" style="14" customWidth="1"/>
    <col min="2558" max="2567" width="0" style="14" hidden="1" customWidth="1"/>
    <col min="2568" max="2568" width="1.7109375" style="14" customWidth="1"/>
    <col min="2569" max="2569" width="13" style="14" customWidth="1"/>
    <col min="2570" max="2571" width="11.7109375" style="14" customWidth="1"/>
    <col min="2572" max="2572" width="13" style="14" customWidth="1"/>
    <col min="2573" max="2573" width="11.7109375" style="14" customWidth="1"/>
    <col min="2574" max="2574" width="1.7109375" style="14" customWidth="1"/>
    <col min="2575" max="2575" width="13" style="14" customWidth="1"/>
    <col min="2576" max="2577" width="11.7109375" style="14" customWidth="1"/>
    <col min="2578" max="2578" width="13" style="14" customWidth="1"/>
    <col min="2579" max="2579" width="11.7109375" style="14" customWidth="1"/>
    <col min="2580" max="2580" width="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7" width="13" style="14" customWidth="1"/>
    <col min="2588" max="2588" width="11.7109375" style="14" customWidth="1"/>
    <col min="2589" max="2589" width="1.7109375" style="14" customWidth="1"/>
    <col min="2590" max="2592" width="11.7109375" style="14" customWidth="1"/>
    <col min="2593" max="2593" width="13" style="14" customWidth="1"/>
    <col min="2594" max="2594" width="11.7109375" style="14" customWidth="1"/>
    <col min="2595" max="2595" width="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4.5703125" style="14" customWidth="1"/>
    <col min="2600" max="2600" width="11.7109375" style="14" customWidth="1"/>
    <col min="2601" max="2601" width="1.7109375" style="14" customWidth="1"/>
    <col min="2602" max="2795" width="9.140625" style="14"/>
    <col min="2796" max="2803" width="4" style="14" customWidth="1"/>
    <col min="2804" max="2804" width="6" style="14" customWidth="1"/>
    <col min="2805" max="2806" width="4" style="14" customWidth="1"/>
    <col min="2807" max="2808" width="0" style="14" hidden="1" customWidth="1"/>
    <col min="2809" max="2809" width="47.7109375" style="14" customWidth="1"/>
    <col min="2810" max="2812" width="0" style="14" hidden="1" customWidth="1"/>
    <col min="2813" max="2813" width="14.5703125" style="14" customWidth="1"/>
    <col min="2814" max="2823" width="0" style="14" hidden="1" customWidth="1"/>
    <col min="2824" max="2824" width="1.7109375" style="14" customWidth="1"/>
    <col min="2825" max="2825" width="13" style="14" customWidth="1"/>
    <col min="2826" max="2827" width="11.7109375" style="14" customWidth="1"/>
    <col min="2828" max="2828" width="13" style="14" customWidth="1"/>
    <col min="2829" max="2829" width="11.7109375" style="14" customWidth="1"/>
    <col min="2830" max="2830" width="1.7109375" style="14" customWidth="1"/>
    <col min="2831" max="2831" width="13" style="14" customWidth="1"/>
    <col min="2832" max="2833" width="11.7109375" style="14" customWidth="1"/>
    <col min="2834" max="2834" width="13" style="14" customWidth="1"/>
    <col min="2835" max="2835" width="11.7109375" style="14" customWidth="1"/>
    <col min="2836" max="2836" width="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3" width="13" style="14" customWidth="1"/>
    <col min="2844" max="2844" width="11.7109375" style="14" customWidth="1"/>
    <col min="2845" max="2845" width="1.7109375" style="14" customWidth="1"/>
    <col min="2846" max="2848" width="11.7109375" style="14" customWidth="1"/>
    <col min="2849" max="2849" width="13" style="14" customWidth="1"/>
    <col min="2850" max="2850" width="11.7109375" style="14" customWidth="1"/>
    <col min="2851" max="2851" width="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4.5703125" style="14" customWidth="1"/>
    <col min="2856" max="2856" width="11.7109375" style="14" customWidth="1"/>
    <col min="2857" max="2857" width="1.7109375" style="14" customWidth="1"/>
    <col min="2858" max="3051" width="9.140625" style="14"/>
    <col min="3052" max="3059" width="4" style="14" customWidth="1"/>
    <col min="3060" max="3060" width="6" style="14" customWidth="1"/>
    <col min="3061" max="3062" width="4" style="14" customWidth="1"/>
    <col min="3063" max="3064" width="0" style="14" hidden="1" customWidth="1"/>
    <col min="3065" max="3065" width="47.7109375" style="14" customWidth="1"/>
    <col min="3066" max="3068" width="0" style="14" hidden="1" customWidth="1"/>
    <col min="3069" max="3069" width="14.5703125" style="14" customWidth="1"/>
    <col min="3070" max="3079" width="0" style="14" hidden="1" customWidth="1"/>
    <col min="3080" max="3080" width="1.7109375" style="14" customWidth="1"/>
    <col min="3081" max="3081" width="13" style="14" customWidth="1"/>
    <col min="3082" max="3083" width="11.7109375" style="14" customWidth="1"/>
    <col min="3084" max="3084" width="13" style="14" customWidth="1"/>
    <col min="3085" max="3085" width="11.7109375" style="14" customWidth="1"/>
    <col min="3086" max="3086" width="1.7109375" style="14" customWidth="1"/>
    <col min="3087" max="3087" width="13" style="14" customWidth="1"/>
    <col min="3088" max="3089" width="11.7109375" style="14" customWidth="1"/>
    <col min="3090" max="3090" width="13" style="14" customWidth="1"/>
    <col min="3091" max="3091" width="11.7109375" style="14" customWidth="1"/>
    <col min="3092" max="3092" width="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9" width="13" style="14" customWidth="1"/>
    <col min="3100" max="3100" width="11.7109375" style="14" customWidth="1"/>
    <col min="3101" max="3101" width="1.7109375" style="14" customWidth="1"/>
    <col min="3102" max="3104" width="11.7109375" style="14" customWidth="1"/>
    <col min="3105" max="3105" width="13" style="14" customWidth="1"/>
    <col min="3106" max="3106" width="11.7109375" style="14" customWidth="1"/>
    <col min="3107" max="3107" width="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4.5703125" style="14" customWidth="1"/>
    <col min="3112" max="3112" width="11.7109375" style="14" customWidth="1"/>
    <col min="3113" max="3113" width="1.7109375" style="14" customWidth="1"/>
    <col min="3114" max="3307" width="9.140625" style="14"/>
    <col min="3308" max="3315" width="4" style="14" customWidth="1"/>
    <col min="3316" max="3316" width="6" style="14" customWidth="1"/>
    <col min="3317" max="3318" width="4" style="14" customWidth="1"/>
    <col min="3319" max="3320" width="0" style="14" hidden="1" customWidth="1"/>
    <col min="3321" max="3321" width="47.7109375" style="14" customWidth="1"/>
    <col min="3322" max="3324" width="0" style="14" hidden="1" customWidth="1"/>
    <col min="3325" max="3325" width="14.5703125" style="14" customWidth="1"/>
    <col min="3326" max="3335" width="0" style="14" hidden="1" customWidth="1"/>
    <col min="3336" max="3336" width="1.7109375" style="14" customWidth="1"/>
    <col min="3337" max="3337" width="13" style="14" customWidth="1"/>
    <col min="3338" max="3339" width="11.7109375" style="14" customWidth="1"/>
    <col min="3340" max="3340" width="13" style="14" customWidth="1"/>
    <col min="3341" max="3341" width="11.7109375" style="14" customWidth="1"/>
    <col min="3342" max="3342" width="1.7109375" style="14" customWidth="1"/>
    <col min="3343" max="3343" width="13" style="14" customWidth="1"/>
    <col min="3344" max="3345" width="11.7109375" style="14" customWidth="1"/>
    <col min="3346" max="3346" width="13" style="14" customWidth="1"/>
    <col min="3347" max="3347" width="11.7109375" style="14" customWidth="1"/>
    <col min="3348" max="3348" width="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5" width="13" style="14" customWidth="1"/>
    <col min="3356" max="3356" width="11.7109375" style="14" customWidth="1"/>
    <col min="3357" max="3357" width="1.7109375" style="14" customWidth="1"/>
    <col min="3358" max="3360" width="11.7109375" style="14" customWidth="1"/>
    <col min="3361" max="3361" width="13" style="14" customWidth="1"/>
    <col min="3362" max="3362" width="11.7109375" style="14" customWidth="1"/>
    <col min="3363" max="3363" width="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4.5703125" style="14" customWidth="1"/>
    <col min="3368" max="3368" width="11.7109375" style="14" customWidth="1"/>
    <col min="3369" max="3369" width="1.7109375" style="14" customWidth="1"/>
    <col min="3370" max="3563" width="9.140625" style="14"/>
    <col min="3564" max="3571" width="4" style="14" customWidth="1"/>
    <col min="3572" max="3572" width="6" style="14" customWidth="1"/>
    <col min="3573" max="3574" width="4" style="14" customWidth="1"/>
    <col min="3575" max="3576" width="0" style="14" hidden="1" customWidth="1"/>
    <col min="3577" max="3577" width="47.7109375" style="14" customWidth="1"/>
    <col min="3578" max="3580" width="0" style="14" hidden="1" customWidth="1"/>
    <col min="3581" max="3581" width="14.5703125" style="14" customWidth="1"/>
    <col min="3582" max="3591" width="0" style="14" hidden="1" customWidth="1"/>
    <col min="3592" max="3592" width="1.7109375" style="14" customWidth="1"/>
    <col min="3593" max="3593" width="13" style="14" customWidth="1"/>
    <col min="3594" max="3595" width="11.7109375" style="14" customWidth="1"/>
    <col min="3596" max="3596" width="13" style="14" customWidth="1"/>
    <col min="3597" max="3597" width="11.7109375" style="14" customWidth="1"/>
    <col min="3598" max="3598" width="1.7109375" style="14" customWidth="1"/>
    <col min="3599" max="3599" width="13" style="14" customWidth="1"/>
    <col min="3600" max="3601" width="11.7109375" style="14" customWidth="1"/>
    <col min="3602" max="3602" width="13" style="14" customWidth="1"/>
    <col min="3603" max="3603" width="11.7109375" style="14" customWidth="1"/>
    <col min="3604" max="3604" width="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11" width="13" style="14" customWidth="1"/>
    <col min="3612" max="3612" width="11.7109375" style="14" customWidth="1"/>
    <col min="3613" max="3613" width="1.7109375" style="14" customWidth="1"/>
    <col min="3614" max="3616" width="11.7109375" style="14" customWidth="1"/>
    <col min="3617" max="3617" width="13" style="14" customWidth="1"/>
    <col min="3618" max="3618" width="11.7109375" style="14" customWidth="1"/>
    <col min="3619" max="3619" width="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4.5703125" style="14" customWidth="1"/>
    <col min="3624" max="3624" width="11.7109375" style="14" customWidth="1"/>
    <col min="3625" max="3625" width="1.7109375" style="14" customWidth="1"/>
    <col min="3626" max="3819" width="9.140625" style="14"/>
    <col min="3820" max="3827" width="4" style="14" customWidth="1"/>
    <col min="3828" max="3828" width="6" style="14" customWidth="1"/>
    <col min="3829" max="3830" width="4" style="14" customWidth="1"/>
    <col min="3831" max="3832" width="0" style="14" hidden="1" customWidth="1"/>
    <col min="3833" max="3833" width="47.7109375" style="14" customWidth="1"/>
    <col min="3834" max="3836" width="0" style="14" hidden="1" customWidth="1"/>
    <col min="3837" max="3837" width="14.5703125" style="14" customWidth="1"/>
    <col min="3838" max="3847" width="0" style="14" hidden="1" customWidth="1"/>
    <col min="3848" max="3848" width="1.7109375" style="14" customWidth="1"/>
    <col min="3849" max="3849" width="13" style="14" customWidth="1"/>
    <col min="3850" max="3851" width="11.7109375" style="14" customWidth="1"/>
    <col min="3852" max="3852" width="13" style="14" customWidth="1"/>
    <col min="3853" max="3853" width="11.7109375" style="14" customWidth="1"/>
    <col min="3854" max="3854" width="1.7109375" style="14" customWidth="1"/>
    <col min="3855" max="3855" width="13" style="14" customWidth="1"/>
    <col min="3856" max="3857" width="11.7109375" style="14" customWidth="1"/>
    <col min="3858" max="3858" width="13" style="14" customWidth="1"/>
    <col min="3859" max="3859" width="11.7109375" style="14" customWidth="1"/>
    <col min="3860" max="3860" width="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7" width="13" style="14" customWidth="1"/>
    <col min="3868" max="3868" width="11.7109375" style="14" customWidth="1"/>
    <col min="3869" max="3869" width="1.7109375" style="14" customWidth="1"/>
    <col min="3870" max="3872" width="11.7109375" style="14" customWidth="1"/>
    <col min="3873" max="3873" width="13" style="14" customWidth="1"/>
    <col min="3874" max="3874" width="11.7109375" style="14" customWidth="1"/>
    <col min="3875" max="3875" width="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4.5703125" style="14" customWidth="1"/>
    <col min="3880" max="3880" width="11.7109375" style="14" customWidth="1"/>
    <col min="3881" max="3881" width="1.7109375" style="14" customWidth="1"/>
    <col min="3882" max="4075" width="9.140625" style="14"/>
    <col min="4076" max="4083" width="4" style="14" customWidth="1"/>
    <col min="4084" max="4084" width="6" style="14" customWidth="1"/>
    <col min="4085" max="4086" width="4" style="14" customWidth="1"/>
    <col min="4087" max="4088" width="0" style="14" hidden="1" customWidth="1"/>
    <col min="4089" max="4089" width="47.7109375" style="14" customWidth="1"/>
    <col min="4090" max="4092" width="0" style="14" hidden="1" customWidth="1"/>
    <col min="4093" max="4093" width="14.5703125" style="14" customWidth="1"/>
    <col min="4094" max="4103" width="0" style="14" hidden="1" customWidth="1"/>
    <col min="4104" max="4104" width="1.7109375" style="14" customWidth="1"/>
    <col min="4105" max="4105" width="13" style="14" customWidth="1"/>
    <col min="4106" max="4107" width="11.7109375" style="14" customWidth="1"/>
    <col min="4108" max="4108" width="13" style="14" customWidth="1"/>
    <col min="4109" max="4109" width="11.7109375" style="14" customWidth="1"/>
    <col min="4110" max="4110" width="1.7109375" style="14" customWidth="1"/>
    <col min="4111" max="4111" width="13" style="14" customWidth="1"/>
    <col min="4112" max="4113" width="11.7109375" style="14" customWidth="1"/>
    <col min="4114" max="4114" width="13" style="14" customWidth="1"/>
    <col min="4115" max="4115" width="11.7109375" style="14" customWidth="1"/>
    <col min="4116" max="4116" width="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3" width="13" style="14" customWidth="1"/>
    <col min="4124" max="4124" width="11.7109375" style="14" customWidth="1"/>
    <col min="4125" max="4125" width="1.7109375" style="14" customWidth="1"/>
    <col min="4126" max="4128" width="11.7109375" style="14" customWidth="1"/>
    <col min="4129" max="4129" width="13" style="14" customWidth="1"/>
    <col min="4130" max="4130" width="11.7109375" style="14" customWidth="1"/>
    <col min="4131" max="4131" width="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4.5703125" style="14" customWidth="1"/>
    <col min="4136" max="4136" width="11.7109375" style="14" customWidth="1"/>
    <col min="4137" max="4137" width="1.7109375" style="14" customWidth="1"/>
    <col min="4138" max="4331" width="9.140625" style="14"/>
    <col min="4332" max="4339" width="4" style="14" customWidth="1"/>
    <col min="4340" max="4340" width="6" style="14" customWidth="1"/>
    <col min="4341" max="4342" width="4" style="14" customWidth="1"/>
    <col min="4343" max="4344" width="0" style="14" hidden="1" customWidth="1"/>
    <col min="4345" max="4345" width="47.7109375" style="14" customWidth="1"/>
    <col min="4346" max="4348" width="0" style="14" hidden="1" customWidth="1"/>
    <col min="4349" max="4349" width="14.5703125" style="14" customWidth="1"/>
    <col min="4350" max="4359" width="0" style="14" hidden="1" customWidth="1"/>
    <col min="4360" max="4360" width="1.7109375" style="14" customWidth="1"/>
    <col min="4361" max="4361" width="13" style="14" customWidth="1"/>
    <col min="4362" max="4363" width="11.7109375" style="14" customWidth="1"/>
    <col min="4364" max="4364" width="13" style="14" customWidth="1"/>
    <col min="4365" max="4365" width="11.7109375" style="14" customWidth="1"/>
    <col min="4366" max="4366" width="1.7109375" style="14" customWidth="1"/>
    <col min="4367" max="4367" width="13" style="14" customWidth="1"/>
    <col min="4368" max="4369" width="11.7109375" style="14" customWidth="1"/>
    <col min="4370" max="4370" width="13" style="14" customWidth="1"/>
    <col min="4371" max="4371" width="11.7109375" style="14" customWidth="1"/>
    <col min="4372" max="4372" width="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9" width="13" style="14" customWidth="1"/>
    <col min="4380" max="4380" width="11.7109375" style="14" customWidth="1"/>
    <col min="4381" max="4381" width="1.7109375" style="14" customWidth="1"/>
    <col min="4382" max="4384" width="11.7109375" style="14" customWidth="1"/>
    <col min="4385" max="4385" width="13" style="14" customWidth="1"/>
    <col min="4386" max="4386" width="11.7109375" style="14" customWidth="1"/>
    <col min="4387" max="4387" width="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4.5703125" style="14" customWidth="1"/>
    <col min="4392" max="4392" width="11.7109375" style="14" customWidth="1"/>
    <col min="4393" max="4393" width="1.7109375" style="14" customWidth="1"/>
    <col min="4394" max="4587" width="9.140625" style="14"/>
    <col min="4588" max="4595" width="4" style="14" customWidth="1"/>
    <col min="4596" max="4596" width="6" style="14" customWidth="1"/>
    <col min="4597" max="4598" width="4" style="14" customWidth="1"/>
    <col min="4599" max="4600" width="0" style="14" hidden="1" customWidth="1"/>
    <col min="4601" max="4601" width="47.7109375" style="14" customWidth="1"/>
    <col min="4602" max="4604" width="0" style="14" hidden="1" customWidth="1"/>
    <col min="4605" max="4605" width="14.5703125" style="14" customWidth="1"/>
    <col min="4606" max="4615" width="0" style="14" hidden="1" customWidth="1"/>
    <col min="4616" max="4616" width="1.7109375" style="14" customWidth="1"/>
    <col min="4617" max="4617" width="13" style="14" customWidth="1"/>
    <col min="4618" max="4619" width="11.7109375" style="14" customWidth="1"/>
    <col min="4620" max="4620" width="13" style="14" customWidth="1"/>
    <col min="4621" max="4621" width="11.7109375" style="14" customWidth="1"/>
    <col min="4622" max="4622" width="1.7109375" style="14" customWidth="1"/>
    <col min="4623" max="4623" width="13" style="14" customWidth="1"/>
    <col min="4624" max="4625" width="11.7109375" style="14" customWidth="1"/>
    <col min="4626" max="4626" width="13" style="14" customWidth="1"/>
    <col min="4627" max="4627" width="11.7109375" style="14" customWidth="1"/>
    <col min="4628" max="4628" width="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5" width="13" style="14" customWidth="1"/>
    <col min="4636" max="4636" width="11.7109375" style="14" customWidth="1"/>
    <col min="4637" max="4637" width="1.7109375" style="14" customWidth="1"/>
    <col min="4638" max="4640" width="11.7109375" style="14" customWidth="1"/>
    <col min="4641" max="4641" width="13" style="14" customWidth="1"/>
    <col min="4642" max="4642" width="11.7109375" style="14" customWidth="1"/>
    <col min="4643" max="4643" width="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4.5703125" style="14" customWidth="1"/>
    <col min="4648" max="4648" width="11.7109375" style="14" customWidth="1"/>
    <col min="4649" max="4649" width="1.7109375" style="14" customWidth="1"/>
    <col min="4650" max="4843" width="9.140625" style="14"/>
    <col min="4844" max="4851" width="4" style="14" customWidth="1"/>
    <col min="4852" max="4852" width="6" style="14" customWidth="1"/>
    <col min="4853" max="4854" width="4" style="14" customWidth="1"/>
    <col min="4855" max="4856" width="0" style="14" hidden="1" customWidth="1"/>
    <col min="4857" max="4857" width="47.7109375" style="14" customWidth="1"/>
    <col min="4858" max="4860" width="0" style="14" hidden="1" customWidth="1"/>
    <col min="4861" max="4861" width="14.5703125" style="14" customWidth="1"/>
    <col min="4862" max="4871" width="0" style="14" hidden="1" customWidth="1"/>
    <col min="4872" max="4872" width="1.7109375" style="14" customWidth="1"/>
    <col min="4873" max="4873" width="13" style="14" customWidth="1"/>
    <col min="4874" max="4875" width="11.7109375" style="14" customWidth="1"/>
    <col min="4876" max="4876" width="13" style="14" customWidth="1"/>
    <col min="4877" max="4877" width="11.7109375" style="14" customWidth="1"/>
    <col min="4878" max="4878" width="1.7109375" style="14" customWidth="1"/>
    <col min="4879" max="4879" width="13" style="14" customWidth="1"/>
    <col min="4880" max="4881" width="11.7109375" style="14" customWidth="1"/>
    <col min="4882" max="4882" width="13" style="14" customWidth="1"/>
    <col min="4883" max="4883" width="11.7109375" style="14" customWidth="1"/>
    <col min="4884" max="4884" width="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91" width="13" style="14" customWidth="1"/>
    <col min="4892" max="4892" width="11.7109375" style="14" customWidth="1"/>
    <col min="4893" max="4893" width="1.7109375" style="14" customWidth="1"/>
    <col min="4894" max="4896" width="11.7109375" style="14" customWidth="1"/>
    <col min="4897" max="4897" width="13" style="14" customWidth="1"/>
    <col min="4898" max="4898" width="11.7109375" style="14" customWidth="1"/>
    <col min="4899" max="4899" width="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4.5703125" style="14" customWidth="1"/>
    <col min="4904" max="4904" width="11.7109375" style="14" customWidth="1"/>
    <col min="4905" max="4905" width="1.7109375" style="14" customWidth="1"/>
    <col min="4906" max="5099" width="9.140625" style="14"/>
    <col min="5100" max="5107" width="4" style="14" customWidth="1"/>
    <col min="5108" max="5108" width="6" style="14" customWidth="1"/>
    <col min="5109" max="5110" width="4" style="14" customWidth="1"/>
    <col min="5111" max="5112" width="0" style="14" hidden="1" customWidth="1"/>
    <col min="5113" max="5113" width="47.7109375" style="14" customWidth="1"/>
    <col min="5114" max="5116" width="0" style="14" hidden="1" customWidth="1"/>
    <col min="5117" max="5117" width="14.5703125" style="14" customWidth="1"/>
    <col min="5118" max="5127" width="0" style="14" hidden="1" customWidth="1"/>
    <col min="5128" max="5128" width="1.7109375" style="14" customWidth="1"/>
    <col min="5129" max="5129" width="13" style="14" customWidth="1"/>
    <col min="5130" max="5131" width="11.7109375" style="14" customWidth="1"/>
    <col min="5132" max="5132" width="13" style="14" customWidth="1"/>
    <col min="5133" max="5133" width="11.7109375" style="14" customWidth="1"/>
    <col min="5134" max="5134" width="1.7109375" style="14" customWidth="1"/>
    <col min="5135" max="5135" width="13" style="14" customWidth="1"/>
    <col min="5136" max="5137" width="11.7109375" style="14" customWidth="1"/>
    <col min="5138" max="5138" width="13" style="14" customWidth="1"/>
    <col min="5139" max="5139" width="11.7109375" style="14" customWidth="1"/>
    <col min="5140" max="5140" width="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7" width="13" style="14" customWidth="1"/>
    <col min="5148" max="5148" width="11.7109375" style="14" customWidth="1"/>
    <col min="5149" max="5149" width="1.7109375" style="14" customWidth="1"/>
    <col min="5150" max="5152" width="11.7109375" style="14" customWidth="1"/>
    <col min="5153" max="5153" width="13" style="14" customWidth="1"/>
    <col min="5154" max="5154" width="11.7109375" style="14" customWidth="1"/>
    <col min="5155" max="5155" width="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4.5703125" style="14" customWidth="1"/>
    <col min="5160" max="5160" width="11.7109375" style="14" customWidth="1"/>
    <col min="5161" max="5161" width="1.7109375" style="14" customWidth="1"/>
    <col min="5162" max="5355" width="9.140625" style="14"/>
    <col min="5356" max="5363" width="4" style="14" customWidth="1"/>
    <col min="5364" max="5364" width="6" style="14" customWidth="1"/>
    <col min="5365" max="5366" width="4" style="14" customWidth="1"/>
    <col min="5367" max="5368" width="0" style="14" hidden="1" customWidth="1"/>
    <col min="5369" max="5369" width="47.7109375" style="14" customWidth="1"/>
    <col min="5370" max="5372" width="0" style="14" hidden="1" customWidth="1"/>
    <col min="5373" max="5373" width="14.5703125" style="14" customWidth="1"/>
    <col min="5374" max="5383" width="0" style="14" hidden="1" customWidth="1"/>
    <col min="5384" max="5384" width="1.7109375" style="14" customWidth="1"/>
    <col min="5385" max="5385" width="13" style="14" customWidth="1"/>
    <col min="5386" max="5387" width="11.7109375" style="14" customWidth="1"/>
    <col min="5388" max="5388" width="13" style="14" customWidth="1"/>
    <col min="5389" max="5389" width="11.7109375" style="14" customWidth="1"/>
    <col min="5390" max="5390" width="1.7109375" style="14" customWidth="1"/>
    <col min="5391" max="5391" width="13" style="14" customWidth="1"/>
    <col min="5392" max="5393" width="11.7109375" style="14" customWidth="1"/>
    <col min="5394" max="5394" width="13" style="14" customWidth="1"/>
    <col min="5395" max="5395" width="11.7109375" style="14" customWidth="1"/>
    <col min="5396" max="5396" width="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3" width="13" style="14" customWidth="1"/>
    <col min="5404" max="5404" width="11.7109375" style="14" customWidth="1"/>
    <col min="5405" max="5405" width="1.7109375" style="14" customWidth="1"/>
    <col min="5406" max="5408" width="11.7109375" style="14" customWidth="1"/>
    <col min="5409" max="5409" width="13" style="14" customWidth="1"/>
    <col min="5410" max="5410" width="11.7109375" style="14" customWidth="1"/>
    <col min="5411" max="5411" width="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4.5703125" style="14" customWidth="1"/>
    <col min="5416" max="5416" width="11.7109375" style="14" customWidth="1"/>
    <col min="5417" max="5417" width="1.7109375" style="14" customWidth="1"/>
    <col min="5418" max="5611" width="9.140625" style="14"/>
    <col min="5612" max="5619" width="4" style="14" customWidth="1"/>
    <col min="5620" max="5620" width="6" style="14" customWidth="1"/>
    <col min="5621" max="5622" width="4" style="14" customWidth="1"/>
    <col min="5623" max="5624" width="0" style="14" hidden="1" customWidth="1"/>
    <col min="5625" max="5625" width="47.7109375" style="14" customWidth="1"/>
    <col min="5626" max="5628" width="0" style="14" hidden="1" customWidth="1"/>
    <col min="5629" max="5629" width="14.5703125" style="14" customWidth="1"/>
    <col min="5630" max="5639" width="0" style="14" hidden="1" customWidth="1"/>
    <col min="5640" max="5640" width="1.7109375" style="14" customWidth="1"/>
    <col min="5641" max="5641" width="13" style="14" customWidth="1"/>
    <col min="5642" max="5643" width="11.7109375" style="14" customWidth="1"/>
    <col min="5644" max="5644" width="13" style="14" customWidth="1"/>
    <col min="5645" max="5645" width="11.7109375" style="14" customWidth="1"/>
    <col min="5646" max="5646" width="1.7109375" style="14" customWidth="1"/>
    <col min="5647" max="5647" width="13" style="14" customWidth="1"/>
    <col min="5648" max="5649" width="11.7109375" style="14" customWidth="1"/>
    <col min="5650" max="5650" width="13" style="14" customWidth="1"/>
    <col min="5651" max="5651" width="11.7109375" style="14" customWidth="1"/>
    <col min="5652" max="5652" width="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9" width="13" style="14" customWidth="1"/>
    <col min="5660" max="5660" width="11.7109375" style="14" customWidth="1"/>
    <col min="5661" max="5661" width="1.7109375" style="14" customWidth="1"/>
    <col min="5662" max="5664" width="11.7109375" style="14" customWidth="1"/>
    <col min="5665" max="5665" width="13" style="14" customWidth="1"/>
    <col min="5666" max="5666" width="11.7109375" style="14" customWidth="1"/>
    <col min="5667" max="5667" width="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4.5703125" style="14" customWidth="1"/>
    <col min="5672" max="5672" width="11.7109375" style="14" customWidth="1"/>
    <col min="5673" max="5673" width="1.7109375" style="14" customWidth="1"/>
    <col min="5674" max="5867" width="9.140625" style="14"/>
    <col min="5868" max="5875" width="4" style="14" customWidth="1"/>
    <col min="5876" max="5876" width="6" style="14" customWidth="1"/>
    <col min="5877" max="5878" width="4" style="14" customWidth="1"/>
    <col min="5879" max="5880" width="0" style="14" hidden="1" customWidth="1"/>
    <col min="5881" max="5881" width="47.7109375" style="14" customWidth="1"/>
    <col min="5882" max="5884" width="0" style="14" hidden="1" customWidth="1"/>
    <col min="5885" max="5885" width="14.5703125" style="14" customWidth="1"/>
    <col min="5886" max="5895" width="0" style="14" hidden="1" customWidth="1"/>
    <col min="5896" max="5896" width="1.7109375" style="14" customWidth="1"/>
    <col min="5897" max="5897" width="13" style="14" customWidth="1"/>
    <col min="5898" max="5899" width="11.7109375" style="14" customWidth="1"/>
    <col min="5900" max="5900" width="13" style="14" customWidth="1"/>
    <col min="5901" max="5901" width="11.7109375" style="14" customWidth="1"/>
    <col min="5902" max="5902" width="1.7109375" style="14" customWidth="1"/>
    <col min="5903" max="5903" width="13" style="14" customWidth="1"/>
    <col min="5904" max="5905" width="11.7109375" style="14" customWidth="1"/>
    <col min="5906" max="5906" width="13" style="14" customWidth="1"/>
    <col min="5907" max="5907" width="11.7109375" style="14" customWidth="1"/>
    <col min="5908" max="5908" width="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5" width="13" style="14" customWidth="1"/>
    <col min="5916" max="5916" width="11.7109375" style="14" customWidth="1"/>
    <col min="5917" max="5917" width="1.7109375" style="14" customWidth="1"/>
    <col min="5918" max="5920" width="11.7109375" style="14" customWidth="1"/>
    <col min="5921" max="5921" width="13" style="14" customWidth="1"/>
    <col min="5922" max="5922" width="11.7109375" style="14" customWidth="1"/>
    <col min="5923" max="5923" width="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4.5703125" style="14" customWidth="1"/>
    <col min="5928" max="5928" width="11.7109375" style="14" customWidth="1"/>
    <col min="5929" max="5929" width="1.7109375" style="14" customWidth="1"/>
    <col min="5930" max="6123" width="9.140625" style="14"/>
    <col min="6124" max="6131" width="4" style="14" customWidth="1"/>
    <col min="6132" max="6132" width="6" style="14" customWidth="1"/>
    <col min="6133" max="6134" width="4" style="14" customWidth="1"/>
    <col min="6135" max="6136" width="0" style="14" hidden="1" customWidth="1"/>
    <col min="6137" max="6137" width="47.7109375" style="14" customWidth="1"/>
    <col min="6138" max="6140" width="0" style="14" hidden="1" customWidth="1"/>
    <col min="6141" max="6141" width="14.5703125" style="14" customWidth="1"/>
    <col min="6142" max="6151" width="0" style="14" hidden="1" customWidth="1"/>
    <col min="6152" max="6152" width="1.7109375" style="14" customWidth="1"/>
    <col min="6153" max="6153" width="13" style="14" customWidth="1"/>
    <col min="6154" max="6155" width="11.7109375" style="14" customWidth="1"/>
    <col min="6156" max="6156" width="13" style="14" customWidth="1"/>
    <col min="6157" max="6157" width="11.7109375" style="14" customWidth="1"/>
    <col min="6158" max="6158" width="1.7109375" style="14" customWidth="1"/>
    <col min="6159" max="6159" width="13" style="14" customWidth="1"/>
    <col min="6160" max="6161" width="11.7109375" style="14" customWidth="1"/>
    <col min="6162" max="6162" width="13" style="14" customWidth="1"/>
    <col min="6163" max="6163" width="11.7109375" style="14" customWidth="1"/>
    <col min="6164" max="6164" width="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71" width="13" style="14" customWidth="1"/>
    <col min="6172" max="6172" width="11.7109375" style="14" customWidth="1"/>
    <col min="6173" max="6173" width="1.7109375" style="14" customWidth="1"/>
    <col min="6174" max="6176" width="11.7109375" style="14" customWidth="1"/>
    <col min="6177" max="6177" width="13" style="14" customWidth="1"/>
    <col min="6178" max="6178" width="11.7109375" style="14" customWidth="1"/>
    <col min="6179" max="6179" width="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4.5703125" style="14" customWidth="1"/>
    <col min="6184" max="6184" width="11.7109375" style="14" customWidth="1"/>
    <col min="6185" max="6185" width="1.7109375" style="14" customWidth="1"/>
    <col min="6186" max="6379" width="9.140625" style="14"/>
    <col min="6380" max="6387" width="4" style="14" customWidth="1"/>
    <col min="6388" max="6388" width="6" style="14" customWidth="1"/>
    <col min="6389" max="6390" width="4" style="14" customWidth="1"/>
    <col min="6391" max="6392" width="0" style="14" hidden="1" customWidth="1"/>
    <col min="6393" max="6393" width="47.7109375" style="14" customWidth="1"/>
    <col min="6394" max="6396" width="0" style="14" hidden="1" customWidth="1"/>
    <col min="6397" max="6397" width="14.5703125" style="14" customWidth="1"/>
    <col min="6398" max="6407" width="0" style="14" hidden="1" customWidth="1"/>
    <col min="6408" max="6408" width="1.7109375" style="14" customWidth="1"/>
    <col min="6409" max="6409" width="13" style="14" customWidth="1"/>
    <col min="6410" max="6411" width="11.7109375" style="14" customWidth="1"/>
    <col min="6412" max="6412" width="13" style="14" customWidth="1"/>
    <col min="6413" max="6413" width="11.7109375" style="14" customWidth="1"/>
    <col min="6414" max="6414" width="1.7109375" style="14" customWidth="1"/>
    <col min="6415" max="6415" width="13" style="14" customWidth="1"/>
    <col min="6416" max="6417" width="11.7109375" style="14" customWidth="1"/>
    <col min="6418" max="6418" width="13" style="14" customWidth="1"/>
    <col min="6419" max="6419" width="11.7109375" style="14" customWidth="1"/>
    <col min="6420" max="6420" width="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7" width="13" style="14" customWidth="1"/>
    <col min="6428" max="6428" width="11.7109375" style="14" customWidth="1"/>
    <col min="6429" max="6429" width="1.7109375" style="14" customWidth="1"/>
    <col min="6430" max="6432" width="11.7109375" style="14" customWidth="1"/>
    <col min="6433" max="6433" width="13" style="14" customWidth="1"/>
    <col min="6434" max="6434" width="11.7109375" style="14" customWidth="1"/>
    <col min="6435" max="6435" width="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4.5703125" style="14" customWidth="1"/>
    <col min="6440" max="6440" width="11.7109375" style="14" customWidth="1"/>
    <col min="6441" max="6441" width="1.7109375" style="14" customWidth="1"/>
    <col min="6442" max="6635" width="9.140625" style="14"/>
    <col min="6636" max="6643" width="4" style="14" customWidth="1"/>
    <col min="6644" max="6644" width="6" style="14" customWidth="1"/>
    <col min="6645" max="6646" width="4" style="14" customWidth="1"/>
    <col min="6647" max="6648" width="0" style="14" hidden="1" customWidth="1"/>
    <col min="6649" max="6649" width="47.7109375" style="14" customWidth="1"/>
    <col min="6650" max="6652" width="0" style="14" hidden="1" customWidth="1"/>
    <col min="6653" max="6653" width="14.5703125" style="14" customWidth="1"/>
    <col min="6654" max="6663" width="0" style="14" hidden="1" customWidth="1"/>
    <col min="6664" max="6664" width="1.7109375" style="14" customWidth="1"/>
    <col min="6665" max="6665" width="13" style="14" customWidth="1"/>
    <col min="6666" max="6667" width="11.7109375" style="14" customWidth="1"/>
    <col min="6668" max="6668" width="13" style="14" customWidth="1"/>
    <col min="6669" max="6669" width="11.7109375" style="14" customWidth="1"/>
    <col min="6670" max="6670" width="1.7109375" style="14" customWidth="1"/>
    <col min="6671" max="6671" width="13" style="14" customWidth="1"/>
    <col min="6672" max="6673" width="11.7109375" style="14" customWidth="1"/>
    <col min="6674" max="6674" width="13" style="14" customWidth="1"/>
    <col min="6675" max="6675" width="11.7109375" style="14" customWidth="1"/>
    <col min="6676" max="6676" width="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3" width="13" style="14" customWidth="1"/>
    <col min="6684" max="6684" width="11.7109375" style="14" customWidth="1"/>
    <col min="6685" max="6685" width="1.7109375" style="14" customWidth="1"/>
    <col min="6686" max="6688" width="11.7109375" style="14" customWidth="1"/>
    <col min="6689" max="6689" width="13" style="14" customWidth="1"/>
    <col min="6690" max="6690" width="11.7109375" style="14" customWidth="1"/>
    <col min="6691" max="6691" width="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4.5703125" style="14" customWidth="1"/>
    <col min="6696" max="6696" width="11.7109375" style="14" customWidth="1"/>
    <col min="6697" max="6697" width="1.7109375" style="14" customWidth="1"/>
    <col min="6698" max="6891" width="9.140625" style="14"/>
    <col min="6892" max="6899" width="4" style="14" customWidth="1"/>
    <col min="6900" max="6900" width="6" style="14" customWidth="1"/>
    <col min="6901" max="6902" width="4" style="14" customWidth="1"/>
    <col min="6903" max="6904" width="0" style="14" hidden="1" customWidth="1"/>
    <col min="6905" max="6905" width="47.7109375" style="14" customWidth="1"/>
    <col min="6906" max="6908" width="0" style="14" hidden="1" customWidth="1"/>
    <col min="6909" max="6909" width="14.5703125" style="14" customWidth="1"/>
    <col min="6910" max="6919" width="0" style="14" hidden="1" customWidth="1"/>
    <col min="6920" max="6920" width="1.7109375" style="14" customWidth="1"/>
    <col min="6921" max="6921" width="13" style="14" customWidth="1"/>
    <col min="6922" max="6923" width="11.7109375" style="14" customWidth="1"/>
    <col min="6924" max="6924" width="13" style="14" customWidth="1"/>
    <col min="6925" max="6925" width="11.7109375" style="14" customWidth="1"/>
    <col min="6926" max="6926" width="1.7109375" style="14" customWidth="1"/>
    <col min="6927" max="6927" width="13" style="14" customWidth="1"/>
    <col min="6928" max="6929" width="11.7109375" style="14" customWidth="1"/>
    <col min="6930" max="6930" width="13" style="14" customWidth="1"/>
    <col min="6931" max="6931" width="11.7109375" style="14" customWidth="1"/>
    <col min="6932" max="6932" width="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9" width="13" style="14" customWidth="1"/>
    <col min="6940" max="6940" width="11.7109375" style="14" customWidth="1"/>
    <col min="6941" max="6941" width="1.7109375" style="14" customWidth="1"/>
    <col min="6942" max="6944" width="11.7109375" style="14" customWidth="1"/>
    <col min="6945" max="6945" width="13" style="14" customWidth="1"/>
    <col min="6946" max="6946" width="11.7109375" style="14" customWidth="1"/>
    <col min="6947" max="6947" width="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4.5703125" style="14" customWidth="1"/>
    <col min="6952" max="6952" width="11.7109375" style="14" customWidth="1"/>
    <col min="6953" max="6953" width="1.7109375" style="14" customWidth="1"/>
    <col min="6954" max="7147" width="9.140625" style="14"/>
    <col min="7148" max="7155" width="4" style="14" customWidth="1"/>
    <col min="7156" max="7156" width="6" style="14" customWidth="1"/>
    <col min="7157" max="7158" width="4" style="14" customWidth="1"/>
    <col min="7159" max="7160" width="0" style="14" hidden="1" customWidth="1"/>
    <col min="7161" max="7161" width="47.7109375" style="14" customWidth="1"/>
    <col min="7162" max="7164" width="0" style="14" hidden="1" customWidth="1"/>
    <col min="7165" max="7165" width="14.5703125" style="14" customWidth="1"/>
    <col min="7166" max="7175" width="0" style="14" hidden="1" customWidth="1"/>
    <col min="7176" max="7176" width="1.7109375" style="14" customWidth="1"/>
    <col min="7177" max="7177" width="13" style="14" customWidth="1"/>
    <col min="7178" max="7179" width="11.7109375" style="14" customWidth="1"/>
    <col min="7180" max="7180" width="13" style="14" customWidth="1"/>
    <col min="7181" max="7181" width="11.7109375" style="14" customWidth="1"/>
    <col min="7182" max="7182" width="1.7109375" style="14" customWidth="1"/>
    <col min="7183" max="7183" width="13" style="14" customWidth="1"/>
    <col min="7184" max="7185" width="11.7109375" style="14" customWidth="1"/>
    <col min="7186" max="7186" width="13" style="14" customWidth="1"/>
    <col min="7187" max="7187" width="11.7109375" style="14" customWidth="1"/>
    <col min="7188" max="7188" width="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5" width="13" style="14" customWidth="1"/>
    <col min="7196" max="7196" width="11.7109375" style="14" customWidth="1"/>
    <col min="7197" max="7197" width="1.7109375" style="14" customWidth="1"/>
    <col min="7198" max="7200" width="11.7109375" style="14" customWidth="1"/>
    <col min="7201" max="7201" width="13" style="14" customWidth="1"/>
    <col min="7202" max="7202" width="11.7109375" style="14" customWidth="1"/>
    <col min="7203" max="7203" width="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4.5703125" style="14" customWidth="1"/>
    <col min="7208" max="7208" width="11.7109375" style="14" customWidth="1"/>
    <col min="7209" max="7209" width="1.7109375" style="14" customWidth="1"/>
    <col min="7210" max="7403" width="9.140625" style="14"/>
    <col min="7404" max="7411" width="4" style="14" customWidth="1"/>
    <col min="7412" max="7412" width="6" style="14" customWidth="1"/>
    <col min="7413" max="7414" width="4" style="14" customWidth="1"/>
    <col min="7415" max="7416" width="0" style="14" hidden="1" customWidth="1"/>
    <col min="7417" max="7417" width="47.7109375" style="14" customWidth="1"/>
    <col min="7418" max="7420" width="0" style="14" hidden="1" customWidth="1"/>
    <col min="7421" max="7421" width="14.5703125" style="14" customWidth="1"/>
    <col min="7422" max="7431" width="0" style="14" hidden="1" customWidth="1"/>
    <col min="7432" max="7432" width="1.7109375" style="14" customWidth="1"/>
    <col min="7433" max="7433" width="13" style="14" customWidth="1"/>
    <col min="7434" max="7435" width="11.7109375" style="14" customWidth="1"/>
    <col min="7436" max="7436" width="13" style="14" customWidth="1"/>
    <col min="7437" max="7437" width="11.7109375" style="14" customWidth="1"/>
    <col min="7438" max="7438" width="1.7109375" style="14" customWidth="1"/>
    <col min="7439" max="7439" width="13" style="14" customWidth="1"/>
    <col min="7440" max="7441" width="11.7109375" style="14" customWidth="1"/>
    <col min="7442" max="7442" width="13" style="14" customWidth="1"/>
    <col min="7443" max="7443" width="11.7109375" style="14" customWidth="1"/>
    <col min="7444" max="7444" width="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51" width="13" style="14" customWidth="1"/>
    <col min="7452" max="7452" width="11.7109375" style="14" customWidth="1"/>
    <col min="7453" max="7453" width="1.7109375" style="14" customWidth="1"/>
    <col min="7454" max="7456" width="11.7109375" style="14" customWidth="1"/>
    <col min="7457" max="7457" width="13" style="14" customWidth="1"/>
    <col min="7458" max="7458" width="11.7109375" style="14" customWidth="1"/>
    <col min="7459" max="7459" width="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4.5703125" style="14" customWidth="1"/>
    <col min="7464" max="7464" width="11.7109375" style="14" customWidth="1"/>
    <col min="7465" max="7465" width="1.7109375" style="14" customWidth="1"/>
    <col min="7466" max="7659" width="9.140625" style="14"/>
    <col min="7660" max="7667" width="4" style="14" customWidth="1"/>
    <col min="7668" max="7668" width="6" style="14" customWidth="1"/>
    <col min="7669" max="7670" width="4" style="14" customWidth="1"/>
    <col min="7671" max="7672" width="0" style="14" hidden="1" customWidth="1"/>
    <col min="7673" max="7673" width="47.7109375" style="14" customWidth="1"/>
    <col min="7674" max="7676" width="0" style="14" hidden="1" customWidth="1"/>
    <col min="7677" max="7677" width="14.5703125" style="14" customWidth="1"/>
    <col min="7678" max="7687" width="0" style="14" hidden="1" customWidth="1"/>
    <col min="7688" max="7688" width="1.7109375" style="14" customWidth="1"/>
    <col min="7689" max="7689" width="13" style="14" customWidth="1"/>
    <col min="7690" max="7691" width="11.7109375" style="14" customWidth="1"/>
    <col min="7692" max="7692" width="13" style="14" customWidth="1"/>
    <col min="7693" max="7693" width="11.7109375" style="14" customWidth="1"/>
    <col min="7694" max="7694" width="1.7109375" style="14" customWidth="1"/>
    <col min="7695" max="7695" width="13" style="14" customWidth="1"/>
    <col min="7696" max="7697" width="11.7109375" style="14" customWidth="1"/>
    <col min="7698" max="7698" width="13" style="14" customWidth="1"/>
    <col min="7699" max="7699" width="11.7109375" style="14" customWidth="1"/>
    <col min="7700" max="7700" width="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7" width="13" style="14" customWidth="1"/>
    <col min="7708" max="7708" width="11.7109375" style="14" customWidth="1"/>
    <col min="7709" max="7709" width="1.7109375" style="14" customWidth="1"/>
    <col min="7710" max="7712" width="11.7109375" style="14" customWidth="1"/>
    <col min="7713" max="7713" width="13" style="14" customWidth="1"/>
    <col min="7714" max="7714" width="11.7109375" style="14" customWidth="1"/>
    <col min="7715" max="7715" width="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4.5703125" style="14" customWidth="1"/>
    <col min="7720" max="7720" width="11.7109375" style="14" customWidth="1"/>
    <col min="7721" max="7721" width="1.7109375" style="14" customWidth="1"/>
    <col min="7722" max="7915" width="9.140625" style="14"/>
    <col min="7916" max="7923" width="4" style="14" customWidth="1"/>
    <col min="7924" max="7924" width="6" style="14" customWidth="1"/>
    <col min="7925" max="7926" width="4" style="14" customWidth="1"/>
    <col min="7927" max="7928" width="0" style="14" hidden="1" customWidth="1"/>
    <col min="7929" max="7929" width="47.7109375" style="14" customWidth="1"/>
    <col min="7930" max="7932" width="0" style="14" hidden="1" customWidth="1"/>
    <col min="7933" max="7933" width="14.5703125" style="14" customWidth="1"/>
    <col min="7934" max="7943" width="0" style="14" hidden="1" customWidth="1"/>
    <col min="7944" max="7944" width="1.7109375" style="14" customWidth="1"/>
    <col min="7945" max="7945" width="13" style="14" customWidth="1"/>
    <col min="7946" max="7947" width="11.7109375" style="14" customWidth="1"/>
    <col min="7948" max="7948" width="13" style="14" customWidth="1"/>
    <col min="7949" max="7949" width="11.7109375" style="14" customWidth="1"/>
    <col min="7950" max="7950" width="1.7109375" style="14" customWidth="1"/>
    <col min="7951" max="7951" width="13" style="14" customWidth="1"/>
    <col min="7952" max="7953" width="11.7109375" style="14" customWidth="1"/>
    <col min="7954" max="7954" width="13" style="14" customWidth="1"/>
    <col min="7955" max="7955" width="11.7109375" style="14" customWidth="1"/>
    <col min="7956" max="7956" width="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3" width="13" style="14" customWidth="1"/>
    <col min="7964" max="7964" width="11.7109375" style="14" customWidth="1"/>
    <col min="7965" max="7965" width="1.7109375" style="14" customWidth="1"/>
    <col min="7966" max="7968" width="11.7109375" style="14" customWidth="1"/>
    <col min="7969" max="7969" width="13" style="14" customWidth="1"/>
    <col min="7970" max="7970" width="11.7109375" style="14" customWidth="1"/>
    <col min="7971" max="7971" width="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4.5703125" style="14" customWidth="1"/>
    <col min="7976" max="7976" width="11.7109375" style="14" customWidth="1"/>
    <col min="7977" max="7977" width="1.7109375" style="14" customWidth="1"/>
    <col min="7978" max="8171" width="9.140625" style="14"/>
    <col min="8172" max="8179" width="4" style="14" customWidth="1"/>
    <col min="8180" max="8180" width="6" style="14" customWidth="1"/>
    <col min="8181" max="8182" width="4" style="14" customWidth="1"/>
    <col min="8183" max="8184" width="0" style="14" hidden="1" customWidth="1"/>
    <col min="8185" max="8185" width="47.7109375" style="14" customWidth="1"/>
    <col min="8186" max="8188" width="0" style="14" hidden="1" customWidth="1"/>
    <col min="8189" max="8189" width="14.5703125" style="14" customWidth="1"/>
    <col min="8190" max="8199" width="0" style="14" hidden="1" customWidth="1"/>
    <col min="8200" max="8200" width="1.7109375" style="14" customWidth="1"/>
    <col min="8201" max="8201" width="13" style="14" customWidth="1"/>
    <col min="8202" max="8203" width="11.7109375" style="14" customWidth="1"/>
    <col min="8204" max="8204" width="13" style="14" customWidth="1"/>
    <col min="8205" max="8205" width="11.7109375" style="14" customWidth="1"/>
    <col min="8206" max="8206" width="1.7109375" style="14" customWidth="1"/>
    <col min="8207" max="8207" width="13" style="14" customWidth="1"/>
    <col min="8208" max="8209" width="11.7109375" style="14" customWidth="1"/>
    <col min="8210" max="8210" width="13" style="14" customWidth="1"/>
    <col min="8211" max="8211" width="11.7109375" style="14" customWidth="1"/>
    <col min="8212" max="8212" width="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9" width="13" style="14" customWidth="1"/>
    <col min="8220" max="8220" width="11.7109375" style="14" customWidth="1"/>
    <col min="8221" max="8221" width="1.7109375" style="14" customWidth="1"/>
    <col min="8222" max="8224" width="11.7109375" style="14" customWidth="1"/>
    <col min="8225" max="8225" width="13" style="14" customWidth="1"/>
    <col min="8226" max="8226" width="11.7109375" style="14" customWidth="1"/>
    <col min="8227" max="8227" width="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4.5703125" style="14" customWidth="1"/>
    <col min="8232" max="8232" width="11.7109375" style="14" customWidth="1"/>
    <col min="8233" max="8233" width="1.7109375" style="14" customWidth="1"/>
    <col min="8234" max="8427" width="9.140625" style="14"/>
    <col min="8428" max="8435" width="4" style="14" customWidth="1"/>
    <col min="8436" max="8436" width="6" style="14" customWidth="1"/>
    <col min="8437" max="8438" width="4" style="14" customWidth="1"/>
    <col min="8439" max="8440" width="0" style="14" hidden="1" customWidth="1"/>
    <col min="8441" max="8441" width="47.7109375" style="14" customWidth="1"/>
    <col min="8442" max="8444" width="0" style="14" hidden="1" customWidth="1"/>
    <col min="8445" max="8445" width="14.5703125" style="14" customWidth="1"/>
    <col min="8446" max="8455" width="0" style="14" hidden="1" customWidth="1"/>
    <col min="8456" max="8456" width="1.7109375" style="14" customWidth="1"/>
    <col min="8457" max="8457" width="13" style="14" customWidth="1"/>
    <col min="8458" max="8459" width="11.7109375" style="14" customWidth="1"/>
    <col min="8460" max="8460" width="13" style="14" customWidth="1"/>
    <col min="8461" max="8461" width="11.7109375" style="14" customWidth="1"/>
    <col min="8462" max="8462" width="1.7109375" style="14" customWidth="1"/>
    <col min="8463" max="8463" width="13" style="14" customWidth="1"/>
    <col min="8464" max="8465" width="11.7109375" style="14" customWidth="1"/>
    <col min="8466" max="8466" width="13" style="14" customWidth="1"/>
    <col min="8467" max="8467" width="11.7109375" style="14" customWidth="1"/>
    <col min="8468" max="8468" width="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5" width="13" style="14" customWidth="1"/>
    <col min="8476" max="8476" width="11.7109375" style="14" customWidth="1"/>
    <col min="8477" max="8477" width="1.7109375" style="14" customWidth="1"/>
    <col min="8478" max="8480" width="11.7109375" style="14" customWidth="1"/>
    <col min="8481" max="8481" width="13" style="14" customWidth="1"/>
    <col min="8482" max="8482" width="11.7109375" style="14" customWidth="1"/>
    <col min="8483" max="8483" width="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4.5703125" style="14" customWidth="1"/>
    <col min="8488" max="8488" width="11.7109375" style="14" customWidth="1"/>
    <col min="8489" max="8489" width="1.7109375" style="14" customWidth="1"/>
    <col min="8490" max="8683" width="9.140625" style="14"/>
    <col min="8684" max="8691" width="4" style="14" customWidth="1"/>
    <col min="8692" max="8692" width="6" style="14" customWidth="1"/>
    <col min="8693" max="8694" width="4" style="14" customWidth="1"/>
    <col min="8695" max="8696" width="0" style="14" hidden="1" customWidth="1"/>
    <col min="8697" max="8697" width="47.7109375" style="14" customWidth="1"/>
    <col min="8698" max="8700" width="0" style="14" hidden="1" customWidth="1"/>
    <col min="8701" max="8701" width="14.5703125" style="14" customWidth="1"/>
    <col min="8702" max="8711" width="0" style="14" hidden="1" customWidth="1"/>
    <col min="8712" max="8712" width="1.7109375" style="14" customWidth="1"/>
    <col min="8713" max="8713" width="13" style="14" customWidth="1"/>
    <col min="8714" max="8715" width="11.7109375" style="14" customWidth="1"/>
    <col min="8716" max="8716" width="13" style="14" customWidth="1"/>
    <col min="8717" max="8717" width="11.7109375" style="14" customWidth="1"/>
    <col min="8718" max="8718" width="1.7109375" style="14" customWidth="1"/>
    <col min="8719" max="8719" width="13" style="14" customWidth="1"/>
    <col min="8720" max="8721" width="11.7109375" style="14" customWidth="1"/>
    <col min="8722" max="8722" width="13" style="14" customWidth="1"/>
    <col min="8723" max="8723" width="11.7109375" style="14" customWidth="1"/>
    <col min="8724" max="8724" width="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31" width="13" style="14" customWidth="1"/>
    <col min="8732" max="8732" width="11.7109375" style="14" customWidth="1"/>
    <col min="8733" max="8733" width="1.7109375" style="14" customWidth="1"/>
    <col min="8734" max="8736" width="11.7109375" style="14" customWidth="1"/>
    <col min="8737" max="8737" width="13" style="14" customWidth="1"/>
    <col min="8738" max="8738" width="11.7109375" style="14" customWidth="1"/>
    <col min="8739" max="8739" width="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4.5703125" style="14" customWidth="1"/>
    <col min="8744" max="8744" width="11.7109375" style="14" customWidth="1"/>
    <col min="8745" max="8745" width="1.7109375" style="14" customWidth="1"/>
    <col min="8746" max="8939" width="9.140625" style="14"/>
    <col min="8940" max="8947" width="4" style="14" customWidth="1"/>
    <col min="8948" max="8948" width="6" style="14" customWidth="1"/>
    <col min="8949" max="8950" width="4" style="14" customWidth="1"/>
    <col min="8951" max="8952" width="0" style="14" hidden="1" customWidth="1"/>
    <col min="8953" max="8953" width="47.7109375" style="14" customWidth="1"/>
    <col min="8954" max="8956" width="0" style="14" hidden="1" customWidth="1"/>
    <col min="8957" max="8957" width="14.5703125" style="14" customWidth="1"/>
    <col min="8958" max="8967" width="0" style="14" hidden="1" customWidth="1"/>
    <col min="8968" max="8968" width="1.7109375" style="14" customWidth="1"/>
    <col min="8969" max="8969" width="13" style="14" customWidth="1"/>
    <col min="8970" max="8971" width="11.7109375" style="14" customWidth="1"/>
    <col min="8972" max="8972" width="13" style="14" customWidth="1"/>
    <col min="8973" max="8973" width="11.7109375" style="14" customWidth="1"/>
    <col min="8974" max="8974" width="1.7109375" style="14" customWidth="1"/>
    <col min="8975" max="8975" width="13" style="14" customWidth="1"/>
    <col min="8976" max="8977" width="11.7109375" style="14" customWidth="1"/>
    <col min="8978" max="8978" width="13" style="14" customWidth="1"/>
    <col min="8979" max="8979" width="11.7109375" style="14" customWidth="1"/>
    <col min="8980" max="8980" width="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7" width="13" style="14" customWidth="1"/>
    <col min="8988" max="8988" width="11.7109375" style="14" customWidth="1"/>
    <col min="8989" max="8989" width="1.7109375" style="14" customWidth="1"/>
    <col min="8990" max="8992" width="11.7109375" style="14" customWidth="1"/>
    <col min="8993" max="8993" width="13" style="14" customWidth="1"/>
    <col min="8994" max="8994" width="11.7109375" style="14" customWidth="1"/>
    <col min="8995" max="8995" width="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4.5703125" style="14" customWidth="1"/>
    <col min="9000" max="9000" width="11.7109375" style="14" customWidth="1"/>
    <col min="9001" max="9001" width="1.7109375" style="14" customWidth="1"/>
    <col min="9002" max="9195" width="9.140625" style="14"/>
    <col min="9196" max="9203" width="4" style="14" customWidth="1"/>
    <col min="9204" max="9204" width="6" style="14" customWidth="1"/>
    <col min="9205" max="9206" width="4" style="14" customWidth="1"/>
    <col min="9207" max="9208" width="0" style="14" hidden="1" customWidth="1"/>
    <col min="9209" max="9209" width="47.7109375" style="14" customWidth="1"/>
    <col min="9210" max="9212" width="0" style="14" hidden="1" customWidth="1"/>
    <col min="9213" max="9213" width="14.5703125" style="14" customWidth="1"/>
    <col min="9214" max="9223" width="0" style="14" hidden="1" customWidth="1"/>
    <col min="9224" max="9224" width="1.7109375" style="14" customWidth="1"/>
    <col min="9225" max="9225" width="13" style="14" customWidth="1"/>
    <col min="9226" max="9227" width="11.7109375" style="14" customWidth="1"/>
    <col min="9228" max="9228" width="13" style="14" customWidth="1"/>
    <col min="9229" max="9229" width="11.7109375" style="14" customWidth="1"/>
    <col min="9230" max="9230" width="1.7109375" style="14" customWidth="1"/>
    <col min="9231" max="9231" width="13" style="14" customWidth="1"/>
    <col min="9232" max="9233" width="11.7109375" style="14" customWidth="1"/>
    <col min="9234" max="9234" width="13" style="14" customWidth="1"/>
    <col min="9235" max="9235" width="11.7109375" style="14" customWidth="1"/>
    <col min="9236" max="9236" width="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3" width="13" style="14" customWidth="1"/>
    <col min="9244" max="9244" width="11.7109375" style="14" customWidth="1"/>
    <col min="9245" max="9245" width="1.7109375" style="14" customWidth="1"/>
    <col min="9246" max="9248" width="11.7109375" style="14" customWidth="1"/>
    <col min="9249" max="9249" width="13" style="14" customWidth="1"/>
    <col min="9250" max="9250" width="11.7109375" style="14" customWidth="1"/>
    <col min="9251" max="9251" width="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4.5703125" style="14" customWidth="1"/>
    <col min="9256" max="9256" width="11.7109375" style="14" customWidth="1"/>
    <col min="9257" max="9257" width="1.7109375" style="14" customWidth="1"/>
    <col min="9258" max="9451" width="9.140625" style="14"/>
    <col min="9452" max="9459" width="4" style="14" customWidth="1"/>
    <col min="9460" max="9460" width="6" style="14" customWidth="1"/>
    <col min="9461" max="9462" width="4" style="14" customWidth="1"/>
    <col min="9463" max="9464" width="0" style="14" hidden="1" customWidth="1"/>
    <col min="9465" max="9465" width="47.7109375" style="14" customWidth="1"/>
    <col min="9466" max="9468" width="0" style="14" hidden="1" customWidth="1"/>
    <col min="9469" max="9469" width="14.5703125" style="14" customWidth="1"/>
    <col min="9470" max="9479" width="0" style="14" hidden="1" customWidth="1"/>
    <col min="9480" max="9480" width="1.7109375" style="14" customWidth="1"/>
    <col min="9481" max="9481" width="13" style="14" customWidth="1"/>
    <col min="9482" max="9483" width="11.7109375" style="14" customWidth="1"/>
    <col min="9484" max="9484" width="13" style="14" customWidth="1"/>
    <col min="9485" max="9485" width="11.7109375" style="14" customWidth="1"/>
    <col min="9486" max="9486" width="1.7109375" style="14" customWidth="1"/>
    <col min="9487" max="9487" width="13" style="14" customWidth="1"/>
    <col min="9488" max="9489" width="11.7109375" style="14" customWidth="1"/>
    <col min="9490" max="9490" width="13" style="14" customWidth="1"/>
    <col min="9491" max="9491" width="11.7109375" style="14" customWidth="1"/>
    <col min="9492" max="9492" width="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9" width="13" style="14" customWidth="1"/>
    <col min="9500" max="9500" width="11.7109375" style="14" customWidth="1"/>
    <col min="9501" max="9501" width="1.7109375" style="14" customWidth="1"/>
    <col min="9502" max="9504" width="11.7109375" style="14" customWidth="1"/>
    <col min="9505" max="9505" width="13" style="14" customWidth="1"/>
    <col min="9506" max="9506" width="11.7109375" style="14" customWidth="1"/>
    <col min="9507" max="9507" width="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4.5703125" style="14" customWidth="1"/>
    <col min="9512" max="9512" width="11.7109375" style="14" customWidth="1"/>
    <col min="9513" max="9513" width="1.7109375" style="14" customWidth="1"/>
    <col min="9514" max="9707" width="9.140625" style="14"/>
    <col min="9708" max="9715" width="4" style="14" customWidth="1"/>
    <col min="9716" max="9716" width="6" style="14" customWidth="1"/>
    <col min="9717" max="9718" width="4" style="14" customWidth="1"/>
    <col min="9719" max="9720" width="0" style="14" hidden="1" customWidth="1"/>
    <col min="9721" max="9721" width="47.7109375" style="14" customWidth="1"/>
    <col min="9722" max="9724" width="0" style="14" hidden="1" customWidth="1"/>
    <col min="9725" max="9725" width="14.5703125" style="14" customWidth="1"/>
    <col min="9726" max="9735" width="0" style="14" hidden="1" customWidth="1"/>
    <col min="9736" max="9736" width="1.7109375" style="14" customWidth="1"/>
    <col min="9737" max="9737" width="13" style="14" customWidth="1"/>
    <col min="9738" max="9739" width="11.7109375" style="14" customWidth="1"/>
    <col min="9740" max="9740" width="13" style="14" customWidth="1"/>
    <col min="9741" max="9741" width="11.7109375" style="14" customWidth="1"/>
    <col min="9742" max="9742" width="1.7109375" style="14" customWidth="1"/>
    <col min="9743" max="9743" width="13" style="14" customWidth="1"/>
    <col min="9744" max="9745" width="11.7109375" style="14" customWidth="1"/>
    <col min="9746" max="9746" width="13" style="14" customWidth="1"/>
    <col min="9747" max="9747" width="11.7109375" style="14" customWidth="1"/>
    <col min="9748" max="9748" width="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5" width="13" style="14" customWidth="1"/>
    <col min="9756" max="9756" width="11.7109375" style="14" customWidth="1"/>
    <col min="9757" max="9757" width="1.7109375" style="14" customWidth="1"/>
    <col min="9758" max="9760" width="11.7109375" style="14" customWidth="1"/>
    <col min="9761" max="9761" width="13" style="14" customWidth="1"/>
    <col min="9762" max="9762" width="11.7109375" style="14" customWidth="1"/>
    <col min="9763" max="9763" width="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4.5703125" style="14" customWidth="1"/>
    <col min="9768" max="9768" width="11.7109375" style="14" customWidth="1"/>
    <col min="9769" max="9769" width="1.7109375" style="14" customWidth="1"/>
    <col min="9770" max="9963" width="9.140625" style="14"/>
    <col min="9964" max="9971" width="4" style="14" customWidth="1"/>
    <col min="9972" max="9972" width="6" style="14" customWidth="1"/>
    <col min="9973" max="9974" width="4" style="14" customWidth="1"/>
    <col min="9975" max="9976" width="0" style="14" hidden="1" customWidth="1"/>
    <col min="9977" max="9977" width="47.7109375" style="14" customWidth="1"/>
    <col min="9978" max="9980" width="0" style="14" hidden="1" customWidth="1"/>
    <col min="9981" max="9981" width="14.5703125" style="14" customWidth="1"/>
    <col min="9982" max="9991" width="0" style="14" hidden="1" customWidth="1"/>
    <col min="9992" max="9992" width="1.7109375" style="14" customWidth="1"/>
    <col min="9993" max="9993" width="13" style="14" customWidth="1"/>
    <col min="9994" max="9995" width="11.7109375" style="14" customWidth="1"/>
    <col min="9996" max="9996" width="13" style="14" customWidth="1"/>
    <col min="9997" max="9997" width="11.7109375" style="14" customWidth="1"/>
    <col min="9998" max="9998" width="1.7109375" style="14" customWidth="1"/>
    <col min="9999" max="9999" width="13" style="14" customWidth="1"/>
    <col min="10000" max="10001" width="11.7109375" style="14" customWidth="1"/>
    <col min="10002" max="10002" width="13" style="14" customWidth="1"/>
    <col min="10003" max="10003" width="11.7109375" style="14" customWidth="1"/>
    <col min="10004" max="10004" width="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11" width="13" style="14" customWidth="1"/>
    <col min="10012" max="10012" width="11.7109375" style="14" customWidth="1"/>
    <col min="10013" max="10013" width="1.7109375" style="14" customWidth="1"/>
    <col min="10014" max="10016" width="11.7109375" style="14" customWidth="1"/>
    <col min="10017" max="10017" width="13" style="14" customWidth="1"/>
    <col min="10018" max="10018" width="11.7109375" style="14" customWidth="1"/>
    <col min="10019" max="10019" width="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4.5703125" style="14" customWidth="1"/>
    <col min="10024" max="10024" width="11.7109375" style="14" customWidth="1"/>
    <col min="10025" max="10025" width="1.7109375" style="14" customWidth="1"/>
    <col min="10026" max="10219" width="9.140625" style="14"/>
    <col min="10220" max="10227" width="4" style="14" customWidth="1"/>
    <col min="10228" max="10228" width="6" style="14" customWidth="1"/>
    <col min="10229" max="10230" width="4" style="14" customWidth="1"/>
    <col min="10231" max="10232" width="0" style="14" hidden="1" customWidth="1"/>
    <col min="10233" max="10233" width="47.7109375" style="14" customWidth="1"/>
    <col min="10234" max="10236" width="0" style="14" hidden="1" customWidth="1"/>
    <col min="10237" max="10237" width="14.5703125" style="14" customWidth="1"/>
    <col min="10238" max="10247" width="0" style="14" hidden="1" customWidth="1"/>
    <col min="10248" max="10248" width="1.7109375" style="14" customWidth="1"/>
    <col min="10249" max="10249" width="13" style="14" customWidth="1"/>
    <col min="10250" max="10251" width="11.7109375" style="14" customWidth="1"/>
    <col min="10252" max="10252" width="13" style="14" customWidth="1"/>
    <col min="10253" max="10253" width="11.7109375" style="14" customWidth="1"/>
    <col min="10254" max="10254" width="1.7109375" style="14" customWidth="1"/>
    <col min="10255" max="10255" width="13" style="14" customWidth="1"/>
    <col min="10256" max="10257" width="11.7109375" style="14" customWidth="1"/>
    <col min="10258" max="10258" width="13" style="14" customWidth="1"/>
    <col min="10259" max="10259" width="11.7109375" style="14" customWidth="1"/>
    <col min="10260" max="10260" width="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7" width="13" style="14" customWidth="1"/>
    <col min="10268" max="10268" width="11.7109375" style="14" customWidth="1"/>
    <col min="10269" max="10269" width="1.7109375" style="14" customWidth="1"/>
    <col min="10270" max="10272" width="11.7109375" style="14" customWidth="1"/>
    <col min="10273" max="10273" width="13" style="14" customWidth="1"/>
    <col min="10274" max="10274" width="11.7109375" style="14" customWidth="1"/>
    <col min="10275" max="10275" width="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4.5703125" style="14" customWidth="1"/>
    <col min="10280" max="10280" width="11.7109375" style="14" customWidth="1"/>
    <col min="10281" max="10281" width="1.7109375" style="14" customWidth="1"/>
    <col min="10282" max="10475" width="9.140625" style="14"/>
    <col min="10476" max="10483" width="4" style="14" customWidth="1"/>
    <col min="10484" max="10484" width="6" style="14" customWidth="1"/>
    <col min="10485" max="10486" width="4" style="14" customWidth="1"/>
    <col min="10487" max="10488" width="0" style="14" hidden="1" customWidth="1"/>
    <col min="10489" max="10489" width="47.7109375" style="14" customWidth="1"/>
    <col min="10490" max="10492" width="0" style="14" hidden="1" customWidth="1"/>
    <col min="10493" max="10493" width="14.5703125" style="14" customWidth="1"/>
    <col min="10494" max="10503" width="0" style="14" hidden="1" customWidth="1"/>
    <col min="10504" max="10504" width="1.7109375" style="14" customWidth="1"/>
    <col min="10505" max="10505" width="13" style="14" customWidth="1"/>
    <col min="10506" max="10507" width="11.7109375" style="14" customWidth="1"/>
    <col min="10508" max="10508" width="13" style="14" customWidth="1"/>
    <col min="10509" max="10509" width="11.7109375" style="14" customWidth="1"/>
    <col min="10510" max="10510" width="1.7109375" style="14" customWidth="1"/>
    <col min="10511" max="10511" width="13" style="14" customWidth="1"/>
    <col min="10512" max="10513" width="11.7109375" style="14" customWidth="1"/>
    <col min="10514" max="10514" width="13" style="14" customWidth="1"/>
    <col min="10515" max="10515" width="11.7109375" style="14" customWidth="1"/>
    <col min="10516" max="10516" width="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3" width="13" style="14" customWidth="1"/>
    <col min="10524" max="10524" width="11.7109375" style="14" customWidth="1"/>
    <col min="10525" max="10525" width="1.7109375" style="14" customWidth="1"/>
    <col min="10526" max="10528" width="11.7109375" style="14" customWidth="1"/>
    <col min="10529" max="10529" width="13" style="14" customWidth="1"/>
    <col min="10530" max="10530" width="11.7109375" style="14" customWidth="1"/>
    <col min="10531" max="10531" width="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4.5703125" style="14" customWidth="1"/>
    <col min="10536" max="10536" width="11.7109375" style="14" customWidth="1"/>
    <col min="10537" max="10537" width="1.7109375" style="14" customWidth="1"/>
    <col min="10538" max="10731" width="9.140625" style="14"/>
    <col min="10732" max="10739" width="4" style="14" customWidth="1"/>
    <col min="10740" max="10740" width="6" style="14" customWidth="1"/>
    <col min="10741" max="10742" width="4" style="14" customWidth="1"/>
    <col min="10743" max="10744" width="0" style="14" hidden="1" customWidth="1"/>
    <col min="10745" max="10745" width="47.7109375" style="14" customWidth="1"/>
    <col min="10746" max="10748" width="0" style="14" hidden="1" customWidth="1"/>
    <col min="10749" max="10749" width="14.5703125" style="14" customWidth="1"/>
    <col min="10750" max="10759" width="0" style="14" hidden="1" customWidth="1"/>
    <col min="10760" max="10760" width="1.7109375" style="14" customWidth="1"/>
    <col min="10761" max="10761" width="13" style="14" customWidth="1"/>
    <col min="10762" max="10763" width="11.7109375" style="14" customWidth="1"/>
    <col min="10764" max="10764" width="13" style="14" customWidth="1"/>
    <col min="10765" max="10765" width="11.7109375" style="14" customWidth="1"/>
    <col min="10766" max="10766" width="1.7109375" style="14" customWidth="1"/>
    <col min="10767" max="10767" width="13" style="14" customWidth="1"/>
    <col min="10768" max="10769" width="11.7109375" style="14" customWidth="1"/>
    <col min="10770" max="10770" width="13" style="14" customWidth="1"/>
    <col min="10771" max="10771" width="11.7109375" style="14" customWidth="1"/>
    <col min="10772" max="10772" width="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9" width="13" style="14" customWidth="1"/>
    <col min="10780" max="10780" width="11.7109375" style="14" customWidth="1"/>
    <col min="10781" max="10781" width="1.7109375" style="14" customWidth="1"/>
    <col min="10782" max="10784" width="11.7109375" style="14" customWidth="1"/>
    <col min="10785" max="10785" width="13" style="14" customWidth="1"/>
    <col min="10786" max="10786" width="11.7109375" style="14" customWidth="1"/>
    <col min="10787" max="10787" width="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4.5703125" style="14" customWidth="1"/>
    <col min="10792" max="10792" width="11.7109375" style="14" customWidth="1"/>
    <col min="10793" max="10793" width="1.7109375" style="14" customWidth="1"/>
    <col min="10794" max="10987" width="9.140625" style="14"/>
    <col min="10988" max="10995" width="4" style="14" customWidth="1"/>
    <col min="10996" max="10996" width="6" style="14" customWidth="1"/>
    <col min="10997" max="10998" width="4" style="14" customWidth="1"/>
    <col min="10999" max="11000" width="0" style="14" hidden="1" customWidth="1"/>
    <col min="11001" max="11001" width="47.7109375" style="14" customWidth="1"/>
    <col min="11002" max="11004" width="0" style="14" hidden="1" customWidth="1"/>
    <col min="11005" max="11005" width="14.5703125" style="14" customWidth="1"/>
    <col min="11006" max="11015" width="0" style="14" hidden="1" customWidth="1"/>
    <col min="11016" max="11016" width="1.7109375" style="14" customWidth="1"/>
    <col min="11017" max="11017" width="13" style="14" customWidth="1"/>
    <col min="11018" max="11019" width="11.7109375" style="14" customWidth="1"/>
    <col min="11020" max="11020" width="13" style="14" customWidth="1"/>
    <col min="11021" max="11021" width="11.7109375" style="14" customWidth="1"/>
    <col min="11022" max="11022" width="1.7109375" style="14" customWidth="1"/>
    <col min="11023" max="11023" width="13" style="14" customWidth="1"/>
    <col min="11024" max="11025" width="11.7109375" style="14" customWidth="1"/>
    <col min="11026" max="11026" width="13" style="14" customWidth="1"/>
    <col min="11027" max="11027" width="11.7109375" style="14" customWidth="1"/>
    <col min="11028" max="11028" width="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5" width="13" style="14" customWidth="1"/>
    <col min="11036" max="11036" width="11.7109375" style="14" customWidth="1"/>
    <col min="11037" max="11037" width="1.7109375" style="14" customWidth="1"/>
    <col min="11038" max="11040" width="11.7109375" style="14" customWidth="1"/>
    <col min="11041" max="11041" width="13" style="14" customWidth="1"/>
    <col min="11042" max="11042" width="11.7109375" style="14" customWidth="1"/>
    <col min="11043" max="11043" width="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4.5703125" style="14" customWidth="1"/>
    <col min="11048" max="11048" width="11.7109375" style="14" customWidth="1"/>
    <col min="11049" max="11049" width="1.7109375" style="14" customWidth="1"/>
    <col min="11050" max="11243" width="9.140625" style="14"/>
    <col min="11244" max="11251" width="4" style="14" customWidth="1"/>
    <col min="11252" max="11252" width="6" style="14" customWidth="1"/>
    <col min="11253" max="11254" width="4" style="14" customWidth="1"/>
    <col min="11255" max="11256" width="0" style="14" hidden="1" customWidth="1"/>
    <col min="11257" max="11257" width="47.7109375" style="14" customWidth="1"/>
    <col min="11258" max="11260" width="0" style="14" hidden="1" customWidth="1"/>
    <col min="11261" max="11261" width="14.5703125" style="14" customWidth="1"/>
    <col min="11262" max="11271" width="0" style="14" hidden="1" customWidth="1"/>
    <col min="11272" max="11272" width="1.7109375" style="14" customWidth="1"/>
    <col min="11273" max="11273" width="13" style="14" customWidth="1"/>
    <col min="11274" max="11275" width="11.7109375" style="14" customWidth="1"/>
    <col min="11276" max="11276" width="13" style="14" customWidth="1"/>
    <col min="11277" max="11277" width="11.7109375" style="14" customWidth="1"/>
    <col min="11278" max="11278" width="1.7109375" style="14" customWidth="1"/>
    <col min="11279" max="11279" width="13" style="14" customWidth="1"/>
    <col min="11280" max="11281" width="11.7109375" style="14" customWidth="1"/>
    <col min="11282" max="11282" width="13" style="14" customWidth="1"/>
    <col min="11283" max="11283" width="11.7109375" style="14" customWidth="1"/>
    <col min="11284" max="11284" width="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91" width="13" style="14" customWidth="1"/>
    <col min="11292" max="11292" width="11.7109375" style="14" customWidth="1"/>
    <col min="11293" max="11293" width="1.7109375" style="14" customWidth="1"/>
    <col min="11294" max="11296" width="11.7109375" style="14" customWidth="1"/>
    <col min="11297" max="11297" width="13" style="14" customWidth="1"/>
    <col min="11298" max="11298" width="11.7109375" style="14" customWidth="1"/>
    <col min="11299" max="11299" width="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4.5703125" style="14" customWidth="1"/>
    <col min="11304" max="11304" width="11.7109375" style="14" customWidth="1"/>
    <col min="11305" max="11305" width="1.7109375" style="14" customWidth="1"/>
    <col min="11306" max="11499" width="9.140625" style="14"/>
    <col min="11500" max="11507" width="4" style="14" customWidth="1"/>
    <col min="11508" max="11508" width="6" style="14" customWidth="1"/>
    <col min="11509" max="11510" width="4" style="14" customWidth="1"/>
    <col min="11511" max="11512" width="0" style="14" hidden="1" customWidth="1"/>
    <col min="11513" max="11513" width="47.7109375" style="14" customWidth="1"/>
    <col min="11514" max="11516" width="0" style="14" hidden="1" customWidth="1"/>
    <col min="11517" max="11517" width="14.5703125" style="14" customWidth="1"/>
    <col min="11518" max="11527" width="0" style="14" hidden="1" customWidth="1"/>
    <col min="11528" max="11528" width="1.7109375" style="14" customWidth="1"/>
    <col min="11529" max="11529" width="13" style="14" customWidth="1"/>
    <col min="11530" max="11531" width="11.7109375" style="14" customWidth="1"/>
    <col min="11532" max="11532" width="13" style="14" customWidth="1"/>
    <col min="11533" max="11533" width="11.7109375" style="14" customWidth="1"/>
    <col min="11534" max="11534" width="1.7109375" style="14" customWidth="1"/>
    <col min="11535" max="11535" width="13" style="14" customWidth="1"/>
    <col min="11536" max="11537" width="11.7109375" style="14" customWidth="1"/>
    <col min="11538" max="11538" width="13" style="14" customWidth="1"/>
    <col min="11539" max="11539" width="11.7109375" style="14" customWidth="1"/>
    <col min="11540" max="11540" width="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7" width="13" style="14" customWidth="1"/>
    <col min="11548" max="11548" width="11.7109375" style="14" customWidth="1"/>
    <col min="11549" max="11549" width="1.7109375" style="14" customWidth="1"/>
    <col min="11550" max="11552" width="11.7109375" style="14" customWidth="1"/>
    <col min="11553" max="11553" width="13" style="14" customWidth="1"/>
    <col min="11554" max="11554" width="11.7109375" style="14" customWidth="1"/>
    <col min="11555" max="11555" width="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4.5703125" style="14" customWidth="1"/>
    <col min="11560" max="11560" width="11.7109375" style="14" customWidth="1"/>
    <col min="11561" max="11561" width="1.7109375" style="14" customWidth="1"/>
    <col min="11562" max="11755" width="9.140625" style="14"/>
    <col min="11756" max="11763" width="4" style="14" customWidth="1"/>
    <col min="11764" max="11764" width="6" style="14" customWidth="1"/>
    <col min="11765" max="11766" width="4" style="14" customWidth="1"/>
    <col min="11767" max="11768" width="0" style="14" hidden="1" customWidth="1"/>
    <col min="11769" max="11769" width="47.7109375" style="14" customWidth="1"/>
    <col min="11770" max="11772" width="0" style="14" hidden="1" customWidth="1"/>
    <col min="11773" max="11773" width="14.5703125" style="14" customWidth="1"/>
    <col min="11774" max="11783" width="0" style="14" hidden="1" customWidth="1"/>
    <col min="11784" max="11784" width="1.7109375" style="14" customWidth="1"/>
    <col min="11785" max="11785" width="13" style="14" customWidth="1"/>
    <col min="11786" max="11787" width="11.7109375" style="14" customWidth="1"/>
    <col min="11788" max="11788" width="13" style="14" customWidth="1"/>
    <col min="11789" max="11789" width="11.7109375" style="14" customWidth="1"/>
    <col min="11790" max="11790" width="1.7109375" style="14" customWidth="1"/>
    <col min="11791" max="11791" width="13" style="14" customWidth="1"/>
    <col min="11792" max="11793" width="11.7109375" style="14" customWidth="1"/>
    <col min="11794" max="11794" width="13" style="14" customWidth="1"/>
    <col min="11795" max="11795" width="11.7109375" style="14" customWidth="1"/>
    <col min="11796" max="11796" width="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3" width="13" style="14" customWidth="1"/>
    <col min="11804" max="11804" width="11.7109375" style="14" customWidth="1"/>
    <col min="11805" max="11805" width="1.7109375" style="14" customWidth="1"/>
    <col min="11806" max="11808" width="11.7109375" style="14" customWidth="1"/>
    <col min="11809" max="11809" width="13" style="14" customWidth="1"/>
    <col min="11810" max="11810" width="11.7109375" style="14" customWidth="1"/>
    <col min="11811" max="11811" width="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4.5703125" style="14" customWidth="1"/>
    <col min="11816" max="11816" width="11.7109375" style="14" customWidth="1"/>
    <col min="11817" max="11817" width="1.7109375" style="14" customWidth="1"/>
    <col min="11818" max="12011" width="9.140625" style="14"/>
    <col min="12012" max="12019" width="4" style="14" customWidth="1"/>
    <col min="12020" max="12020" width="6" style="14" customWidth="1"/>
    <col min="12021" max="12022" width="4" style="14" customWidth="1"/>
    <col min="12023" max="12024" width="0" style="14" hidden="1" customWidth="1"/>
    <col min="12025" max="12025" width="47.7109375" style="14" customWidth="1"/>
    <col min="12026" max="12028" width="0" style="14" hidden="1" customWidth="1"/>
    <col min="12029" max="12029" width="14.5703125" style="14" customWidth="1"/>
    <col min="12030" max="12039" width="0" style="14" hidden="1" customWidth="1"/>
    <col min="12040" max="12040" width="1.7109375" style="14" customWidth="1"/>
    <col min="12041" max="12041" width="13" style="14" customWidth="1"/>
    <col min="12042" max="12043" width="11.7109375" style="14" customWidth="1"/>
    <col min="12044" max="12044" width="13" style="14" customWidth="1"/>
    <col min="12045" max="12045" width="11.7109375" style="14" customWidth="1"/>
    <col min="12046" max="12046" width="1.7109375" style="14" customWidth="1"/>
    <col min="12047" max="12047" width="13" style="14" customWidth="1"/>
    <col min="12048" max="12049" width="11.7109375" style="14" customWidth="1"/>
    <col min="12050" max="12050" width="13" style="14" customWidth="1"/>
    <col min="12051" max="12051" width="11.7109375" style="14" customWidth="1"/>
    <col min="12052" max="12052" width="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9" width="13" style="14" customWidth="1"/>
    <col min="12060" max="12060" width="11.7109375" style="14" customWidth="1"/>
    <col min="12061" max="12061" width="1.7109375" style="14" customWidth="1"/>
    <col min="12062" max="12064" width="11.7109375" style="14" customWidth="1"/>
    <col min="12065" max="12065" width="13" style="14" customWidth="1"/>
    <col min="12066" max="12066" width="11.7109375" style="14" customWidth="1"/>
    <col min="12067" max="12067" width="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4.5703125" style="14" customWidth="1"/>
    <col min="12072" max="12072" width="11.7109375" style="14" customWidth="1"/>
    <col min="12073" max="12073" width="1.7109375" style="14" customWidth="1"/>
    <col min="12074" max="12267" width="9.140625" style="14"/>
    <col min="12268" max="12275" width="4" style="14" customWidth="1"/>
    <col min="12276" max="12276" width="6" style="14" customWidth="1"/>
    <col min="12277" max="12278" width="4" style="14" customWidth="1"/>
    <col min="12279" max="12280" width="0" style="14" hidden="1" customWidth="1"/>
    <col min="12281" max="12281" width="47.7109375" style="14" customWidth="1"/>
    <col min="12282" max="12284" width="0" style="14" hidden="1" customWidth="1"/>
    <col min="12285" max="12285" width="14.5703125" style="14" customWidth="1"/>
    <col min="12286" max="12295" width="0" style="14" hidden="1" customWidth="1"/>
    <col min="12296" max="12296" width="1.7109375" style="14" customWidth="1"/>
    <col min="12297" max="12297" width="13" style="14" customWidth="1"/>
    <col min="12298" max="12299" width="11.7109375" style="14" customWidth="1"/>
    <col min="12300" max="12300" width="13" style="14" customWidth="1"/>
    <col min="12301" max="12301" width="11.7109375" style="14" customWidth="1"/>
    <col min="12302" max="12302" width="1.7109375" style="14" customWidth="1"/>
    <col min="12303" max="12303" width="13" style="14" customWidth="1"/>
    <col min="12304" max="12305" width="11.7109375" style="14" customWidth="1"/>
    <col min="12306" max="12306" width="13" style="14" customWidth="1"/>
    <col min="12307" max="12307" width="11.7109375" style="14" customWidth="1"/>
    <col min="12308" max="12308" width="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5" width="13" style="14" customWidth="1"/>
    <col min="12316" max="12316" width="11.7109375" style="14" customWidth="1"/>
    <col min="12317" max="12317" width="1.7109375" style="14" customWidth="1"/>
    <col min="12318" max="12320" width="11.7109375" style="14" customWidth="1"/>
    <col min="12321" max="12321" width="13" style="14" customWidth="1"/>
    <col min="12322" max="12322" width="11.7109375" style="14" customWidth="1"/>
    <col min="12323" max="12323" width="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4.5703125" style="14" customWidth="1"/>
    <col min="12328" max="12328" width="11.7109375" style="14" customWidth="1"/>
    <col min="12329" max="12329" width="1.7109375" style="14" customWidth="1"/>
    <col min="12330" max="12523" width="9.140625" style="14"/>
    <col min="12524" max="12531" width="4" style="14" customWidth="1"/>
    <col min="12532" max="12532" width="6" style="14" customWidth="1"/>
    <col min="12533" max="12534" width="4" style="14" customWidth="1"/>
    <col min="12535" max="12536" width="0" style="14" hidden="1" customWidth="1"/>
    <col min="12537" max="12537" width="47.7109375" style="14" customWidth="1"/>
    <col min="12538" max="12540" width="0" style="14" hidden="1" customWidth="1"/>
    <col min="12541" max="12541" width="14.5703125" style="14" customWidth="1"/>
    <col min="12542" max="12551" width="0" style="14" hidden="1" customWidth="1"/>
    <col min="12552" max="12552" width="1.7109375" style="14" customWidth="1"/>
    <col min="12553" max="12553" width="13" style="14" customWidth="1"/>
    <col min="12554" max="12555" width="11.7109375" style="14" customWidth="1"/>
    <col min="12556" max="12556" width="13" style="14" customWidth="1"/>
    <col min="12557" max="12557" width="11.7109375" style="14" customWidth="1"/>
    <col min="12558" max="12558" width="1.7109375" style="14" customWidth="1"/>
    <col min="12559" max="12559" width="13" style="14" customWidth="1"/>
    <col min="12560" max="12561" width="11.7109375" style="14" customWidth="1"/>
    <col min="12562" max="12562" width="13" style="14" customWidth="1"/>
    <col min="12563" max="12563" width="11.7109375" style="14" customWidth="1"/>
    <col min="12564" max="12564" width="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71" width="13" style="14" customWidth="1"/>
    <col min="12572" max="12572" width="11.7109375" style="14" customWidth="1"/>
    <col min="12573" max="12573" width="1.7109375" style="14" customWidth="1"/>
    <col min="12574" max="12576" width="11.7109375" style="14" customWidth="1"/>
    <col min="12577" max="12577" width="13" style="14" customWidth="1"/>
    <col min="12578" max="12578" width="11.7109375" style="14" customWidth="1"/>
    <col min="12579" max="12579" width="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4.5703125" style="14" customWidth="1"/>
    <col min="12584" max="12584" width="11.7109375" style="14" customWidth="1"/>
    <col min="12585" max="12585" width="1.7109375" style="14" customWidth="1"/>
    <col min="12586" max="12779" width="9.140625" style="14"/>
    <col min="12780" max="12787" width="4" style="14" customWidth="1"/>
    <col min="12788" max="12788" width="6" style="14" customWidth="1"/>
    <col min="12789" max="12790" width="4" style="14" customWidth="1"/>
    <col min="12791" max="12792" width="0" style="14" hidden="1" customWidth="1"/>
    <col min="12793" max="12793" width="47.7109375" style="14" customWidth="1"/>
    <col min="12794" max="12796" width="0" style="14" hidden="1" customWidth="1"/>
    <col min="12797" max="12797" width="14.5703125" style="14" customWidth="1"/>
    <col min="12798" max="12807" width="0" style="14" hidden="1" customWidth="1"/>
    <col min="12808" max="12808" width="1.7109375" style="14" customWidth="1"/>
    <col min="12809" max="12809" width="13" style="14" customWidth="1"/>
    <col min="12810" max="12811" width="11.7109375" style="14" customWidth="1"/>
    <col min="12812" max="12812" width="13" style="14" customWidth="1"/>
    <col min="12813" max="12813" width="11.7109375" style="14" customWidth="1"/>
    <col min="12814" max="12814" width="1.7109375" style="14" customWidth="1"/>
    <col min="12815" max="12815" width="13" style="14" customWidth="1"/>
    <col min="12816" max="12817" width="11.7109375" style="14" customWidth="1"/>
    <col min="12818" max="12818" width="13" style="14" customWidth="1"/>
    <col min="12819" max="12819" width="11.7109375" style="14" customWidth="1"/>
    <col min="12820" max="12820" width="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7" width="13" style="14" customWidth="1"/>
    <col min="12828" max="12828" width="11.7109375" style="14" customWidth="1"/>
    <col min="12829" max="12829" width="1.7109375" style="14" customWidth="1"/>
    <col min="12830" max="12832" width="11.7109375" style="14" customWidth="1"/>
    <col min="12833" max="12833" width="13" style="14" customWidth="1"/>
    <col min="12834" max="12834" width="11.7109375" style="14" customWidth="1"/>
    <col min="12835" max="12835" width="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4.5703125" style="14" customWidth="1"/>
    <col min="12840" max="12840" width="11.7109375" style="14" customWidth="1"/>
    <col min="12841" max="12841" width="1.7109375" style="14" customWidth="1"/>
    <col min="12842" max="13035" width="9.140625" style="14"/>
    <col min="13036" max="13043" width="4" style="14" customWidth="1"/>
    <col min="13044" max="13044" width="6" style="14" customWidth="1"/>
    <col min="13045" max="13046" width="4" style="14" customWidth="1"/>
    <col min="13047" max="13048" width="0" style="14" hidden="1" customWidth="1"/>
    <col min="13049" max="13049" width="47.7109375" style="14" customWidth="1"/>
    <col min="13050" max="13052" width="0" style="14" hidden="1" customWidth="1"/>
    <col min="13053" max="13053" width="14.5703125" style="14" customWidth="1"/>
    <col min="13054" max="13063" width="0" style="14" hidden="1" customWidth="1"/>
    <col min="13064" max="13064" width="1.7109375" style="14" customWidth="1"/>
    <col min="13065" max="13065" width="13" style="14" customWidth="1"/>
    <col min="13066" max="13067" width="11.7109375" style="14" customWidth="1"/>
    <col min="13068" max="13068" width="13" style="14" customWidth="1"/>
    <col min="13069" max="13069" width="11.7109375" style="14" customWidth="1"/>
    <col min="13070" max="13070" width="1.7109375" style="14" customWidth="1"/>
    <col min="13071" max="13071" width="13" style="14" customWidth="1"/>
    <col min="13072" max="13073" width="11.7109375" style="14" customWidth="1"/>
    <col min="13074" max="13074" width="13" style="14" customWidth="1"/>
    <col min="13075" max="13075" width="11.7109375" style="14" customWidth="1"/>
    <col min="13076" max="13076" width="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3" width="13" style="14" customWidth="1"/>
    <col min="13084" max="13084" width="11.7109375" style="14" customWidth="1"/>
    <col min="13085" max="13085" width="1.7109375" style="14" customWidth="1"/>
    <col min="13086" max="13088" width="11.7109375" style="14" customWidth="1"/>
    <col min="13089" max="13089" width="13" style="14" customWidth="1"/>
    <col min="13090" max="13090" width="11.7109375" style="14" customWidth="1"/>
    <col min="13091" max="13091" width="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4.5703125" style="14" customWidth="1"/>
    <col min="13096" max="13096" width="11.7109375" style="14" customWidth="1"/>
    <col min="13097" max="13097" width="1.7109375" style="14" customWidth="1"/>
    <col min="13098" max="13291" width="9.140625" style="14"/>
    <col min="13292" max="13299" width="4" style="14" customWidth="1"/>
    <col min="13300" max="13300" width="6" style="14" customWidth="1"/>
    <col min="13301" max="13302" width="4" style="14" customWidth="1"/>
    <col min="13303" max="13304" width="0" style="14" hidden="1" customWidth="1"/>
    <col min="13305" max="13305" width="47.7109375" style="14" customWidth="1"/>
    <col min="13306" max="13308" width="0" style="14" hidden="1" customWidth="1"/>
    <col min="13309" max="13309" width="14.5703125" style="14" customWidth="1"/>
    <col min="13310" max="13319" width="0" style="14" hidden="1" customWidth="1"/>
    <col min="13320" max="13320" width="1.7109375" style="14" customWidth="1"/>
    <col min="13321" max="13321" width="13" style="14" customWidth="1"/>
    <col min="13322" max="13323" width="11.7109375" style="14" customWidth="1"/>
    <col min="13324" max="13324" width="13" style="14" customWidth="1"/>
    <col min="13325" max="13325" width="11.7109375" style="14" customWidth="1"/>
    <col min="13326" max="13326" width="1.7109375" style="14" customWidth="1"/>
    <col min="13327" max="13327" width="13" style="14" customWidth="1"/>
    <col min="13328" max="13329" width="11.7109375" style="14" customWidth="1"/>
    <col min="13330" max="13330" width="13" style="14" customWidth="1"/>
    <col min="13331" max="13331" width="11.7109375" style="14" customWidth="1"/>
    <col min="13332" max="13332" width="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9" width="13" style="14" customWidth="1"/>
    <col min="13340" max="13340" width="11.7109375" style="14" customWidth="1"/>
    <col min="13341" max="13341" width="1.7109375" style="14" customWidth="1"/>
    <col min="13342" max="13344" width="11.7109375" style="14" customWidth="1"/>
    <col min="13345" max="13345" width="13" style="14" customWidth="1"/>
    <col min="13346" max="13346" width="11.7109375" style="14" customWidth="1"/>
    <col min="13347" max="13347" width="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4.5703125" style="14" customWidth="1"/>
    <col min="13352" max="13352" width="11.7109375" style="14" customWidth="1"/>
    <col min="13353" max="13353" width="1.7109375" style="14" customWidth="1"/>
    <col min="13354" max="13547" width="9.140625" style="14"/>
    <col min="13548" max="13555" width="4" style="14" customWidth="1"/>
    <col min="13556" max="13556" width="6" style="14" customWidth="1"/>
    <col min="13557" max="13558" width="4" style="14" customWidth="1"/>
    <col min="13559" max="13560" width="0" style="14" hidden="1" customWidth="1"/>
    <col min="13561" max="13561" width="47.7109375" style="14" customWidth="1"/>
    <col min="13562" max="13564" width="0" style="14" hidden="1" customWidth="1"/>
    <col min="13565" max="13565" width="14.5703125" style="14" customWidth="1"/>
    <col min="13566" max="13575" width="0" style="14" hidden="1" customWidth="1"/>
    <col min="13576" max="13576" width="1.7109375" style="14" customWidth="1"/>
    <col min="13577" max="13577" width="13" style="14" customWidth="1"/>
    <col min="13578" max="13579" width="11.7109375" style="14" customWidth="1"/>
    <col min="13580" max="13580" width="13" style="14" customWidth="1"/>
    <col min="13581" max="13581" width="11.7109375" style="14" customWidth="1"/>
    <col min="13582" max="13582" width="1.7109375" style="14" customWidth="1"/>
    <col min="13583" max="13583" width="13" style="14" customWidth="1"/>
    <col min="13584" max="13585" width="11.7109375" style="14" customWidth="1"/>
    <col min="13586" max="13586" width="13" style="14" customWidth="1"/>
    <col min="13587" max="13587" width="11.7109375" style="14" customWidth="1"/>
    <col min="13588" max="13588" width="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5" width="13" style="14" customWidth="1"/>
    <col min="13596" max="13596" width="11.7109375" style="14" customWidth="1"/>
    <col min="13597" max="13597" width="1.7109375" style="14" customWidth="1"/>
    <col min="13598" max="13600" width="11.7109375" style="14" customWidth="1"/>
    <col min="13601" max="13601" width="13" style="14" customWidth="1"/>
    <col min="13602" max="13602" width="11.7109375" style="14" customWidth="1"/>
    <col min="13603" max="13603" width="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4.5703125" style="14" customWidth="1"/>
    <col min="13608" max="13608" width="11.7109375" style="14" customWidth="1"/>
    <col min="13609" max="13609" width="1.7109375" style="14" customWidth="1"/>
    <col min="13610" max="13803" width="9.140625" style="14"/>
    <col min="13804" max="13811" width="4" style="14" customWidth="1"/>
    <col min="13812" max="13812" width="6" style="14" customWidth="1"/>
    <col min="13813" max="13814" width="4" style="14" customWidth="1"/>
    <col min="13815" max="13816" width="0" style="14" hidden="1" customWidth="1"/>
    <col min="13817" max="13817" width="47.7109375" style="14" customWidth="1"/>
    <col min="13818" max="13820" width="0" style="14" hidden="1" customWidth="1"/>
    <col min="13821" max="13821" width="14.5703125" style="14" customWidth="1"/>
    <col min="13822" max="13831" width="0" style="14" hidden="1" customWidth="1"/>
    <col min="13832" max="13832" width="1.7109375" style="14" customWidth="1"/>
    <col min="13833" max="13833" width="13" style="14" customWidth="1"/>
    <col min="13834" max="13835" width="11.7109375" style="14" customWidth="1"/>
    <col min="13836" max="13836" width="13" style="14" customWidth="1"/>
    <col min="13837" max="13837" width="11.7109375" style="14" customWidth="1"/>
    <col min="13838" max="13838" width="1.7109375" style="14" customWidth="1"/>
    <col min="13839" max="13839" width="13" style="14" customWidth="1"/>
    <col min="13840" max="13841" width="11.7109375" style="14" customWidth="1"/>
    <col min="13842" max="13842" width="13" style="14" customWidth="1"/>
    <col min="13843" max="13843" width="11.7109375" style="14" customWidth="1"/>
    <col min="13844" max="13844" width="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51" width="13" style="14" customWidth="1"/>
    <col min="13852" max="13852" width="11.7109375" style="14" customWidth="1"/>
    <col min="13853" max="13853" width="1.7109375" style="14" customWidth="1"/>
    <col min="13854" max="13856" width="11.7109375" style="14" customWidth="1"/>
    <col min="13857" max="13857" width="13" style="14" customWidth="1"/>
    <col min="13858" max="13858" width="11.7109375" style="14" customWidth="1"/>
    <col min="13859" max="13859" width="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4.5703125" style="14" customWidth="1"/>
    <col min="13864" max="13864" width="11.7109375" style="14" customWidth="1"/>
    <col min="13865" max="13865" width="1.7109375" style="14" customWidth="1"/>
    <col min="13866" max="14059" width="9.140625" style="14"/>
    <col min="14060" max="14067" width="4" style="14" customWidth="1"/>
    <col min="14068" max="14068" width="6" style="14" customWidth="1"/>
    <col min="14069" max="14070" width="4" style="14" customWidth="1"/>
    <col min="14071" max="14072" width="0" style="14" hidden="1" customWidth="1"/>
    <col min="14073" max="14073" width="47.7109375" style="14" customWidth="1"/>
    <col min="14074" max="14076" width="0" style="14" hidden="1" customWidth="1"/>
    <col min="14077" max="14077" width="14.5703125" style="14" customWidth="1"/>
    <col min="14078" max="14087" width="0" style="14" hidden="1" customWidth="1"/>
    <col min="14088" max="14088" width="1.7109375" style="14" customWidth="1"/>
    <col min="14089" max="14089" width="13" style="14" customWidth="1"/>
    <col min="14090" max="14091" width="11.7109375" style="14" customWidth="1"/>
    <col min="14092" max="14092" width="13" style="14" customWidth="1"/>
    <col min="14093" max="14093" width="11.7109375" style="14" customWidth="1"/>
    <col min="14094" max="14094" width="1.7109375" style="14" customWidth="1"/>
    <col min="14095" max="14095" width="13" style="14" customWidth="1"/>
    <col min="14096" max="14097" width="11.7109375" style="14" customWidth="1"/>
    <col min="14098" max="14098" width="13" style="14" customWidth="1"/>
    <col min="14099" max="14099" width="11.7109375" style="14" customWidth="1"/>
    <col min="14100" max="14100" width="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7" width="13" style="14" customWidth="1"/>
    <col min="14108" max="14108" width="11.7109375" style="14" customWidth="1"/>
    <col min="14109" max="14109" width="1.7109375" style="14" customWidth="1"/>
    <col min="14110" max="14112" width="11.7109375" style="14" customWidth="1"/>
    <col min="14113" max="14113" width="13" style="14" customWidth="1"/>
    <col min="14114" max="14114" width="11.7109375" style="14" customWidth="1"/>
    <col min="14115" max="14115" width="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4.5703125" style="14" customWidth="1"/>
    <col min="14120" max="14120" width="11.7109375" style="14" customWidth="1"/>
    <col min="14121" max="14121" width="1.7109375" style="14" customWidth="1"/>
    <col min="14122" max="14315" width="9.140625" style="14"/>
    <col min="14316" max="14323" width="4" style="14" customWidth="1"/>
    <col min="14324" max="14324" width="6" style="14" customWidth="1"/>
    <col min="14325" max="14326" width="4" style="14" customWidth="1"/>
    <col min="14327" max="14328" width="0" style="14" hidden="1" customWidth="1"/>
    <col min="14329" max="14329" width="47.7109375" style="14" customWidth="1"/>
    <col min="14330" max="14332" width="0" style="14" hidden="1" customWidth="1"/>
    <col min="14333" max="14333" width="14.5703125" style="14" customWidth="1"/>
    <col min="14334" max="14343" width="0" style="14" hidden="1" customWidth="1"/>
    <col min="14344" max="14344" width="1.7109375" style="14" customWidth="1"/>
    <col min="14345" max="14345" width="13" style="14" customWidth="1"/>
    <col min="14346" max="14347" width="11.7109375" style="14" customWidth="1"/>
    <col min="14348" max="14348" width="13" style="14" customWidth="1"/>
    <col min="14349" max="14349" width="11.7109375" style="14" customWidth="1"/>
    <col min="14350" max="14350" width="1.7109375" style="14" customWidth="1"/>
    <col min="14351" max="14351" width="13" style="14" customWidth="1"/>
    <col min="14352" max="14353" width="11.7109375" style="14" customWidth="1"/>
    <col min="14354" max="14354" width="13" style="14" customWidth="1"/>
    <col min="14355" max="14355" width="11.7109375" style="14" customWidth="1"/>
    <col min="14356" max="14356" width="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3" width="13" style="14" customWidth="1"/>
    <col min="14364" max="14364" width="11.7109375" style="14" customWidth="1"/>
    <col min="14365" max="14365" width="1.7109375" style="14" customWidth="1"/>
    <col min="14366" max="14368" width="11.7109375" style="14" customWidth="1"/>
    <col min="14369" max="14369" width="13" style="14" customWidth="1"/>
    <col min="14370" max="14370" width="11.7109375" style="14" customWidth="1"/>
    <col min="14371" max="14371" width="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4.5703125" style="14" customWidth="1"/>
    <col min="14376" max="14376" width="11.7109375" style="14" customWidth="1"/>
    <col min="14377" max="14377" width="1.7109375" style="14" customWidth="1"/>
    <col min="14378" max="14571" width="9.140625" style="14"/>
    <col min="14572" max="14579" width="4" style="14" customWidth="1"/>
    <col min="14580" max="14580" width="6" style="14" customWidth="1"/>
    <col min="14581" max="14582" width="4" style="14" customWidth="1"/>
    <col min="14583" max="14584" width="0" style="14" hidden="1" customWidth="1"/>
    <col min="14585" max="14585" width="47.7109375" style="14" customWidth="1"/>
    <col min="14586" max="14588" width="0" style="14" hidden="1" customWidth="1"/>
    <col min="14589" max="14589" width="14.5703125" style="14" customWidth="1"/>
    <col min="14590" max="14599" width="0" style="14" hidden="1" customWidth="1"/>
    <col min="14600" max="14600" width="1.7109375" style="14" customWidth="1"/>
    <col min="14601" max="14601" width="13" style="14" customWidth="1"/>
    <col min="14602" max="14603" width="11.7109375" style="14" customWidth="1"/>
    <col min="14604" max="14604" width="13" style="14" customWidth="1"/>
    <col min="14605" max="14605" width="11.7109375" style="14" customWidth="1"/>
    <col min="14606" max="14606" width="1.7109375" style="14" customWidth="1"/>
    <col min="14607" max="14607" width="13" style="14" customWidth="1"/>
    <col min="14608" max="14609" width="11.7109375" style="14" customWidth="1"/>
    <col min="14610" max="14610" width="13" style="14" customWidth="1"/>
    <col min="14611" max="14611" width="11.7109375" style="14" customWidth="1"/>
    <col min="14612" max="14612" width="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9" width="13" style="14" customWidth="1"/>
    <col min="14620" max="14620" width="11.7109375" style="14" customWidth="1"/>
    <col min="14621" max="14621" width="1.7109375" style="14" customWidth="1"/>
    <col min="14622" max="14624" width="11.7109375" style="14" customWidth="1"/>
    <col min="14625" max="14625" width="13" style="14" customWidth="1"/>
    <col min="14626" max="14626" width="11.7109375" style="14" customWidth="1"/>
    <col min="14627" max="14627" width="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4.5703125" style="14" customWidth="1"/>
    <col min="14632" max="14632" width="11.7109375" style="14" customWidth="1"/>
    <col min="14633" max="14633" width="1.7109375" style="14" customWidth="1"/>
    <col min="14634" max="14827" width="9.140625" style="14"/>
    <col min="14828" max="14835" width="4" style="14" customWidth="1"/>
    <col min="14836" max="14836" width="6" style="14" customWidth="1"/>
    <col min="14837" max="14838" width="4" style="14" customWidth="1"/>
    <col min="14839" max="14840" width="0" style="14" hidden="1" customWidth="1"/>
    <col min="14841" max="14841" width="47.7109375" style="14" customWidth="1"/>
    <col min="14842" max="14844" width="0" style="14" hidden="1" customWidth="1"/>
    <col min="14845" max="14845" width="14.5703125" style="14" customWidth="1"/>
    <col min="14846" max="14855" width="0" style="14" hidden="1" customWidth="1"/>
    <col min="14856" max="14856" width="1.7109375" style="14" customWidth="1"/>
    <col min="14857" max="14857" width="13" style="14" customWidth="1"/>
    <col min="14858" max="14859" width="11.7109375" style="14" customWidth="1"/>
    <col min="14860" max="14860" width="13" style="14" customWidth="1"/>
    <col min="14861" max="14861" width="11.7109375" style="14" customWidth="1"/>
    <col min="14862" max="14862" width="1.7109375" style="14" customWidth="1"/>
    <col min="14863" max="14863" width="13" style="14" customWidth="1"/>
    <col min="14864" max="14865" width="11.7109375" style="14" customWidth="1"/>
    <col min="14866" max="14866" width="13" style="14" customWidth="1"/>
    <col min="14867" max="14867" width="11.7109375" style="14" customWidth="1"/>
    <col min="14868" max="14868" width="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5" width="13" style="14" customWidth="1"/>
    <col min="14876" max="14876" width="11.7109375" style="14" customWidth="1"/>
    <col min="14877" max="14877" width="1.7109375" style="14" customWidth="1"/>
    <col min="14878" max="14880" width="11.7109375" style="14" customWidth="1"/>
    <col min="14881" max="14881" width="13" style="14" customWidth="1"/>
    <col min="14882" max="14882" width="11.7109375" style="14" customWidth="1"/>
    <col min="14883" max="14883" width="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4.5703125" style="14" customWidth="1"/>
    <col min="14888" max="14888" width="11.7109375" style="14" customWidth="1"/>
    <col min="14889" max="14889" width="1.7109375" style="14" customWidth="1"/>
    <col min="14890" max="15083" width="9.140625" style="14"/>
    <col min="15084" max="15091" width="4" style="14" customWidth="1"/>
    <col min="15092" max="15092" width="6" style="14" customWidth="1"/>
    <col min="15093" max="15094" width="4" style="14" customWidth="1"/>
    <col min="15095" max="15096" width="0" style="14" hidden="1" customWidth="1"/>
    <col min="15097" max="15097" width="47.7109375" style="14" customWidth="1"/>
    <col min="15098" max="15100" width="0" style="14" hidden="1" customWidth="1"/>
    <col min="15101" max="15101" width="14.5703125" style="14" customWidth="1"/>
    <col min="15102" max="15111" width="0" style="14" hidden="1" customWidth="1"/>
    <col min="15112" max="15112" width="1.7109375" style="14" customWidth="1"/>
    <col min="15113" max="15113" width="13" style="14" customWidth="1"/>
    <col min="15114" max="15115" width="11.7109375" style="14" customWidth="1"/>
    <col min="15116" max="15116" width="13" style="14" customWidth="1"/>
    <col min="15117" max="15117" width="11.7109375" style="14" customWidth="1"/>
    <col min="15118" max="15118" width="1.7109375" style="14" customWidth="1"/>
    <col min="15119" max="15119" width="13" style="14" customWidth="1"/>
    <col min="15120" max="15121" width="11.7109375" style="14" customWidth="1"/>
    <col min="15122" max="15122" width="13" style="14" customWidth="1"/>
    <col min="15123" max="15123" width="11.7109375" style="14" customWidth="1"/>
    <col min="15124" max="15124" width="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31" width="13" style="14" customWidth="1"/>
    <col min="15132" max="15132" width="11.7109375" style="14" customWidth="1"/>
    <col min="15133" max="15133" width="1.7109375" style="14" customWidth="1"/>
    <col min="15134" max="15136" width="11.7109375" style="14" customWidth="1"/>
    <col min="15137" max="15137" width="13" style="14" customWidth="1"/>
    <col min="15138" max="15138" width="11.7109375" style="14" customWidth="1"/>
    <col min="15139" max="15139" width="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4.5703125" style="14" customWidth="1"/>
    <col min="15144" max="15144" width="11.7109375" style="14" customWidth="1"/>
    <col min="15145" max="15145" width="1.7109375" style="14" customWidth="1"/>
    <col min="15146" max="15339" width="9.140625" style="14"/>
    <col min="15340" max="15347" width="4" style="14" customWidth="1"/>
    <col min="15348" max="15348" width="6" style="14" customWidth="1"/>
    <col min="15349" max="15350" width="4" style="14" customWidth="1"/>
    <col min="15351" max="15352" width="0" style="14" hidden="1" customWidth="1"/>
    <col min="15353" max="15353" width="47.7109375" style="14" customWidth="1"/>
    <col min="15354" max="15356" width="0" style="14" hidden="1" customWidth="1"/>
    <col min="15357" max="15357" width="14.5703125" style="14" customWidth="1"/>
    <col min="15358" max="15367" width="0" style="14" hidden="1" customWidth="1"/>
    <col min="15368" max="15368" width="1.7109375" style="14" customWidth="1"/>
    <col min="15369" max="15369" width="13" style="14" customWidth="1"/>
    <col min="15370" max="15371" width="11.7109375" style="14" customWidth="1"/>
    <col min="15372" max="15372" width="13" style="14" customWidth="1"/>
    <col min="15373" max="15373" width="11.7109375" style="14" customWidth="1"/>
    <col min="15374" max="15374" width="1.7109375" style="14" customWidth="1"/>
    <col min="15375" max="15375" width="13" style="14" customWidth="1"/>
    <col min="15376" max="15377" width="11.7109375" style="14" customWidth="1"/>
    <col min="15378" max="15378" width="13" style="14" customWidth="1"/>
    <col min="15379" max="15379" width="11.7109375" style="14" customWidth="1"/>
    <col min="15380" max="15380" width="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7" width="13" style="14" customWidth="1"/>
    <col min="15388" max="15388" width="11.7109375" style="14" customWidth="1"/>
    <col min="15389" max="15389" width="1.7109375" style="14" customWidth="1"/>
    <col min="15390" max="15392" width="11.7109375" style="14" customWidth="1"/>
    <col min="15393" max="15393" width="13" style="14" customWidth="1"/>
    <col min="15394" max="15394" width="11.7109375" style="14" customWidth="1"/>
    <col min="15395" max="15395" width="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4.5703125" style="14" customWidth="1"/>
    <col min="15400" max="15400" width="11.7109375" style="14" customWidth="1"/>
    <col min="15401" max="15401" width="1.7109375" style="14" customWidth="1"/>
    <col min="15402" max="15595" width="9.140625" style="14"/>
    <col min="15596" max="15603" width="4" style="14" customWidth="1"/>
    <col min="15604" max="15604" width="6" style="14" customWidth="1"/>
    <col min="15605" max="15606" width="4" style="14" customWidth="1"/>
    <col min="15607" max="15608" width="0" style="14" hidden="1" customWidth="1"/>
    <col min="15609" max="15609" width="47.7109375" style="14" customWidth="1"/>
    <col min="15610" max="15612" width="0" style="14" hidden="1" customWidth="1"/>
    <col min="15613" max="15613" width="14.5703125" style="14" customWidth="1"/>
    <col min="15614" max="15623" width="0" style="14" hidden="1" customWidth="1"/>
    <col min="15624" max="15624" width="1.7109375" style="14" customWidth="1"/>
    <col min="15625" max="15625" width="13" style="14" customWidth="1"/>
    <col min="15626" max="15627" width="11.7109375" style="14" customWidth="1"/>
    <col min="15628" max="15628" width="13" style="14" customWidth="1"/>
    <col min="15629" max="15629" width="11.7109375" style="14" customWidth="1"/>
    <col min="15630" max="15630" width="1.7109375" style="14" customWidth="1"/>
    <col min="15631" max="15631" width="13" style="14" customWidth="1"/>
    <col min="15632" max="15633" width="11.7109375" style="14" customWidth="1"/>
    <col min="15634" max="15634" width="13" style="14" customWidth="1"/>
    <col min="15635" max="15635" width="11.7109375" style="14" customWidth="1"/>
    <col min="15636" max="15636" width="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3" width="13" style="14" customWidth="1"/>
    <col min="15644" max="15644" width="11.7109375" style="14" customWidth="1"/>
    <col min="15645" max="15645" width="1.7109375" style="14" customWidth="1"/>
    <col min="15646" max="15648" width="11.7109375" style="14" customWidth="1"/>
    <col min="15649" max="15649" width="13" style="14" customWidth="1"/>
    <col min="15650" max="15650" width="11.7109375" style="14" customWidth="1"/>
    <col min="15651" max="15651" width="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4.5703125" style="14" customWidth="1"/>
    <col min="15656" max="15656" width="11.7109375" style="14" customWidth="1"/>
    <col min="15657" max="15657" width="1.7109375" style="14" customWidth="1"/>
    <col min="15658" max="15851" width="9.140625" style="14"/>
    <col min="15852" max="15859" width="4" style="14" customWidth="1"/>
    <col min="15860" max="15860" width="6" style="14" customWidth="1"/>
    <col min="15861" max="15862" width="4" style="14" customWidth="1"/>
    <col min="15863" max="15864" width="0" style="14" hidden="1" customWidth="1"/>
    <col min="15865" max="15865" width="47.7109375" style="14" customWidth="1"/>
    <col min="15866" max="15868" width="0" style="14" hidden="1" customWidth="1"/>
    <col min="15869" max="15869" width="14.5703125" style="14" customWidth="1"/>
    <col min="15870" max="15879" width="0" style="14" hidden="1" customWidth="1"/>
    <col min="15880" max="15880" width="1.7109375" style="14" customWidth="1"/>
    <col min="15881" max="15881" width="13" style="14" customWidth="1"/>
    <col min="15882" max="15883" width="11.7109375" style="14" customWidth="1"/>
    <col min="15884" max="15884" width="13" style="14" customWidth="1"/>
    <col min="15885" max="15885" width="11.7109375" style="14" customWidth="1"/>
    <col min="15886" max="15886" width="1.7109375" style="14" customWidth="1"/>
    <col min="15887" max="15887" width="13" style="14" customWidth="1"/>
    <col min="15888" max="15889" width="11.7109375" style="14" customWidth="1"/>
    <col min="15890" max="15890" width="13" style="14" customWidth="1"/>
    <col min="15891" max="15891" width="11.7109375" style="14" customWidth="1"/>
    <col min="15892" max="15892" width="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9" width="13" style="14" customWidth="1"/>
    <col min="15900" max="15900" width="11.7109375" style="14" customWidth="1"/>
    <col min="15901" max="15901" width="1.7109375" style="14" customWidth="1"/>
    <col min="15902" max="15904" width="11.7109375" style="14" customWidth="1"/>
    <col min="15905" max="15905" width="13" style="14" customWidth="1"/>
    <col min="15906" max="15906" width="11.7109375" style="14" customWidth="1"/>
    <col min="15907" max="15907" width="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4.5703125" style="14" customWidth="1"/>
    <col min="15912" max="15912" width="11.7109375" style="14" customWidth="1"/>
    <col min="15913" max="15913" width="1.7109375" style="14" customWidth="1"/>
    <col min="15914" max="16107" width="9.140625" style="14"/>
    <col min="16108" max="16115" width="4" style="14" customWidth="1"/>
    <col min="16116" max="16116" width="6" style="14" customWidth="1"/>
    <col min="16117" max="16118" width="4" style="14" customWidth="1"/>
    <col min="16119" max="16120" width="0" style="14" hidden="1" customWidth="1"/>
    <col min="16121" max="16121" width="47.7109375" style="14" customWidth="1"/>
    <col min="16122" max="16124" width="0" style="14" hidden="1" customWidth="1"/>
    <col min="16125" max="16125" width="14.5703125" style="14" customWidth="1"/>
    <col min="16126" max="16135" width="0" style="14" hidden="1" customWidth="1"/>
    <col min="16136" max="16136" width="1.7109375" style="14" customWidth="1"/>
    <col min="16137" max="16137" width="13" style="14" customWidth="1"/>
    <col min="16138" max="16139" width="11.7109375" style="14" customWidth="1"/>
    <col min="16140" max="16140" width="13" style="14" customWidth="1"/>
    <col min="16141" max="16141" width="11.7109375" style="14" customWidth="1"/>
    <col min="16142" max="16142" width="1.7109375" style="14" customWidth="1"/>
    <col min="16143" max="16143" width="13" style="14" customWidth="1"/>
    <col min="16144" max="16145" width="11.7109375" style="14" customWidth="1"/>
    <col min="16146" max="16146" width="13" style="14" customWidth="1"/>
    <col min="16147" max="16147" width="11.7109375" style="14" customWidth="1"/>
    <col min="16148" max="16148" width="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5" width="13" style="14" customWidth="1"/>
    <col min="16156" max="16156" width="11.7109375" style="14" customWidth="1"/>
    <col min="16157" max="16157" width="1.7109375" style="14" customWidth="1"/>
    <col min="16158" max="16160" width="11.7109375" style="14" customWidth="1"/>
    <col min="16161" max="16161" width="13" style="14" customWidth="1"/>
    <col min="16162" max="16162" width="11.7109375" style="14" customWidth="1"/>
    <col min="16163" max="16163" width="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4.5703125" style="14" customWidth="1"/>
    <col min="16168" max="16168" width="11.7109375" style="14" customWidth="1"/>
    <col min="16169" max="16169" width="1.7109375" style="14" customWidth="1"/>
    <col min="16170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2794000</v>
      </c>
      <c r="S13" s="393">
        <f t="shared" ref="S13:AH13" si="0">S14</f>
        <v>0</v>
      </c>
      <c r="T13" s="47">
        <f t="shared" si="0"/>
        <v>409000</v>
      </c>
      <c r="U13" s="47">
        <f t="shared" si="0"/>
        <v>178200</v>
      </c>
      <c r="V13" s="47">
        <f t="shared" si="0"/>
        <v>171400</v>
      </c>
      <c r="W13" s="47">
        <f t="shared" si="0"/>
        <v>758600</v>
      </c>
      <c r="X13" s="47">
        <f t="shared" si="0"/>
        <v>27.151037938439512</v>
      </c>
      <c r="Y13" s="393">
        <f t="shared" si="0"/>
        <v>0</v>
      </c>
      <c r="Z13" s="47">
        <f t="shared" si="0"/>
        <v>196500</v>
      </c>
      <c r="AA13" s="47">
        <f t="shared" si="0"/>
        <v>197700</v>
      </c>
      <c r="AB13" s="47">
        <f t="shared" si="0"/>
        <v>186700</v>
      </c>
      <c r="AC13" s="47">
        <f t="shared" si="0"/>
        <v>580900</v>
      </c>
      <c r="AD13" s="47">
        <f t="shared" si="0"/>
        <v>20.790980672870436</v>
      </c>
      <c r="AE13" s="393">
        <f t="shared" si="0"/>
        <v>0</v>
      </c>
      <c r="AF13" s="47">
        <f t="shared" si="0"/>
        <v>1339500</v>
      </c>
      <c r="AG13" s="47">
        <f t="shared" si="0"/>
        <v>47.942018611309948</v>
      </c>
      <c r="AH13" s="393">
        <f t="shared" si="0"/>
        <v>0</v>
      </c>
      <c r="AI13" s="47">
        <f t="shared" ref="AI13:AX13" si="1">AI14</f>
        <v>271000</v>
      </c>
      <c r="AJ13" s="47">
        <f t="shared" si="1"/>
        <v>244300</v>
      </c>
      <c r="AK13" s="47">
        <f t="shared" si="1"/>
        <v>270500</v>
      </c>
      <c r="AL13" s="47">
        <f t="shared" si="1"/>
        <v>785800</v>
      </c>
      <c r="AM13" s="47">
        <f t="shared" si="1"/>
        <v>28.124552612741589</v>
      </c>
      <c r="AN13" s="393">
        <f t="shared" si="1"/>
        <v>0</v>
      </c>
      <c r="AO13" s="47">
        <f t="shared" si="1"/>
        <v>188400</v>
      </c>
      <c r="AP13" s="47">
        <f t="shared" si="1"/>
        <v>190100</v>
      </c>
      <c r="AQ13" s="47">
        <f t="shared" si="1"/>
        <v>290200</v>
      </c>
      <c r="AR13" s="47">
        <f t="shared" si="1"/>
        <v>668700</v>
      </c>
      <c r="AS13" s="47">
        <f t="shared" si="1"/>
        <v>23.93342877594846</v>
      </c>
      <c r="AT13" s="393">
        <f t="shared" si="1"/>
        <v>0</v>
      </c>
      <c r="AU13" s="47">
        <f t="shared" si="1"/>
        <v>1454500</v>
      </c>
      <c r="AV13" s="47">
        <f t="shared" si="1"/>
        <v>52.057981388690052</v>
      </c>
      <c r="AW13" s="393">
        <f t="shared" si="1"/>
        <v>0</v>
      </c>
      <c r="AX13" s="47">
        <f t="shared" si="1"/>
        <v>2794000</v>
      </c>
      <c r="AY13" s="47">
        <f t="shared" ref="S13:AY17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2794000</v>
      </c>
      <c r="S14" s="394">
        <f t="shared" si="2"/>
        <v>0</v>
      </c>
      <c r="T14" s="66">
        <f t="shared" si="2"/>
        <v>409000</v>
      </c>
      <c r="U14" s="66">
        <f t="shared" si="2"/>
        <v>178200</v>
      </c>
      <c r="V14" s="66">
        <f t="shared" si="2"/>
        <v>171400</v>
      </c>
      <c r="W14" s="66">
        <f t="shared" si="2"/>
        <v>758600</v>
      </c>
      <c r="X14" s="66">
        <f t="shared" si="2"/>
        <v>27.151037938439512</v>
      </c>
      <c r="Y14" s="394">
        <f t="shared" si="2"/>
        <v>0</v>
      </c>
      <c r="Z14" s="66">
        <f t="shared" si="2"/>
        <v>196500</v>
      </c>
      <c r="AA14" s="66">
        <f t="shared" si="2"/>
        <v>197700</v>
      </c>
      <c r="AB14" s="66">
        <f t="shared" si="2"/>
        <v>186700</v>
      </c>
      <c r="AC14" s="66">
        <f t="shared" si="2"/>
        <v>580900</v>
      </c>
      <c r="AD14" s="66">
        <f t="shared" si="2"/>
        <v>20.790980672870436</v>
      </c>
      <c r="AE14" s="394">
        <f t="shared" si="2"/>
        <v>0</v>
      </c>
      <c r="AF14" s="66">
        <f t="shared" si="2"/>
        <v>1339500</v>
      </c>
      <c r="AG14" s="66">
        <f t="shared" si="2"/>
        <v>47.942018611309948</v>
      </c>
      <c r="AH14" s="394">
        <f t="shared" si="2"/>
        <v>0</v>
      </c>
      <c r="AI14" s="66">
        <f t="shared" si="2"/>
        <v>271000</v>
      </c>
      <c r="AJ14" s="66">
        <f t="shared" si="2"/>
        <v>244300</v>
      </c>
      <c r="AK14" s="66">
        <f t="shared" si="2"/>
        <v>270500</v>
      </c>
      <c r="AL14" s="66">
        <f t="shared" si="2"/>
        <v>785800</v>
      </c>
      <c r="AM14" s="66">
        <f t="shared" si="2"/>
        <v>28.124552612741589</v>
      </c>
      <c r="AN14" s="394">
        <f t="shared" si="2"/>
        <v>0</v>
      </c>
      <c r="AO14" s="66">
        <f t="shared" si="2"/>
        <v>188400</v>
      </c>
      <c r="AP14" s="66">
        <f t="shared" si="2"/>
        <v>190100</v>
      </c>
      <c r="AQ14" s="66">
        <f t="shared" si="2"/>
        <v>290200</v>
      </c>
      <c r="AR14" s="66">
        <f t="shared" si="2"/>
        <v>668700</v>
      </c>
      <c r="AS14" s="66">
        <f t="shared" si="2"/>
        <v>23.93342877594846</v>
      </c>
      <c r="AT14" s="394">
        <f t="shared" si="2"/>
        <v>0</v>
      </c>
      <c r="AU14" s="66">
        <f t="shared" si="2"/>
        <v>1454500</v>
      </c>
      <c r="AV14" s="66">
        <f t="shared" si="2"/>
        <v>52.057981388690052</v>
      </c>
      <c r="AW14" s="394">
        <f t="shared" si="2"/>
        <v>0</v>
      </c>
      <c r="AX14" s="66">
        <f t="shared" si="2"/>
        <v>2794000</v>
      </c>
      <c r="AY14" s="66">
        <f t="shared" si="2"/>
        <v>100</v>
      </c>
    </row>
    <row r="15" spans="1:51" ht="38.25" x14ac:dyDescent="0.2">
      <c r="A15" s="68"/>
      <c r="B15" s="69"/>
      <c r="C15" s="70" t="s">
        <v>52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105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2794000</v>
      </c>
      <c r="S15" s="379">
        <f t="shared" si="2"/>
        <v>0</v>
      </c>
      <c r="T15" s="80">
        <f t="shared" si="2"/>
        <v>409000</v>
      </c>
      <c r="U15" s="80">
        <f t="shared" si="2"/>
        <v>178200</v>
      </c>
      <c r="V15" s="80">
        <f t="shared" si="2"/>
        <v>171400</v>
      </c>
      <c r="W15" s="80">
        <f t="shared" si="2"/>
        <v>758600</v>
      </c>
      <c r="X15" s="80">
        <f t="shared" si="2"/>
        <v>27.151037938439512</v>
      </c>
      <c r="Y15" s="379">
        <f t="shared" si="2"/>
        <v>0</v>
      </c>
      <c r="Z15" s="80">
        <f t="shared" si="2"/>
        <v>196500</v>
      </c>
      <c r="AA15" s="80">
        <f t="shared" si="2"/>
        <v>197700</v>
      </c>
      <c r="AB15" s="80">
        <f t="shared" si="2"/>
        <v>186700</v>
      </c>
      <c r="AC15" s="80">
        <f t="shared" si="2"/>
        <v>580900</v>
      </c>
      <c r="AD15" s="80">
        <f t="shared" si="2"/>
        <v>20.790980672870436</v>
      </c>
      <c r="AE15" s="379">
        <f t="shared" si="2"/>
        <v>0</v>
      </c>
      <c r="AF15" s="80">
        <f t="shared" si="2"/>
        <v>1339500</v>
      </c>
      <c r="AG15" s="80">
        <f t="shared" si="2"/>
        <v>47.942018611309948</v>
      </c>
      <c r="AH15" s="379">
        <f t="shared" si="2"/>
        <v>0</v>
      </c>
      <c r="AI15" s="80">
        <f t="shared" si="2"/>
        <v>271000</v>
      </c>
      <c r="AJ15" s="80">
        <f t="shared" si="2"/>
        <v>244300</v>
      </c>
      <c r="AK15" s="80">
        <f t="shared" si="2"/>
        <v>270500</v>
      </c>
      <c r="AL15" s="80">
        <f t="shared" si="2"/>
        <v>785800</v>
      </c>
      <c r="AM15" s="80">
        <f t="shared" si="2"/>
        <v>28.124552612741589</v>
      </c>
      <c r="AN15" s="379">
        <f t="shared" si="2"/>
        <v>0</v>
      </c>
      <c r="AO15" s="80">
        <f t="shared" si="2"/>
        <v>188400</v>
      </c>
      <c r="AP15" s="80">
        <f t="shared" si="2"/>
        <v>190100</v>
      </c>
      <c r="AQ15" s="80">
        <f t="shared" si="2"/>
        <v>290200</v>
      </c>
      <c r="AR15" s="80">
        <f t="shared" si="2"/>
        <v>668700</v>
      </c>
      <c r="AS15" s="80">
        <f t="shared" si="2"/>
        <v>23.93342877594846</v>
      </c>
      <c r="AT15" s="379">
        <f t="shared" si="2"/>
        <v>0</v>
      </c>
      <c r="AU15" s="80">
        <f t="shared" si="2"/>
        <v>1454500</v>
      </c>
      <c r="AV15" s="80">
        <f t="shared" si="2"/>
        <v>52.057981388690052</v>
      </c>
      <c r="AW15" s="379">
        <f t="shared" si="2"/>
        <v>0</v>
      </c>
      <c r="AX15" s="80">
        <f t="shared" si="2"/>
        <v>2794000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109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110</v>
      </c>
      <c r="O16" s="95">
        <f t="shared" ref="O16:R18" si="3">O17</f>
        <v>2794000</v>
      </c>
      <c r="P16" s="169">
        <f t="shared" si="3"/>
        <v>3087000</v>
      </c>
      <c r="Q16" s="170">
        <f t="shared" si="3"/>
        <v>3347000</v>
      </c>
      <c r="R16" s="95">
        <f t="shared" si="3"/>
        <v>2794000</v>
      </c>
      <c r="S16" s="375"/>
      <c r="T16" s="95">
        <f>T17</f>
        <v>409000</v>
      </c>
      <c r="U16" s="95">
        <f>U17</f>
        <v>178200</v>
      </c>
      <c r="V16" s="95">
        <f>V17</f>
        <v>171400</v>
      </c>
      <c r="W16" s="95">
        <f t="shared" ref="W16:W32" si="4">T16+U16+V16</f>
        <v>758600</v>
      </c>
      <c r="X16" s="94">
        <f t="shared" ref="X16:X51" si="5">W16/(R16/100)</f>
        <v>27.151037938439512</v>
      </c>
      <c r="Y16" s="374"/>
      <c r="Z16" s="94">
        <f t="shared" si="2"/>
        <v>196500</v>
      </c>
      <c r="AA16" s="95">
        <f t="shared" si="2"/>
        <v>197700</v>
      </c>
      <c r="AB16" s="95">
        <f t="shared" si="2"/>
        <v>186700</v>
      </c>
      <c r="AC16" s="95">
        <f t="shared" ref="AC16:AC32" si="6">Z16+AA16+AB16</f>
        <v>580900</v>
      </c>
      <c r="AD16" s="195">
        <f t="shared" ref="AD16:AD51" si="7">AC16/(R16/100)</f>
        <v>20.790980672870436</v>
      </c>
      <c r="AE16" s="374"/>
      <c r="AF16" s="195">
        <f t="shared" ref="AF16:AF51" si="8">W16+AC16</f>
        <v>1339500</v>
      </c>
      <c r="AG16" s="195">
        <f t="shared" ref="AG16:AG51" si="9">AF16/(R16/100)</f>
        <v>47.942018611309948</v>
      </c>
      <c r="AH16" s="374"/>
      <c r="AI16" s="195">
        <f t="shared" si="2"/>
        <v>271000</v>
      </c>
      <c r="AJ16" s="95">
        <f t="shared" si="2"/>
        <v>244300</v>
      </c>
      <c r="AK16" s="95">
        <f t="shared" si="2"/>
        <v>270500</v>
      </c>
      <c r="AL16" s="95">
        <f t="shared" ref="AL16:AL32" si="10">AI16+AJ16+AK16</f>
        <v>785800</v>
      </c>
      <c r="AM16" s="195">
        <f t="shared" ref="AM16:AM51" si="11">AL16/(R16/100)</f>
        <v>28.124552612741589</v>
      </c>
      <c r="AN16" s="374"/>
      <c r="AO16" s="195">
        <f t="shared" si="2"/>
        <v>188400</v>
      </c>
      <c r="AP16" s="95">
        <f t="shared" si="2"/>
        <v>190100</v>
      </c>
      <c r="AQ16" s="95">
        <f t="shared" si="2"/>
        <v>290200</v>
      </c>
      <c r="AR16" s="95">
        <f t="shared" ref="AR16:AR32" si="12">AO16+AP16+AQ16</f>
        <v>668700</v>
      </c>
      <c r="AS16" s="195">
        <f t="shared" ref="AS16:AS51" si="13">AR16/(R16/100)</f>
        <v>23.93342877594846</v>
      </c>
      <c r="AT16" s="374"/>
      <c r="AU16" s="195">
        <f t="shared" ref="AU16:AU32" si="14">AL16+AR16</f>
        <v>1454500</v>
      </c>
      <c r="AV16" s="195">
        <f t="shared" ref="AV16:AV39" si="15">AU16/(R16/100)</f>
        <v>52.057981388690052</v>
      </c>
      <c r="AW16" s="374"/>
      <c r="AX16" s="195">
        <f t="shared" ref="AX16:AX39" si="16">AF16+AU16</f>
        <v>2794000</v>
      </c>
      <c r="AY16" s="195">
        <f t="shared" ref="AY16:AY39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2794000</v>
      </c>
      <c r="P17" s="66">
        <f t="shared" si="3"/>
        <v>3087000</v>
      </c>
      <c r="Q17" s="67">
        <f t="shared" si="3"/>
        <v>3347000</v>
      </c>
      <c r="R17" s="99">
        <f t="shared" si="3"/>
        <v>2794000</v>
      </c>
      <c r="S17" s="383"/>
      <c r="T17" s="99">
        <f t="shared" ref="T17:V18" si="18">T18</f>
        <v>409000</v>
      </c>
      <c r="U17" s="99">
        <f t="shared" si="18"/>
        <v>178200</v>
      </c>
      <c r="V17" s="99">
        <f t="shared" si="18"/>
        <v>171400</v>
      </c>
      <c r="W17" s="99">
        <f t="shared" si="4"/>
        <v>758600</v>
      </c>
      <c r="X17" s="98">
        <f t="shared" si="5"/>
        <v>27.151037938439512</v>
      </c>
      <c r="Y17" s="374"/>
      <c r="Z17" s="98">
        <f t="shared" si="2"/>
        <v>196500</v>
      </c>
      <c r="AA17" s="99">
        <f t="shared" si="2"/>
        <v>197700</v>
      </c>
      <c r="AB17" s="99">
        <f t="shared" si="2"/>
        <v>186700</v>
      </c>
      <c r="AC17" s="99">
        <f t="shared" si="6"/>
        <v>580900</v>
      </c>
      <c r="AD17" s="65">
        <f t="shared" si="7"/>
        <v>20.790980672870436</v>
      </c>
      <c r="AE17" s="374"/>
      <c r="AF17" s="65">
        <f t="shared" si="8"/>
        <v>1339500</v>
      </c>
      <c r="AG17" s="65">
        <f t="shared" si="9"/>
        <v>47.942018611309948</v>
      </c>
      <c r="AH17" s="374"/>
      <c r="AI17" s="65">
        <f t="shared" si="2"/>
        <v>271000</v>
      </c>
      <c r="AJ17" s="99">
        <f t="shared" si="2"/>
        <v>244300</v>
      </c>
      <c r="AK17" s="99">
        <f t="shared" si="2"/>
        <v>270500</v>
      </c>
      <c r="AL17" s="99">
        <f t="shared" si="10"/>
        <v>785800</v>
      </c>
      <c r="AM17" s="65">
        <f t="shared" si="11"/>
        <v>28.124552612741589</v>
      </c>
      <c r="AN17" s="374"/>
      <c r="AO17" s="65">
        <f t="shared" si="2"/>
        <v>188400</v>
      </c>
      <c r="AP17" s="99">
        <f t="shared" si="2"/>
        <v>190100</v>
      </c>
      <c r="AQ17" s="99">
        <f t="shared" si="2"/>
        <v>290200</v>
      </c>
      <c r="AR17" s="99">
        <f t="shared" si="12"/>
        <v>668700</v>
      </c>
      <c r="AS17" s="65">
        <f t="shared" si="13"/>
        <v>23.93342877594846</v>
      </c>
      <c r="AT17" s="374"/>
      <c r="AU17" s="65">
        <f t="shared" si="14"/>
        <v>1454500</v>
      </c>
      <c r="AV17" s="65">
        <f t="shared" si="15"/>
        <v>52.057981388690052</v>
      </c>
      <c r="AW17" s="374"/>
      <c r="AX17" s="65">
        <f t="shared" si="16"/>
        <v>2794000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2794000</v>
      </c>
      <c r="P18" s="131">
        <f t="shared" si="3"/>
        <v>3087000</v>
      </c>
      <c r="Q18" s="132">
        <f t="shared" si="3"/>
        <v>3347000</v>
      </c>
      <c r="R18" s="103">
        <f t="shared" si="3"/>
        <v>2794000</v>
      </c>
      <c r="S18" s="379"/>
      <c r="T18" s="103">
        <f t="shared" si="18"/>
        <v>409000</v>
      </c>
      <c r="U18" s="103">
        <f t="shared" si="18"/>
        <v>178200</v>
      </c>
      <c r="V18" s="103">
        <f t="shared" si="18"/>
        <v>171400</v>
      </c>
      <c r="W18" s="103">
        <f t="shared" si="4"/>
        <v>758600</v>
      </c>
      <c r="X18" s="102">
        <f t="shared" si="5"/>
        <v>27.151037938439512</v>
      </c>
      <c r="Y18" s="374"/>
      <c r="Z18" s="102">
        <f>Z19</f>
        <v>196500</v>
      </c>
      <c r="AA18" s="103">
        <f>AA19</f>
        <v>197700</v>
      </c>
      <c r="AB18" s="103">
        <f>AB19</f>
        <v>186700</v>
      </c>
      <c r="AC18" s="103">
        <f t="shared" si="6"/>
        <v>580900</v>
      </c>
      <c r="AD18" s="420">
        <f t="shared" si="7"/>
        <v>20.790980672870436</v>
      </c>
      <c r="AE18" s="374"/>
      <c r="AF18" s="420">
        <f t="shared" si="8"/>
        <v>1339500</v>
      </c>
      <c r="AG18" s="420">
        <f t="shared" si="9"/>
        <v>47.942018611309948</v>
      </c>
      <c r="AH18" s="374"/>
      <c r="AI18" s="420">
        <f>AI19</f>
        <v>271000</v>
      </c>
      <c r="AJ18" s="103">
        <f>AJ19</f>
        <v>244300</v>
      </c>
      <c r="AK18" s="103">
        <f>AK19</f>
        <v>270500</v>
      </c>
      <c r="AL18" s="103">
        <f t="shared" si="10"/>
        <v>785800</v>
      </c>
      <c r="AM18" s="420">
        <f t="shared" si="11"/>
        <v>28.124552612741589</v>
      </c>
      <c r="AN18" s="374"/>
      <c r="AO18" s="420">
        <f>AO19</f>
        <v>188400</v>
      </c>
      <c r="AP18" s="103">
        <f>AP19</f>
        <v>190100</v>
      </c>
      <c r="AQ18" s="103">
        <f>AQ19</f>
        <v>290200</v>
      </c>
      <c r="AR18" s="103">
        <f t="shared" si="12"/>
        <v>668700</v>
      </c>
      <c r="AS18" s="420">
        <f t="shared" si="13"/>
        <v>23.93342877594846</v>
      </c>
      <c r="AT18" s="374"/>
      <c r="AU18" s="420">
        <f t="shared" si="14"/>
        <v>1454500</v>
      </c>
      <c r="AV18" s="420">
        <f t="shared" si="15"/>
        <v>52.057981388690052</v>
      </c>
      <c r="AW18" s="374"/>
      <c r="AX18" s="420">
        <f t="shared" si="16"/>
        <v>2794000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O20+O33+O40+O44</f>
        <v>2794000</v>
      </c>
      <c r="P19" s="131">
        <f>P20+P33+P40+P44</f>
        <v>3087000</v>
      </c>
      <c r="Q19" s="132">
        <f>Q20+Q33+Q40+Q44</f>
        <v>3347000</v>
      </c>
      <c r="R19" s="103">
        <f>R20+R33+R40+R44</f>
        <v>2794000</v>
      </c>
      <c r="S19" s="379"/>
      <c r="T19" s="103">
        <f>T20+T33+T40+T44</f>
        <v>409000</v>
      </c>
      <c r="U19" s="103">
        <f>U20+U33+U40+U44</f>
        <v>178200</v>
      </c>
      <c r="V19" s="103">
        <f>V20+V33+V40+V44</f>
        <v>171400</v>
      </c>
      <c r="W19" s="103">
        <f t="shared" si="4"/>
        <v>758600</v>
      </c>
      <c r="X19" s="102">
        <f t="shared" si="5"/>
        <v>27.151037938439512</v>
      </c>
      <c r="Y19" s="374"/>
      <c r="Z19" s="102">
        <f>Z20+Z33+Z40+Z44</f>
        <v>196500</v>
      </c>
      <c r="AA19" s="103">
        <f>AA20+AA33+AA40+AA44</f>
        <v>197700</v>
      </c>
      <c r="AB19" s="103">
        <f>AB20+AB33+AB40+AB44</f>
        <v>186700</v>
      </c>
      <c r="AC19" s="103">
        <f t="shared" si="6"/>
        <v>580900</v>
      </c>
      <c r="AD19" s="420">
        <f t="shared" si="7"/>
        <v>20.790980672870436</v>
      </c>
      <c r="AE19" s="374"/>
      <c r="AF19" s="420">
        <f t="shared" si="8"/>
        <v>1339500</v>
      </c>
      <c r="AG19" s="420">
        <f t="shared" si="9"/>
        <v>47.942018611309948</v>
      </c>
      <c r="AH19" s="374"/>
      <c r="AI19" s="420">
        <f>AI20+AI33+AI40+AI44</f>
        <v>271000</v>
      </c>
      <c r="AJ19" s="103">
        <f>AJ20+AJ33+AJ40+AJ44</f>
        <v>244300</v>
      </c>
      <c r="AK19" s="103">
        <f>AK20+AK33+AK40+AK44</f>
        <v>270500</v>
      </c>
      <c r="AL19" s="103">
        <f t="shared" si="10"/>
        <v>785800</v>
      </c>
      <c r="AM19" s="420">
        <f t="shared" si="11"/>
        <v>28.124552612741589</v>
      </c>
      <c r="AN19" s="374"/>
      <c r="AO19" s="420">
        <f>AO20+AO33+AO40+AO44</f>
        <v>188400</v>
      </c>
      <c r="AP19" s="103">
        <f>AP20+AP33+AP40+AP44</f>
        <v>190100</v>
      </c>
      <c r="AQ19" s="103">
        <f>AQ20+AQ33+AQ40+AQ44</f>
        <v>290200</v>
      </c>
      <c r="AR19" s="103">
        <f t="shared" si="12"/>
        <v>668700</v>
      </c>
      <c r="AS19" s="420">
        <f t="shared" si="13"/>
        <v>23.93342877594846</v>
      </c>
      <c r="AT19" s="374"/>
      <c r="AU19" s="420">
        <f t="shared" si="14"/>
        <v>1454500</v>
      </c>
      <c r="AV19" s="420">
        <f t="shared" si="15"/>
        <v>52.057981388690052</v>
      </c>
      <c r="AW19" s="374"/>
      <c r="AX19" s="420">
        <f t="shared" si="16"/>
        <v>2794000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2693000</v>
      </c>
      <c r="P20" s="131">
        <f>P21</f>
        <v>2963000</v>
      </c>
      <c r="Q20" s="132">
        <f>Q21</f>
        <v>3218000</v>
      </c>
      <c r="R20" s="103">
        <f>R21</f>
        <v>2693000</v>
      </c>
      <c r="S20" s="379"/>
      <c r="T20" s="103">
        <f>T21</f>
        <v>399000</v>
      </c>
      <c r="U20" s="103">
        <f>U21</f>
        <v>172700</v>
      </c>
      <c r="V20" s="103">
        <f>V21</f>
        <v>164900</v>
      </c>
      <c r="W20" s="103">
        <f t="shared" si="4"/>
        <v>736600</v>
      </c>
      <c r="X20" s="102">
        <f t="shared" si="5"/>
        <v>27.352395098403267</v>
      </c>
      <c r="Y20" s="374"/>
      <c r="Z20" s="102">
        <f>Z21</f>
        <v>188500</v>
      </c>
      <c r="AA20" s="103">
        <f>AA21</f>
        <v>190700</v>
      </c>
      <c r="AB20" s="103">
        <f>AB21</f>
        <v>179700</v>
      </c>
      <c r="AC20" s="103">
        <f t="shared" si="6"/>
        <v>558900</v>
      </c>
      <c r="AD20" s="420">
        <f t="shared" si="7"/>
        <v>20.753806164129223</v>
      </c>
      <c r="AE20" s="374"/>
      <c r="AF20" s="420">
        <f t="shared" si="8"/>
        <v>1295500</v>
      </c>
      <c r="AG20" s="420">
        <f t="shared" si="9"/>
        <v>48.106201262532494</v>
      </c>
      <c r="AH20" s="374"/>
      <c r="AI20" s="420">
        <f>AI21</f>
        <v>243500</v>
      </c>
      <c r="AJ20" s="103">
        <f>AJ21</f>
        <v>235700</v>
      </c>
      <c r="AK20" s="103">
        <f>AK21</f>
        <v>262700</v>
      </c>
      <c r="AL20" s="103">
        <f t="shared" si="10"/>
        <v>741900</v>
      </c>
      <c r="AM20" s="420">
        <f t="shared" si="11"/>
        <v>27.549201633865579</v>
      </c>
      <c r="AN20" s="374"/>
      <c r="AO20" s="420">
        <f>AO21</f>
        <v>183400</v>
      </c>
      <c r="AP20" s="103">
        <f>AP21</f>
        <v>183500</v>
      </c>
      <c r="AQ20" s="103">
        <f>AQ21</f>
        <v>288700</v>
      </c>
      <c r="AR20" s="103">
        <f t="shared" si="12"/>
        <v>655600</v>
      </c>
      <c r="AS20" s="420">
        <f t="shared" si="13"/>
        <v>24.344597103601931</v>
      </c>
      <c r="AT20" s="374"/>
      <c r="AU20" s="420">
        <f t="shared" si="14"/>
        <v>1397500</v>
      </c>
      <c r="AV20" s="420">
        <f t="shared" si="15"/>
        <v>51.893798737467506</v>
      </c>
      <c r="AW20" s="374"/>
      <c r="AX20" s="420">
        <f t="shared" si="16"/>
        <v>2693000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2693000</v>
      </c>
      <c r="P21" s="127">
        <f>P22+P25+P28</f>
        <v>2963000</v>
      </c>
      <c r="Q21" s="128">
        <f>Q22+Q25+Q28</f>
        <v>3218000</v>
      </c>
      <c r="R21" s="126">
        <f>R22+R25+R28</f>
        <v>2693000</v>
      </c>
      <c r="S21" s="388"/>
      <c r="T21" s="126">
        <f>T22+T25+T28</f>
        <v>399000</v>
      </c>
      <c r="U21" s="126">
        <f>U22+U25+U28</f>
        <v>172700</v>
      </c>
      <c r="V21" s="126">
        <f>V22+V25+V28</f>
        <v>164900</v>
      </c>
      <c r="W21" s="126">
        <f t="shared" si="4"/>
        <v>736600</v>
      </c>
      <c r="X21" s="125">
        <f t="shared" si="5"/>
        <v>27.352395098403267</v>
      </c>
      <c r="Y21" s="374"/>
      <c r="Z21" s="125">
        <f>Z22+Z25+Z28</f>
        <v>188500</v>
      </c>
      <c r="AA21" s="126">
        <f>AA22+AA25+AA28</f>
        <v>190700</v>
      </c>
      <c r="AB21" s="126">
        <f>AB22+AB25+AB28</f>
        <v>179700</v>
      </c>
      <c r="AC21" s="126">
        <f t="shared" si="6"/>
        <v>558900</v>
      </c>
      <c r="AD21" s="423">
        <f t="shared" si="7"/>
        <v>20.753806164129223</v>
      </c>
      <c r="AE21" s="374"/>
      <c r="AF21" s="423">
        <f t="shared" si="8"/>
        <v>1295500</v>
      </c>
      <c r="AG21" s="423">
        <f t="shared" si="9"/>
        <v>48.106201262532494</v>
      </c>
      <c r="AH21" s="374"/>
      <c r="AI21" s="423">
        <f>AI22+AI25+AI28</f>
        <v>243500</v>
      </c>
      <c r="AJ21" s="126">
        <f>AJ22+AJ25+AJ28</f>
        <v>235700</v>
      </c>
      <c r="AK21" s="126">
        <f>AK22+AK25+AK28</f>
        <v>262700</v>
      </c>
      <c r="AL21" s="126">
        <f t="shared" si="10"/>
        <v>741900</v>
      </c>
      <c r="AM21" s="423">
        <f t="shared" si="11"/>
        <v>27.549201633865579</v>
      </c>
      <c r="AN21" s="374"/>
      <c r="AO21" s="423">
        <f>AO22+AO25+AO28</f>
        <v>183400</v>
      </c>
      <c r="AP21" s="126">
        <f>AP22+AP25+AP28</f>
        <v>183500</v>
      </c>
      <c r="AQ21" s="126">
        <f>AQ22+AQ25+AQ28</f>
        <v>288700</v>
      </c>
      <c r="AR21" s="126">
        <f t="shared" si="12"/>
        <v>655600</v>
      </c>
      <c r="AS21" s="423">
        <f t="shared" si="13"/>
        <v>24.344597103601931</v>
      </c>
      <c r="AT21" s="374"/>
      <c r="AU21" s="423">
        <f t="shared" si="14"/>
        <v>1397500</v>
      </c>
      <c r="AV21" s="423">
        <f t="shared" si="15"/>
        <v>51.893798737467506</v>
      </c>
      <c r="AW21" s="374"/>
      <c r="AX21" s="423">
        <f t="shared" si="16"/>
        <v>2693000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2288000</v>
      </c>
      <c r="P22" s="103">
        <f>P23+P24</f>
        <v>2533000</v>
      </c>
      <c r="Q22" s="103">
        <f>Q23+Q24</f>
        <v>2760000</v>
      </c>
      <c r="R22" s="103">
        <f>R23+R24</f>
        <v>2288000</v>
      </c>
      <c r="S22" s="379"/>
      <c r="T22" s="103">
        <f>T23+T24</f>
        <v>341000</v>
      </c>
      <c r="U22" s="103">
        <f>U23+U24</f>
        <v>148000</v>
      </c>
      <c r="V22" s="103">
        <f>V23+V24</f>
        <v>141000</v>
      </c>
      <c r="W22" s="103">
        <f t="shared" si="4"/>
        <v>630000</v>
      </c>
      <c r="X22" s="102">
        <f t="shared" si="5"/>
        <v>27.534965034965033</v>
      </c>
      <c r="Y22" s="374"/>
      <c r="Z22" s="102">
        <f>Z23+Z24</f>
        <v>161000</v>
      </c>
      <c r="AA22" s="103">
        <f>AA23+AA24</f>
        <v>161000</v>
      </c>
      <c r="AB22" s="103">
        <f>AB23+AB24</f>
        <v>151000</v>
      </c>
      <c r="AC22" s="103">
        <f t="shared" si="6"/>
        <v>473000</v>
      </c>
      <c r="AD22" s="424">
        <f t="shared" ref="AD22:AD27" si="19">AC22/(O22/100)</f>
        <v>20.673076923076923</v>
      </c>
      <c r="AE22" s="374"/>
      <c r="AF22" s="420">
        <f t="shared" si="8"/>
        <v>1103000</v>
      </c>
      <c r="AG22" s="420">
        <f t="shared" si="9"/>
        <v>48.20804195804196</v>
      </c>
      <c r="AH22" s="374"/>
      <c r="AI22" s="420">
        <f>AI23+AI24</f>
        <v>201000</v>
      </c>
      <c r="AJ22" s="103">
        <f>AJ23+AJ24</f>
        <v>201000</v>
      </c>
      <c r="AK22" s="103">
        <f>AK23+AK24</f>
        <v>231000</v>
      </c>
      <c r="AL22" s="103">
        <f t="shared" si="10"/>
        <v>633000</v>
      </c>
      <c r="AM22" s="424">
        <f t="shared" ref="AM22:AM27" si="20">AL22/(O22/100)</f>
        <v>27.666083916083917</v>
      </c>
      <c r="AN22" s="374"/>
      <c r="AO22" s="420">
        <f>AO23+AO24</f>
        <v>151000</v>
      </c>
      <c r="AP22" s="103">
        <f>AP23+AP24</f>
        <v>151000</v>
      </c>
      <c r="AQ22" s="103">
        <f>AQ23+AQ24</f>
        <v>250000</v>
      </c>
      <c r="AR22" s="103">
        <f t="shared" si="12"/>
        <v>552000</v>
      </c>
      <c r="AS22" s="424">
        <f t="shared" ref="AS22:AS27" si="21">AR22/(O22/100)</f>
        <v>24.125874125874127</v>
      </c>
      <c r="AT22" s="374"/>
      <c r="AU22" s="420">
        <f t="shared" si="14"/>
        <v>1185000</v>
      </c>
      <c r="AV22" s="420">
        <f t="shared" si="15"/>
        <v>51.79195804195804</v>
      </c>
      <c r="AW22" s="374"/>
      <c r="AX22" s="420">
        <f t="shared" si="16"/>
        <v>2288000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2277000</v>
      </c>
      <c r="P23" s="136">
        <v>2521000</v>
      </c>
      <c r="Q23" s="137">
        <v>2740000</v>
      </c>
      <c r="R23" s="129">
        <v>2277000</v>
      </c>
      <c r="S23" s="375"/>
      <c r="T23" s="129">
        <v>340000</v>
      </c>
      <c r="U23" s="129">
        <v>147000</v>
      </c>
      <c r="V23" s="129">
        <v>140000</v>
      </c>
      <c r="W23" s="129">
        <f t="shared" si="4"/>
        <v>627000</v>
      </c>
      <c r="X23" s="135">
        <f t="shared" si="5"/>
        <v>27.536231884057973</v>
      </c>
      <c r="Y23" s="374"/>
      <c r="Z23" s="135">
        <v>160000</v>
      </c>
      <c r="AA23" s="129">
        <v>160000</v>
      </c>
      <c r="AB23" s="129">
        <v>150000</v>
      </c>
      <c r="AC23" s="129">
        <f>Z23+AA23+AB23</f>
        <v>470000</v>
      </c>
      <c r="AD23" s="424">
        <f>AC23/(O23/100)</f>
        <v>20.641194554238034</v>
      </c>
      <c r="AE23" s="374"/>
      <c r="AF23" s="424">
        <f t="shared" si="8"/>
        <v>1097000</v>
      </c>
      <c r="AG23" s="424">
        <f t="shared" si="9"/>
        <v>48.177426438296003</v>
      </c>
      <c r="AH23" s="374"/>
      <c r="AI23" s="424">
        <v>200000</v>
      </c>
      <c r="AJ23" s="129">
        <v>200000</v>
      </c>
      <c r="AK23" s="129">
        <v>230000</v>
      </c>
      <c r="AL23" s="129">
        <f>AI23+AJ23+AK23</f>
        <v>630000</v>
      </c>
      <c r="AM23" s="424">
        <f>AL23/(O23/100)</f>
        <v>27.66798418972332</v>
      </c>
      <c r="AN23" s="374"/>
      <c r="AO23" s="424">
        <v>150000</v>
      </c>
      <c r="AP23" s="129">
        <v>150000</v>
      </c>
      <c r="AQ23" s="129">
        <v>250000</v>
      </c>
      <c r="AR23" s="129">
        <f>AO23+AP23+AQ23</f>
        <v>550000</v>
      </c>
      <c r="AS23" s="424">
        <f>AR23/(O23/100)</f>
        <v>24.154589371980677</v>
      </c>
      <c r="AT23" s="374"/>
      <c r="AU23" s="424">
        <f t="shared" si="14"/>
        <v>1180000</v>
      </c>
      <c r="AV23" s="424">
        <f t="shared" si="15"/>
        <v>51.822573561703997</v>
      </c>
      <c r="AW23" s="374"/>
      <c r="AX23" s="424">
        <f t="shared" si="16"/>
        <v>2277000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11000</v>
      </c>
      <c r="P24" s="136">
        <v>12000</v>
      </c>
      <c r="Q24" s="137">
        <v>20000</v>
      </c>
      <c r="R24" s="129">
        <v>11000</v>
      </c>
      <c r="S24" s="375"/>
      <c r="T24" s="129">
        <v>1000</v>
      </c>
      <c r="U24" s="129">
        <v>1000</v>
      </c>
      <c r="V24" s="129">
        <v>1000</v>
      </c>
      <c r="W24" s="129">
        <f t="shared" si="4"/>
        <v>3000</v>
      </c>
      <c r="X24" s="135">
        <f t="shared" si="5"/>
        <v>27.272727272727273</v>
      </c>
      <c r="Y24" s="374"/>
      <c r="Z24" s="135">
        <v>1000</v>
      </c>
      <c r="AA24" s="129">
        <v>1000</v>
      </c>
      <c r="AB24" s="129">
        <v>1000</v>
      </c>
      <c r="AC24" s="129">
        <f>Z24+AA24+AB24</f>
        <v>3000</v>
      </c>
      <c r="AD24" s="424">
        <f>AC24/(O24/100)</f>
        <v>27.272727272727273</v>
      </c>
      <c r="AE24" s="374"/>
      <c r="AF24" s="424">
        <f t="shared" si="8"/>
        <v>6000</v>
      </c>
      <c r="AG24" s="424">
        <f t="shared" si="9"/>
        <v>54.545454545454547</v>
      </c>
      <c r="AH24" s="374"/>
      <c r="AI24" s="424">
        <v>1000</v>
      </c>
      <c r="AJ24" s="129">
        <v>1000</v>
      </c>
      <c r="AK24" s="129">
        <v>1000</v>
      </c>
      <c r="AL24" s="129">
        <f>AI24+AJ24+AK24</f>
        <v>3000</v>
      </c>
      <c r="AM24" s="424">
        <f>AL24/(O24/100)</f>
        <v>27.272727272727273</v>
      </c>
      <c r="AN24" s="374"/>
      <c r="AO24" s="424">
        <v>1000</v>
      </c>
      <c r="AP24" s="129">
        <v>1000</v>
      </c>
      <c r="AQ24" s="129"/>
      <c r="AR24" s="129">
        <f>AO24+AP24+AQ24</f>
        <v>2000</v>
      </c>
      <c r="AS24" s="424">
        <f>AR24/(O24/100)</f>
        <v>18.181818181818183</v>
      </c>
      <c r="AT24" s="374"/>
      <c r="AU24" s="424">
        <f t="shared" si="14"/>
        <v>5000</v>
      </c>
      <c r="AV24" s="424">
        <f t="shared" si="15"/>
        <v>45.454545454545453</v>
      </c>
      <c r="AW24" s="374"/>
      <c r="AX24" s="424">
        <f t="shared" si="16"/>
        <v>11000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378000</v>
      </c>
      <c r="P25" s="103">
        <f>P26+P27</f>
        <v>402000</v>
      </c>
      <c r="Q25" s="103">
        <f>Q26+Q27</f>
        <v>428000</v>
      </c>
      <c r="R25" s="103">
        <f>R26+R27</f>
        <v>378000</v>
      </c>
      <c r="S25" s="379"/>
      <c r="T25" s="103">
        <f>T26+T27</f>
        <v>56000</v>
      </c>
      <c r="U25" s="103">
        <f>U26+U27</f>
        <v>23000</v>
      </c>
      <c r="V25" s="103">
        <f>V26+V27</f>
        <v>22000</v>
      </c>
      <c r="W25" s="103">
        <f t="shared" si="4"/>
        <v>101000</v>
      </c>
      <c r="X25" s="102">
        <f t="shared" si="5"/>
        <v>26.719576719576718</v>
      </c>
      <c r="Y25" s="374"/>
      <c r="Z25" s="102">
        <f>Z26+Z27</f>
        <v>25000</v>
      </c>
      <c r="AA25" s="103">
        <f>AA26+AA27</f>
        <v>27000</v>
      </c>
      <c r="AB25" s="103">
        <f>AB26+AB27</f>
        <v>26000</v>
      </c>
      <c r="AC25" s="103">
        <f t="shared" si="6"/>
        <v>78000</v>
      </c>
      <c r="AD25" s="424">
        <f t="shared" si="19"/>
        <v>20.634920634920636</v>
      </c>
      <c r="AE25" s="374"/>
      <c r="AF25" s="420">
        <f t="shared" si="8"/>
        <v>179000</v>
      </c>
      <c r="AG25" s="420">
        <f t="shared" si="9"/>
        <v>47.354497354497354</v>
      </c>
      <c r="AH25" s="374"/>
      <c r="AI25" s="420">
        <f>AI26+AI27</f>
        <v>40000</v>
      </c>
      <c r="AJ25" s="103">
        <f>AJ26+AJ27</f>
        <v>32000</v>
      </c>
      <c r="AK25" s="103">
        <f>AK26+AK27</f>
        <v>29000</v>
      </c>
      <c r="AL25" s="103">
        <f t="shared" si="10"/>
        <v>101000</v>
      </c>
      <c r="AM25" s="424">
        <f t="shared" si="20"/>
        <v>26.719576719576718</v>
      </c>
      <c r="AN25" s="374"/>
      <c r="AO25" s="420">
        <f>AO26+AO27</f>
        <v>31000</v>
      </c>
      <c r="AP25" s="103">
        <f>AP26+AP27</f>
        <v>31000</v>
      </c>
      <c r="AQ25" s="103">
        <f>AQ26+AQ27</f>
        <v>36000</v>
      </c>
      <c r="AR25" s="103">
        <f t="shared" si="12"/>
        <v>98000</v>
      </c>
      <c r="AS25" s="424">
        <f t="shared" si="21"/>
        <v>25.925925925925927</v>
      </c>
      <c r="AT25" s="374"/>
      <c r="AU25" s="420">
        <f t="shared" si="14"/>
        <v>199000</v>
      </c>
      <c r="AV25" s="420">
        <f t="shared" si="15"/>
        <v>52.645502645502646</v>
      </c>
      <c r="AW25" s="374"/>
      <c r="AX25" s="420">
        <f t="shared" si="16"/>
        <v>378000</v>
      </c>
      <c r="AY25" s="420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375000</v>
      </c>
      <c r="P26" s="136">
        <v>399000</v>
      </c>
      <c r="Q26" s="137">
        <v>425000</v>
      </c>
      <c r="R26" s="129">
        <v>375000</v>
      </c>
      <c r="S26" s="375"/>
      <c r="T26" s="129">
        <v>56000</v>
      </c>
      <c r="U26" s="129">
        <v>22000</v>
      </c>
      <c r="V26" s="129">
        <v>22000</v>
      </c>
      <c r="W26" s="129">
        <f t="shared" si="4"/>
        <v>100000</v>
      </c>
      <c r="X26" s="135">
        <f t="shared" si="5"/>
        <v>26.666666666666668</v>
      </c>
      <c r="Y26" s="374"/>
      <c r="Z26" s="135">
        <v>25000</v>
      </c>
      <c r="AA26" s="129">
        <v>26000</v>
      </c>
      <c r="AB26" s="129">
        <v>26000</v>
      </c>
      <c r="AC26" s="129">
        <f t="shared" si="6"/>
        <v>77000</v>
      </c>
      <c r="AD26" s="424">
        <f t="shared" si="19"/>
        <v>20.533333333333335</v>
      </c>
      <c r="AE26" s="374"/>
      <c r="AF26" s="424">
        <f t="shared" si="8"/>
        <v>177000</v>
      </c>
      <c r="AG26" s="424">
        <f t="shared" si="9"/>
        <v>47.2</v>
      </c>
      <c r="AH26" s="374"/>
      <c r="AI26" s="424">
        <v>40000</v>
      </c>
      <c r="AJ26" s="129">
        <v>32000</v>
      </c>
      <c r="AK26" s="129">
        <v>28000</v>
      </c>
      <c r="AL26" s="129">
        <f t="shared" si="10"/>
        <v>100000</v>
      </c>
      <c r="AM26" s="424">
        <f t="shared" si="20"/>
        <v>26.666666666666668</v>
      </c>
      <c r="AN26" s="374"/>
      <c r="AO26" s="424">
        <v>31000</v>
      </c>
      <c r="AP26" s="129">
        <v>31000</v>
      </c>
      <c r="AQ26" s="129">
        <v>36000</v>
      </c>
      <c r="AR26" s="129">
        <f t="shared" si="12"/>
        <v>98000</v>
      </c>
      <c r="AS26" s="424">
        <f t="shared" si="21"/>
        <v>26.133333333333333</v>
      </c>
      <c r="AT26" s="374"/>
      <c r="AU26" s="424">
        <f t="shared" si="14"/>
        <v>198000</v>
      </c>
      <c r="AV26" s="424">
        <f t="shared" si="15"/>
        <v>52.8</v>
      </c>
      <c r="AW26" s="374"/>
      <c r="AX26" s="424">
        <f t="shared" si="16"/>
        <v>375000</v>
      </c>
      <c r="AY26" s="424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3000</v>
      </c>
      <c r="P27" s="136">
        <v>3000</v>
      </c>
      <c r="Q27" s="137">
        <v>3000</v>
      </c>
      <c r="R27" s="129">
        <v>3000</v>
      </c>
      <c r="S27" s="375"/>
      <c r="T27" s="129"/>
      <c r="U27" s="129">
        <v>1000</v>
      </c>
      <c r="V27" s="129"/>
      <c r="W27" s="129">
        <f t="shared" si="4"/>
        <v>1000</v>
      </c>
      <c r="X27" s="135">
        <f t="shared" si="5"/>
        <v>33.333333333333336</v>
      </c>
      <c r="Y27" s="374"/>
      <c r="Z27" s="135"/>
      <c r="AA27" s="129">
        <v>1000</v>
      </c>
      <c r="AB27" s="129"/>
      <c r="AC27" s="129">
        <f t="shared" si="6"/>
        <v>1000</v>
      </c>
      <c r="AD27" s="424">
        <f t="shared" si="19"/>
        <v>33.333333333333336</v>
      </c>
      <c r="AE27" s="374"/>
      <c r="AF27" s="424">
        <f t="shared" si="8"/>
        <v>2000</v>
      </c>
      <c r="AG27" s="424">
        <f t="shared" si="9"/>
        <v>66.666666666666671</v>
      </c>
      <c r="AH27" s="374"/>
      <c r="AI27" s="424"/>
      <c r="AJ27" s="129"/>
      <c r="AK27" s="129">
        <v>1000</v>
      </c>
      <c r="AL27" s="129">
        <f t="shared" si="10"/>
        <v>1000</v>
      </c>
      <c r="AM27" s="424">
        <f t="shared" si="20"/>
        <v>33.333333333333336</v>
      </c>
      <c r="AN27" s="374"/>
      <c r="AO27" s="424"/>
      <c r="AP27" s="129"/>
      <c r="AQ27" s="129"/>
      <c r="AR27" s="129">
        <f t="shared" si="12"/>
        <v>0</v>
      </c>
      <c r="AS27" s="424">
        <f t="shared" si="21"/>
        <v>0</v>
      </c>
      <c r="AT27" s="374"/>
      <c r="AU27" s="424">
        <f t="shared" si="14"/>
        <v>1000</v>
      </c>
      <c r="AV27" s="424">
        <f t="shared" si="15"/>
        <v>33.333333333333336</v>
      </c>
      <c r="AW27" s="374"/>
      <c r="AX27" s="424">
        <f t="shared" si="16"/>
        <v>3000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27000</v>
      </c>
      <c r="P28" s="131">
        <f>P29+P30+P31+P32</f>
        <v>28000</v>
      </c>
      <c r="Q28" s="132">
        <f>Q29+Q30+Q31+Q32</f>
        <v>30000</v>
      </c>
      <c r="R28" s="103">
        <f>R29+R30+R31+R32</f>
        <v>27000</v>
      </c>
      <c r="S28" s="379"/>
      <c r="T28" s="103">
        <f>T29+T30+T31+T32</f>
        <v>2000</v>
      </c>
      <c r="U28" s="103">
        <f>U29+U30+U31+U32</f>
        <v>1700</v>
      </c>
      <c r="V28" s="103">
        <f>V29+V30+V31+V32</f>
        <v>1900</v>
      </c>
      <c r="W28" s="103">
        <f t="shared" si="4"/>
        <v>5600</v>
      </c>
      <c r="X28" s="102">
        <f t="shared" si="5"/>
        <v>20.74074074074074</v>
      </c>
      <c r="Y28" s="374"/>
      <c r="Z28" s="102">
        <f>Z29+Z30+Z31+Z32</f>
        <v>2500</v>
      </c>
      <c r="AA28" s="103">
        <f>AA29+AA30+AA31+AA32</f>
        <v>2700</v>
      </c>
      <c r="AB28" s="103">
        <f>AB29+AB30+AB31+AB32</f>
        <v>2700</v>
      </c>
      <c r="AC28" s="103">
        <f t="shared" si="6"/>
        <v>7900</v>
      </c>
      <c r="AD28" s="420">
        <f>AC28/(R28/100)</f>
        <v>29.25925925925926</v>
      </c>
      <c r="AE28" s="374"/>
      <c r="AF28" s="420">
        <f t="shared" si="8"/>
        <v>13500</v>
      </c>
      <c r="AG28" s="420">
        <f t="shared" si="9"/>
        <v>50</v>
      </c>
      <c r="AH28" s="374"/>
      <c r="AI28" s="420">
        <f>AI29+AI30+AI31+AI32</f>
        <v>2500</v>
      </c>
      <c r="AJ28" s="103">
        <f>AJ29+AJ30+AJ31+AJ32</f>
        <v>2700</v>
      </c>
      <c r="AK28" s="103">
        <f>AK29+AK30+AK31+AK32</f>
        <v>2700</v>
      </c>
      <c r="AL28" s="103">
        <f t="shared" si="10"/>
        <v>7900</v>
      </c>
      <c r="AM28" s="420">
        <f>AL28/(R28/100)</f>
        <v>29.25925925925926</v>
      </c>
      <c r="AN28" s="374"/>
      <c r="AO28" s="420">
        <f>AO29+AO30+AO31+AO32</f>
        <v>1400</v>
      </c>
      <c r="AP28" s="103">
        <f>AP29+AP30+AP31+AP32</f>
        <v>1500</v>
      </c>
      <c r="AQ28" s="103">
        <f>AQ29+AQ30+AQ31+AQ32</f>
        <v>2700</v>
      </c>
      <c r="AR28" s="103">
        <f t="shared" si="12"/>
        <v>5600</v>
      </c>
      <c r="AS28" s="420">
        <f>AR28/(R28/100)</f>
        <v>20.74074074074074</v>
      </c>
      <c r="AT28" s="374"/>
      <c r="AU28" s="420">
        <f t="shared" si="14"/>
        <v>13500</v>
      </c>
      <c r="AV28" s="420">
        <f t="shared" si="15"/>
        <v>50</v>
      </c>
      <c r="AW28" s="374"/>
      <c r="AX28" s="420">
        <f t="shared" si="16"/>
        <v>27000</v>
      </c>
      <c r="AY28" s="420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3000</v>
      </c>
      <c r="P29" s="136">
        <v>4000</v>
      </c>
      <c r="Q29" s="137">
        <v>4000</v>
      </c>
      <c r="R29" s="129">
        <v>3000</v>
      </c>
      <c r="S29" s="375"/>
      <c r="T29" s="129">
        <v>200</v>
      </c>
      <c r="U29" s="129">
        <v>200</v>
      </c>
      <c r="V29" s="129">
        <v>300</v>
      </c>
      <c r="W29" s="129">
        <f t="shared" si="4"/>
        <v>700</v>
      </c>
      <c r="X29" s="135">
        <f t="shared" si="5"/>
        <v>23.333333333333332</v>
      </c>
      <c r="Y29" s="374"/>
      <c r="Z29" s="135">
        <v>200</v>
      </c>
      <c r="AA29" s="129">
        <v>300</v>
      </c>
      <c r="AB29" s="129">
        <v>300</v>
      </c>
      <c r="AC29" s="129">
        <f t="shared" si="6"/>
        <v>800</v>
      </c>
      <c r="AD29" s="424">
        <f>AC29/(R29/100)</f>
        <v>26.666666666666668</v>
      </c>
      <c r="AE29" s="374"/>
      <c r="AF29" s="424">
        <f t="shared" si="8"/>
        <v>1500</v>
      </c>
      <c r="AG29" s="424">
        <f t="shared" si="9"/>
        <v>50</v>
      </c>
      <c r="AH29" s="374"/>
      <c r="AI29" s="424">
        <v>200</v>
      </c>
      <c r="AJ29" s="129">
        <v>300</v>
      </c>
      <c r="AK29" s="129">
        <v>300</v>
      </c>
      <c r="AL29" s="129">
        <f t="shared" si="10"/>
        <v>800</v>
      </c>
      <c r="AM29" s="424">
        <f>AL29/(R29/100)</f>
        <v>26.666666666666668</v>
      </c>
      <c r="AN29" s="374"/>
      <c r="AO29" s="424">
        <v>200</v>
      </c>
      <c r="AP29" s="129">
        <v>200</v>
      </c>
      <c r="AQ29" s="129">
        <v>300</v>
      </c>
      <c r="AR29" s="129">
        <f t="shared" si="12"/>
        <v>700</v>
      </c>
      <c r="AS29" s="424">
        <f>AR29/(R29/100)</f>
        <v>23.333333333333332</v>
      </c>
      <c r="AT29" s="374"/>
      <c r="AU29" s="424">
        <f t="shared" si="14"/>
        <v>1500</v>
      </c>
      <c r="AV29" s="424">
        <f t="shared" si="15"/>
        <v>50</v>
      </c>
      <c r="AW29" s="374"/>
      <c r="AX29" s="424">
        <f t="shared" si="16"/>
        <v>3000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20000</v>
      </c>
      <c r="P30" s="136">
        <v>20000</v>
      </c>
      <c r="Q30" s="137">
        <v>21000</v>
      </c>
      <c r="R30" s="129">
        <v>20000</v>
      </c>
      <c r="S30" s="375"/>
      <c r="T30" s="129">
        <v>1600</v>
      </c>
      <c r="U30" s="129">
        <v>1200</v>
      </c>
      <c r="V30" s="129">
        <v>1200</v>
      </c>
      <c r="W30" s="129">
        <f t="shared" si="4"/>
        <v>4000</v>
      </c>
      <c r="X30" s="135">
        <f t="shared" si="5"/>
        <v>20</v>
      </c>
      <c r="Y30" s="374"/>
      <c r="Z30" s="135">
        <v>2000</v>
      </c>
      <c r="AA30" s="129">
        <v>2000</v>
      </c>
      <c r="AB30" s="129">
        <v>2000</v>
      </c>
      <c r="AC30" s="129">
        <f t="shared" si="6"/>
        <v>6000</v>
      </c>
      <c r="AD30" s="424">
        <f>AC30/(R30/100)</f>
        <v>30</v>
      </c>
      <c r="AE30" s="374"/>
      <c r="AF30" s="424">
        <f t="shared" si="8"/>
        <v>10000</v>
      </c>
      <c r="AG30" s="424">
        <f t="shared" si="9"/>
        <v>50</v>
      </c>
      <c r="AH30" s="374"/>
      <c r="AI30" s="424">
        <v>2000</v>
      </c>
      <c r="AJ30" s="129">
        <v>2000</v>
      </c>
      <c r="AK30" s="129">
        <v>2000</v>
      </c>
      <c r="AL30" s="129">
        <f t="shared" si="10"/>
        <v>6000</v>
      </c>
      <c r="AM30" s="424">
        <f>AL30/(R30/100)</f>
        <v>30</v>
      </c>
      <c r="AN30" s="374"/>
      <c r="AO30" s="424">
        <v>1000</v>
      </c>
      <c r="AP30" s="129">
        <v>1000</v>
      </c>
      <c r="AQ30" s="129">
        <v>2000</v>
      </c>
      <c r="AR30" s="129">
        <f t="shared" si="12"/>
        <v>4000</v>
      </c>
      <c r="AS30" s="424">
        <f>AR30/(R30/100)</f>
        <v>20</v>
      </c>
      <c r="AT30" s="374"/>
      <c r="AU30" s="424">
        <f t="shared" si="14"/>
        <v>10000</v>
      </c>
      <c r="AV30" s="424">
        <f t="shared" si="15"/>
        <v>50</v>
      </c>
      <c r="AW30" s="374"/>
      <c r="AX30" s="424">
        <f t="shared" si="16"/>
        <v>20000</v>
      </c>
      <c r="AY30" s="424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2000</v>
      </c>
      <c r="P31" s="136">
        <v>2000</v>
      </c>
      <c r="Q31" s="137">
        <v>2000</v>
      </c>
      <c r="R31" s="129">
        <v>2000</v>
      </c>
      <c r="S31" s="375"/>
      <c r="T31" s="129">
        <v>100</v>
      </c>
      <c r="U31" s="129">
        <v>200</v>
      </c>
      <c r="V31" s="129">
        <v>200</v>
      </c>
      <c r="W31" s="129">
        <f t="shared" si="4"/>
        <v>500</v>
      </c>
      <c r="X31" s="135">
        <f t="shared" si="5"/>
        <v>25</v>
      </c>
      <c r="Y31" s="374"/>
      <c r="Z31" s="135">
        <v>100</v>
      </c>
      <c r="AA31" s="129">
        <v>200</v>
      </c>
      <c r="AB31" s="129">
        <v>200</v>
      </c>
      <c r="AC31" s="129">
        <f t="shared" si="6"/>
        <v>500</v>
      </c>
      <c r="AD31" s="424">
        <f>AC31/(R31/100)</f>
        <v>25</v>
      </c>
      <c r="AE31" s="374"/>
      <c r="AF31" s="424">
        <f t="shared" si="8"/>
        <v>1000</v>
      </c>
      <c r="AG31" s="424">
        <f t="shared" si="9"/>
        <v>50</v>
      </c>
      <c r="AH31" s="374"/>
      <c r="AI31" s="424">
        <v>200</v>
      </c>
      <c r="AJ31" s="129">
        <v>200</v>
      </c>
      <c r="AK31" s="129">
        <v>200</v>
      </c>
      <c r="AL31" s="129">
        <f t="shared" si="10"/>
        <v>600</v>
      </c>
      <c r="AM31" s="424">
        <f>AL31/(R31/100)</f>
        <v>30</v>
      </c>
      <c r="AN31" s="374"/>
      <c r="AO31" s="424">
        <v>100</v>
      </c>
      <c r="AP31" s="129">
        <v>100</v>
      </c>
      <c r="AQ31" s="129">
        <v>200</v>
      </c>
      <c r="AR31" s="129">
        <f t="shared" si="12"/>
        <v>400</v>
      </c>
      <c r="AS31" s="424">
        <f>AR31/(R31/100)</f>
        <v>20</v>
      </c>
      <c r="AT31" s="374"/>
      <c r="AU31" s="424">
        <f t="shared" si="14"/>
        <v>1000</v>
      </c>
      <c r="AV31" s="424">
        <f t="shared" si="15"/>
        <v>50</v>
      </c>
      <c r="AW31" s="374"/>
      <c r="AX31" s="424">
        <f t="shared" si="16"/>
        <v>2000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2000</v>
      </c>
      <c r="P32" s="136">
        <v>2000</v>
      </c>
      <c r="Q32" s="137">
        <v>3000</v>
      </c>
      <c r="R32" s="129">
        <v>2000</v>
      </c>
      <c r="S32" s="375"/>
      <c r="T32" s="129">
        <v>100</v>
      </c>
      <c r="U32" s="129">
        <v>100</v>
      </c>
      <c r="V32" s="129">
        <v>200</v>
      </c>
      <c r="W32" s="129">
        <f t="shared" si="4"/>
        <v>400</v>
      </c>
      <c r="X32" s="135">
        <f t="shared" si="5"/>
        <v>20</v>
      </c>
      <c r="Y32" s="374"/>
      <c r="Z32" s="135">
        <v>200</v>
      </c>
      <c r="AA32" s="129">
        <v>200</v>
      </c>
      <c r="AB32" s="129">
        <v>200</v>
      </c>
      <c r="AC32" s="129">
        <f t="shared" si="6"/>
        <v>600</v>
      </c>
      <c r="AD32" s="424">
        <f>AC32/(R32/100)</f>
        <v>30</v>
      </c>
      <c r="AE32" s="374"/>
      <c r="AF32" s="424">
        <f t="shared" si="8"/>
        <v>1000</v>
      </c>
      <c r="AG32" s="424">
        <f t="shared" si="9"/>
        <v>50</v>
      </c>
      <c r="AH32" s="374"/>
      <c r="AI32" s="424">
        <v>100</v>
      </c>
      <c r="AJ32" s="129">
        <v>200</v>
      </c>
      <c r="AK32" s="129">
        <v>200</v>
      </c>
      <c r="AL32" s="129">
        <f t="shared" si="10"/>
        <v>500</v>
      </c>
      <c r="AM32" s="424">
        <f>AL32/(R32/100)</f>
        <v>25</v>
      </c>
      <c r="AN32" s="374"/>
      <c r="AO32" s="424">
        <v>100</v>
      </c>
      <c r="AP32" s="129">
        <v>200</v>
      </c>
      <c r="AQ32" s="129">
        <v>200</v>
      </c>
      <c r="AR32" s="129">
        <f t="shared" si="12"/>
        <v>500</v>
      </c>
      <c r="AS32" s="424">
        <f>AR32/(R32/100)</f>
        <v>25</v>
      </c>
      <c r="AT32" s="374"/>
      <c r="AU32" s="424">
        <f t="shared" si="14"/>
        <v>1000</v>
      </c>
      <c r="AV32" s="424">
        <f t="shared" si="15"/>
        <v>50</v>
      </c>
      <c r="AW32" s="374"/>
      <c r="AX32" s="424">
        <f t="shared" si="16"/>
        <v>2000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68000</v>
      </c>
      <c r="P33" s="119">
        <f>P34</f>
        <v>92000</v>
      </c>
      <c r="Q33" s="120">
        <f>Q34</f>
        <v>95000</v>
      </c>
      <c r="R33" s="118">
        <f>R34</f>
        <v>68000</v>
      </c>
      <c r="S33" s="379"/>
      <c r="T33" s="118">
        <f>T34</f>
        <v>9000</v>
      </c>
      <c r="U33" s="118">
        <f>U34</f>
        <v>4000</v>
      </c>
      <c r="V33" s="118">
        <f>V34</f>
        <v>5000</v>
      </c>
      <c r="W33" s="118">
        <f>SUM(T33:V33)</f>
        <v>18000</v>
      </c>
      <c r="X33" s="117">
        <f t="shared" si="5"/>
        <v>26.470588235294116</v>
      </c>
      <c r="Y33" s="374"/>
      <c r="Z33" s="117">
        <f>Z34</f>
        <v>6000</v>
      </c>
      <c r="AA33" s="118">
        <f>AA34</f>
        <v>6000</v>
      </c>
      <c r="AB33" s="118">
        <f>AB34</f>
        <v>6000</v>
      </c>
      <c r="AC33" s="118">
        <f>SUM(Z33:AB33)</f>
        <v>18000</v>
      </c>
      <c r="AD33" s="422">
        <f t="shared" si="7"/>
        <v>26.470588235294116</v>
      </c>
      <c r="AE33" s="374"/>
      <c r="AF33" s="422">
        <f t="shared" si="8"/>
        <v>36000</v>
      </c>
      <c r="AG33" s="422">
        <f t="shared" si="9"/>
        <v>52.941176470588232</v>
      </c>
      <c r="AH33" s="374"/>
      <c r="AI33" s="422">
        <f>AI34</f>
        <v>6500</v>
      </c>
      <c r="AJ33" s="118">
        <f>AJ34</f>
        <v>6600</v>
      </c>
      <c r="AK33" s="118">
        <f>AK34</f>
        <v>5800</v>
      </c>
      <c r="AL33" s="118">
        <f>SUM(AI33:AK33)</f>
        <v>18900</v>
      </c>
      <c r="AM33" s="422">
        <f t="shared" si="11"/>
        <v>27.794117647058822</v>
      </c>
      <c r="AN33" s="374"/>
      <c r="AO33" s="422">
        <f>AO34</f>
        <v>5000</v>
      </c>
      <c r="AP33" s="118">
        <f>AP34</f>
        <v>6600</v>
      </c>
      <c r="AQ33" s="118">
        <f>AQ34</f>
        <v>1500</v>
      </c>
      <c r="AR33" s="118">
        <f>SUM(AO33:AQ33)</f>
        <v>13100</v>
      </c>
      <c r="AS33" s="422">
        <f t="shared" si="13"/>
        <v>19.264705882352942</v>
      </c>
      <c r="AT33" s="374"/>
      <c r="AU33" s="422">
        <f>AL33+AR33</f>
        <v>32000</v>
      </c>
      <c r="AV33" s="422">
        <f t="shared" si="15"/>
        <v>47.058823529411768</v>
      </c>
      <c r="AW33" s="374"/>
      <c r="AX33" s="422">
        <f t="shared" si="16"/>
        <v>68000</v>
      </c>
      <c r="AY33" s="422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</f>
        <v>68000</v>
      </c>
      <c r="P34" s="127">
        <f>P35+P38</f>
        <v>92000</v>
      </c>
      <c r="Q34" s="128">
        <f>Q35+Q38</f>
        <v>95000</v>
      </c>
      <c r="R34" s="126">
        <f>R35+R38</f>
        <v>68000</v>
      </c>
      <c r="S34" s="388"/>
      <c r="T34" s="126">
        <f>T35+T38</f>
        <v>9000</v>
      </c>
      <c r="U34" s="126">
        <f>U35+U38</f>
        <v>4000</v>
      </c>
      <c r="V34" s="126">
        <f>V35+V38</f>
        <v>5000</v>
      </c>
      <c r="W34" s="126">
        <f>SUM(T34:V34)</f>
        <v>18000</v>
      </c>
      <c r="X34" s="125">
        <f t="shared" si="5"/>
        <v>26.470588235294116</v>
      </c>
      <c r="Y34" s="374"/>
      <c r="Z34" s="125">
        <f>Z35+Z38</f>
        <v>6000</v>
      </c>
      <c r="AA34" s="126">
        <f>AA35+AA38</f>
        <v>6000</v>
      </c>
      <c r="AB34" s="126">
        <f>AB35+AB38</f>
        <v>6000</v>
      </c>
      <c r="AC34" s="126">
        <f>SUM(Z34:AB34)</f>
        <v>18000</v>
      </c>
      <c r="AD34" s="423">
        <f t="shared" si="7"/>
        <v>26.470588235294116</v>
      </c>
      <c r="AE34" s="374"/>
      <c r="AF34" s="423">
        <f t="shared" si="8"/>
        <v>36000</v>
      </c>
      <c r="AG34" s="423">
        <f t="shared" si="9"/>
        <v>52.941176470588232</v>
      </c>
      <c r="AH34" s="374"/>
      <c r="AI34" s="423">
        <f>AI35+AI38</f>
        <v>6500</v>
      </c>
      <c r="AJ34" s="126">
        <f>AJ35+AJ38</f>
        <v>6600</v>
      </c>
      <c r="AK34" s="126">
        <f>AK35+AK38</f>
        <v>5800</v>
      </c>
      <c r="AL34" s="126">
        <f>SUM(AI34:AK34)</f>
        <v>18900</v>
      </c>
      <c r="AM34" s="423">
        <f t="shared" si="11"/>
        <v>27.794117647058822</v>
      </c>
      <c r="AN34" s="374"/>
      <c r="AO34" s="423">
        <f>AO35+AO38</f>
        <v>5000</v>
      </c>
      <c r="AP34" s="126">
        <f>AP35+AP38</f>
        <v>6600</v>
      </c>
      <c r="AQ34" s="126">
        <f>AQ35+AQ38</f>
        <v>1500</v>
      </c>
      <c r="AR34" s="126">
        <f>SUM(AO34:AQ34)</f>
        <v>13100</v>
      </c>
      <c r="AS34" s="423">
        <f t="shared" si="13"/>
        <v>19.264705882352942</v>
      </c>
      <c r="AT34" s="374"/>
      <c r="AU34" s="423">
        <f>AL34+AR34</f>
        <v>32000</v>
      </c>
      <c r="AV34" s="423">
        <f t="shared" si="15"/>
        <v>47.058823529411768</v>
      </c>
      <c r="AW34" s="374"/>
      <c r="AX34" s="423">
        <f t="shared" si="16"/>
        <v>68000</v>
      </c>
      <c r="AY34" s="423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62000</v>
      </c>
      <c r="P35" s="131">
        <f>P36+P37</f>
        <v>86000</v>
      </c>
      <c r="Q35" s="132">
        <f>Q36+Q37</f>
        <v>88000</v>
      </c>
      <c r="R35" s="103">
        <f>R36+R37</f>
        <v>62000</v>
      </c>
      <c r="S35" s="379"/>
      <c r="T35" s="103">
        <f>T36+T37</f>
        <v>8100</v>
      </c>
      <c r="U35" s="103">
        <f>U36+U37</f>
        <v>3600</v>
      </c>
      <c r="V35" s="103">
        <f>V36+V37</f>
        <v>4700</v>
      </c>
      <c r="W35" s="103">
        <f>W36+W37</f>
        <v>16400</v>
      </c>
      <c r="X35" s="102">
        <f t="shared" si="5"/>
        <v>26.451612903225808</v>
      </c>
      <c r="Y35" s="374"/>
      <c r="Z35" s="102">
        <f>Z36+Z37</f>
        <v>5500</v>
      </c>
      <c r="AA35" s="103">
        <f>AA36+AA37</f>
        <v>5500</v>
      </c>
      <c r="AB35" s="103">
        <f>AB36+AB37</f>
        <v>5500</v>
      </c>
      <c r="AC35" s="103">
        <f>AC36+AC37</f>
        <v>16500</v>
      </c>
      <c r="AD35" s="420">
        <f t="shared" si="7"/>
        <v>26.612903225806452</v>
      </c>
      <c r="AE35" s="374"/>
      <c r="AF35" s="420">
        <f t="shared" si="8"/>
        <v>32900</v>
      </c>
      <c r="AG35" s="420">
        <f t="shared" si="9"/>
        <v>53.064516129032256</v>
      </c>
      <c r="AH35" s="374"/>
      <c r="AI35" s="420">
        <f>AI36+AI37</f>
        <v>6000</v>
      </c>
      <c r="AJ35" s="103">
        <f>AJ36+AJ37</f>
        <v>6000</v>
      </c>
      <c r="AK35" s="103">
        <f>AK36+AK37</f>
        <v>5000</v>
      </c>
      <c r="AL35" s="103">
        <f>AL36+AL37</f>
        <v>17000</v>
      </c>
      <c r="AM35" s="420">
        <f t="shared" si="11"/>
        <v>27.419354838709676</v>
      </c>
      <c r="AN35" s="374"/>
      <c r="AO35" s="420">
        <f>AO36+AO37</f>
        <v>4000</v>
      </c>
      <c r="AP35" s="103">
        <f>AP36+AP37</f>
        <v>6600</v>
      </c>
      <c r="AQ35" s="103">
        <f>AQ36+AQ37</f>
        <v>1500</v>
      </c>
      <c r="AR35" s="103">
        <f>AR36+AR37</f>
        <v>12100</v>
      </c>
      <c r="AS35" s="420">
        <f t="shared" si="13"/>
        <v>19.516129032258064</v>
      </c>
      <c r="AT35" s="374"/>
      <c r="AU35" s="420">
        <f>AU36+AU37</f>
        <v>29100</v>
      </c>
      <c r="AV35" s="420">
        <f t="shared" si="15"/>
        <v>46.935483870967744</v>
      </c>
      <c r="AW35" s="374"/>
      <c r="AX35" s="420">
        <f t="shared" si="16"/>
        <v>62000</v>
      </c>
      <c r="AY35" s="420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44000</v>
      </c>
      <c r="P36" s="136">
        <v>67000</v>
      </c>
      <c r="Q36" s="137">
        <v>68000</v>
      </c>
      <c r="R36" s="129">
        <v>44000</v>
      </c>
      <c r="S36" s="375"/>
      <c r="T36" s="129">
        <v>6000</v>
      </c>
      <c r="U36" s="129">
        <v>3000</v>
      </c>
      <c r="V36" s="129">
        <v>4000</v>
      </c>
      <c r="W36" s="129">
        <f t="shared" ref="W36:W43" si="22">SUM(T36:V36)</f>
        <v>13000</v>
      </c>
      <c r="X36" s="135">
        <f t="shared" si="5"/>
        <v>29.545454545454547</v>
      </c>
      <c r="Y36" s="374"/>
      <c r="Z36" s="135">
        <v>4000</v>
      </c>
      <c r="AA36" s="129">
        <v>4000</v>
      </c>
      <c r="AB36" s="129">
        <v>4000</v>
      </c>
      <c r="AC36" s="129">
        <f t="shared" ref="AC36:AC43" si="23">SUM(Z36:AB36)</f>
        <v>12000</v>
      </c>
      <c r="AD36" s="424">
        <f t="shared" si="7"/>
        <v>27.272727272727273</v>
      </c>
      <c r="AE36" s="374"/>
      <c r="AF36" s="424">
        <f t="shared" si="8"/>
        <v>25000</v>
      </c>
      <c r="AG36" s="424">
        <f t="shared" si="9"/>
        <v>56.81818181818182</v>
      </c>
      <c r="AH36" s="374"/>
      <c r="AI36" s="424">
        <v>4000</v>
      </c>
      <c r="AJ36" s="129">
        <v>4000</v>
      </c>
      <c r="AK36" s="129">
        <v>4000</v>
      </c>
      <c r="AL36" s="129">
        <f t="shared" ref="AL36:AL43" si="24">SUM(AI36:AK36)</f>
        <v>12000</v>
      </c>
      <c r="AM36" s="424">
        <f t="shared" si="11"/>
        <v>27.272727272727273</v>
      </c>
      <c r="AN36" s="374"/>
      <c r="AO36" s="424">
        <v>3000</v>
      </c>
      <c r="AP36" s="129">
        <v>3000</v>
      </c>
      <c r="AQ36" s="129">
        <v>1000</v>
      </c>
      <c r="AR36" s="129">
        <f t="shared" ref="AR36:AR43" si="25">SUM(AO36:AQ36)</f>
        <v>7000</v>
      </c>
      <c r="AS36" s="424">
        <f t="shared" si="13"/>
        <v>15.909090909090908</v>
      </c>
      <c r="AT36" s="374"/>
      <c r="AU36" s="424">
        <f t="shared" ref="AU36:AU51" si="26">AL36+AR36</f>
        <v>19000</v>
      </c>
      <c r="AV36" s="424">
        <f t="shared" si="15"/>
        <v>43.18181818181818</v>
      </c>
      <c r="AW36" s="374"/>
      <c r="AX36" s="424">
        <f t="shared" si="16"/>
        <v>44000</v>
      </c>
      <c r="AY36" s="424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18000</v>
      </c>
      <c r="P37" s="136">
        <v>19000</v>
      </c>
      <c r="Q37" s="137">
        <v>20000</v>
      </c>
      <c r="R37" s="129">
        <v>18000</v>
      </c>
      <c r="S37" s="375"/>
      <c r="T37" s="129">
        <v>2100</v>
      </c>
      <c r="U37" s="129">
        <v>600</v>
      </c>
      <c r="V37" s="129">
        <v>700</v>
      </c>
      <c r="W37" s="129">
        <f t="shared" si="22"/>
        <v>3400</v>
      </c>
      <c r="X37" s="135">
        <f t="shared" si="5"/>
        <v>18.888888888888889</v>
      </c>
      <c r="Y37" s="374"/>
      <c r="Z37" s="135">
        <v>1500</v>
      </c>
      <c r="AA37" s="129">
        <v>1500</v>
      </c>
      <c r="AB37" s="129">
        <v>1500</v>
      </c>
      <c r="AC37" s="129">
        <f t="shared" si="23"/>
        <v>4500</v>
      </c>
      <c r="AD37" s="424">
        <f t="shared" si="7"/>
        <v>25</v>
      </c>
      <c r="AE37" s="374"/>
      <c r="AF37" s="424">
        <f t="shared" si="8"/>
        <v>7900</v>
      </c>
      <c r="AG37" s="424">
        <f t="shared" si="9"/>
        <v>43.888888888888886</v>
      </c>
      <c r="AH37" s="374"/>
      <c r="AI37" s="424">
        <v>2000</v>
      </c>
      <c r="AJ37" s="129">
        <v>2000</v>
      </c>
      <c r="AK37" s="129">
        <v>1000</v>
      </c>
      <c r="AL37" s="129">
        <f t="shared" si="24"/>
        <v>5000</v>
      </c>
      <c r="AM37" s="424">
        <f t="shared" si="11"/>
        <v>27.777777777777779</v>
      </c>
      <c r="AN37" s="374"/>
      <c r="AO37" s="424">
        <v>1000</v>
      </c>
      <c r="AP37" s="129">
        <v>3600</v>
      </c>
      <c r="AQ37" s="129">
        <v>500</v>
      </c>
      <c r="AR37" s="129">
        <f t="shared" si="25"/>
        <v>5100</v>
      </c>
      <c r="AS37" s="424">
        <f t="shared" si="13"/>
        <v>28.333333333333332</v>
      </c>
      <c r="AT37" s="374"/>
      <c r="AU37" s="424">
        <f t="shared" si="26"/>
        <v>10100</v>
      </c>
      <c r="AV37" s="424">
        <f t="shared" si="15"/>
        <v>56.111111111111114</v>
      </c>
      <c r="AW37" s="374"/>
      <c r="AX37" s="424">
        <f t="shared" si="16"/>
        <v>18000</v>
      </c>
      <c r="AY37" s="424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6000</v>
      </c>
      <c r="P38" s="131">
        <f>P39</f>
        <v>6000</v>
      </c>
      <c r="Q38" s="132">
        <f>Q39</f>
        <v>7000</v>
      </c>
      <c r="R38" s="103">
        <f>R39</f>
        <v>6000</v>
      </c>
      <c r="S38" s="379"/>
      <c r="T38" s="103">
        <f>T39</f>
        <v>900</v>
      </c>
      <c r="U38" s="103">
        <f>U39</f>
        <v>400</v>
      </c>
      <c r="V38" s="103">
        <f>V39</f>
        <v>300</v>
      </c>
      <c r="W38" s="103">
        <f t="shared" si="22"/>
        <v>1600</v>
      </c>
      <c r="X38" s="102">
        <f t="shared" si="5"/>
        <v>26.666666666666668</v>
      </c>
      <c r="Y38" s="374"/>
      <c r="Z38" s="102">
        <f>Z39</f>
        <v>500</v>
      </c>
      <c r="AA38" s="103">
        <f>AA39</f>
        <v>500</v>
      </c>
      <c r="AB38" s="103">
        <f>AB39</f>
        <v>500</v>
      </c>
      <c r="AC38" s="103">
        <f t="shared" si="23"/>
        <v>1500</v>
      </c>
      <c r="AD38" s="420">
        <f t="shared" si="7"/>
        <v>25</v>
      </c>
      <c r="AE38" s="374"/>
      <c r="AF38" s="420">
        <f t="shared" si="8"/>
        <v>3100</v>
      </c>
      <c r="AG38" s="420">
        <f t="shared" si="9"/>
        <v>51.666666666666664</v>
      </c>
      <c r="AH38" s="374"/>
      <c r="AI38" s="420">
        <f>AI39</f>
        <v>500</v>
      </c>
      <c r="AJ38" s="103">
        <f>AJ39</f>
        <v>600</v>
      </c>
      <c r="AK38" s="103">
        <f>AK39</f>
        <v>800</v>
      </c>
      <c r="AL38" s="103">
        <f t="shared" si="24"/>
        <v>1900</v>
      </c>
      <c r="AM38" s="420">
        <f t="shared" si="11"/>
        <v>31.666666666666668</v>
      </c>
      <c r="AN38" s="374"/>
      <c r="AO38" s="420">
        <f>AO39</f>
        <v>1000</v>
      </c>
      <c r="AP38" s="103">
        <f>AP39</f>
        <v>0</v>
      </c>
      <c r="AQ38" s="103">
        <f>AQ39</f>
        <v>0</v>
      </c>
      <c r="AR38" s="103">
        <f t="shared" si="25"/>
        <v>1000</v>
      </c>
      <c r="AS38" s="420">
        <f t="shared" si="13"/>
        <v>16.666666666666668</v>
      </c>
      <c r="AT38" s="374"/>
      <c r="AU38" s="420">
        <f t="shared" si="26"/>
        <v>2900</v>
      </c>
      <c r="AV38" s="420">
        <f t="shared" si="15"/>
        <v>48.333333333333336</v>
      </c>
      <c r="AW38" s="374"/>
      <c r="AX38" s="420">
        <f t="shared" si="16"/>
        <v>6000</v>
      </c>
      <c r="AY38" s="420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6000</v>
      </c>
      <c r="P39" s="136">
        <v>6000</v>
      </c>
      <c r="Q39" s="137">
        <v>7000</v>
      </c>
      <c r="R39" s="129">
        <v>6000</v>
      </c>
      <c r="S39" s="375"/>
      <c r="T39" s="129">
        <v>900</v>
      </c>
      <c r="U39" s="129">
        <v>400</v>
      </c>
      <c r="V39" s="129">
        <v>300</v>
      </c>
      <c r="W39" s="129">
        <f t="shared" si="22"/>
        <v>1600</v>
      </c>
      <c r="X39" s="135">
        <f t="shared" si="5"/>
        <v>26.666666666666668</v>
      </c>
      <c r="Y39" s="374"/>
      <c r="Z39" s="135">
        <v>500</v>
      </c>
      <c r="AA39" s="129">
        <v>500</v>
      </c>
      <c r="AB39" s="129">
        <v>500</v>
      </c>
      <c r="AC39" s="129">
        <f t="shared" si="23"/>
        <v>1500</v>
      </c>
      <c r="AD39" s="424">
        <f t="shared" si="7"/>
        <v>25</v>
      </c>
      <c r="AE39" s="374"/>
      <c r="AF39" s="424">
        <f t="shared" si="8"/>
        <v>3100</v>
      </c>
      <c r="AG39" s="424">
        <f t="shared" si="9"/>
        <v>51.666666666666664</v>
      </c>
      <c r="AH39" s="374"/>
      <c r="AI39" s="424">
        <v>500</v>
      </c>
      <c r="AJ39" s="129">
        <v>600</v>
      </c>
      <c r="AK39" s="129">
        <v>800</v>
      </c>
      <c r="AL39" s="129">
        <f t="shared" si="24"/>
        <v>1900</v>
      </c>
      <c r="AM39" s="424">
        <f t="shared" si="11"/>
        <v>31.666666666666668</v>
      </c>
      <c r="AN39" s="374"/>
      <c r="AO39" s="424">
        <v>1000</v>
      </c>
      <c r="AP39" s="129"/>
      <c r="AQ39" s="129"/>
      <c r="AR39" s="129">
        <f t="shared" si="25"/>
        <v>1000</v>
      </c>
      <c r="AS39" s="424">
        <f t="shared" si="13"/>
        <v>16.666666666666668</v>
      </c>
      <c r="AT39" s="374"/>
      <c r="AU39" s="424">
        <f t="shared" si="26"/>
        <v>2900</v>
      </c>
      <c r="AV39" s="424">
        <f t="shared" si="15"/>
        <v>48.333333333333336</v>
      </c>
      <c r="AW39" s="374"/>
      <c r="AX39" s="424">
        <f t="shared" si="16"/>
        <v>6000</v>
      </c>
      <c r="AY39" s="424">
        <f t="shared" si="17"/>
        <v>100</v>
      </c>
    </row>
    <row r="40" spans="1:51" ht="30" customHeight="1" x14ac:dyDescent="0.2">
      <c r="A40" s="207"/>
      <c r="B40" s="208"/>
      <c r="C40" s="208"/>
      <c r="D40" s="251"/>
      <c r="E40" s="252"/>
      <c r="F40" s="208"/>
      <c r="G40" s="253"/>
      <c r="H40" s="254" t="s">
        <v>60</v>
      </c>
      <c r="I40" s="255"/>
      <c r="J40" s="256"/>
      <c r="K40" s="257"/>
      <c r="L40" s="258"/>
      <c r="M40" s="259"/>
      <c r="N40" s="260" t="s">
        <v>61</v>
      </c>
      <c r="O40" s="262">
        <f t="shared" ref="O40:R42" si="27">O41</f>
        <v>20000</v>
      </c>
      <c r="P40" s="146">
        <f t="shared" si="27"/>
        <v>19000</v>
      </c>
      <c r="Q40" s="174">
        <f t="shared" si="27"/>
        <v>18000</v>
      </c>
      <c r="R40" s="262">
        <f t="shared" si="27"/>
        <v>20000</v>
      </c>
      <c r="S40" s="401"/>
      <c r="T40" s="262">
        <f t="shared" ref="T40:V42" si="28">T41</f>
        <v>0</v>
      </c>
      <c r="U40" s="262">
        <f t="shared" si="28"/>
        <v>0</v>
      </c>
      <c r="V40" s="262">
        <f t="shared" si="28"/>
        <v>0</v>
      </c>
      <c r="W40" s="262">
        <f t="shared" si="22"/>
        <v>0</v>
      </c>
      <c r="X40" s="261">
        <f t="shared" si="5"/>
        <v>0</v>
      </c>
      <c r="Y40" s="374"/>
      <c r="Z40" s="261">
        <f t="shared" ref="Z40:AB42" si="29">Z41</f>
        <v>0</v>
      </c>
      <c r="AA40" s="262">
        <f t="shared" si="29"/>
        <v>0</v>
      </c>
      <c r="AB40" s="262">
        <f t="shared" si="29"/>
        <v>0</v>
      </c>
      <c r="AC40" s="262">
        <f t="shared" si="23"/>
        <v>0</v>
      </c>
      <c r="AD40" s="149">
        <f t="shared" si="7"/>
        <v>0</v>
      </c>
      <c r="AE40" s="374"/>
      <c r="AF40" s="149">
        <f t="shared" si="8"/>
        <v>0</v>
      </c>
      <c r="AG40" s="149">
        <f t="shared" si="9"/>
        <v>0</v>
      </c>
      <c r="AH40" s="374"/>
      <c r="AI40" s="149">
        <f t="shared" ref="AI40:AK42" si="30">AI41</f>
        <v>20000</v>
      </c>
      <c r="AJ40" s="262">
        <f t="shared" si="30"/>
        <v>0</v>
      </c>
      <c r="AK40" s="262">
        <f t="shared" si="30"/>
        <v>0</v>
      </c>
      <c r="AL40" s="262">
        <f t="shared" si="24"/>
        <v>20000</v>
      </c>
      <c r="AM40" s="149">
        <f t="shared" si="11"/>
        <v>100</v>
      </c>
      <c r="AN40" s="374"/>
      <c r="AO40" s="149">
        <f t="shared" ref="AO40:AQ42" si="31">AO41</f>
        <v>0</v>
      </c>
      <c r="AP40" s="262">
        <f t="shared" si="31"/>
        <v>0</v>
      </c>
      <c r="AQ40" s="262">
        <f t="shared" si="31"/>
        <v>0</v>
      </c>
      <c r="AR40" s="262">
        <f t="shared" si="25"/>
        <v>0</v>
      </c>
      <c r="AS40" s="149">
        <f t="shared" si="13"/>
        <v>0</v>
      </c>
      <c r="AT40" s="374"/>
      <c r="AU40" s="149">
        <f t="shared" si="26"/>
        <v>20000</v>
      </c>
      <c r="AV40" s="149">
        <f>AU40/(R40/100)</f>
        <v>100</v>
      </c>
      <c r="AW40" s="374"/>
      <c r="AX40" s="149">
        <f>AF40+AU40</f>
        <v>20000</v>
      </c>
      <c r="AY40" s="446">
        <f>AX40/(R40/100)</f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123">
        <v>2</v>
      </c>
      <c r="J41" s="60"/>
      <c r="K41" s="61"/>
      <c r="L41" s="62"/>
      <c r="M41" s="63"/>
      <c r="N41" s="124" t="s">
        <v>54</v>
      </c>
      <c r="O41" s="126">
        <f t="shared" si="27"/>
        <v>20000</v>
      </c>
      <c r="P41" s="126">
        <f t="shared" si="27"/>
        <v>19000</v>
      </c>
      <c r="Q41" s="126">
        <f t="shared" si="27"/>
        <v>18000</v>
      </c>
      <c r="R41" s="126">
        <f t="shared" si="27"/>
        <v>20000</v>
      </c>
      <c r="S41" s="388"/>
      <c r="T41" s="126">
        <f t="shared" si="28"/>
        <v>0</v>
      </c>
      <c r="U41" s="126">
        <f t="shared" si="28"/>
        <v>0</v>
      </c>
      <c r="V41" s="126">
        <f t="shared" si="28"/>
        <v>0</v>
      </c>
      <c r="W41" s="126">
        <f t="shared" si="22"/>
        <v>0</v>
      </c>
      <c r="X41" s="125">
        <f t="shared" si="5"/>
        <v>0</v>
      </c>
      <c r="Y41" s="374"/>
      <c r="Z41" s="125">
        <f t="shared" si="29"/>
        <v>0</v>
      </c>
      <c r="AA41" s="126">
        <f t="shared" si="29"/>
        <v>0</v>
      </c>
      <c r="AB41" s="126">
        <f t="shared" si="29"/>
        <v>0</v>
      </c>
      <c r="AC41" s="126">
        <f t="shared" si="23"/>
        <v>0</v>
      </c>
      <c r="AD41" s="423">
        <f t="shared" si="7"/>
        <v>0</v>
      </c>
      <c r="AE41" s="374"/>
      <c r="AF41" s="423">
        <f t="shared" si="8"/>
        <v>0</v>
      </c>
      <c r="AG41" s="423">
        <f t="shared" si="9"/>
        <v>0</v>
      </c>
      <c r="AH41" s="374"/>
      <c r="AI41" s="423">
        <f t="shared" si="30"/>
        <v>20000</v>
      </c>
      <c r="AJ41" s="126">
        <f t="shared" si="30"/>
        <v>0</v>
      </c>
      <c r="AK41" s="126">
        <f t="shared" si="30"/>
        <v>0</v>
      </c>
      <c r="AL41" s="126">
        <f t="shared" si="24"/>
        <v>20000</v>
      </c>
      <c r="AM41" s="423">
        <f t="shared" si="11"/>
        <v>100</v>
      </c>
      <c r="AN41" s="374"/>
      <c r="AO41" s="423">
        <f t="shared" si="31"/>
        <v>0</v>
      </c>
      <c r="AP41" s="126">
        <f t="shared" si="31"/>
        <v>0</v>
      </c>
      <c r="AQ41" s="126">
        <f t="shared" si="31"/>
        <v>0</v>
      </c>
      <c r="AR41" s="126">
        <f t="shared" si="25"/>
        <v>0</v>
      </c>
      <c r="AS41" s="423">
        <f t="shared" si="13"/>
        <v>0</v>
      </c>
      <c r="AT41" s="374"/>
      <c r="AU41" s="423">
        <f t="shared" si="26"/>
        <v>20000</v>
      </c>
      <c r="AV41" s="423">
        <f>AU41/(R41/100)</f>
        <v>100</v>
      </c>
      <c r="AW41" s="374"/>
      <c r="AX41" s="423">
        <f>AF41+AU41</f>
        <v>20000</v>
      </c>
      <c r="AY41" s="447">
        <f>AX41/(R41/100)</f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63</v>
      </c>
      <c r="K42" s="61"/>
      <c r="L42" s="62"/>
      <c r="M42" s="63"/>
      <c r="N42" s="101" t="s">
        <v>64</v>
      </c>
      <c r="O42" s="103">
        <f t="shared" si="27"/>
        <v>20000</v>
      </c>
      <c r="P42" s="103">
        <f t="shared" si="27"/>
        <v>19000</v>
      </c>
      <c r="Q42" s="103">
        <f t="shared" si="27"/>
        <v>18000</v>
      </c>
      <c r="R42" s="103">
        <f t="shared" si="27"/>
        <v>20000</v>
      </c>
      <c r="S42" s="379"/>
      <c r="T42" s="103">
        <f t="shared" si="28"/>
        <v>0</v>
      </c>
      <c r="U42" s="103">
        <f t="shared" si="28"/>
        <v>0</v>
      </c>
      <c r="V42" s="103">
        <f t="shared" si="28"/>
        <v>0</v>
      </c>
      <c r="W42" s="103">
        <f t="shared" si="22"/>
        <v>0</v>
      </c>
      <c r="X42" s="102">
        <f t="shared" si="5"/>
        <v>0</v>
      </c>
      <c r="Y42" s="374"/>
      <c r="Z42" s="102">
        <f t="shared" si="29"/>
        <v>0</v>
      </c>
      <c r="AA42" s="103">
        <f t="shared" si="29"/>
        <v>0</v>
      </c>
      <c r="AB42" s="103">
        <f t="shared" si="29"/>
        <v>0</v>
      </c>
      <c r="AC42" s="103">
        <f t="shared" si="23"/>
        <v>0</v>
      </c>
      <c r="AD42" s="420">
        <f t="shared" si="7"/>
        <v>0</v>
      </c>
      <c r="AE42" s="374"/>
      <c r="AF42" s="420">
        <f t="shared" si="8"/>
        <v>0</v>
      </c>
      <c r="AG42" s="420">
        <f t="shared" si="9"/>
        <v>0</v>
      </c>
      <c r="AH42" s="374"/>
      <c r="AI42" s="420">
        <f t="shared" si="30"/>
        <v>20000</v>
      </c>
      <c r="AJ42" s="103">
        <f t="shared" si="30"/>
        <v>0</v>
      </c>
      <c r="AK42" s="103">
        <f t="shared" si="30"/>
        <v>0</v>
      </c>
      <c r="AL42" s="103">
        <f t="shared" si="24"/>
        <v>20000</v>
      </c>
      <c r="AM42" s="420">
        <f t="shared" si="11"/>
        <v>100</v>
      </c>
      <c r="AN42" s="374"/>
      <c r="AO42" s="420">
        <f t="shared" si="31"/>
        <v>0</v>
      </c>
      <c r="AP42" s="103">
        <f t="shared" si="31"/>
        <v>0</v>
      </c>
      <c r="AQ42" s="103">
        <f t="shared" si="31"/>
        <v>0</v>
      </c>
      <c r="AR42" s="103">
        <f t="shared" si="25"/>
        <v>0</v>
      </c>
      <c r="AS42" s="420">
        <f t="shared" si="13"/>
        <v>0</v>
      </c>
      <c r="AT42" s="374"/>
      <c r="AU42" s="420">
        <f t="shared" si="26"/>
        <v>20000</v>
      </c>
      <c r="AV42" s="420">
        <f>AU42/(R42/100)</f>
        <v>100</v>
      </c>
      <c r="AW42" s="374"/>
      <c r="AX42" s="420">
        <f>AF42+AU42</f>
        <v>20000</v>
      </c>
      <c r="AY42" s="448">
        <f>AX42/(R42/100)</f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1</v>
      </c>
      <c r="L43" s="62"/>
      <c r="M43" s="63"/>
      <c r="N43" s="134" t="s">
        <v>65</v>
      </c>
      <c r="O43" s="129">
        <v>20000</v>
      </c>
      <c r="P43" s="136">
        <v>19000</v>
      </c>
      <c r="Q43" s="137">
        <v>18000</v>
      </c>
      <c r="R43" s="129">
        <v>20000</v>
      </c>
      <c r="S43" s="375"/>
      <c r="T43" s="129"/>
      <c r="U43" s="129"/>
      <c r="V43" s="129"/>
      <c r="W43" s="129">
        <f t="shared" si="22"/>
        <v>0</v>
      </c>
      <c r="X43" s="135">
        <f t="shared" si="5"/>
        <v>0</v>
      </c>
      <c r="Y43" s="374"/>
      <c r="Z43" s="135"/>
      <c r="AA43" s="129"/>
      <c r="AB43" s="129"/>
      <c r="AC43" s="129">
        <f t="shared" si="23"/>
        <v>0</v>
      </c>
      <c r="AD43" s="424">
        <f t="shared" si="7"/>
        <v>0</v>
      </c>
      <c r="AE43" s="374"/>
      <c r="AF43" s="424">
        <f t="shared" si="8"/>
        <v>0</v>
      </c>
      <c r="AG43" s="424">
        <f t="shared" si="9"/>
        <v>0</v>
      </c>
      <c r="AH43" s="374"/>
      <c r="AI43" s="424">
        <v>20000</v>
      </c>
      <c r="AJ43" s="129"/>
      <c r="AK43" s="129"/>
      <c r="AL43" s="129">
        <f t="shared" si="24"/>
        <v>20000</v>
      </c>
      <c r="AM43" s="424">
        <f t="shared" si="11"/>
        <v>100</v>
      </c>
      <c r="AN43" s="374"/>
      <c r="AO43" s="424"/>
      <c r="AP43" s="129"/>
      <c r="AQ43" s="129"/>
      <c r="AR43" s="129">
        <f t="shared" si="25"/>
        <v>0</v>
      </c>
      <c r="AS43" s="424">
        <f t="shared" si="13"/>
        <v>0</v>
      </c>
      <c r="AT43" s="374"/>
      <c r="AU43" s="424">
        <f t="shared" si="26"/>
        <v>20000</v>
      </c>
      <c r="AV43" s="424">
        <f>AU43/(R43/100)</f>
        <v>100</v>
      </c>
      <c r="AW43" s="374"/>
      <c r="AX43" s="424">
        <f>AF43+AU43</f>
        <v>20000</v>
      </c>
      <c r="AY43" s="449">
        <f>AX43/(R43/100)</f>
        <v>100</v>
      </c>
    </row>
    <row r="44" spans="1:51" ht="30" customHeight="1" x14ac:dyDescent="0.2">
      <c r="A44" s="263"/>
      <c r="B44" s="264"/>
      <c r="C44" s="264"/>
      <c r="D44" s="265"/>
      <c r="E44" s="266"/>
      <c r="F44" s="264"/>
      <c r="G44" s="267"/>
      <c r="H44" s="179" t="s">
        <v>74</v>
      </c>
      <c r="I44" s="180"/>
      <c r="J44" s="181"/>
      <c r="K44" s="182"/>
      <c r="L44" s="182"/>
      <c r="M44" s="183"/>
      <c r="N44" s="184" t="s">
        <v>75</v>
      </c>
      <c r="O44" s="184">
        <f>SUM(O45)</f>
        <v>13000</v>
      </c>
      <c r="P44" s="268">
        <f>SUM(P45)</f>
        <v>13000</v>
      </c>
      <c r="Q44" s="269">
        <f>SUM(Q45)</f>
        <v>16000</v>
      </c>
      <c r="R44" s="184">
        <f>SUM(R45)</f>
        <v>13000</v>
      </c>
      <c r="S44" s="384"/>
      <c r="T44" s="184">
        <f>SUM(T45)</f>
        <v>1000</v>
      </c>
      <c r="U44" s="184">
        <f>SUM(U45)</f>
        <v>1500</v>
      </c>
      <c r="V44" s="184">
        <f>SUM(V45)</f>
        <v>1500</v>
      </c>
      <c r="W44" s="196">
        <f>T44+U44+V44</f>
        <v>4000</v>
      </c>
      <c r="X44" s="410">
        <f t="shared" si="5"/>
        <v>30.76923076923077</v>
      </c>
      <c r="Y44" s="374"/>
      <c r="Z44" s="271">
        <f>SUM(Z45)</f>
        <v>2000</v>
      </c>
      <c r="AA44" s="184">
        <f>SUM(AA45)</f>
        <v>1000</v>
      </c>
      <c r="AB44" s="184">
        <f>SUM(AB45)</f>
        <v>1000</v>
      </c>
      <c r="AC44" s="184">
        <f t="shared" ref="AC44:AC51" si="32">Z44+AA44+AB44</f>
        <v>4000</v>
      </c>
      <c r="AD44" s="427">
        <f t="shared" si="7"/>
        <v>30.76923076923077</v>
      </c>
      <c r="AE44" s="374"/>
      <c r="AF44" s="439">
        <f t="shared" si="8"/>
        <v>8000</v>
      </c>
      <c r="AG44" s="428">
        <f t="shared" si="9"/>
        <v>61.53846153846154</v>
      </c>
      <c r="AH44" s="374"/>
      <c r="AI44" s="439">
        <f>SUM(AI45)</f>
        <v>1000</v>
      </c>
      <c r="AJ44" s="184">
        <f>SUM(AJ45)</f>
        <v>2000</v>
      </c>
      <c r="AK44" s="184">
        <f>SUM(AK45)</f>
        <v>2000</v>
      </c>
      <c r="AL44" s="184">
        <f t="shared" ref="AL44:AL51" si="33">AI44+AJ44+AK44</f>
        <v>5000</v>
      </c>
      <c r="AM44" s="427">
        <f t="shared" si="11"/>
        <v>38.46153846153846</v>
      </c>
      <c r="AN44" s="374"/>
      <c r="AO44" s="439">
        <f>SUM(AO45)</f>
        <v>0</v>
      </c>
      <c r="AP44" s="184">
        <f>SUM(AP45)</f>
        <v>0</v>
      </c>
      <c r="AQ44" s="184">
        <f>SUM(AQ45)</f>
        <v>0</v>
      </c>
      <c r="AR44" s="184">
        <f t="shared" ref="AR44:AR51" si="34">AO44+AP44+AQ44</f>
        <v>0</v>
      </c>
      <c r="AS44" s="427">
        <f t="shared" si="13"/>
        <v>0</v>
      </c>
      <c r="AT44" s="374"/>
      <c r="AU44" s="439">
        <f t="shared" si="26"/>
        <v>5000</v>
      </c>
      <c r="AV44" s="410">
        <f t="shared" ref="AV44:AV51" si="35">AU44/(R44/100)</f>
        <v>38.46153846153846</v>
      </c>
      <c r="AW44" s="374"/>
      <c r="AX44" s="439">
        <f t="shared" ref="AX44:AX51" si="36">AF44+AU44</f>
        <v>13000</v>
      </c>
      <c r="AY44" s="439">
        <f t="shared" ref="AY44:AY51" si="37">AX44/(R44/100)</f>
        <v>100</v>
      </c>
    </row>
    <row r="45" spans="1:51" ht="30" customHeight="1" x14ac:dyDescent="0.2">
      <c r="A45" s="272"/>
      <c r="B45" s="273"/>
      <c r="C45" s="273"/>
      <c r="D45" s="274"/>
      <c r="E45" s="275"/>
      <c r="F45" s="273"/>
      <c r="G45" s="276"/>
      <c r="H45" s="105"/>
      <c r="I45" s="123">
        <v>2</v>
      </c>
      <c r="J45" s="60"/>
      <c r="K45" s="83"/>
      <c r="L45" s="83"/>
      <c r="M45" s="63"/>
      <c r="N45" s="124" t="s">
        <v>54</v>
      </c>
      <c r="O45" s="124">
        <f>SUM(O46,O48)</f>
        <v>13000</v>
      </c>
      <c r="P45" s="277">
        <f>SUM(P46,P48)</f>
        <v>13000</v>
      </c>
      <c r="Q45" s="278">
        <f>SUM(Q46,Q48)</f>
        <v>16000</v>
      </c>
      <c r="R45" s="124">
        <f>SUM(R46,R48)</f>
        <v>13000</v>
      </c>
      <c r="S45" s="385"/>
      <c r="T45" s="124">
        <f>SUM(T46,T48)</f>
        <v>1000</v>
      </c>
      <c r="U45" s="124">
        <f>SUM(U46,U48)</f>
        <v>1500</v>
      </c>
      <c r="V45" s="124">
        <f>SUM(V46,V48)</f>
        <v>1500</v>
      </c>
      <c r="W45" s="124">
        <f t="shared" ref="W45:W51" si="38">T45+U45+V45</f>
        <v>4000</v>
      </c>
      <c r="X45" s="65">
        <f t="shared" si="5"/>
        <v>30.76923076923077</v>
      </c>
      <c r="Y45" s="374"/>
      <c r="Z45" s="279">
        <f>SUM(Z46,Z48)</f>
        <v>2000</v>
      </c>
      <c r="AA45" s="124">
        <f>SUM(AA46,AA48)</f>
        <v>1000</v>
      </c>
      <c r="AB45" s="124">
        <f>SUM(AB46,AB48)</f>
        <v>1000</v>
      </c>
      <c r="AC45" s="124">
        <f t="shared" si="32"/>
        <v>4000</v>
      </c>
      <c r="AD45" s="424">
        <f t="shared" si="7"/>
        <v>30.76923076923077</v>
      </c>
      <c r="AE45" s="374"/>
      <c r="AF45" s="440">
        <f t="shared" si="8"/>
        <v>8000</v>
      </c>
      <c r="AG45" s="420">
        <f t="shared" si="9"/>
        <v>61.53846153846154</v>
      </c>
      <c r="AH45" s="374"/>
      <c r="AI45" s="440">
        <f>SUM(AI46,AI48)</f>
        <v>1000</v>
      </c>
      <c r="AJ45" s="124">
        <f>SUM(AJ46,AJ48)</f>
        <v>2000</v>
      </c>
      <c r="AK45" s="124">
        <f>SUM(AK46,AK48)</f>
        <v>2000</v>
      </c>
      <c r="AL45" s="124">
        <f t="shared" si="33"/>
        <v>5000</v>
      </c>
      <c r="AM45" s="424">
        <f t="shared" si="11"/>
        <v>38.46153846153846</v>
      </c>
      <c r="AN45" s="374"/>
      <c r="AO45" s="440">
        <f>SUM(AO46,AO48)</f>
        <v>0</v>
      </c>
      <c r="AP45" s="124">
        <f>SUM(AP46,AP48)</f>
        <v>0</v>
      </c>
      <c r="AQ45" s="124">
        <f>SUM(AQ46,AQ48)</f>
        <v>0</v>
      </c>
      <c r="AR45" s="124">
        <f t="shared" si="34"/>
        <v>0</v>
      </c>
      <c r="AS45" s="424">
        <f t="shared" si="13"/>
        <v>0</v>
      </c>
      <c r="AT45" s="374"/>
      <c r="AU45" s="440">
        <f t="shared" si="26"/>
        <v>5000</v>
      </c>
      <c r="AV45" s="65">
        <f t="shared" si="35"/>
        <v>38.46153846153846</v>
      </c>
      <c r="AW45" s="374"/>
      <c r="AX45" s="440">
        <f t="shared" si="36"/>
        <v>13000</v>
      </c>
      <c r="AY45" s="440">
        <f t="shared" si="37"/>
        <v>100</v>
      </c>
    </row>
    <row r="46" spans="1:51" ht="30" customHeight="1" x14ac:dyDescent="0.2">
      <c r="A46" s="272"/>
      <c r="B46" s="273"/>
      <c r="C46" s="273"/>
      <c r="D46" s="274"/>
      <c r="E46" s="275"/>
      <c r="F46" s="273"/>
      <c r="G46" s="276"/>
      <c r="H46" s="190"/>
      <c r="I46" s="191"/>
      <c r="J46" s="130" t="s">
        <v>63</v>
      </c>
      <c r="K46" s="176"/>
      <c r="L46" s="176"/>
      <c r="M46" s="177"/>
      <c r="N46" s="101" t="s">
        <v>64</v>
      </c>
      <c r="O46" s="101">
        <f>SUM(O47)</f>
        <v>2000</v>
      </c>
      <c r="P46" s="249">
        <f>SUM(P47)</f>
        <v>2000</v>
      </c>
      <c r="Q46" s="250">
        <f>SUM(Q47)</f>
        <v>2000</v>
      </c>
      <c r="R46" s="101">
        <f>SUM(R47)</f>
        <v>2000</v>
      </c>
      <c r="S46" s="384"/>
      <c r="T46" s="101">
        <f>SUM(T47)</f>
        <v>0</v>
      </c>
      <c r="U46" s="101">
        <f>SUM(U47)</f>
        <v>0</v>
      </c>
      <c r="V46" s="101">
        <f>SUM(V47)</f>
        <v>1000</v>
      </c>
      <c r="W46" s="101">
        <f t="shared" si="38"/>
        <v>1000</v>
      </c>
      <c r="X46" s="280">
        <f t="shared" si="5"/>
        <v>50</v>
      </c>
      <c r="Y46" s="374"/>
      <c r="Z46" s="280">
        <f>SUM(Z47)</f>
        <v>1000</v>
      </c>
      <c r="AA46" s="101">
        <f>SUM(AA47)</f>
        <v>0</v>
      </c>
      <c r="AB46" s="101">
        <f>SUM(AB47)</f>
        <v>0</v>
      </c>
      <c r="AC46" s="101">
        <f t="shared" si="32"/>
        <v>1000</v>
      </c>
      <c r="AD46" s="424">
        <f t="shared" si="7"/>
        <v>50</v>
      </c>
      <c r="AE46" s="374"/>
      <c r="AF46" s="438">
        <f t="shared" si="8"/>
        <v>2000</v>
      </c>
      <c r="AG46" s="438">
        <f t="shared" si="9"/>
        <v>100</v>
      </c>
      <c r="AH46" s="374"/>
      <c r="AI46" s="438">
        <f>SUM(AI47)</f>
        <v>0</v>
      </c>
      <c r="AJ46" s="101">
        <f>SUM(AJ47)</f>
        <v>0</v>
      </c>
      <c r="AK46" s="101">
        <f>SUM(AK47)</f>
        <v>0</v>
      </c>
      <c r="AL46" s="101">
        <f t="shared" si="33"/>
        <v>0</v>
      </c>
      <c r="AM46" s="424">
        <f t="shared" si="11"/>
        <v>0</v>
      </c>
      <c r="AN46" s="374"/>
      <c r="AO46" s="438">
        <f>SUM(AO47)</f>
        <v>0</v>
      </c>
      <c r="AP46" s="101">
        <f>SUM(AP47)</f>
        <v>0</v>
      </c>
      <c r="AQ46" s="101">
        <f>SUM(AQ47)</f>
        <v>0</v>
      </c>
      <c r="AR46" s="101">
        <f t="shared" si="34"/>
        <v>0</v>
      </c>
      <c r="AS46" s="424">
        <f t="shared" si="13"/>
        <v>0</v>
      </c>
      <c r="AT46" s="374"/>
      <c r="AU46" s="438">
        <f t="shared" si="26"/>
        <v>0</v>
      </c>
      <c r="AV46" s="438">
        <f t="shared" si="35"/>
        <v>0</v>
      </c>
      <c r="AW46" s="374"/>
      <c r="AX46" s="438">
        <f t="shared" si="36"/>
        <v>2000</v>
      </c>
      <c r="AY46" s="438">
        <f t="shared" si="37"/>
        <v>100</v>
      </c>
    </row>
    <row r="47" spans="1:51" ht="30" customHeight="1" x14ac:dyDescent="0.2">
      <c r="A47" s="281"/>
      <c r="B47" s="282"/>
      <c r="C47" s="282"/>
      <c r="D47" s="283"/>
      <c r="E47" s="284"/>
      <c r="F47" s="282"/>
      <c r="G47" s="285"/>
      <c r="H47" s="286"/>
      <c r="I47" s="287"/>
      <c r="J47" s="284"/>
      <c r="K47" s="288" t="s">
        <v>111</v>
      </c>
      <c r="L47" s="289"/>
      <c r="M47" s="283"/>
      <c r="N47" s="290" t="s">
        <v>65</v>
      </c>
      <c r="O47" s="292">
        <v>2000</v>
      </c>
      <c r="P47" s="136">
        <v>2000</v>
      </c>
      <c r="Q47" s="137">
        <v>2000</v>
      </c>
      <c r="R47" s="292">
        <v>2000</v>
      </c>
      <c r="S47" s="402"/>
      <c r="T47" s="292"/>
      <c r="U47" s="292"/>
      <c r="V47" s="292">
        <v>1000</v>
      </c>
      <c r="W47" s="292">
        <f t="shared" si="38"/>
        <v>1000</v>
      </c>
      <c r="X47" s="291">
        <f t="shared" si="5"/>
        <v>50</v>
      </c>
      <c r="Y47" s="374"/>
      <c r="Z47" s="291">
        <v>1000</v>
      </c>
      <c r="AA47" s="292"/>
      <c r="AB47" s="292"/>
      <c r="AC47" s="292">
        <f t="shared" si="32"/>
        <v>1000</v>
      </c>
      <c r="AD47" s="424">
        <f t="shared" si="7"/>
        <v>50</v>
      </c>
      <c r="AE47" s="374"/>
      <c r="AF47" s="424">
        <f t="shared" si="8"/>
        <v>2000</v>
      </c>
      <c r="AG47" s="424">
        <f t="shared" si="9"/>
        <v>100</v>
      </c>
      <c r="AH47" s="374"/>
      <c r="AI47" s="424"/>
      <c r="AJ47" s="292"/>
      <c r="AK47" s="292"/>
      <c r="AL47" s="292">
        <f t="shared" si="33"/>
        <v>0</v>
      </c>
      <c r="AM47" s="424">
        <f t="shared" si="11"/>
        <v>0</v>
      </c>
      <c r="AN47" s="374"/>
      <c r="AO47" s="424"/>
      <c r="AP47" s="292"/>
      <c r="AQ47" s="292"/>
      <c r="AR47" s="292">
        <f t="shared" si="34"/>
        <v>0</v>
      </c>
      <c r="AS47" s="424">
        <f t="shared" si="13"/>
        <v>0</v>
      </c>
      <c r="AT47" s="374"/>
      <c r="AU47" s="424">
        <f t="shared" si="26"/>
        <v>0</v>
      </c>
      <c r="AV47" s="424">
        <f t="shared" si="35"/>
        <v>0</v>
      </c>
      <c r="AW47" s="374"/>
      <c r="AX47" s="424">
        <f t="shared" si="36"/>
        <v>2000</v>
      </c>
      <c r="AY47" s="424">
        <f t="shared" si="37"/>
        <v>100</v>
      </c>
    </row>
    <row r="48" spans="1:51" ht="30" customHeight="1" x14ac:dyDescent="0.2">
      <c r="A48" s="272"/>
      <c r="B48" s="273"/>
      <c r="C48" s="273"/>
      <c r="D48" s="274"/>
      <c r="E48" s="275"/>
      <c r="F48" s="273"/>
      <c r="G48" s="276"/>
      <c r="H48" s="190"/>
      <c r="I48" s="191"/>
      <c r="J48" s="130" t="s">
        <v>55</v>
      </c>
      <c r="K48" s="176"/>
      <c r="L48" s="176"/>
      <c r="M48" s="177"/>
      <c r="N48" s="101" t="s">
        <v>56</v>
      </c>
      <c r="O48" s="101">
        <f>SUM(O49:O51)</f>
        <v>11000</v>
      </c>
      <c r="P48" s="249">
        <f>SUM(P49:P51)</f>
        <v>11000</v>
      </c>
      <c r="Q48" s="250">
        <f>SUM(Q49:Q51)</f>
        <v>14000</v>
      </c>
      <c r="R48" s="101">
        <f>SUM(R49:R51)</f>
        <v>11000</v>
      </c>
      <c r="S48" s="384"/>
      <c r="T48" s="101">
        <f>SUM(T49:T51)</f>
        <v>1000</v>
      </c>
      <c r="U48" s="101">
        <f>SUM(U49:U51)</f>
        <v>1500</v>
      </c>
      <c r="V48" s="101">
        <f>SUM(V49:V51)</f>
        <v>500</v>
      </c>
      <c r="W48" s="101">
        <f>SUM(W49:W51)</f>
        <v>3000</v>
      </c>
      <c r="X48" s="291">
        <f t="shared" si="5"/>
        <v>27.272727272727273</v>
      </c>
      <c r="Y48" s="374"/>
      <c r="Z48" s="280">
        <f>SUM(Z49:Z51)</f>
        <v>1000</v>
      </c>
      <c r="AA48" s="101">
        <f>SUM(AA49:AA51)</f>
        <v>1000</v>
      </c>
      <c r="AB48" s="101">
        <f>SUM(AB49:AB51)</f>
        <v>1000</v>
      </c>
      <c r="AC48" s="101">
        <f t="shared" si="32"/>
        <v>3000</v>
      </c>
      <c r="AD48" s="424">
        <f t="shared" si="7"/>
        <v>27.272727272727273</v>
      </c>
      <c r="AE48" s="374"/>
      <c r="AF48" s="438">
        <f t="shared" si="8"/>
        <v>6000</v>
      </c>
      <c r="AG48" s="424">
        <f t="shared" si="9"/>
        <v>54.545454545454547</v>
      </c>
      <c r="AH48" s="374"/>
      <c r="AI48" s="438">
        <f>SUM(AI49:AI51)</f>
        <v>1000</v>
      </c>
      <c r="AJ48" s="101">
        <f>SUM(AJ49:AJ51)</f>
        <v>2000</v>
      </c>
      <c r="AK48" s="101">
        <f>SUM(AK49:AK51)</f>
        <v>2000</v>
      </c>
      <c r="AL48" s="101">
        <f t="shared" si="33"/>
        <v>5000</v>
      </c>
      <c r="AM48" s="424">
        <f t="shared" si="11"/>
        <v>45.454545454545453</v>
      </c>
      <c r="AN48" s="374"/>
      <c r="AO48" s="438">
        <f>SUM(AO49:AO51)</f>
        <v>0</v>
      </c>
      <c r="AP48" s="101">
        <f>SUM(AP49:AP51)</f>
        <v>0</v>
      </c>
      <c r="AQ48" s="101">
        <f>SUM(AQ49:AQ51)</f>
        <v>0</v>
      </c>
      <c r="AR48" s="101">
        <f t="shared" si="34"/>
        <v>0</v>
      </c>
      <c r="AS48" s="424">
        <f t="shared" si="13"/>
        <v>0</v>
      </c>
      <c r="AT48" s="374"/>
      <c r="AU48" s="438">
        <f t="shared" si="26"/>
        <v>5000</v>
      </c>
      <c r="AV48" s="424">
        <f t="shared" si="35"/>
        <v>45.454545454545453</v>
      </c>
      <c r="AW48" s="374"/>
      <c r="AX48" s="438">
        <f t="shared" si="36"/>
        <v>11000</v>
      </c>
      <c r="AY48" s="424">
        <f t="shared" si="37"/>
        <v>100</v>
      </c>
    </row>
    <row r="49" spans="1:51" ht="30" customHeight="1" x14ac:dyDescent="0.2">
      <c r="A49" s="281"/>
      <c r="B49" s="282"/>
      <c r="C49" s="282"/>
      <c r="D49" s="283"/>
      <c r="E49" s="284"/>
      <c r="F49" s="282"/>
      <c r="G49" s="285"/>
      <c r="H49" s="286"/>
      <c r="I49" s="287"/>
      <c r="J49" s="284"/>
      <c r="K49" s="288">
        <v>2</v>
      </c>
      <c r="L49" s="289"/>
      <c r="M49" s="283"/>
      <c r="N49" s="290" t="s">
        <v>57</v>
      </c>
      <c r="O49" s="292">
        <v>9000</v>
      </c>
      <c r="P49" s="136">
        <v>9000</v>
      </c>
      <c r="Q49" s="137">
        <v>11000</v>
      </c>
      <c r="R49" s="292">
        <v>9000</v>
      </c>
      <c r="S49" s="402"/>
      <c r="T49" s="292"/>
      <c r="U49" s="292">
        <v>500</v>
      </c>
      <c r="V49" s="292">
        <v>500</v>
      </c>
      <c r="W49" s="292">
        <f t="shared" si="38"/>
        <v>1000</v>
      </c>
      <c r="X49" s="291">
        <f t="shared" si="5"/>
        <v>11.111111111111111</v>
      </c>
      <c r="Y49" s="374"/>
      <c r="Z49" s="291">
        <v>1000</v>
      </c>
      <c r="AA49" s="292">
        <v>1000</v>
      </c>
      <c r="AB49" s="292">
        <v>1000</v>
      </c>
      <c r="AC49" s="292">
        <f t="shared" si="32"/>
        <v>3000</v>
      </c>
      <c r="AD49" s="424">
        <f t="shared" si="7"/>
        <v>33.333333333333336</v>
      </c>
      <c r="AE49" s="374"/>
      <c r="AF49" s="424">
        <f t="shared" si="8"/>
        <v>4000</v>
      </c>
      <c r="AG49" s="424">
        <f t="shared" si="9"/>
        <v>44.444444444444443</v>
      </c>
      <c r="AH49" s="374"/>
      <c r="AI49" s="424">
        <v>1000</v>
      </c>
      <c r="AJ49" s="292">
        <v>2000</v>
      </c>
      <c r="AK49" s="292">
        <v>2000</v>
      </c>
      <c r="AL49" s="292">
        <f t="shared" si="33"/>
        <v>5000</v>
      </c>
      <c r="AM49" s="424">
        <f t="shared" si="11"/>
        <v>55.555555555555557</v>
      </c>
      <c r="AN49" s="374"/>
      <c r="AO49" s="424"/>
      <c r="AP49" s="292"/>
      <c r="AQ49" s="292"/>
      <c r="AR49" s="292">
        <f t="shared" si="34"/>
        <v>0</v>
      </c>
      <c r="AS49" s="424">
        <f t="shared" si="13"/>
        <v>0</v>
      </c>
      <c r="AT49" s="374"/>
      <c r="AU49" s="424">
        <f t="shared" si="26"/>
        <v>5000</v>
      </c>
      <c r="AV49" s="424">
        <f t="shared" si="35"/>
        <v>55.555555555555557</v>
      </c>
      <c r="AW49" s="374"/>
      <c r="AX49" s="424">
        <f t="shared" si="36"/>
        <v>9000</v>
      </c>
      <c r="AY49" s="424">
        <f t="shared" si="37"/>
        <v>100</v>
      </c>
    </row>
    <row r="50" spans="1:51" ht="30" customHeight="1" x14ac:dyDescent="0.2">
      <c r="A50" s="281"/>
      <c r="B50" s="282"/>
      <c r="C50" s="282"/>
      <c r="D50" s="283"/>
      <c r="E50" s="284"/>
      <c r="F50" s="282"/>
      <c r="G50" s="285"/>
      <c r="H50" s="286"/>
      <c r="I50" s="287"/>
      <c r="J50" s="284"/>
      <c r="K50" s="288">
        <v>5</v>
      </c>
      <c r="L50" s="289"/>
      <c r="M50" s="283"/>
      <c r="N50" s="290" t="s">
        <v>58</v>
      </c>
      <c r="O50" s="292">
        <v>1000</v>
      </c>
      <c r="P50" s="136">
        <v>1000</v>
      </c>
      <c r="Q50" s="137">
        <v>2000</v>
      </c>
      <c r="R50" s="292">
        <v>1000</v>
      </c>
      <c r="S50" s="402"/>
      <c r="T50" s="292">
        <v>1000</v>
      </c>
      <c r="U50" s="292"/>
      <c r="V50" s="292"/>
      <c r="W50" s="292">
        <f t="shared" si="38"/>
        <v>1000</v>
      </c>
      <c r="X50" s="291">
        <f t="shared" si="5"/>
        <v>100</v>
      </c>
      <c r="Y50" s="374"/>
      <c r="Z50" s="291"/>
      <c r="AA50" s="292"/>
      <c r="AB50" s="292"/>
      <c r="AC50" s="292">
        <f t="shared" si="32"/>
        <v>0</v>
      </c>
      <c r="AD50" s="424">
        <f t="shared" si="7"/>
        <v>0</v>
      </c>
      <c r="AE50" s="374"/>
      <c r="AF50" s="424">
        <f t="shared" si="8"/>
        <v>1000</v>
      </c>
      <c r="AG50" s="424">
        <f t="shared" si="9"/>
        <v>100</v>
      </c>
      <c r="AH50" s="374"/>
      <c r="AI50" s="424"/>
      <c r="AJ50" s="292"/>
      <c r="AK50" s="292"/>
      <c r="AL50" s="292">
        <f t="shared" si="33"/>
        <v>0</v>
      </c>
      <c r="AM50" s="424">
        <f t="shared" si="11"/>
        <v>0</v>
      </c>
      <c r="AN50" s="374"/>
      <c r="AO50" s="424"/>
      <c r="AP50" s="292"/>
      <c r="AQ50" s="292"/>
      <c r="AR50" s="292">
        <f t="shared" si="34"/>
        <v>0</v>
      </c>
      <c r="AS50" s="424">
        <f t="shared" si="13"/>
        <v>0</v>
      </c>
      <c r="AT50" s="374"/>
      <c r="AU50" s="424">
        <f t="shared" si="26"/>
        <v>0</v>
      </c>
      <c r="AV50" s="424">
        <f t="shared" si="35"/>
        <v>0</v>
      </c>
      <c r="AW50" s="374"/>
      <c r="AX50" s="424">
        <f t="shared" si="36"/>
        <v>1000</v>
      </c>
      <c r="AY50" s="424">
        <f t="shared" si="37"/>
        <v>100</v>
      </c>
    </row>
    <row r="51" spans="1:51" ht="30" customHeight="1" x14ac:dyDescent="0.2">
      <c r="A51" s="281"/>
      <c r="B51" s="282"/>
      <c r="C51" s="282"/>
      <c r="D51" s="283"/>
      <c r="E51" s="284"/>
      <c r="F51" s="282"/>
      <c r="G51" s="285"/>
      <c r="H51" s="286"/>
      <c r="I51" s="287"/>
      <c r="J51" s="284"/>
      <c r="K51" s="288">
        <v>7</v>
      </c>
      <c r="L51" s="289"/>
      <c r="M51" s="283"/>
      <c r="N51" s="290" t="s">
        <v>59</v>
      </c>
      <c r="O51" s="292">
        <v>1000</v>
      </c>
      <c r="P51" s="136">
        <v>1000</v>
      </c>
      <c r="Q51" s="137">
        <v>1000</v>
      </c>
      <c r="R51" s="292">
        <v>1000</v>
      </c>
      <c r="S51" s="402"/>
      <c r="T51" s="292"/>
      <c r="U51" s="292">
        <v>1000</v>
      </c>
      <c r="V51" s="292"/>
      <c r="W51" s="292">
        <f t="shared" si="38"/>
        <v>1000</v>
      </c>
      <c r="X51" s="291">
        <f t="shared" si="5"/>
        <v>100</v>
      </c>
      <c r="Y51" s="374"/>
      <c r="Z51" s="291"/>
      <c r="AA51" s="292"/>
      <c r="AB51" s="292"/>
      <c r="AC51" s="292">
        <f t="shared" si="32"/>
        <v>0</v>
      </c>
      <c r="AD51" s="424">
        <f t="shared" si="7"/>
        <v>0</v>
      </c>
      <c r="AE51" s="374"/>
      <c r="AF51" s="424">
        <f t="shared" si="8"/>
        <v>1000</v>
      </c>
      <c r="AG51" s="424">
        <f t="shared" si="9"/>
        <v>100</v>
      </c>
      <c r="AH51" s="374"/>
      <c r="AI51" s="424"/>
      <c r="AJ51" s="292"/>
      <c r="AK51" s="292"/>
      <c r="AL51" s="292">
        <f t="shared" si="33"/>
        <v>0</v>
      </c>
      <c r="AM51" s="424">
        <f t="shared" si="11"/>
        <v>0</v>
      </c>
      <c r="AN51" s="374"/>
      <c r="AO51" s="424"/>
      <c r="AP51" s="292"/>
      <c r="AQ51" s="292"/>
      <c r="AR51" s="292">
        <f t="shared" si="34"/>
        <v>0</v>
      </c>
      <c r="AS51" s="424">
        <f t="shared" si="13"/>
        <v>0</v>
      </c>
      <c r="AT51" s="374"/>
      <c r="AU51" s="424">
        <f t="shared" si="26"/>
        <v>0</v>
      </c>
      <c r="AV51" s="424">
        <f t="shared" si="35"/>
        <v>0</v>
      </c>
      <c r="AW51" s="374"/>
      <c r="AX51" s="424">
        <f t="shared" si="36"/>
        <v>1000</v>
      </c>
      <c r="AY51" s="424">
        <f t="shared" si="3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60" orientation="landscape" horizontalDpi="300" verticalDpi="300" r:id="rId1"/>
  <headerFooter alignWithMargins="0">
    <oddFooter>Sayfa 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6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U19" sqref="U19"/>
    </sheetView>
  </sheetViews>
  <sheetFormatPr defaultRowHeight="15" x14ac:dyDescent="0.25"/>
  <cols>
    <col min="1" max="8" width="4" customWidth="1"/>
    <col min="9" max="9" width="6" customWidth="1"/>
    <col min="10" max="11" width="4" customWidth="1"/>
    <col min="12" max="13" width="4" hidden="1" customWidth="1"/>
    <col min="14" max="14" width="47.7109375" customWidth="1"/>
    <col min="15" max="17" width="14.85546875" hidden="1" customWidth="1"/>
    <col min="18" max="18" width="14.5703125" customWidth="1"/>
    <col min="19" max="19" width="1.7109375" customWidth="1"/>
    <col min="20" max="24" width="11.7109375" customWidth="1"/>
    <col min="25" max="25" width="1.7109375" customWidth="1"/>
    <col min="26" max="30" width="11.7109375" customWidth="1"/>
    <col min="31" max="31" width="1.7109375" customWidth="1"/>
    <col min="32" max="33" width="11.7109375" customWidth="1"/>
    <col min="34" max="34" width="1.7109375" customWidth="1"/>
    <col min="35" max="39" width="11.7109375" customWidth="1"/>
    <col min="40" max="40" width="1.7109375" customWidth="1"/>
    <col min="41" max="45" width="11.7109375" customWidth="1"/>
    <col min="46" max="46" width="1.7109375" customWidth="1"/>
    <col min="47" max="48" width="11.7109375" customWidth="1"/>
    <col min="49" max="49" width="1.7109375" customWidth="1"/>
    <col min="50" max="51" width="11.7109375" customWidth="1"/>
    <col min="237" max="244" width="4" customWidth="1"/>
    <col min="245" max="245" width="6" customWidth="1"/>
    <col min="246" max="247" width="4" customWidth="1"/>
    <col min="248" max="249" width="0" hidden="1" customWidth="1"/>
    <col min="250" max="250" width="47.7109375" customWidth="1"/>
    <col min="251" max="253" width="0" hidden="1" customWidth="1"/>
    <col min="254" max="254" width="14.5703125" customWidth="1"/>
    <col min="255" max="264" width="0" hidden="1" customWidth="1"/>
    <col min="265" max="265" width="1.7109375" customWidth="1"/>
    <col min="266" max="270" width="11.7109375" customWidth="1"/>
    <col min="271" max="271" width="1.7109375" customWidth="1"/>
    <col min="272" max="276" width="11.7109375" customWidth="1"/>
    <col min="277" max="277" width="1.7109375" customWidth="1"/>
    <col min="278" max="279" width="11.7109375" customWidth="1"/>
    <col min="280" max="280" width="1.7109375" customWidth="1"/>
    <col min="281" max="285" width="11.7109375" customWidth="1"/>
    <col min="286" max="286" width="1.7109375" customWidth="1"/>
    <col min="287" max="291" width="11.7109375" customWidth="1"/>
    <col min="292" max="292" width="1.7109375" customWidth="1"/>
    <col min="293" max="294" width="11.7109375" customWidth="1"/>
    <col min="295" max="295" width="1.7109375" customWidth="1"/>
    <col min="296" max="297" width="11.7109375" customWidth="1"/>
    <col min="298" max="298" width="1.7109375" customWidth="1"/>
    <col min="493" max="500" width="4" customWidth="1"/>
    <col min="501" max="501" width="6" customWidth="1"/>
    <col min="502" max="503" width="4" customWidth="1"/>
    <col min="504" max="505" width="0" hidden="1" customWidth="1"/>
    <col min="506" max="506" width="47.7109375" customWidth="1"/>
    <col min="507" max="509" width="0" hidden="1" customWidth="1"/>
    <col min="510" max="510" width="14.5703125" customWidth="1"/>
    <col min="511" max="520" width="0" hidden="1" customWidth="1"/>
    <col min="521" max="521" width="1.7109375" customWidth="1"/>
    <col min="522" max="526" width="11.7109375" customWidth="1"/>
    <col min="527" max="527" width="1.7109375" customWidth="1"/>
    <col min="528" max="532" width="11.7109375" customWidth="1"/>
    <col min="533" max="533" width="1.7109375" customWidth="1"/>
    <col min="534" max="535" width="11.7109375" customWidth="1"/>
    <col min="536" max="536" width="1.7109375" customWidth="1"/>
    <col min="537" max="541" width="11.7109375" customWidth="1"/>
    <col min="542" max="542" width="1.7109375" customWidth="1"/>
    <col min="543" max="547" width="11.7109375" customWidth="1"/>
    <col min="548" max="548" width="1.7109375" customWidth="1"/>
    <col min="549" max="550" width="11.7109375" customWidth="1"/>
    <col min="551" max="551" width="1.7109375" customWidth="1"/>
    <col min="552" max="553" width="11.7109375" customWidth="1"/>
    <col min="554" max="554" width="1.7109375" customWidth="1"/>
    <col min="749" max="756" width="4" customWidth="1"/>
    <col min="757" max="757" width="6" customWidth="1"/>
    <col min="758" max="759" width="4" customWidth="1"/>
    <col min="760" max="761" width="0" hidden="1" customWidth="1"/>
    <col min="762" max="762" width="47.7109375" customWidth="1"/>
    <col min="763" max="765" width="0" hidden="1" customWidth="1"/>
    <col min="766" max="766" width="14.5703125" customWidth="1"/>
    <col min="767" max="776" width="0" hidden="1" customWidth="1"/>
    <col min="777" max="777" width="1.7109375" customWidth="1"/>
    <col min="778" max="782" width="11.7109375" customWidth="1"/>
    <col min="783" max="783" width="1.7109375" customWidth="1"/>
    <col min="784" max="788" width="11.7109375" customWidth="1"/>
    <col min="789" max="789" width="1.7109375" customWidth="1"/>
    <col min="790" max="791" width="11.7109375" customWidth="1"/>
    <col min="792" max="792" width="1.7109375" customWidth="1"/>
    <col min="793" max="797" width="11.7109375" customWidth="1"/>
    <col min="798" max="798" width="1.7109375" customWidth="1"/>
    <col min="799" max="803" width="11.7109375" customWidth="1"/>
    <col min="804" max="804" width="1.7109375" customWidth="1"/>
    <col min="805" max="806" width="11.7109375" customWidth="1"/>
    <col min="807" max="807" width="1.7109375" customWidth="1"/>
    <col min="808" max="809" width="11.7109375" customWidth="1"/>
    <col min="810" max="810" width="1.7109375" customWidth="1"/>
    <col min="1005" max="1012" width="4" customWidth="1"/>
    <col min="1013" max="1013" width="6" customWidth="1"/>
    <col min="1014" max="1015" width="4" customWidth="1"/>
    <col min="1016" max="1017" width="0" hidden="1" customWidth="1"/>
    <col min="1018" max="1018" width="47.7109375" customWidth="1"/>
    <col min="1019" max="1021" width="0" hidden="1" customWidth="1"/>
    <col min="1022" max="1022" width="14.5703125" customWidth="1"/>
    <col min="1023" max="1032" width="0" hidden="1" customWidth="1"/>
    <col min="1033" max="1033" width="1.7109375" customWidth="1"/>
    <col min="1034" max="1038" width="11.7109375" customWidth="1"/>
    <col min="1039" max="1039" width="1.7109375" customWidth="1"/>
    <col min="1040" max="1044" width="11.7109375" customWidth="1"/>
    <col min="1045" max="1045" width="1.7109375" customWidth="1"/>
    <col min="1046" max="1047" width="11.7109375" customWidth="1"/>
    <col min="1048" max="1048" width="1.7109375" customWidth="1"/>
    <col min="1049" max="1053" width="11.7109375" customWidth="1"/>
    <col min="1054" max="1054" width="1.7109375" customWidth="1"/>
    <col min="1055" max="1059" width="11.7109375" customWidth="1"/>
    <col min="1060" max="1060" width="1.7109375" customWidth="1"/>
    <col min="1061" max="1062" width="11.7109375" customWidth="1"/>
    <col min="1063" max="1063" width="1.7109375" customWidth="1"/>
    <col min="1064" max="1065" width="11.7109375" customWidth="1"/>
    <col min="1066" max="1066" width="1.7109375" customWidth="1"/>
    <col min="1261" max="1268" width="4" customWidth="1"/>
    <col min="1269" max="1269" width="6" customWidth="1"/>
    <col min="1270" max="1271" width="4" customWidth="1"/>
    <col min="1272" max="1273" width="0" hidden="1" customWidth="1"/>
    <col min="1274" max="1274" width="47.7109375" customWidth="1"/>
    <col min="1275" max="1277" width="0" hidden="1" customWidth="1"/>
    <col min="1278" max="1278" width="14.5703125" customWidth="1"/>
    <col min="1279" max="1288" width="0" hidden="1" customWidth="1"/>
    <col min="1289" max="1289" width="1.7109375" customWidth="1"/>
    <col min="1290" max="1294" width="11.7109375" customWidth="1"/>
    <col min="1295" max="1295" width="1.7109375" customWidth="1"/>
    <col min="1296" max="1300" width="11.7109375" customWidth="1"/>
    <col min="1301" max="1301" width="1.7109375" customWidth="1"/>
    <col min="1302" max="1303" width="11.7109375" customWidth="1"/>
    <col min="1304" max="1304" width="1.7109375" customWidth="1"/>
    <col min="1305" max="1309" width="11.7109375" customWidth="1"/>
    <col min="1310" max="1310" width="1.7109375" customWidth="1"/>
    <col min="1311" max="1315" width="11.7109375" customWidth="1"/>
    <col min="1316" max="1316" width="1.7109375" customWidth="1"/>
    <col min="1317" max="1318" width="11.7109375" customWidth="1"/>
    <col min="1319" max="1319" width="1.7109375" customWidth="1"/>
    <col min="1320" max="1321" width="11.7109375" customWidth="1"/>
    <col min="1322" max="1322" width="1.7109375" customWidth="1"/>
    <col min="1517" max="1524" width="4" customWidth="1"/>
    <col min="1525" max="1525" width="6" customWidth="1"/>
    <col min="1526" max="1527" width="4" customWidth="1"/>
    <col min="1528" max="1529" width="0" hidden="1" customWidth="1"/>
    <col min="1530" max="1530" width="47.7109375" customWidth="1"/>
    <col min="1531" max="1533" width="0" hidden="1" customWidth="1"/>
    <col min="1534" max="1534" width="14.5703125" customWidth="1"/>
    <col min="1535" max="1544" width="0" hidden="1" customWidth="1"/>
    <col min="1545" max="1545" width="1.7109375" customWidth="1"/>
    <col min="1546" max="1550" width="11.7109375" customWidth="1"/>
    <col min="1551" max="1551" width="1.7109375" customWidth="1"/>
    <col min="1552" max="1556" width="11.7109375" customWidth="1"/>
    <col min="1557" max="1557" width="1.7109375" customWidth="1"/>
    <col min="1558" max="1559" width="11.7109375" customWidth="1"/>
    <col min="1560" max="1560" width="1.7109375" customWidth="1"/>
    <col min="1561" max="1565" width="11.7109375" customWidth="1"/>
    <col min="1566" max="1566" width="1.7109375" customWidth="1"/>
    <col min="1567" max="1571" width="11.7109375" customWidth="1"/>
    <col min="1572" max="1572" width="1.7109375" customWidth="1"/>
    <col min="1573" max="1574" width="11.7109375" customWidth="1"/>
    <col min="1575" max="1575" width="1.7109375" customWidth="1"/>
    <col min="1576" max="1577" width="11.7109375" customWidth="1"/>
    <col min="1578" max="1578" width="1.7109375" customWidth="1"/>
    <col min="1773" max="1780" width="4" customWidth="1"/>
    <col min="1781" max="1781" width="6" customWidth="1"/>
    <col min="1782" max="1783" width="4" customWidth="1"/>
    <col min="1784" max="1785" width="0" hidden="1" customWidth="1"/>
    <col min="1786" max="1786" width="47.7109375" customWidth="1"/>
    <col min="1787" max="1789" width="0" hidden="1" customWidth="1"/>
    <col min="1790" max="1790" width="14.5703125" customWidth="1"/>
    <col min="1791" max="1800" width="0" hidden="1" customWidth="1"/>
    <col min="1801" max="1801" width="1.7109375" customWidth="1"/>
    <col min="1802" max="1806" width="11.7109375" customWidth="1"/>
    <col min="1807" max="1807" width="1.7109375" customWidth="1"/>
    <col min="1808" max="1812" width="11.7109375" customWidth="1"/>
    <col min="1813" max="1813" width="1.7109375" customWidth="1"/>
    <col min="1814" max="1815" width="11.7109375" customWidth="1"/>
    <col min="1816" max="1816" width="1.7109375" customWidth="1"/>
    <col min="1817" max="1821" width="11.7109375" customWidth="1"/>
    <col min="1822" max="1822" width="1.7109375" customWidth="1"/>
    <col min="1823" max="1827" width="11.7109375" customWidth="1"/>
    <col min="1828" max="1828" width="1.7109375" customWidth="1"/>
    <col min="1829" max="1830" width="11.7109375" customWidth="1"/>
    <col min="1831" max="1831" width="1.7109375" customWidth="1"/>
    <col min="1832" max="1833" width="11.7109375" customWidth="1"/>
    <col min="1834" max="1834" width="1.7109375" customWidth="1"/>
    <col min="2029" max="2036" width="4" customWidth="1"/>
    <col min="2037" max="2037" width="6" customWidth="1"/>
    <col min="2038" max="2039" width="4" customWidth="1"/>
    <col min="2040" max="2041" width="0" hidden="1" customWidth="1"/>
    <col min="2042" max="2042" width="47.7109375" customWidth="1"/>
    <col min="2043" max="2045" width="0" hidden="1" customWidth="1"/>
    <col min="2046" max="2046" width="14.5703125" customWidth="1"/>
    <col min="2047" max="2056" width="0" hidden="1" customWidth="1"/>
    <col min="2057" max="2057" width="1.7109375" customWidth="1"/>
    <col min="2058" max="2062" width="11.7109375" customWidth="1"/>
    <col min="2063" max="2063" width="1.7109375" customWidth="1"/>
    <col min="2064" max="2068" width="11.7109375" customWidth="1"/>
    <col min="2069" max="2069" width="1.7109375" customWidth="1"/>
    <col min="2070" max="2071" width="11.7109375" customWidth="1"/>
    <col min="2072" max="2072" width="1.7109375" customWidth="1"/>
    <col min="2073" max="2077" width="11.7109375" customWidth="1"/>
    <col min="2078" max="2078" width="1.7109375" customWidth="1"/>
    <col min="2079" max="2083" width="11.7109375" customWidth="1"/>
    <col min="2084" max="2084" width="1.7109375" customWidth="1"/>
    <col min="2085" max="2086" width="11.7109375" customWidth="1"/>
    <col min="2087" max="2087" width="1.7109375" customWidth="1"/>
    <col min="2088" max="2089" width="11.7109375" customWidth="1"/>
    <col min="2090" max="2090" width="1.7109375" customWidth="1"/>
    <col min="2285" max="2292" width="4" customWidth="1"/>
    <col min="2293" max="2293" width="6" customWidth="1"/>
    <col min="2294" max="2295" width="4" customWidth="1"/>
    <col min="2296" max="2297" width="0" hidden="1" customWidth="1"/>
    <col min="2298" max="2298" width="47.7109375" customWidth="1"/>
    <col min="2299" max="2301" width="0" hidden="1" customWidth="1"/>
    <col min="2302" max="2302" width="14.5703125" customWidth="1"/>
    <col min="2303" max="2312" width="0" hidden="1" customWidth="1"/>
    <col min="2313" max="2313" width="1.7109375" customWidth="1"/>
    <col min="2314" max="2318" width="11.7109375" customWidth="1"/>
    <col min="2319" max="2319" width="1.7109375" customWidth="1"/>
    <col min="2320" max="2324" width="11.7109375" customWidth="1"/>
    <col min="2325" max="2325" width="1.7109375" customWidth="1"/>
    <col min="2326" max="2327" width="11.7109375" customWidth="1"/>
    <col min="2328" max="2328" width="1.7109375" customWidth="1"/>
    <col min="2329" max="2333" width="11.7109375" customWidth="1"/>
    <col min="2334" max="2334" width="1.7109375" customWidth="1"/>
    <col min="2335" max="2339" width="11.7109375" customWidth="1"/>
    <col min="2340" max="2340" width="1.7109375" customWidth="1"/>
    <col min="2341" max="2342" width="11.7109375" customWidth="1"/>
    <col min="2343" max="2343" width="1.7109375" customWidth="1"/>
    <col min="2344" max="2345" width="11.7109375" customWidth="1"/>
    <col min="2346" max="2346" width="1.7109375" customWidth="1"/>
    <col min="2541" max="2548" width="4" customWidth="1"/>
    <col min="2549" max="2549" width="6" customWidth="1"/>
    <col min="2550" max="2551" width="4" customWidth="1"/>
    <col min="2552" max="2553" width="0" hidden="1" customWidth="1"/>
    <col min="2554" max="2554" width="47.7109375" customWidth="1"/>
    <col min="2555" max="2557" width="0" hidden="1" customWidth="1"/>
    <col min="2558" max="2558" width="14.5703125" customWidth="1"/>
    <col min="2559" max="2568" width="0" hidden="1" customWidth="1"/>
    <col min="2569" max="2569" width="1.7109375" customWidth="1"/>
    <col min="2570" max="2574" width="11.7109375" customWidth="1"/>
    <col min="2575" max="2575" width="1.7109375" customWidth="1"/>
    <col min="2576" max="2580" width="11.7109375" customWidth="1"/>
    <col min="2581" max="2581" width="1.7109375" customWidth="1"/>
    <col min="2582" max="2583" width="11.7109375" customWidth="1"/>
    <col min="2584" max="2584" width="1.7109375" customWidth="1"/>
    <col min="2585" max="2589" width="11.7109375" customWidth="1"/>
    <col min="2590" max="2590" width="1.7109375" customWidth="1"/>
    <col min="2591" max="2595" width="11.7109375" customWidth="1"/>
    <col min="2596" max="2596" width="1.7109375" customWidth="1"/>
    <col min="2597" max="2598" width="11.7109375" customWidth="1"/>
    <col min="2599" max="2599" width="1.7109375" customWidth="1"/>
    <col min="2600" max="2601" width="11.7109375" customWidth="1"/>
    <col min="2602" max="2602" width="1.7109375" customWidth="1"/>
    <col min="2797" max="2804" width="4" customWidth="1"/>
    <col min="2805" max="2805" width="6" customWidth="1"/>
    <col min="2806" max="2807" width="4" customWidth="1"/>
    <col min="2808" max="2809" width="0" hidden="1" customWidth="1"/>
    <col min="2810" max="2810" width="47.7109375" customWidth="1"/>
    <col min="2811" max="2813" width="0" hidden="1" customWidth="1"/>
    <col min="2814" max="2814" width="14.5703125" customWidth="1"/>
    <col min="2815" max="2824" width="0" hidden="1" customWidth="1"/>
    <col min="2825" max="2825" width="1.7109375" customWidth="1"/>
    <col min="2826" max="2830" width="11.7109375" customWidth="1"/>
    <col min="2831" max="2831" width="1.7109375" customWidth="1"/>
    <col min="2832" max="2836" width="11.7109375" customWidth="1"/>
    <col min="2837" max="2837" width="1.7109375" customWidth="1"/>
    <col min="2838" max="2839" width="11.7109375" customWidth="1"/>
    <col min="2840" max="2840" width="1.7109375" customWidth="1"/>
    <col min="2841" max="2845" width="11.7109375" customWidth="1"/>
    <col min="2846" max="2846" width="1.7109375" customWidth="1"/>
    <col min="2847" max="2851" width="11.7109375" customWidth="1"/>
    <col min="2852" max="2852" width="1.7109375" customWidth="1"/>
    <col min="2853" max="2854" width="11.7109375" customWidth="1"/>
    <col min="2855" max="2855" width="1.7109375" customWidth="1"/>
    <col min="2856" max="2857" width="11.7109375" customWidth="1"/>
    <col min="2858" max="2858" width="1.7109375" customWidth="1"/>
    <col min="3053" max="3060" width="4" customWidth="1"/>
    <col min="3061" max="3061" width="6" customWidth="1"/>
    <col min="3062" max="3063" width="4" customWidth="1"/>
    <col min="3064" max="3065" width="0" hidden="1" customWidth="1"/>
    <col min="3066" max="3066" width="47.7109375" customWidth="1"/>
    <col min="3067" max="3069" width="0" hidden="1" customWidth="1"/>
    <col min="3070" max="3070" width="14.5703125" customWidth="1"/>
    <col min="3071" max="3080" width="0" hidden="1" customWidth="1"/>
    <col min="3081" max="3081" width="1.7109375" customWidth="1"/>
    <col min="3082" max="3086" width="11.7109375" customWidth="1"/>
    <col min="3087" max="3087" width="1.7109375" customWidth="1"/>
    <col min="3088" max="3092" width="11.7109375" customWidth="1"/>
    <col min="3093" max="3093" width="1.7109375" customWidth="1"/>
    <col min="3094" max="3095" width="11.7109375" customWidth="1"/>
    <col min="3096" max="3096" width="1.7109375" customWidth="1"/>
    <col min="3097" max="3101" width="11.7109375" customWidth="1"/>
    <col min="3102" max="3102" width="1.7109375" customWidth="1"/>
    <col min="3103" max="3107" width="11.7109375" customWidth="1"/>
    <col min="3108" max="3108" width="1.7109375" customWidth="1"/>
    <col min="3109" max="3110" width="11.7109375" customWidth="1"/>
    <col min="3111" max="3111" width="1.7109375" customWidth="1"/>
    <col min="3112" max="3113" width="11.7109375" customWidth="1"/>
    <col min="3114" max="3114" width="1.7109375" customWidth="1"/>
    <col min="3309" max="3316" width="4" customWidth="1"/>
    <col min="3317" max="3317" width="6" customWidth="1"/>
    <col min="3318" max="3319" width="4" customWidth="1"/>
    <col min="3320" max="3321" width="0" hidden="1" customWidth="1"/>
    <col min="3322" max="3322" width="47.7109375" customWidth="1"/>
    <col min="3323" max="3325" width="0" hidden="1" customWidth="1"/>
    <col min="3326" max="3326" width="14.5703125" customWidth="1"/>
    <col min="3327" max="3336" width="0" hidden="1" customWidth="1"/>
    <col min="3337" max="3337" width="1.7109375" customWidth="1"/>
    <col min="3338" max="3342" width="11.7109375" customWidth="1"/>
    <col min="3343" max="3343" width="1.7109375" customWidth="1"/>
    <col min="3344" max="3348" width="11.7109375" customWidth="1"/>
    <col min="3349" max="3349" width="1.7109375" customWidth="1"/>
    <col min="3350" max="3351" width="11.7109375" customWidth="1"/>
    <col min="3352" max="3352" width="1.7109375" customWidth="1"/>
    <col min="3353" max="3357" width="11.7109375" customWidth="1"/>
    <col min="3358" max="3358" width="1.7109375" customWidth="1"/>
    <col min="3359" max="3363" width="11.7109375" customWidth="1"/>
    <col min="3364" max="3364" width="1.7109375" customWidth="1"/>
    <col min="3365" max="3366" width="11.7109375" customWidth="1"/>
    <col min="3367" max="3367" width="1.7109375" customWidth="1"/>
    <col min="3368" max="3369" width="11.7109375" customWidth="1"/>
    <col min="3370" max="3370" width="1.7109375" customWidth="1"/>
    <col min="3565" max="3572" width="4" customWidth="1"/>
    <col min="3573" max="3573" width="6" customWidth="1"/>
    <col min="3574" max="3575" width="4" customWidth="1"/>
    <col min="3576" max="3577" width="0" hidden="1" customWidth="1"/>
    <col min="3578" max="3578" width="47.7109375" customWidth="1"/>
    <col min="3579" max="3581" width="0" hidden="1" customWidth="1"/>
    <col min="3582" max="3582" width="14.5703125" customWidth="1"/>
    <col min="3583" max="3592" width="0" hidden="1" customWidth="1"/>
    <col min="3593" max="3593" width="1.7109375" customWidth="1"/>
    <col min="3594" max="3598" width="11.7109375" customWidth="1"/>
    <col min="3599" max="3599" width="1.7109375" customWidth="1"/>
    <col min="3600" max="3604" width="11.7109375" customWidth="1"/>
    <col min="3605" max="3605" width="1.7109375" customWidth="1"/>
    <col min="3606" max="3607" width="11.7109375" customWidth="1"/>
    <col min="3608" max="3608" width="1.7109375" customWidth="1"/>
    <col min="3609" max="3613" width="11.7109375" customWidth="1"/>
    <col min="3614" max="3614" width="1.7109375" customWidth="1"/>
    <col min="3615" max="3619" width="11.7109375" customWidth="1"/>
    <col min="3620" max="3620" width="1.7109375" customWidth="1"/>
    <col min="3621" max="3622" width="11.7109375" customWidth="1"/>
    <col min="3623" max="3623" width="1.7109375" customWidth="1"/>
    <col min="3624" max="3625" width="11.7109375" customWidth="1"/>
    <col min="3626" max="3626" width="1.7109375" customWidth="1"/>
    <col min="3821" max="3828" width="4" customWidth="1"/>
    <col min="3829" max="3829" width="6" customWidth="1"/>
    <col min="3830" max="3831" width="4" customWidth="1"/>
    <col min="3832" max="3833" width="0" hidden="1" customWidth="1"/>
    <col min="3834" max="3834" width="47.7109375" customWidth="1"/>
    <col min="3835" max="3837" width="0" hidden="1" customWidth="1"/>
    <col min="3838" max="3838" width="14.5703125" customWidth="1"/>
    <col min="3839" max="3848" width="0" hidden="1" customWidth="1"/>
    <col min="3849" max="3849" width="1.7109375" customWidth="1"/>
    <col min="3850" max="3854" width="11.7109375" customWidth="1"/>
    <col min="3855" max="3855" width="1.7109375" customWidth="1"/>
    <col min="3856" max="3860" width="11.7109375" customWidth="1"/>
    <col min="3861" max="3861" width="1.7109375" customWidth="1"/>
    <col min="3862" max="3863" width="11.7109375" customWidth="1"/>
    <col min="3864" max="3864" width="1.7109375" customWidth="1"/>
    <col min="3865" max="3869" width="11.7109375" customWidth="1"/>
    <col min="3870" max="3870" width="1.7109375" customWidth="1"/>
    <col min="3871" max="3875" width="11.7109375" customWidth="1"/>
    <col min="3876" max="3876" width="1.7109375" customWidth="1"/>
    <col min="3877" max="3878" width="11.7109375" customWidth="1"/>
    <col min="3879" max="3879" width="1.7109375" customWidth="1"/>
    <col min="3880" max="3881" width="11.7109375" customWidth="1"/>
    <col min="3882" max="3882" width="1.7109375" customWidth="1"/>
    <col min="4077" max="4084" width="4" customWidth="1"/>
    <col min="4085" max="4085" width="6" customWidth="1"/>
    <col min="4086" max="4087" width="4" customWidth="1"/>
    <col min="4088" max="4089" width="0" hidden="1" customWidth="1"/>
    <col min="4090" max="4090" width="47.7109375" customWidth="1"/>
    <col min="4091" max="4093" width="0" hidden="1" customWidth="1"/>
    <col min="4094" max="4094" width="14.5703125" customWidth="1"/>
    <col min="4095" max="4104" width="0" hidden="1" customWidth="1"/>
    <col min="4105" max="4105" width="1.7109375" customWidth="1"/>
    <col min="4106" max="4110" width="11.7109375" customWidth="1"/>
    <col min="4111" max="4111" width="1.7109375" customWidth="1"/>
    <col min="4112" max="4116" width="11.7109375" customWidth="1"/>
    <col min="4117" max="4117" width="1.7109375" customWidth="1"/>
    <col min="4118" max="4119" width="11.7109375" customWidth="1"/>
    <col min="4120" max="4120" width="1.7109375" customWidth="1"/>
    <col min="4121" max="4125" width="11.7109375" customWidth="1"/>
    <col min="4126" max="4126" width="1.7109375" customWidth="1"/>
    <col min="4127" max="4131" width="11.7109375" customWidth="1"/>
    <col min="4132" max="4132" width="1.7109375" customWidth="1"/>
    <col min="4133" max="4134" width="11.7109375" customWidth="1"/>
    <col min="4135" max="4135" width="1.7109375" customWidth="1"/>
    <col min="4136" max="4137" width="11.7109375" customWidth="1"/>
    <col min="4138" max="4138" width="1.7109375" customWidth="1"/>
    <col min="4333" max="4340" width="4" customWidth="1"/>
    <col min="4341" max="4341" width="6" customWidth="1"/>
    <col min="4342" max="4343" width="4" customWidth="1"/>
    <col min="4344" max="4345" width="0" hidden="1" customWidth="1"/>
    <col min="4346" max="4346" width="47.7109375" customWidth="1"/>
    <col min="4347" max="4349" width="0" hidden="1" customWidth="1"/>
    <col min="4350" max="4350" width="14.5703125" customWidth="1"/>
    <col min="4351" max="4360" width="0" hidden="1" customWidth="1"/>
    <col min="4361" max="4361" width="1.7109375" customWidth="1"/>
    <col min="4362" max="4366" width="11.7109375" customWidth="1"/>
    <col min="4367" max="4367" width="1.7109375" customWidth="1"/>
    <col min="4368" max="4372" width="11.7109375" customWidth="1"/>
    <col min="4373" max="4373" width="1.7109375" customWidth="1"/>
    <col min="4374" max="4375" width="11.7109375" customWidth="1"/>
    <col min="4376" max="4376" width="1.7109375" customWidth="1"/>
    <col min="4377" max="4381" width="11.7109375" customWidth="1"/>
    <col min="4382" max="4382" width="1.7109375" customWidth="1"/>
    <col min="4383" max="4387" width="11.7109375" customWidth="1"/>
    <col min="4388" max="4388" width="1.7109375" customWidth="1"/>
    <col min="4389" max="4390" width="11.7109375" customWidth="1"/>
    <col min="4391" max="4391" width="1.7109375" customWidth="1"/>
    <col min="4392" max="4393" width="11.7109375" customWidth="1"/>
    <col min="4394" max="4394" width="1.7109375" customWidth="1"/>
    <col min="4589" max="4596" width="4" customWidth="1"/>
    <col min="4597" max="4597" width="6" customWidth="1"/>
    <col min="4598" max="4599" width="4" customWidth="1"/>
    <col min="4600" max="4601" width="0" hidden="1" customWidth="1"/>
    <col min="4602" max="4602" width="47.7109375" customWidth="1"/>
    <col min="4603" max="4605" width="0" hidden="1" customWidth="1"/>
    <col min="4606" max="4606" width="14.5703125" customWidth="1"/>
    <col min="4607" max="4616" width="0" hidden="1" customWidth="1"/>
    <col min="4617" max="4617" width="1.7109375" customWidth="1"/>
    <col min="4618" max="4622" width="11.7109375" customWidth="1"/>
    <col min="4623" max="4623" width="1.7109375" customWidth="1"/>
    <col min="4624" max="4628" width="11.7109375" customWidth="1"/>
    <col min="4629" max="4629" width="1.7109375" customWidth="1"/>
    <col min="4630" max="4631" width="11.7109375" customWidth="1"/>
    <col min="4632" max="4632" width="1.7109375" customWidth="1"/>
    <col min="4633" max="4637" width="11.7109375" customWidth="1"/>
    <col min="4638" max="4638" width="1.7109375" customWidth="1"/>
    <col min="4639" max="4643" width="11.7109375" customWidth="1"/>
    <col min="4644" max="4644" width="1.7109375" customWidth="1"/>
    <col min="4645" max="4646" width="11.7109375" customWidth="1"/>
    <col min="4647" max="4647" width="1.7109375" customWidth="1"/>
    <col min="4648" max="4649" width="11.7109375" customWidth="1"/>
    <col min="4650" max="4650" width="1.7109375" customWidth="1"/>
    <col min="4845" max="4852" width="4" customWidth="1"/>
    <col min="4853" max="4853" width="6" customWidth="1"/>
    <col min="4854" max="4855" width="4" customWidth="1"/>
    <col min="4856" max="4857" width="0" hidden="1" customWidth="1"/>
    <col min="4858" max="4858" width="47.7109375" customWidth="1"/>
    <col min="4859" max="4861" width="0" hidden="1" customWidth="1"/>
    <col min="4862" max="4862" width="14.5703125" customWidth="1"/>
    <col min="4863" max="4872" width="0" hidden="1" customWidth="1"/>
    <col min="4873" max="4873" width="1.7109375" customWidth="1"/>
    <col min="4874" max="4878" width="11.7109375" customWidth="1"/>
    <col min="4879" max="4879" width="1.7109375" customWidth="1"/>
    <col min="4880" max="4884" width="11.7109375" customWidth="1"/>
    <col min="4885" max="4885" width="1.7109375" customWidth="1"/>
    <col min="4886" max="4887" width="11.7109375" customWidth="1"/>
    <col min="4888" max="4888" width="1.7109375" customWidth="1"/>
    <col min="4889" max="4893" width="11.7109375" customWidth="1"/>
    <col min="4894" max="4894" width="1.7109375" customWidth="1"/>
    <col min="4895" max="4899" width="11.7109375" customWidth="1"/>
    <col min="4900" max="4900" width="1.7109375" customWidth="1"/>
    <col min="4901" max="4902" width="11.7109375" customWidth="1"/>
    <col min="4903" max="4903" width="1.7109375" customWidth="1"/>
    <col min="4904" max="4905" width="11.7109375" customWidth="1"/>
    <col min="4906" max="4906" width="1.7109375" customWidth="1"/>
    <col min="5101" max="5108" width="4" customWidth="1"/>
    <col min="5109" max="5109" width="6" customWidth="1"/>
    <col min="5110" max="5111" width="4" customWidth="1"/>
    <col min="5112" max="5113" width="0" hidden="1" customWidth="1"/>
    <col min="5114" max="5114" width="47.7109375" customWidth="1"/>
    <col min="5115" max="5117" width="0" hidden="1" customWidth="1"/>
    <col min="5118" max="5118" width="14.5703125" customWidth="1"/>
    <col min="5119" max="5128" width="0" hidden="1" customWidth="1"/>
    <col min="5129" max="5129" width="1.7109375" customWidth="1"/>
    <col min="5130" max="5134" width="11.7109375" customWidth="1"/>
    <col min="5135" max="5135" width="1.7109375" customWidth="1"/>
    <col min="5136" max="5140" width="11.7109375" customWidth="1"/>
    <col min="5141" max="5141" width="1.7109375" customWidth="1"/>
    <col min="5142" max="5143" width="11.7109375" customWidth="1"/>
    <col min="5144" max="5144" width="1.7109375" customWidth="1"/>
    <col min="5145" max="5149" width="11.7109375" customWidth="1"/>
    <col min="5150" max="5150" width="1.7109375" customWidth="1"/>
    <col min="5151" max="5155" width="11.7109375" customWidth="1"/>
    <col min="5156" max="5156" width="1.7109375" customWidth="1"/>
    <col min="5157" max="5158" width="11.7109375" customWidth="1"/>
    <col min="5159" max="5159" width="1.7109375" customWidth="1"/>
    <col min="5160" max="5161" width="11.7109375" customWidth="1"/>
    <col min="5162" max="5162" width="1.7109375" customWidth="1"/>
    <col min="5357" max="5364" width="4" customWidth="1"/>
    <col min="5365" max="5365" width="6" customWidth="1"/>
    <col min="5366" max="5367" width="4" customWidth="1"/>
    <col min="5368" max="5369" width="0" hidden="1" customWidth="1"/>
    <col min="5370" max="5370" width="47.7109375" customWidth="1"/>
    <col min="5371" max="5373" width="0" hidden="1" customWidth="1"/>
    <col min="5374" max="5374" width="14.5703125" customWidth="1"/>
    <col min="5375" max="5384" width="0" hidden="1" customWidth="1"/>
    <col min="5385" max="5385" width="1.7109375" customWidth="1"/>
    <col min="5386" max="5390" width="11.7109375" customWidth="1"/>
    <col min="5391" max="5391" width="1.7109375" customWidth="1"/>
    <col min="5392" max="5396" width="11.7109375" customWidth="1"/>
    <col min="5397" max="5397" width="1.7109375" customWidth="1"/>
    <col min="5398" max="5399" width="11.7109375" customWidth="1"/>
    <col min="5400" max="5400" width="1.7109375" customWidth="1"/>
    <col min="5401" max="5405" width="11.7109375" customWidth="1"/>
    <col min="5406" max="5406" width="1.7109375" customWidth="1"/>
    <col min="5407" max="5411" width="11.7109375" customWidth="1"/>
    <col min="5412" max="5412" width="1.7109375" customWidth="1"/>
    <col min="5413" max="5414" width="11.7109375" customWidth="1"/>
    <col min="5415" max="5415" width="1.7109375" customWidth="1"/>
    <col min="5416" max="5417" width="11.7109375" customWidth="1"/>
    <col min="5418" max="5418" width="1.7109375" customWidth="1"/>
    <col min="5613" max="5620" width="4" customWidth="1"/>
    <col min="5621" max="5621" width="6" customWidth="1"/>
    <col min="5622" max="5623" width="4" customWidth="1"/>
    <col min="5624" max="5625" width="0" hidden="1" customWidth="1"/>
    <col min="5626" max="5626" width="47.7109375" customWidth="1"/>
    <col min="5627" max="5629" width="0" hidden="1" customWidth="1"/>
    <col min="5630" max="5630" width="14.5703125" customWidth="1"/>
    <col min="5631" max="5640" width="0" hidden="1" customWidth="1"/>
    <col min="5641" max="5641" width="1.7109375" customWidth="1"/>
    <col min="5642" max="5646" width="11.7109375" customWidth="1"/>
    <col min="5647" max="5647" width="1.7109375" customWidth="1"/>
    <col min="5648" max="5652" width="11.7109375" customWidth="1"/>
    <col min="5653" max="5653" width="1.7109375" customWidth="1"/>
    <col min="5654" max="5655" width="11.7109375" customWidth="1"/>
    <col min="5656" max="5656" width="1.7109375" customWidth="1"/>
    <col min="5657" max="5661" width="11.7109375" customWidth="1"/>
    <col min="5662" max="5662" width="1.7109375" customWidth="1"/>
    <col min="5663" max="5667" width="11.7109375" customWidth="1"/>
    <col min="5668" max="5668" width="1.7109375" customWidth="1"/>
    <col min="5669" max="5670" width="11.7109375" customWidth="1"/>
    <col min="5671" max="5671" width="1.7109375" customWidth="1"/>
    <col min="5672" max="5673" width="11.7109375" customWidth="1"/>
    <col min="5674" max="5674" width="1.7109375" customWidth="1"/>
    <col min="5869" max="5876" width="4" customWidth="1"/>
    <col min="5877" max="5877" width="6" customWidth="1"/>
    <col min="5878" max="5879" width="4" customWidth="1"/>
    <col min="5880" max="5881" width="0" hidden="1" customWidth="1"/>
    <col min="5882" max="5882" width="47.7109375" customWidth="1"/>
    <col min="5883" max="5885" width="0" hidden="1" customWidth="1"/>
    <col min="5886" max="5886" width="14.5703125" customWidth="1"/>
    <col min="5887" max="5896" width="0" hidden="1" customWidth="1"/>
    <col min="5897" max="5897" width="1.7109375" customWidth="1"/>
    <col min="5898" max="5902" width="11.7109375" customWidth="1"/>
    <col min="5903" max="5903" width="1.7109375" customWidth="1"/>
    <col min="5904" max="5908" width="11.7109375" customWidth="1"/>
    <col min="5909" max="5909" width="1.7109375" customWidth="1"/>
    <col min="5910" max="5911" width="11.7109375" customWidth="1"/>
    <col min="5912" max="5912" width="1.7109375" customWidth="1"/>
    <col min="5913" max="5917" width="11.7109375" customWidth="1"/>
    <col min="5918" max="5918" width="1.7109375" customWidth="1"/>
    <col min="5919" max="5923" width="11.7109375" customWidth="1"/>
    <col min="5924" max="5924" width="1.7109375" customWidth="1"/>
    <col min="5925" max="5926" width="11.7109375" customWidth="1"/>
    <col min="5927" max="5927" width="1.7109375" customWidth="1"/>
    <col min="5928" max="5929" width="11.7109375" customWidth="1"/>
    <col min="5930" max="5930" width="1.7109375" customWidth="1"/>
    <col min="6125" max="6132" width="4" customWidth="1"/>
    <col min="6133" max="6133" width="6" customWidth="1"/>
    <col min="6134" max="6135" width="4" customWidth="1"/>
    <col min="6136" max="6137" width="0" hidden="1" customWidth="1"/>
    <col min="6138" max="6138" width="47.7109375" customWidth="1"/>
    <col min="6139" max="6141" width="0" hidden="1" customWidth="1"/>
    <col min="6142" max="6142" width="14.5703125" customWidth="1"/>
    <col min="6143" max="6152" width="0" hidden="1" customWidth="1"/>
    <col min="6153" max="6153" width="1.7109375" customWidth="1"/>
    <col min="6154" max="6158" width="11.7109375" customWidth="1"/>
    <col min="6159" max="6159" width="1.7109375" customWidth="1"/>
    <col min="6160" max="6164" width="11.7109375" customWidth="1"/>
    <col min="6165" max="6165" width="1.7109375" customWidth="1"/>
    <col min="6166" max="6167" width="11.7109375" customWidth="1"/>
    <col min="6168" max="6168" width="1.7109375" customWidth="1"/>
    <col min="6169" max="6173" width="11.7109375" customWidth="1"/>
    <col min="6174" max="6174" width="1.7109375" customWidth="1"/>
    <col min="6175" max="6179" width="11.7109375" customWidth="1"/>
    <col min="6180" max="6180" width="1.7109375" customWidth="1"/>
    <col min="6181" max="6182" width="11.7109375" customWidth="1"/>
    <col min="6183" max="6183" width="1.7109375" customWidth="1"/>
    <col min="6184" max="6185" width="11.7109375" customWidth="1"/>
    <col min="6186" max="6186" width="1.7109375" customWidth="1"/>
    <col min="6381" max="6388" width="4" customWidth="1"/>
    <col min="6389" max="6389" width="6" customWidth="1"/>
    <col min="6390" max="6391" width="4" customWidth="1"/>
    <col min="6392" max="6393" width="0" hidden="1" customWidth="1"/>
    <col min="6394" max="6394" width="47.7109375" customWidth="1"/>
    <col min="6395" max="6397" width="0" hidden="1" customWidth="1"/>
    <col min="6398" max="6398" width="14.5703125" customWidth="1"/>
    <col min="6399" max="6408" width="0" hidden="1" customWidth="1"/>
    <col min="6409" max="6409" width="1.7109375" customWidth="1"/>
    <col min="6410" max="6414" width="11.7109375" customWidth="1"/>
    <col min="6415" max="6415" width="1.7109375" customWidth="1"/>
    <col min="6416" max="6420" width="11.7109375" customWidth="1"/>
    <col min="6421" max="6421" width="1.7109375" customWidth="1"/>
    <col min="6422" max="6423" width="11.7109375" customWidth="1"/>
    <col min="6424" max="6424" width="1.7109375" customWidth="1"/>
    <col min="6425" max="6429" width="11.7109375" customWidth="1"/>
    <col min="6430" max="6430" width="1.7109375" customWidth="1"/>
    <col min="6431" max="6435" width="11.7109375" customWidth="1"/>
    <col min="6436" max="6436" width="1.7109375" customWidth="1"/>
    <col min="6437" max="6438" width="11.7109375" customWidth="1"/>
    <col min="6439" max="6439" width="1.7109375" customWidth="1"/>
    <col min="6440" max="6441" width="11.7109375" customWidth="1"/>
    <col min="6442" max="6442" width="1.7109375" customWidth="1"/>
    <col min="6637" max="6644" width="4" customWidth="1"/>
    <col min="6645" max="6645" width="6" customWidth="1"/>
    <col min="6646" max="6647" width="4" customWidth="1"/>
    <col min="6648" max="6649" width="0" hidden="1" customWidth="1"/>
    <col min="6650" max="6650" width="47.7109375" customWidth="1"/>
    <col min="6651" max="6653" width="0" hidden="1" customWidth="1"/>
    <col min="6654" max="6654" width="14.5703125" customWidth="1"/>
    <col min="6655" max="6664" width="0" hidden="1" customWidth="1"/>
    <col min="6665" max="6665" width="1.7109375" customWidth="1"/>
    <col min="6666" max="6670" width="11.7109375" customWidth="1"/>
    <col min="6671" max="6671" width="1.7109375" customWidth="1"/>
    <col min="6672" max="6676" width="11.7109375" customWidth="1"/>
    <col min="6677" max="6677" width="1.7109375" customWidth="1"/>
    <col min="6678" max="6679" width="11.7109375" customWidth="1"/>
    <col min="6680" max="6680" width="1.7109375" customWidth="1"/>
    <col min="6681" max="6685" width="11.7109375" customWidth="1"/>
    <col min="6686" max="6686" width="1.7109375" customWidth="1"/>
    <col min="6687" max="6691" width="11.7109375" customWidth="1"/>
    <col min="6692" max="6692" width="1.7109375" customWidth="1"/>
    <col min="6693" max="6694" width="11.7109375" customWidth="1"/>
    <col min="6695" max="6695" width="1.7109375" customWidth="1"/>
    <col min="6696" max="6697" width="11.7109375" customWidth="1"/>
    <col min="6698" max="6698" width="1.7109375" customWidth="1"/>
    <col min="6893" max="6900" width="4" customWidth="1"/>
    <col min="6901" max="6901" width="6" customWidth="1"/>
    <col min="6902" max="6903" width="4" customWidth="1"/>
    <col min="6904" max="6905" width="0" hidden="1" customWidth="1"/>
    <col min="6906" max="6906" width="47.7109375" customWidth="1"/>
    <col min="6907" max="6909" width="0" hidden="1" customWidth="1"/>
    <col min="6910" max="6910" width="14.5703125" customWidth="1"/>
    <col min="6911" max="6920" width="0" hidden="1" customWidth="1"/>
    <col min="6921" max="6921" width="1.7109375" customWidth="1"/>
    <col min="6922" max="6926" width="11.7109375" customWidth="1"/>
    <col min="6927" max="6927" width="1.7109375" customWidth="1"/>
    <col min="6928" max="6932" width="11.7109375" customWidth="1"/>
    <col min="6933" max="6933" width="1.7109375" customWidth="1"/>
    <col min="6934" max="6935" width="11.7109375" customWidth="1"/>
    <col min="6936" max="6936" width="1.7109375" customWidth="1"/>
    <col min="6937" max="6941" width="11.7109375" customWidth="1"/>
    <col min="6942" max="6942" width="1.7109375" customWidth="1"/>
    <col min="6943" max="6947" width="11.7109375" customWidth="1"/>
    <col min="6948" max="6948" width="1.7109375" customWidth="1"/>
    <col min="6949" max="6950" width="11.7109375" customWidth="1"/>
    <col min="6951" max="6951" width="1.7109375" customWidth="1"/>
    <col min="6952" max="6953" width="11.7109375" customWidth="1"/>
    <col min="6954" max="6954" width="1.7109375" customWidth="1"/>
    <col min="7149" max="7156" width="4" customWidth="1"/>
    <col min="7157" max="7157" width="6" customWidth="1"/>
    <col min="7158" max="7159" width="4" customWidth="1"/>
    <col min="7160" max="7161" width="0" hidden="1" customWidth="1"/>
    <col min="7162" max="7162" width="47.7109375" customWidth="1"/>
    <col min="7163" max="7165" width="0" hidden="1" customWidth="1"/>
    <col min="7166" max="7166" width="14.5703125" customWidth="1"/>
    <col min="7167" max="7176" width="0" hidden="1" customWidth="1"/>
    <col min="7177" max="7177" width="1.7109375" customWidth="1"/>
    <col min="7178" max="7182" width="11.7109375" customWidth="1"/>
    <col min="7183" max="7183" width="1.7109375" customWidth="1"/>
    <col min="7184" max="7188" width="11.7109375" customWidth="1"/>
    <col min="7189" max="7189" width="1.7109375" customWidth="1"/>
    <col min="7190" max="7191" width="11.7109375" customWidth="1"/>
    <col min="7192" max="7192" width="1.7109375" customWidth="1"/>
    <col min="7193" max="7197" width="11.7109375" customWidth="1"/>
    <col min="7198" max="7198" width="1.7109375" customWidth="1"/>
    <col min="7199" max="7203" width="11.7109375" customWidth="1"/>
    <col min="7204" max="7204" width="1.7109375" customWidth="1"/>
    <col min="7205" max="7206" width="11.7109375" customWidth="1"/>
    <col min="7207" max="7207" width="1.7109375" customWidth="1"/>
    <col min="7208" max="7209" width="11.7109375" customWidth="1"/>
    <col min="7210" max="7210" width="1.7109375" customWidth="1"/>
    <col min="7405" max="7412" width="4" customWidth="1"/>
    <col min="7413" max="7413" width="6" customWidth="1"/>
    <col min="7414" max="7415" width="4" customWidth="1"/>
    <col min="7416" max="7417" width="0" hidden="1" customWidth="1"/>
    <col min="7418" max="7418" width="47.7109375" customWidth="1"/>
    <col min="7419" max="7421" width="0" hidden="1" customWidth="1"/>
    <col min="7422" max="7422" width="14.5703125" customWidth="1"/>
    <col min="7423" max="7432" width="0" hidden="1" customWidth="1"/>
    <col min="7433" max="7433" width="1.7109375" customWidth="1"/>
    <col min="7434" max="7438" width="11.7109375" customWidth="1"/>
    <col min="7439" max="7439" width="1.7109375" customWidth="1"/>
    <col min="7440" max="7444" width="11.7109375" customWidth="1"/>
    <col min="7445" max="7445" width="1.7109375" customWidth="1"/>
    <col min="7446" max="7447" width="11.7109375" customWidth="1"/>
    <col min="7448" max="7448" width="1.7109375" customWidth="1"/>
    <col min="7449" max="7453" width="11.7109375" customWidth="1"/>
    <col min="7454" max="7454" width="1.7109375" customWidth="1"/>
    <col min="7455" max="7459" width="11.7109375" customWidth="1"/>
    <col min="7460" max="7460" width="1.7109375" customWidth="1"/>
    <col min="7461" max="7462" width="11.7109375" customWidth="1"/>
    <col min="7463" max="7463" width="1.7109375" customWidth="1"/>
    <col min="7464" max="7465" width="11.7109375" customWidth="1"/>
    <col min="7466" max="7466" width="1.7109375" customWidth="1"/>
    <col min="7661" max="7668" width="4" customWidth="1"/>
    <col min="7669" max="7669" width="6" customWidth="1"/>
    <col min="7670" max="7671" width="4" customWidth="1"/>
    <col min="7672" max="7673" width="0" hidden="1" customWidth="1"/>
    <col min="7674" max="7674" width="47.7109375" customWidth="1"/>
    <col min="7675" max="7677" width="0" hidden="1" customWidth="1"/>
    <col min="7678" max="7678" width="14.5703125" customWidth="1"/>
    <col min="7679" max="7688" width="0" hidden="1" customWidth="1"/>
    <col min="7689" max="7689" width="1.7109375" customWidth="1"/>
    <col min="7690" max="7694" width="11.7109375" customWidth="1"/>
    <col min="7695" max="7695" width="1.7109375" customWidth="1"/>
    <col min="7696" max="7700" width="11.7109375" customWidth="1"/>
    <col min="7701" max="7701" width="1.7109375" customWidth="1"/>
    <col min="7702" max="7703" width="11.7109375" customWidth="1"/>
    <col min="7704" max="7704" width="1.7109375" customWidth="1"/>
    <col min="7705" max="7709" width="11.7109375" customWidth="1"/>
    <col min="7710" max="7710" width="1.7109375" customWidth="1"/>
    <col min="7711" max="7715" width="11.7109375" customWidth="1"/>
    <col min="7716" max="7716" width="1.7109375" customWidth="1"/>
    <col min="7717" max="7718" width="11.7109375" customWidth="1"/>
    <col min="7719" max="7719" width="1.7109375" customWidth="1"/>
    <col min="7720" max="7721" width="11.7109375" customWidth="1"/>
    <col min="7722" max="7722" width="1.7109375" customWidth="1"/>
    <col min="7917" max="7924" width="4" customWidth="1"/>
    <col min="7925" max="7925" width="6" customWidth="1"/>
    <col min="7926" max="7927" width="4" customWidth="1"/>
    <col min="7928" max="7929" width="0" hidden="1" customWidth="1"/>
    <col min="7930" max="7930" width="47.7109375" customWidth="1"/>
    <col min="7931" max="7933" width="0" hidden="1" customWidth="1"/>
    <col min="7934" max="7934" width="14.5703125" customWidth="1"/>
    <col min="7935" max="7944" width="0" hidden="1" customWidth="1"/>
    <col min="7945" max="7945" width="1.7109375" customWidth="1"/>
    <col min="7946" max="7950" width="11.7109375" customWidth="1"/>
    <col min="7951" max="7951" width="1.7109375" customWidth="1"/>
    <col min="7952" max="7956" width="11.7109375" customWidth="1"/>
    <col min="7957" max="7957" width="1.7109375" customWidth="1"/>
    <col min="7958" max="7959" width="11.7109375" customWidth="1"/>
    <col min="7960" max="7960" width="1.7109375" customWidth="1"/>
    <col min="7961" max="7965" width="11.7109375" customWidth="1"/>
    <col min="7966" max="7966" width="1.7109375" customWidth="1"/>
    <col min="7967" max="7971" width="11.7109375" customWidth="1"/>
    <col min="7972" max="7972" width="1.7109375" customWidth="1"/>
    <col min="7973" max="7974" width="11.7109375" customWidth="1"/>
    <col min="7975" max="7975" width="1.7109375" customWidth="1"/>
    <col min="7976" max="7977" width="11.7109375" customWidth="1"/>
    <col min="7978" max="7978" width="1.7109375" customWidth="1"/>
    <col min="8173" max="8180" width="4" customWidth="1"/>
    <col min="8181" max="8181" width="6" customWidth="1"/>
    <col min="8182" max="8183" width="4" customWidth="1"/>
    <col min="8184" max="8185" width="0" hidden="1" customWidth="1"/>
    <col min="8186" max="8186" width="47.7109375" customWidth="1"/>
    <col min="8187" max="8189" width="0" hidden="1" customWidth="1"/>
    <col min="8190" max="8190" width="14.5703125" customWidth="1"/>
    <col min="8191" max="8200" width="0" hidden="1" customWidth="1"/>
    <col min="8201" max="8201" width="1.7109375" customWidth="1"/>
    <col min="8202" max="8206" width="11.7109375" customWidth="1"/>
    <col min="8207" max="8207" width="1.7109375" customWidth="1"/>
    <col min="8208" max="8212" width="11.7109375" customWidth="1"/>
    <col min="8213" max="8213" width="1.7109375" customWidth="1"/>
    <col min="8214" max="8215" width="11.7109375" customWidth="1"/>
    <col min="8216" max="8216" width="1.7109375" customWidth="1"/>
    <col min="8217" max="8221" width="11.7109375" customWidth="1"/>
    <col min="8222" max="8222" width="1.7109375" customWidth="1"/>
    <col min="8223" max="8227" width="11.7109375" customWidth="1"/>
    <col min="8228" max="8228" width="1.7109375" customWidth="1"/>
    <col min="8229" max="8230" width="11.7109375" customWidth="1"/>
    <col min="8231" max="8231" width="1.7109375" customWidth="1"/>
    <col min="8232" max="8233" width="11.7109375" customWidth="1"/>
    <col min="8234" max="8234" width="1.7109375" customWidth="1"/>
    <col min="8429" max="8436" width="4" customWidth="1"/>
    <col min="8437" max="8437" width="6" customWidth="1"/>
    <col min="8438" max="8439" width="4" customWidth="1"/>
    <col min="8440" max="8441" width="0" hidden="1" customWidth="1"/>
    <col min="8442" max="8442" width="47.7109375" customWidth="1"/>
    <col min="8443" max="8445" width="0" hidden="1" customWidth="1"/>
    <col min="8446" max="8446" width="14.5703125" customWidth="1"/>
    <col min="8447" max="8456" width="0" hidden="1" customWidth="1"/>
    <col min="8457" max="8457" width="1.7109375" customWidth="1"/>
    <col min="8458" max="8462" width="11.7109375" customWidth="1"/>
    <col min="8463" max="8463" width="1.7109375" customWidth="1"/>
    <col min="8464" max="8468" width="11.7109375" customWidth="1"/>
    <col min="8469" max="8469" width="1.7109375" customWidth="1"/>
    <col min="8470" max="8471" width="11.7109375" customWidth="1"/>
    <col min="8472" max="8472" width="1.7109375" customWidth="1"/>
    <col min="8473" max="8477" width="11.7109375" customWidth="1"/>
    <col min="8478" max="8478" width="1.7109375" customWidth="1"/>
    <col min="8479" max="8483" width="11.7109375" customWidth="1"/>
    <col min="8484" max="8484" width="1.7109375" customWidth="1"/>
    <col min="8485" max="8486" width="11.7109375" customWidth="1"/>
    <col min="8487" max="8487" width="1.7109375" customWidth="1"/>
    <col min="8488" max="8489" width="11.7109375" customWidth="1"/>
    <col min="8490" max="8490" width="1.7109375" customWidth="1"/>
    <col min="8685" max="8692" width="4" customWidth="1"/>
    <col min="8693" max="8693" width="6" customWidth="1"/>
    <col min="8694" max="8695" width="4" customWidth="1"/>
    <col min="8696" max="8697" width="0" hidden="1" customWidth="1"/>
    <col min="8698" max="8698" width="47.7109375" customWidth="1"/>
    <col min="8699" max="8701" width="0" hidden="1" customWidth="1"/>
    <col min="8702" max="8702" width="14.5703125" customWidth="1"/>
    <col min="8703" max="8712" width="0" hidden="1" customWidth="1"/>
    <col min="8713" max="8713" width="1.7109375" customWidth="1"/>
    <col min="8714" max="8718" width="11.7109375" customWidth="1"/>
    <col min="8719" max="8719" width="1.7109375" customWidth="1"/>
    <col min="8720" max="8724" width="11.7109375" customWidth="1"/>
    <col min="8725" max="8725" width="1.7109375" customWidth="1"/>
    <col min="8726" max="8727" width="11.7109375" customWidth="1"/>
    <col min="8728" max="8728" width="1.7109375" customWidth="1"/>
    <col min="8729" max="8733" width="11.7109375" customWidth="1"/>
    <col min="8734" max="8734" width="1.7109375" customWidth="1"/>
    <col min="8735" max="8739" width="11.7109375" customWidth="1"/>
    <col min="8740" max="8740" width="1.7109375" customWidth="1"/>
    <col min="8741" max="8742" width="11.7109375" customWidth="1"/>
    <col min="8743" max="8743" width="1.7109375" customWidth="1"/>
    <col min="8744" max="8745" width="11.7109375" customWidth="1"/>
    <col min="8746" max="8746" width="1.7109375" customWidth="1"/>
    <col min="8941" max="8948" width="4" customWidth="1"/>
    <col min="8949" max="8949" width="6" customWidth="1"/>
    <col min="8950" max="8951" width="4" customWidth="1"/>
    <col min="8952" max="8953" width="0" hidden="1" customWidth="1"/>
    <col min="8954" max="8954" width="47.7109375" customWidth="1"/>
    <col min="8955" max="8957" width="0" hidden="1" customWidth="1"/>
    <col min="8958" max="8958" width="14.5703125" customWidth="1"/>
    <col min="8959" max="8968" width="0" hidden="1" customWidth="1"/>
    <col min="8969" max="8969" width="1.7109375" customWidth="1"/>
    <col min="8970" max="8974" width="11.7109375" customWidth="1"/>
    <col min="8975" max="8975" width="1.7109375" customWidth="1"/>
    <col min="8976" max="8980" width="11.7109375" customWidth="1"/>
    <col min="8981" max="8981" width="1.7109375" customWidth="1"/>
    <col min="8982" max="8983" width="11.7109375" customWidth="1"/>
    <col min="8984" max="8984" width="1.7109375" customWidth="1"/>
    <col min="8985" max="8989" width="11.7109375" customWidth="1"/>
    <col min="8990" max="8990" width="1.7109375" customWidth="1"/>
    <col min="8991" max="8995" width="11.7109375" customWidth="1"/>
    <col min="8996" max="8996" width="1.7109375" customWidth="1"/>
    <col min="8997" max="8998" width="11.7109375" customWidth="1"/>
    <col min="8999" max="8999" width="1.7109375" customWidth="1"/>
    <col min="9000" max="9001" width="11.7109375" customWidth="1"/>
    <col min="9002" max="9002" width="1.7109375" customWidth="1"/>
    <col min="9197" max="9204" width="4" customWidth="1"/>
    <col min="9205" max="9205" width="6" customWidth="1"/>
    <col min="9206" max="9207" width="4" customWidth="1"/>
    <col min="9208" max="9209" width="0" hidden="1" customWidth="1"/>
    <col min="9210" max="9210" width="47.7109375" customWidth="1"/>
    <col min="9211" max="9213" width="0" hidden="1" customWidth="1"/>
    <col min="9214" max="9214" width="14.5703125" customWidth="1"/>
    <col min="9215" max="9224" width="0" hidden="1" customWidth="1"/>
    <col min="9225" max="9225" width="1.7109375" customWidth="1"/>
    <col min="9226" max="9230" width="11.7109375" customWidth="1"/>
    <col min="9231" max="9231" width="1.7109375" customWidth="1"/>
    <col min="9232" max="9236" width="11.7109375" customWidth="1"/>
    <col min="9237" max="9237" width="1.7109375" customWidth="1"/>
    <col min="9238" max="9239" width="11.7109375" customWidth="1"/>
    <col min="9240" max="9240" width="1.7109375" customWidth="1"/>
    <col min="9241" max="9245" width="11.7109375" customWidth="1"/>
    <col min="9246" max="9246" width="1.7109375" customWidth="1"/>
    <col min="9247" max="9251" width="11.7109375" customWidth="1"/>
    <col min="9252" max="9252" width="1.7109375" customWidth="1"/>
    <col min="9253" max="9254" width="11.7109375" customWidth="1"/>
    <col min="9255" max="9255" width="1.7109375" customWidth="1"/>
    <col min="9256" max="9257" width="11.7109375" customWidth="1"/>
    <col min="9258" max="9258" width="1.7109375" customWidth="1"/>
    <col min="9453" max="9460" width="4" customWidth="1"/>
    <col min="9461" max="9461" width="6" customWidth="1"/>
    <col min="9462" max="9463" width="4" customWidth="1"/>
    <col min="9464" max="9465" width="0" hidden="1" customWidth="1"/>
    <col min="9466" max="9466" width="47.7109375" customWidth="1"/>
    <col min="9467" max="9469" width="0" hidden="1" customWidth="1"/>
    <col min="9470" max="9470" width="14.5703125" customWidth="1"/>
    <col min="9471" max="9480" width="0" hidden="1" customWidth="1"/>
    <col min="9481" max="9481" width="1.7109375" customWidth="1"/>
    <col min="9482" max="9486" width="11.7109375" customWidth="1"/>
    <col min="9487" max="9487" width="1.7109375" customWidth="1"/>
    <col min="9488" max="9492" width="11.7109375" customWidth="1"/>
    <col min="9493" max="9493" width="1.7109375" customWidth="1"/>
    <col min="9494" max="9495" width="11.7109375" customWidth="1"/>
    <col min="9496" max="9496" width="1.7109375" customWidth="1"/>
    <col min="9497" max="9501" width="11.7109375" customWidth="1"/>
    <col min="9502" max="9502" width="1.7109375" customWidth="1"/>
    <col min="9503" max="9507" width="11.7109375" customWidth="1"/>
    <col min="9508" max="9508" width="1.7109375" customWidth="1"/>
    <col min="9509" max="9510" width="11.7109375" customWidth="1"/>
    <col min="9511" max="9511" width="1.7109375" customWidth="1"/>
    <col min="9512" max="9513" width="11.7109375" customWidth="1"/>
    <col min="9514" max="9514" width="1.7109375" customWidth="1"/>
    <col min="9709" max="9716" width="4" customWidth="1"/>
    <col min="9717" max="9717" width="6" customWidth="1"/>
    <col min="9718" max="9719" width="4" customWidth="1"/>
    <col min="9720" max="9721" width="0" hidden="1" customWidth="1"/>
    <col min="9722" max="9722" width="47.7109375" customWidth="1"/>
    <col min="9723" max="9725" width="0" hidden="1" customWidth="1"/>
    <col min="9726" max="9726" width="14.5703125" customWidth="1"/>
    <col min="9727" max="9736" width="0" hidden="1" customWidth="1"/>
    <col min="9737" max="9737" width="1.7109375" customWidth="1"/>
    <col min="9738" max="9742" width="11.7109375" customWidth="1"/>
    <col min="9743" max="9743" width="1.7109375" customWidth="1"/>
    <col min="9744" max="9748" width="11.7109375" customWidth="1"/>
    <col min="9749" max="9749" width="1.7109375" customWidth="1"/>
    <col min="9750" max="9751" width="11.7109375" customWidth="1"/>
    <col min="9752" max="9752" width="1.7109375" customWidth="1"/>
    <col min="9753" max="9757" width="11.7109375" customWidth="1"/>
    <col min="9758" max="9758" width="1.7109375" customWidth="1"/>
    <col min="9759" max="9763" width="11.7109375" customWidth="1"/>
    <col min="9764" max="9764" width="1.7109375" customWidth="1"/>
    <col min="9765" max="9766" width="11.7109375" customWidth="1"/>
    <col min="9767" max="9767" width="1.7109375" customWidth="1"/>
    <col min="9768" max="9769" width="11.7109375" customWidth="1"/>
    <col min="9770" max="9770" width="1.7109375" customWidth="1"/>
    <col min="9965" max="9972" width="4" customWidth="1"/>
    <col min="9973" max="9973" width="6" customWidth="1"/>
    <col min="9974" max="9975" width="4" customWidth="1"/>
    <col min="9976" max="9977" width="0" hidden="1" customWidth="1"/>
    <col min="9978" max="9978" width="47.7109375" customWidth="1"/>
    <col min="9979" max="9981" width="0" hidden="1" customWidth="1"/>
    <col min="9982" max="9982" width="14.5703125" customWidth="1"/>
    <col min="9983" max="9992" width="0" hidden="1" customWidth="1"/>
    <col min="9993" max="9993" width="1.7109375" customWidth="1"/>
    <col min="9994" max="9998" width="11.7109375" customWidth="1"/>
    <col min="9999" max="9999" width="1.7109375" customWidth="1"/>
    <col min="10000" max="10004" width="11.7109375" customWidth="1"/>
    <col min="10005" max="10005" width="1.7109375" customWidth="1"/>
    <col min="10006" max="10007" width="11.7109375" customWidth="1"/>
    <col min="10008" max="10008" width="1.7109375" customWidth="1"/>
    <col min="10009" max="10013" width="11.7109375" customWidth="1"/>
    <col min="10014" max="10014" width="1.7109375" customWidth="1"/>
    <col min="10015" max="10019" width="11.7109375" customWidth="1"/>
    <col min="10020" max="10020" width="1.7109375" customWidth="1"/>
    <col min="10021" max="10022" width="11.7109375" customWidth="1"/>
    <col min="10023" max="10023" width="1.7109375" customWidth="1"/>
    <col min="10024" max="10025" width="11.7109375" customWidth="1"/>
    <col min="10026" max="10026" width="1.7109375" customWidth="1"/>
    <col min="10221" max="10228" width="4" customWidth="1"/>
    <col min="10229" max="10229" width="6" customWidth="1"/>
    <col min="10230" max="10231" width="4" customWidth="1"/>
    <col min="10232" max="10233" width="0" hidden="1" customWidth="1"/>
    <col min="10234" max="10234" width="47.7109375" customWidth="1"/>
    <col min="10235" max="10237" width="0" hidden="1" customWidth="1"/>
    <col min="10238" max="10238" width="14.5703125" customWidth="1"/>
    <col min="10239" max="10248" width="0" hidden="1" customWidth="1"/>
    <col min="10249" max="10249" width="1.7109375" customWidth="1"/>
    <col min="10250" max="10254" width="11.7109375" customWidth="1"/>
    <col min="10255" max="10255" width="1.7109375" customWidth="1"/>
    <col min="10256" max="10260" width="11.7109375" customWidth="1"/>
    <col min="10261" max="10261" width="1.7109375" customWidth="1"/>
    <col min="10262" max="10263" width="11.7109375" customWidth="1"/>
    <col min="10264" max="10264" width="1.7109375" customWidth="1"/>
    <col min="10265" max="10269" width="11.7109375" customWidth="1"/>
    <col min="10270" max="10270" width="1.7109375" customWidth="1"/>
    <col min="10271" max="10275" width="11.7109375" customWidth="1"/>
    <col min="10276" max="10276" width="1.7109375" customWidth="1"/>
    <col min="10277" max="10278" width="11.7109375" customWidth="1"/>
    <col min="10279" max="10279" width="1.7109375" customWidth="1"/>
    <col min="10280" max="10281" width="11.7109375" customWidth="1"/>
    <col min="10282" max="10282" width="1.7109375" customWidth="1"/>
    <col min="10477" max="10484" width="4" customWidth="1"/>
    <col min="10485" max="10485" width="6" customWidth="1"/>
    <col min="10486" max="10487" width="4" customWidth="1"/>
    <col min="10488" max="10489" width="0" hidden="1" customWidth="1"/>
    <col min="10490" max="10490" width="47.7109375" customWidth="1"/>
    <col min="10491" max="10493" width="0" hidden="1" customWidth="1"/>
    <col min="10494" max="10494" width="14.5703125" customWidth="1"/>
    <col min="10495" max="10504" width="0" hidden="1" customWidth="1"/>
    <col min="10505" max="10505" width="1.7109375" customWidth="1"/>
    <col min="10506" max="10510" width="11.7109375" customWidth="1"/>
    <col min="10511" max="10511" width="1.7109375" customWidth="1"/>
    <col min="10512" max="10516" width="11.7109375" customWidth="1"/>
    <col min="10517" max="10517" width="1.7109375" customWidth="1"/>
    <col min="10518" max="10519" width="11.7109375" customWidth="1"/>
    <col min="10520" max="10520" width="1.7109375" customWidth="1"/>
    <col min="10521" max="10525" width="11.7109375" customWidth="1"/>
    <col min="10526" max="10526" width="1.7109375" customWidth="1"/>
    <col min="10527" max="10531" width="11.7109375" customWidth="1"/>
    <col min="10532" max="10532" width="1.7109375" customWidth="1"/>
    <col min="10533" max="10534" width="11.7109375" customWidth="1"/>
    <col min="10535" max="10535" width="1.7109375" customWidth="1"/>
    <col min="10536" max="10537" width="11.7109375" customWidth="1"/>
    <col min="10538" max="10538" width="1.7109375" customWidth="1"/>
    <col min="10733" max="10740" width="4" customWidth="1"/>
    <col min="10741" max="10741" width="6" customWidth="1"/>
    <col min="10742" max="10743" width="4" customWidth="1"/>
    <col min="10744" max="10745" width="0" hidden="1" customWidth="1"/>
    <col min="10746" max="10746" width="47.7109375" customWidth="1"/>
    <col min="10747" max="10749" width="0" hidden="1" customWidth="1"/>
    <col min="10750" max="10750" width="14.5703125" customWidth="1"/>
    <col min="10751" max="10760" width="0" hidden="1" customWidth="1"/>
    <col min="10761" max="10761" width="1.7109375" customWidth="1"/>
    <col min="10762" max="10766" width="11.7109375" customWidth="1"/>
    <col min="10767" max="10767" width="1.7109375" customWidth="1"/>
    <col min="10768" max="10772" width="11.7109375" customWidth="1"/>
    <col min="10773" max="10773" width="1.7109375" customWidth="1"/>
    <col min="10774" max="10775" width="11.7109375" customWidth="1"/>
    <col min="10776" max="10776" width="1.7109375" customWidth="1"/>
    <col min="10777" max="10781" width="11.7109375" customWidth="1"/>
    <col min="10782" max="10782" width="1.7109375" customWidth="1"/>
    <col min="10783" max="10787" width="11.7109375" customWidth="1"/>
    <col min="10788" max="10788" width="1.7109375" customWidth="1"/>
    <col min="10789" max="10790" width="11.7109375" customWidth="1"/>
    <col min="10791" max="10791" width="1.7109375" customWidth="1"/>
    <col min="10792" max="10793" width="11.7109375" customWidth="1"/>
    <col min="10794" max="10794" width="1.7109375" customWidth="1"/>
    <col min="10989" max="10996" width="4" customWidth="1"/>
    <col min="10997" max="10997" width="6" customWidth="1"/>
    <col min="10998" max="10999" width="4" customWidth="1"/>
    <col min="11000" max="11001" width="0" hidden="1" customWidth="1"/>
    <col min="11002" max="11002" width="47.7109375" customWidth="1"/>
    <col min="11003" max="11005" width="0" hidden="1" customWidth="1"/>
    <col min="11006" max="11006" width="14.5703125" customWidth="1"/>
    <col min="11007" max="11016" width="0" hidden="1" customWidth="1"/>
    <col min="11017" max="11017" width="1.7109375" customWidth="1"/>
    <col min="11018" max="11022" width="11.7109375" customWidth="1"/>
    <col min="11023" max="11023" width="1.7109375" customWidth="1"/>
    <col min="11024" max="11028" width="11.7109375" customWidth="1"/>
    <col min="11029" max="11029" width="1.7109375" customWidth="1"/>
    <col min="11030" max="11031" width="11.7109375" customWidth="1"/>
    <col min="11032" max="11032" width="1.7109375" customWidth="1"/>
    <col min="11033" max="11037" width="11.7109375" customWidth="1"/>
    <col min="11038" max="11038" width="1.7109375" customWidth="1"/>
    <col min="11039" max="11043" width="11.7109375" customWidth="1"/>
    <col min="11044" max="11044" width="1.7109375" customWidth="1"/>
    <col min="11045" max="11046" width="11.7109375" customWidth="1"/>
    <col min="11047" max="11047" width="1.7109375" customWidth="1"/>
    <col min="11048" max="11049" width="11.7109375" customWidth="1"/>
    <col min="11050" max="11050" width="1.7109375" customWidth="1"/>
    <col min="11245" max="11252" width="4" customWidth="1"/>
    <col min="11253" max="11253" width="6" customWidth="1"/>
    <col min="11254" max="11255" width="4" customWidth="1"/>
    <col min="11256" max="11257" width="0" hidden="1" customWidth="1"/>
    <col min="11258" max="11258" width="47.7109375" customWidth="1"/>
    <col min="11259" max="11261" width="0" hidden="1" customWidth="1"/>
    <col min="11262" max="11262" width="14.5703125" customWidth="1"/>
    <col min="11263" max="11272" width="0" hidden="1" customWidth="1"/>
    <col min="11273" max="11273" width="1.7109375" customWidth="1"/>
    <col min="11274" max="11278" width="11.7109375" customWidth="1"/>
    <col min="11279" max="11279" width="1.7109375" customWidth="1"/>
    <col min="11280" max="11284" width="11.7109375" customWidth="1"/>
    <col min="11285" max="11285" width="1.7109375" customWidth="1"/>
    <col min="11286" max="11287" width="11.7109375" customWidth="1"/>
    <col min="11288" max="11288" width="1.7109375" customWidth="1"/>
    <col min="11289" max="11293" width="11.7109375" customWidth="1"/>
    <col min="11294" max="11294" width="1.7109375" customWidth="1"/>
    <col min="11295" max="11299" width="11.7109375" customWidth="1"/>
    <col min="11300" max="11300" width="1.7109375" customWidth="1"/>
    <col min="11301" max="11302" width="11.7109375" customWidth="1"/>
    <col min="11303" max="11303" width="1.7109375" customWidth="1"/>
    <col min="11304" max="11305" width="11.7109375" customWidth="1"/>
    <col min="11306" max="11306" width="1.7109375" customWidth="1"/>
    <col min="11501" max="11508" width="4" customWidth="1"/>
    <col min="11509" max="11509" width="6" customWidth="1"/>
    <col min="11510" max="11511" width="4" customWidth="1"/>
    <col min="11512" max="11513" width="0" hidden="1" customWidth="1"/>
    <col min="11514" max="11514" width="47.7109375" customWidth="1"/>
    <col min="11515" max="11517" width="0" hidden="1" customWidth="1"/>
    <col min="11518" max="11518" width="14.5703125" customWidth="1"/>
    <col min="11519" max="11528" width="0" hidden="1" customWidth="1"/>
    <col min="11529" max="11529" width="1.7109375" customWidth="1"/>
    <col min="11530" max="11534" width="11.7109375" customWidth="1"/>
    <col min="11535" max="11535" width="1.7109375" customWidth="1"/>
    <col min="11536" max="11540" width="11.7109375" customWidth="1"/>
    <col min="11541" max="11541" width="1.7109375" customWidth="1"/>
    <col min="11542" max="11543" width="11.7109375" customWidth="1"/>
    <col min="11544" max="11544" width="1.7109375" customWidth="1"/>
    <col min="11545" max="11549" width="11.7109375" customWidth="1"/>
    <col min="11550" max="11550" width="1.7109375" customWidth="1"/>
    <col min="11551" max="11555" width="11.7109375" customWidth="1"/>
    <col min="11556" max="11556" width="1.7109375" customWidth="1"/>
    <col min="11557" max="11558" width="11.7109375" customWidth="1"/>
    <col min="11559" max="11559" width="1.7109375" customWidth="1"/>
    <col min="11560" max="11561" width="11.7109375" customWidth="1"/>
    <col min="11562" max="11562" width="1.7109375" customWidth="1"/>
    <col min="11757" max="11764" width="4" customWidth="1"/>
    <col min="11765" max="11765" width="6" customWidth="1"/>
    <col min="11766" max="11767" width="4" customWidth="1"/>
    <col min="11768" max="11769" width="0" hidden="1" customWidth="1"/>
    <col min="11770" max="11770" width="47.7109375" customWidth="1"/>
    <col min="11771" max="11773" width="0" hidden="1" customWidth="1"/>
    <col min="11774" max="11774" width="14.5703125" customWidth="1"/>
    <col min="11775" max="11784" width="0" hidden="1" customWidth="1"/>
    <col min="11785" max="11785" width="1.7109375" customWidth="1"/>
    <col min="11786" max="11790" width="11.7109375" customWidth="1"/>
    <col min="11791" max="11791" width="1.7109375" customWidth="1"/>
    <col min="11792" max="11796" width="11.7109375" customWidth="1"/>
    <col min="11797" max="11797" width="1.7109375" customWidth="1"/>
    <col min="11798" max="11799" width="11.7109375" customWidth="1"/>
    <col min="11800" max="11800" width="1.7109375" customWidth="1"/>
    <col min="11801" max="11805" width="11.7109375" customWidth="1"/>
    <col min="11806" max="11806" width="1.7109375" customWidth="1"/>
    <col min="11807" max="11811" width="11.7109375" customWidth="1"/>
    <col min="11812" max="11812" width="1.7109375" customWidth="1"/>
    <col min="11813" max="11814" width="11.7109375" customWidth="1"/>
    <col min="11815" max="11815" width="1.7109375" customWidth="1"/>
    <col min="11816" max="11817" width="11.7109375" customWidth="1"/>
    <col min="11818" max="11818" width="1.7109375" customWidth="1"/>
    <col min="12013" max="12020" width="4" customWidth="1"/>
    <col min="12021" max="12021" width="6" customWidth="1"/>
    <col min="12022" max="12023" width="4" customWidth="1"/>
    <col min="12024" max="12025" width="0" hidden="1" customWidth="1"/>
    <col min="12026" max="12026" width="47.7109375" customWidth="1"/>
    <col min="12027" max="12029" width="0" hidden="1" customWidth="1"/>
    <col min="12030" max="12030" width="14.5703125" customWidth="1"/>
    <col min="12031" max="12040" width="0" hidden="1" customWidth="1"/>
    <col min="12041" max="12041" width="1.7109375" customWidth="1"/>
    <col min="12042" max="12046" width="11.7109375" customWidth="1"/>
    <col min="12047" max="12047" width="1.7109375" customWidth="1"/>
    <col min="12048" max="12052" width="11.7109375" customWidth="1"/>
    <col min="12053" max="12053" width="1.7109375" customWidth="1"/>
    <col min="12054" max="12055" width="11.7109375" customWidth="1"/>
    <col min="12056" max="12056" width="1.7109375" customWidth="1"/>
    <col min="12057" max="12061" width="11.7109375" customWidth="1"/>
    <col min="12062" max="12062" width="1.7109375" customWidth="1"/>
    <col min="12063" max="12067" width="11.7109375" customWidth="1"/>
    <col min="12068" max="12068" width="1.7109375" customWidth="1"/>
    <col min="12069" max="12070" width="11.7109375" customWidth="1"/>
    <col min="12071" max="12071" width="1.7109375" customWidth="1"/>
    <col min="12072" max="12073" width="11.7109375" customWidth="1"/>
    <col min="12074" max="12074" width="1.7109375" customWidth="1"/>
    <col min="12269" max="12276" width="4" customWidth="1"/>
    <col min="12277" max="12277" width="6" customWidth="1"/>
    <col min="12278" max="12279" width="4" customWidth="1"/>
    <col min="12280" max="12281" width="0" hidden="1" customWidth="1"/>
    <col min="12282" max="12282" width="47.7109375" customWidth="1"/>
    <col min="12283" max="12285" width="0" hidden="1" customWidth="1"/>
    <col min="12286" max="12286" width="14.5703125" customWidth="1"/>
    <col min="12287" max="12296" width="0" hidden="1" customWidth="1"/>
    <col min="12297" max="12297" width="1.7109375" customWidth="1"/>
    <col min="12298" max="12302" width="11.7109375" customWidth="1"/>
    <col min="12303" max="12303" width="1.7109375" customWidth="1"/>
    <col min="12304" max="12308" width="11.7109375" customWidth="1"/>
    <col min="12309" max="12309" width="1.7109375" customWidth="1"/>
    <col min="12310" max="12311" width="11.7109375" customWidth="1"/>
    <col min="12312" max="12312" width="1.7109375" customWidth="1"/>
    <col min="12313" max="12317" width="11.7109375" customWidth="1"/>
    <col min="12318" max="12318" width="1.7109375" customWidth="1"/>
    <col min="12319" max="12323" width="11.7109375" customWidth="1"/>
    <col min="12324" max="12324" width="1.7109375" customWidth="1"/>
    <col min="12325" max="12326" width="11.7109375" customWidth="1"/>
    <col min="12327" max="12327" width="1.7109375" customWidth="1"/>
    <col min="12328" max="12329" width="11.7109375" customWidth="1"/>
    <col min="12330" max="12330" width="1.7109375" customWidth="1"/>
    <col min="12525" max="12532" width="4" customWidth="1"/>
    <col min="12533" max="12533" width="6" customWidth="1"/>
    <col min="12534" max="12535" width="4" customWidth="1"/>
    <col min="12536" max="12537" width="0" hidden="1" customWidth="1"/>
    <col min="12538" max="12538" width="47.7109375" customWidth="1"/>
    <col min="12539" max="12541" width="0" hidden="1" customWidth="1"/>
    <col min="12542" max="12542" width="14.5703125" customWidth="1"/>
    <col min="12543" max="12552" width="0" hidden="1" customWidth="1"/>
    <col min="12553" max="12553" width="1.7109375" customWidth="1"/>
    <col min="12554" max="12558" width="11.7109375" customWidth="1"/>
    <col min="12559" max="12559" width="1.7109375" customWidth="1"/>
    <col min="12560" max="12564" width="11.7109375" customWidth="1"/>
    <col min="12565" max="12565" width="1.7109375" customWidth="1"/>
    <col min="12566" max="12567" width="11.7109375" customWidth="1"/>
    <col min="12568" max="12568" width="1.7109375" customWidth="1"/>
    <col min="12569" max="12573" width="11.7109375" customWidth="1"/>
    <col min="12574" max="12574" width="1.7109375" customWidth="1"/>
    <col min="12575" max="12579" width="11.7109375" customWidth="1"/>
    <col min="12580" max="12580" width="1.7109375" customWidth="1"/>
    <col min="12581" max="12582" width="11.7109375" customWidth="1"/>
    <col min="12583" max="12583" width="1.7109375" customWidth="1"/>
    <col min="12584" max="12585" width="11.7109375" customWidth="1"/>
    <col min="12586" max="12586" width="1.7109375" customWidth="1"/>
    <col min="12781" max="12788" width="4" customWidth="1"/>
    <col min="12789" max="12789" width="6" customWidth="1"/>
    <col min="12790" max="12791" width="4" customWidth="1"/>
    <col min="12792" max="12793" width="0" hidden="1" customWidth="1"/>
    <col min="12794" max="12794" width="47.7109375" customWidth="1"/>
    <col min="12795" max="12797" width="0" hidden="1" customWidth="1"/>
    <col min="12798" max="12798" width="14.5703125" customWidth="1"/>
    <col min="12799" max="12808" width="0" hidden="1" customWidth="1"/>
    <col min="12809" max="12809" width="1.7109375" customWidth="1"/>
    <col min="12810" max="12814" width="11.7109375" customWidth="1"/>
    <col min="12815" max="12815" width="1.7109375" customWidth="1"/>
    <col min="12816" max="12820" width="11.7109375" customWidth="1"/>
    <col min="12821" max="12821" width="1.7109375" customWidth="1"/>
    <col min="12822" max="12823" width="11.7109375" customWidth="1"/>
    <col min="12824" max="12824" width="1.7109375" customWidth="1"/>
    <col min="12825" max="12829" width="11.7109375" customWidth="1"/>
    <col min="12830" max="12830" width="1.7109375" customWidth="1"/>
    <col min="12831" max="12835" width="11.7109375" customWidth="1"/>
    <col min="12836" max="12836" width="1.7109375" customWidth="1"/>
    <col min="12837" max="12838" width="11.7109375" customWidth="1"/>
    <col min="12839" max="12839" width="1.7109375" customWidth="1"/>
    <col min="12840" max="12841" width="11.7109375" customWidth="1"/>
    <col min="12842" max="12842" width="1.7109375" customWidth="1"/>
    <col min="13037" max="13044" width="4" customWidth="1"/>
    <col min="13045" max="13045" width="6" customWidth="1"/>
    <col min="13046" max="13047" width="4" customWidth="1"/>
    <col min="13048" max="13049" width="0" hidden="1" customWidth="1"/>
    <col min="13050" max="13050" width="47.7109375" customWidth="1"/>
    <col min="13051" max="13053" width="0" hidden="1" customWidth="1"/>
    <col min="13054" max="13054" width="14.5703125" customWidth="1"/>
    <col min="13055" max="13064" width="0" hidden="1" customWidth="1"/>
    <col min="13065" max="13065" width="1.7109375" customWidth="1"/>
    <col min="13066" max="13070" width="11.7109375" customWidth="1"/>
    <col min="13071" max="13071" width="1.7109375" customWidth="1"/>
    <col min="13072" max="13076" width="11.7109375" customWidth="1"/>
    <col min="13077" max="13077" width="1.7109375" customWidth="1"/>
    <col min="13078" max="13079" width="11.7109375" customWidth="1"/>
    <col min="13080" max="13080" width="1.7109375" customWidth="1"/>
    <col min="13081" max="13085" width="11.7109375" customWidth="1"/>
    <col min="13086" max="13086" width="1.7109375" customWidth="1"/>
    <col min="13087" max="13091" width="11.7109375" customWidth="1"/>
    <col min="13092" max="13092" width="1.7109375" customWidth="1"/>
    <col min="13093" max="13094" width="11.7109375" customWidth="1"/>
    <col min="13095" max="13095" width="1.7109375" customWidth="1"/>
    <col min="13096" max="13097" width="11.7109375" customWidth="1"/>
    <col min="13098" max="13098" width="1.7109375" customWidth="1"/>
    <col min="13293" max="13300" width="4" customWidth="1"/>
    <col min="13301" max="13301" width="6" customWidth="1"/>
    <col min="13302" max="13303" width="4" customWidth="1"/>
    <col min="13304" max="13305" width="0" hidden="1" customWidth="1"/>
    <col min="13306" max="13306" width="47.7109375" customWidth="1"/>
    <col min="13307" max="13309" width="0" hidden="1" customWidth="1"/>
    <col min="13310" max="13310" width="14.5703125" customWidth="1"/>
    <col min="13311" max="13320" width="0" hidden="1" customWidth="1"/>
    <col min="13321" max="13321" width="1.7109375" customWidth="1"/>
    <col min="13322" max="13326" width="11.7109375" customWidth="1"/>
    <col min="13327" max="13327" width="1.7109375" customWidth="1"/>
    <col min="13328" max="13332" width="11.7109375" customWidth="1"/>
    <col min="13333" max="13333" width="1.7109375" customWidth="1"/>
    <col min="13334" max="13335" width="11.7109375" customWidth="1"/>
    <col min="13336" max="13336" width="1.7109375" customWidth="1"/>
    <col min="13337" max="13341" width="11.7109375" customWidth="1"/>
    <col min="13342" max="13342" width="1.7109375" customWidth="1"/>
    <col min="13343" max="13347" width="11.7109375" customWidth="1"/>
    <col min="13348" max="13348" width="1.7109375" customWidth="1"/>
    <col min="13349" max="13350" width="11.7109375" customWidth="1"/>
    <col min="13351" max="13351" width="1.7109375" customWidth="1"/>
    <col min="13352" max="13353" width="11.7109375" customWidth="1"/>
    <col min="13354" max="13354" width="1.7109375" customWidth="1"/>
    <col min="13549" max="13556" width="4" customWidth="1"/>
    <col min="13557" max="13557" width="6" customWidth="1"/>
    <col min="13558" max="13559" width="4" customWidth="1"/>
    <col min="13560" max="13561" width="0" hidden="1" customWidth="1"/>
    <col min="13562" max="13562" width="47.7109375" customWidth="1"/>
    <col min="13563" max="13565" width="0" hidden="1" customWidth="1"/>
    <col min="13566" max="13566" width="14.5703125" customWidth="1"/>
    <col min="13567" max="13576" width="0" hidden="1" customWidth="1"/>
    <col min="13577" max="13577" width="1.7109375" customWidth="1"/>
    <col min="13578" max="13582" width="11.7109375" customWidth="1"/>
    <col min="13583" max="13583" width="1.7109375" customWidth="1"/>
    <col min="13584" max="13588" width="11.7109375" customWidth="1"/>
    <col min="13589" max="13589" width="1.7109375" customWidth="1"/>
    <col min="13590" max="13591" width="11.7109375" customWidth="1"/>
    <col min="13592" max="13592" width="1.7109375" customWidth="1"/>
    <col min="13593" max="13597" width="11.7109375" customWidth="1"/>
    <col min="13598" max="13598" width="1.7109375" customWidth="1"/>
    <col min="13599" max="13603" width="11.7109375" customWidth="1"/>
    <col min="13604" max="13604" width="1.7109375" customWidth="1"/>
    <col min="13605" max="13606" width="11.7109375" customWidth="1"/>
    <col min="13607" max="13607" width="1.7109375" customWidth="1"/>
    <col min="13608" max="13609" width="11.7109375" customWidth="1"/>
    <col min="13610" max="13610" width="1.7109375" customWidth="1"/>
    <col min="13805" max="13812" width="4" customWidth="1"/>
    <col min="13813" max="13813" width="6" customWidth="1"/>
    <col min="13814" max="13815" width="4" customWidth="1"/>
    <col min="13816" max="13817" width="0" hidden="1" customWidth="1"/>
    <col min="13818" max="13818" width="47.7109375" customWidth="1"/>
    <col min="13819" max="13821" width="0" hidden="1" customWidth="1"/>
    <col min="13822" max="13822" width="14.5703125" customWidth="1"/>
    <col min="13823" max="13832" width="0" hidden="1" customWidth="1"/>
    <col min="13833" max="13833" width="1.7109375" customWidth="1"/>
    <col min="13834" max="13838" width="11.7109375" customWidth="1"/>
    <col min="13839" max="13839" width="1.7109375" customWidth="1"/>
    <col min="13840" max="13844" width="11.7109375" customWidth="1"/>
    <col min="13845" max="13845" width="1.7109375" customWidth="1"/>
    <col min="13846" max="13847" width="11.7109375" customWidth="1"/>
    <col min="13848" max="13848" width="1.7109375" customWidth="1"/>
    <col min="13849" max="13853" width="11.7109375" customWidth="1"/>
    <col min="13854" max="13854" width="1.7109375" customWidth="1"/>
    <col min="13855" max="13859" width="11.7109375" customWidth="1"/>
    <col min="13860" max="13860" width="1.7109375" customWidth="1"/>
    <col min="13861" max="13862" width="11.7109375" customWidth="1"/>
    <col min="13863" max="13863" width="1.7109375" customWidth="1"/>
    <col min="13864" max="13865" width="11.7109375" customWidth="1"/>
    <col min="13866" max="13866" width="1.7109375" customWidth="1"/>
    <col min="14061" max="14068" width="4" customWidth="1"/>
    <col min="14069" max="14069" width="6" customWidth="1"/>
    <col min="14070" max="14071" width="4" customWidth="1"/>
    <col min="14072" max="14073" width="0" hidden="1" customWidth="1"/>
    <col min="14074" max="14074" width="47.7109375" customWidth="1"/>
    <col min="14075" max="14077" width="0" hidden="1" customWidth="1"/>
    <col min="14078" max="14078" width="14.5703125" customWidth="1"/>
    <col min="14079" max="14088" width="0" hidden="1" customWidth="1"/>
    <col min="14089" max="14089" width="1.7109375" customWidth="1"/>
    <col min="14090" max="14094" width="11.7109375" customWidth="1"/>
    <col min="14095" max="14095" width="1.7109375" customWidth="1"/>
    <col min="14096" max="14100" width="11.7109375" customWidth="1"/>
    <col min="14101" max="14101" width="1.7109375" customWidth="1"/>
    <col min="14102" max="14103" width="11.7109375" customWidth="1"/>
    <col min="14104" max="14104" width="1.7109375" customWidth="1"/>
    <col min="14105" max="14109" width="11.7109375" customWidth="1"/>
    <col min="14110" max="14110" width="1.7109375" customWidth="1"/>
    <col min="14111" max="14115" width="11.7109375" customWidth="1"/>
    <col min="14116" max="14116" width="1.7109375" customWidth="1"/>
    <col min="14117" max="14118" width="11.7109375" customWidth="1"/>
    <col min="14119" max="14119" width="1.7109375" customWidth="1"/>
    <col min="14120" max="14121" width="11.7109375" customWidth="1"/>
    <col min="14122" max="14122" width="1.7109375" customWidth="1"/>
    <col min="14317" max="14324" width="4" customWidth="1"/>
    <col min="14325" max="14325" width="6" customWidth="1"/>
    <col min="14326" max="14327" width="4" customWidth="1"/>
    <col min="14328" max="14329" width="0" hidden="1" customWidth="1"/>
    <col min="14330" max="14330" width="47.7109375" customWidth="1"/>
    <col min="14331" max="14333" width="0" hidden="1" customWidth="1"/>
    <col min="14334" max="14334" width="14.5703125" customWidth="1"/>
    <col min="14335" max="14344" width="0" hidden="1" customWidth="1"/>
    <col min="14345" max="14345" width="1.7109375" customWidth="1"/>
    <col min="14346" max="14350" width="11.7109375" customWidth="1"/>
    <col min="14351" max="14351" width="1.7109375" customWidth="1"/>
    <col min="14352" max="14356" width="11.7109375" customWidth="1"/>
    <col min="14357" max="14357" width="1.7109375" customWidth="1"/>
    <col min="14358" max="14359" width="11.7109375" customWidth="1"/>
    <col min="14360" max="14360" width="1.7109375" customWidth="1"/>
    <col min="14361" max="14365" width="11.7109375" customWidth="1"/>
    <col min="14366" max="14366" width="1.7109375" customWidth="1"/>
    <col min="14367" max="14371" width="11.7109375" customWidth="1"/>
    <col min="14372" max="14372" width="1.7109375" customWidth="1"/>
    <col min="14373" max="14374" width="11.7109375" customWidth="1"/>
    <col min="14375" max="14375" width="1.7109375" customWidth="1"/>
    <col min="14376" max="14377" width="11.7109375" customWidth="1"/>
    <col min="14378" max="14378" width="1.7109375" customWidth="1"/>
    <col min="14573" max="14580" width="4" customWidth="1"/>
    <col min="14581" max="14581" width="6" customWidth="1"/>
    <col min="14582" max="14583" width="4" customWidth="1"/>
    <col min="14584" max="14585" width="0" hidden="1" customWidth="1"/>
    <col min="14586" max="14586" width="47.7109375" customWidth="1"/>
    <col min="14587" max="14589" width="0" hidden="1" customWidth="1"/>
    <col min="14590" max="14590" width="14.5703125" customWidth="1"/>
    <col min="14591" max="14600" width="0" hidden="1" customWidth="1"/>
    <col min="14601" max="14601" width="1.7109375" customWidth="1"/>
    <col min="14602" max="14606" width="11.7109375" customWidth="1"/>
    <col min="14607" max="14607" width="1.7109375" customWidth="1"/>
    <col min="14608" max="14612" width="11.7109375" customWidth="1"/>
    <col min="14613" max="14613" width="1.7109375" customWidth="1"/>
    <col min="14614" max="14615" width="11.7109375" customWidth="1"/>
    <col min="14616" max="14616" width="1.7109375" customWidth="1"/>
    <col min="14617" max="14621" width="11.7109375" customWidth="1"/>
    <col min="14622" max="14622" width="1.7109375" customWidth="1"/>
    <col min="14623" max="14627" width="11.7109375" customWidth="1"/>
    <col min="14628" max="14628" width="1.7109375" customWidth="1"/>
    <col min="14629" max="14630" width="11.7109375" customWidth="1"/>
    <col min="14631" max="14631" width="1.7109375" customWidth="1"/>
    <col min="14632" max="14633" width="11.7109375" customWidth="1"/>
    <col min="14634" max="14634" width="1.7109375" customWidth="1"/>
    <col min="14829" max="14836" width="4" customWidth="1"/>
    <col min="14837" max="14837" width="6" customWidth="1"/>
    <col min="14838" max="14839" width="4" customWidth="1"/>
    <col min="14840" max="14841" width="0" hidden="1" customWidth="1"/>
    <col min="14842" max="14842" width="47.7109375" customWidth="1"/>
    <col min="14843" max="14845" width="0" hidden="1" customWidth="1"/>
    <col min="14846" max="14846" width="14.5703125" customWidth="1"/>
    <col min="14847" max="14856" width="0" hidden="1" customWidth="1"/>
    <col min="14857" max="14857" width="1.7109375" customWidth="1"/>
    <col min="14858" max="14862" width="11.7109375" customWidth="1"/>
    <col min="14863" max="14863" width="1.7109375" customWidth="1"/>
    <col min="14864" max="14868" width="11.7109375" customWidth="1"/>
    <col min="14869" max="14869" width="1.7109375" customWidth="1"/>
    <col min="14870" max="14871" width="11.7109375" customWidth="1"/>
    <col min="14872" max="14872" width="1.7109375" customWidth="1"/>
    <col min="14873" max="14877" width="11.7109375" customWidth="1"/>
    <col min="14878" max="14878" width="1.7109375" customWidth="1"/>
    <col min="14879" max="14883" width="11.7109375" customWidth="1"/>
    <col min="14884" max="14884" width="1.7109375" customWidth="1"/>
    <col min="14885" max="14886" width="11.7109375" customWidth="1"/>
    <col min="14887" max="14887" width="1.7109375" customWidth="1"/>
    <col min="14888" max="14889" width="11.7109375" customWidth="1"/>
    <col min="14890" max="14890" width="1.7109375" customWidth="1"/>
    <col min="15085" max="15092" width="4" customWidth="1"/>
    <col min="15093" max="15093" width="6" customWidth="1"/>
    <col min="15094" max="15095" width="4" customWidth="1"/>
    <col min="15096" max="15097" width="0" hidden="1" customWidth="1"/>
    <col min="15098" max="15098" width="47.7109375" customWidth="1"/>
    <col min="15099" max="15101" width="0" hidden="1" customWidth="1"/>
    <col min="15102" max="15102" width="14.5703125" customWidth="1"/>
    <col min="15103" max="15112" width="0" hidden="1" customWidth="1"/>
    <col min="15113" max="15113" width="1.7109375" customWidth="1"/>
    <col min="15114" max="15118" width="11.7109375" customWidth="1"/>
    <col min="15119" max="15119" width="1.7109375" customWidth="1"/>
    <col min="15120" max="15124" width="11.7109375" customWidth="1"/>
    <col min="15125" max="15125" width="1.7109375" customWidth="1"/>
    <col min="15126" max="15127" width="11.7109375" customWidth="1"/>
    <col min="15128" max="15128" width="1.7109375" customWidth="1"/>
    <col min="15129" max="15133" width="11.7109375" customWidth="1"/>
    <col min="15134" max="15134" width="1.7109375" customWidth="1"/>
    <col min="15135" max="15139" width="11.7109375" customWidth="1"/>
    <col min="15140" max="15140" width="1.7109375" customWidth="1"/>
    <col min="15141" max="15142" width="11.7109375" customWidth="1"/>
    <col min="15143" max="15143" width="1.7109375" customWidth="1"/>
    <col min="15144" max="15145" width="11.7109375" customWidth="1"/>
    <col min="15146" max="15146" width="1.7109375" customWidth="1"/>
    <col min="15341" max="15348" width="4" customWidth="1"/>
    <col min="15349" max="15349" width="6" customWidth="1"/>
    <col min="15350" max="15351" width="4" customWidth="1"/>
    <col min="15352" max="15353" width="0" hidden="1" customWidth="1"/>
    <col min="15354" max="15354" width="47.7109375" customWidth="1"/>
    <col min="15355" max="15357" width="0" hidden="1" customWidth="1"/>
    <col min="15358" max="15358" width="14.5703125" customWidth="1"/>
    <col min="15359" max="15368" width="0" hidden="1" customWidth="1"/>
    <col min="15369" max="15369" width="1.7109375" customWidth="1"/>
    <col min="15370" max="15374" width="11.7109375" customWidth="1"/>
    <col min="15375" max="15375" width="1.7109375" customWidth="1"/>
    <col min="15376" max="15380" width="11.7109375" customWidth="1"/>
    <col min="15381" max="15381" width="1.7109375" customWidth="1"/>
    <col min="15382" max="15383" width="11.7109375" customWidth="1"/>
    <col min="15384" max="15384" width="1.7109375" customWidth="1"/>
    <col min="15385" max="15389" width="11.7109375" customWidth="1"/>
    <col min="15390" max="15390" width="1.7109375" customWidth="1"/>
    <col min="15391" max="15395" width="11.7109375" customWidth="1"/>
    <col min="15396" max="15396" width="1.7109375" customWidth="1"/>
    <col min="15397" max="15398" width="11.7109375" customWidth="1"/>
    <col min="15399" max="15399" width="1.7109375" customWidth="1"/>
    <col min="15400" max="15401" width="11.7109375" customWidth="1"/>
    <col min="15402" max="15402" width="1.7109375" customWidth="1"/>
    <col min="15597" max="15604" width="4" customWidth="1"/>
    <col min="15605" max="15605" width="6" customWidth="1"/>
    <col min="15606" max="15607" width="4" customWidth="1"/>
    <col min="15608" max="15609" width="0" hidden="1" customWidth="1"/>
    <col min="15610" max="15610" width="47.7109375" customWidth="1"/>
    <col min="15611" max="15613" width="0" hidden="1" customWidth="1"/>
    <col min="15614" max="15614" width="14.5703125" customWidth="1"/>
    <col min="15615" max="15624" width="0" hidden="1" customWidth="1"/>
    <col min="15625" max="15625" width="1.7109375" customWidth="1"/>
    <col min="15626" max="15630" width="11.7109375" customWidth="1"/>
    <col min="15631" max="15631" width="1.7109375" customWidth="1"/>
    <col min="15632" max="15636" width="11.7109375" customWidth="1"/>
    <col min="15637" max="15637" width="1.7109375" customWidth="1"/>
    <col min="15638" max="15639" width="11.7109375" customWidth="1"/>
    <col min="15640" max="15640" width="1.7109375" customWidth="1"/>
    <col min="15641" max="15645" width="11.7109375" customWidth="1"/>
    <col min="15646" max="15646" width="1.7109375" customWidth="1"/>
    <col min="15647" max="15651" width="11.7109375" customWidth="1"/>
    <col min="15652" max="15652" width="1.7109375" customWidth="1"/>
    <col min="15653" max="15654" width="11.7109375" customWidth="1"/>
    <col min="15655" max="15655" width="1.7109375" customWidth="1"/>
    <col min="15656" max="15657" width="11.7109375" customWidth="1"/>
    <col min="15658" max="15658" width="1.7109375" customWidth="1"/>
    <col min="15853" max="15860" width="4" customWidth="1"/>
    <col min="15861" max="15861" width="6" customWidth="1"/>
    <col min="15862" max="15863" width="4" customWidth="1"/>
    <col min="15864" max="15865" width="0" hidden="1" customWidth="1"/>
    <col min="15866" max="15866" width="47.7109375" customWidth="1"/>
    <col min="15867" max="15869" width="0" hidden="1" customWidth="1"/>
    <col min="15870" max="15870" width="14.5703125" customWidth="1"/>
    <col min="15871" max="15880" width="0" hidden="1" customWidth="1"/>
    <col min="15881" max="15881" width="1.7109375" customWidth="1"/>
    <col min="15882" max="15886" width="11.7109375" customWidth="1"/>
    <col min="15887" max="15887" width="1.7109375" customWidth="1"/>
    <col min="15888" max="15892" width="11.7109375" customWidth="1"/>
    <col min="15893" max="15893" width="1.7109375" customWidth="1"/>
    <col min="15894" max="15895" width="11.7109375" customWidth="1"/>
    <col min="15896" max="15896" width="1.7109375" customWidth="1"/>
    <col min="15897" max="15901" width="11.7109375" customWidth="1"/>
    <col min="15902" max="15902" width="1.7109375" customWidth="1"/>
    <col min="15903" max="15907" width="11.7109375" customWidth="1"/>
    <col min="15908" max="15908" width="1.7109375" customWidth="1"/>
    <col min="15909" max="15910" width="11.7109375" customWidth="1"/>
    <col min="15911" max="15911" width="1.7109375" customWidth="1"/>
    <col min="15912" max="15913" width="11.7109375" customWidth="1"/>
    <col min="15914" max="15914" width="1.7109375" customWidth="1"/>
    <col min="16109" max="16116" width="4" customWidth="1"/>
    <col min="16117" max="16117" width="6" customWidth="1"/>
    <col min="16118" max="16119" width="4" customWidth="1"/>
    <col min="16120" max="16121" width="0" hidden="1" customWidth="1"/>
    <col min="16122" max="16122" width="47.7109375" customWidth="1"/>
    <col min="16123" max="16125" width="0" hidden="1" customWidth="1"/>
    <col min="16126" max="16126" width="14.5703125" customWidth="1"/>
    <col min="16127" max="16136" width="0" hidden="1" customWidth="1"/>
    <col min="16137" max="16137" width="1.7109375" customWidth="1"/>
    <col min="16138" max="16142" width="11.7109375" customWidth="1"/>
    <col min="16143" max="16143" width="1.7109375" customWidth="1"/>
    <col min="16144" max="16148" width="11.7109375" customWidth="1"/>
    <col min="16149" max="16149" width="1.7109375" customWidth="1"/>
    <col min="16150" max="16151" width="11.7109375" customWidth="1"/>
    <col min="16152" max="16152" width="1.7109375" customWidth="1"/>
    <col min="16153" max="16157" width="11.7109375" customWidth="1"/>
    <col min="16158" max="16158" width="1.7109375" customWidth="1"/>
    <col min="16159" max="16163" width="11.7109375" customWidth="1"/>
    <col min="16164" max="16164" width="1.7109375" customWidth="1"/>
    <col min="16165" max="16166" width="11.7109375" customWidth="1"/>
    <col min="16167" max="16167" width="1.7109375" customWidth="1"/>
    <col min="16168" max="16169" width="11.7109375" customWidth="1"/>
    <col min="16170" max="16170" width="1.7109375" customWidth="1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</row>
    <row r="9" spans="1:51" ht="18.95" customHeight="1" thickBot="1" x14ac:dyDescent="0.3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S9" s="12"/>
      <c r="T9" s="12"/>
      <c r="U9" s="12"/>
      <c r="V9" s="12"/>
      <c r="W9" s="16"/>
      <c r="X9" s="12"/>
      <c r="Y9" s="12"/>
      <c r="Z9" s="12"/>
      <c r="AA9" s="12"/>
      <c r="AB9" s="12"/>
      <c r="AC9" s="16"/>
      <c r="AD9" s="12"/>
      <c r="AE9" s="12"/>
      <c r="AF9" s="16"/>
      <c r="AG9" s="12"/>
      <c r="AH9" s="12"/>
      <c r="AI9" s="12"/>
      <c r="AJ9" s="12"/>
      <c r="AK9" s="12"/>
      <c r="AL9" s="16"/>
      <c r="AM9" s="12"/>
      <c r="AN9" s="12"/>
      <c r="AO9" s="12"/>
      <c r="AP9" s="12"/>
      <c r="AQ9" s="12"/>
      <c r="AR9" s="16"/>
      <c r="AS9" s="12"/>
      <c r="AT9" s="12"/>
      <c r="AU9" s="16"/>
      <c r="AV9" s="12"/>
      <c r="AW9" s="12"/>
      <c r="AX9" s="16"/>
      <c r="AY9" s="12"/>
    </row>
    <row r="10" spans="1:51" ht="30" customHeight="1" thickBot="1" x14ac:dyDescent="0.3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S10" s="12"/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Y10" s="12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E10" s="12"/>
      <c r="AF10" s="475" t="s">
        <v>21</v>
      </c>
      <c r="AG10" s="476"/>
      <c r="AH10" s="12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N10" s="12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T10" s="12"/>
      <c r="AU10" s="475" t="s">
        <v>30</v>
      </c>
      <c r="AV10" s="476"/>
      <c r="AW10" s="12"/>
      <c r="AX10" s="475" t="s">
        <v>31</v>
      </c>
      <c r="AY10" s="476"/>
    </row>
    <row r="11" spans="1:51" ht="56.25" customHeight="1" x14ac:dyDescent="0.25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S11" s="12"/>
      <c r="T11" s="493"/>
      <c r="U11" s="493"/>
      <c r="V11" s="493"/>
      <c r="W11" s="477"/>
      <c r="X11" s="478"/>
      <c r="Y11" s="12"/>
      <c r="Z11" s="493"/>
      <c r="AA11" s="493"/>
      <c r="AB11" s="493"/>
      <c r="AC11" s="477"/>
      <c r="AD11" s="478"/>
      <c r="AE11" s="12"/>
      <c r="AF11" s="477"/>
      <c r="AG11" s="478"/>
      <c r="AH11" s="12"/>
      <c r="AI11" s="493"/>
      <c r="AJ11" s="493"/>
      <c r="AK11" s="493"/>
      <c r="AL11" s="477"/>
      <c r="AM11" s="478"/>
      <c r="AN11" s="12"/>
      <c r="AO11" s="493"/>
      <c r="AP11" s="493"/>
      <c r="AQ11" s="493"/>
      <c r="AR11" s="477"/>
      <c r="AS11" s="478"/>
      <c r="AT11" s="12"/>
      <c r="AU11" s="477"/>
      <c r="AV11" s="478"/>
      <c r="AW11" s="12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s="14" customFormat="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7003000</v>
      </c>
      <c r="S13" s="393">
        <f t="shared" ref="S13:AH13" si="0">S14</f>
        <v>0</v>
      </c>
      <c r="T13" s="47">
        <f t="shared" si="0"/>
        <v>238800</v>
      </c>
      <c r="U13" s="47">
        <f t="shared" si="0"/>
        <v>1284100</v>
      </c>
      <c r="V13" s="47">
        <f t="shared" si="0"/>
        <v>1281900</v>
      </c>
      <c r="W13" s="47">
        <f t="shared" si="0"/>
        <v>2804800</v>
      </c>
      <c r="X13" s="47">
        <f t="shared" ref="X13:X16" si="1">W13/(R13/100)</f>
        <v>40.051406540054259</v>
      </c>
      <c r="Y13" s="393">
        <f t="shared" si="0"/>
        <v>0</v>
      </c>
      <c r="Z13" s="47">
        <f t="shared" si="0"/>
        <v>1406400</v>
      </c>
      <c r="AA13" s="47">
        <f t="shared" si="0"/>
        <v>1406400</v>
      </c>
      <c r="AB13" s="47">
        <f t="shared" si="0"/>
        <v>1385400</v>
      </c>
      <c r="AC13" s="47">
        <f t="shared" si="0"/>
        <v>4198200</v>
      </c>
      <c r="AD13" s="47">
        <f t="shared" ref="AD13:AD16" si="2">AC13/(R13/100)</f>
        <v>59.948593459945741</v>
      </c>
      <c r="AE13" s="393">
        <f t="shared" si="0"/>
        <v>0</v>
      </c>
      <c r="AF13" s="47">
        <f t="shared" si="0"/>
        <v>7003000</v>
      </c>
      <c r="AG13" s="47">
        <f t="shared" ref="AG13:AG16" si="3">AF13/(R13/100)</f>
        <v>100</v>
      </c>
      <c r="AH13" s="393">
        <f t="shared" si="0"/>
        <v>0</v>
      </c>
      <c r="AI13" s="47">
        <f t="shared" ref="AI13:AX13" si="4">AI14</f>
        <v>0</v>
      </c>
      <c r="AJ13" s="47">
        <f t="shared" si="4"/>
        <v>0</v>
      </c>
      <c r="AK13" s="47">
        <f t="shared" si="4"/>
        <v>0</v>
      </c>
      <c r="AL13" s="47">
        <f t="shared" si="4"/>
        <v>0</v>
      </c>
      <c r="AM13" s="47">
        <f t="shared" ref="AM13:AM16" si="5">AL13/(R13/100)</f>
        <v>0</v>
      </c>
      <c r="AN13" s="393">
        <f t="shared" si="4"/>
        <v>0</v>
      </c>
      <c r="AO13" s="47">
        <f t="shared" si="4"/>
        <v>0</v>
      </c>
      <c r="AP13" s="47">
        <f t="shared" si="4"/>
        <v>0</v>
      </c>
      <c r="AQ13" s="47">
        <f t="shared" si="4"/>
        <v>0</v>
      </c>
      <c r="AR13" s="47">
        <f t="shared" si="4"/>
        <v>0</v>
      </c>
      <c r="AS13" s="47">
        <f t="shared" ref="AS13:AS16" si="6">AR13/(R13/100)</f>
        <v>0</v>
      </c>
      <c r="AT13" s="393">
        <f t="shared" si="4"/>
        <v>0</v>
      </c>
      <c r="AU13" s="47">
        <f t="shared" si="4"/>
        <v>0</v>
      </c>
      <c r="AV13" s="47">
        <f t="shared" ref="AV13:AV16" si="7">AU13/(R13/100)</f>
        <v>0</v>
      </c>
      <c r="AW13" s="393">
        <f t="shared" si="4"/>
        <v>0</v>
      </c>
      <c r="AX13" s="47">
        <f t="shared" si="4"/>
        <v>7003000</v>
      </c>
      <c r="AY13" s="47">
        <f t="shared" ref="S13:AY15" si="8">AY14</f>
        <v>100</v>
      </c>
    </row>
    <row r="14" spans="1:51" s="14" customFormat="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O15+O306+O363+O562+O618</f>
        <v>#REF!</v>
      </c>
      <c r="P14" s="66" t="e">
        <f>P15+P306+P363+P562+P618</f>
        <v>#REF!</v>
      </c>
      <c r="Q14" s="67" t="e">
        <f>Q618+Q15+Q306+Q363+Q562</f>
        <v>#REF!</v>
      </c>
      <c r="R14" s="66">
        <f>R15</f>
        <v>7003000</v>
      </c>
      <c r="S14" s="394">
        <f t="shared" si="8"/>
        <v>0</v>
      </c>
      <c r="T14" s="66">
        <f t="shared" si="8"/>
        <v>238800</v>
      </c>
      <c r="U14" s="66">
        <f t="shared" si="8"/>
        <v>1284100</v>
      </c>
      <c r="V14" s="66">
        <f t="shared" si="8"/>
        <v>1281900</v>
      </c>
      <c r="W14" s="66">
        <f t="shared" si="8"/>
        <v>2804800</v>
      </c>
      <c r="X14" s="66">
        <f t="shared" si="1"/>
        <v>40.051406540054259</v>
      </c>
      <c r="Y14" s="394">
        <f t="shared" si="8"/>
        <v>0</v>
      </c>
      <c r="Z14" s="66">
        <f t="shared" si="8"/>
        <v>1406400</v>
      </c>
      <c r="AA14" s="66">
        <f t="shared" si="8"/>
        <v>1406400</v>
      </c>
      <c r="AB14" s="66">
        <f t="shared" si="8"/>
        <v>1385400</v>
      </c>
      <c r="AC14" s="66">
        <f t="shared" si="8"/>
        <v>4198200</v>
      </c>
      <c r="AD14" s="66">
        <f t="shared" si="2"/>
        <v>59.948593459945741</v>
      </c>
      <c r="AE14" s="394">
        <f t="shared" si="8"/>
        <v>0</v>
      </c>
      <c r="AF14" s="66">
        <f t="shared" si="8"/>
        <v>7003000</v>
      </c>
      <c r="AG14" s="66">
        <f t="shared" si="3"/>
        <v>100</v>
      </c>
      <c r="AH14" s="394">
        <f t="shared" si="8"/>
        <v>0</v>
      </c>
      <c r="AI14" s="66">
        <f t="shared" si="8"/>
        <v>0</v>
      </c>
      <c r="AJ14" s="66">
        <f t="shared" si="8"/>
        <v>0</v>
      </c>
      <c r="AK14" s="66">
        <f t="shared" si="8"/>
        <v>0</v>
      </c>
      <c r="AL14" s="66">
        <f t="shared" si="8"/>
        <v>0</v>
      </c>
      <c r="AM14" s="66">
        <f t="shared" si="5"/>
        <v>0</v>
      </c>
      <c r="AN14" s="394">
        <f t="shared" si="8"/>
        <v>0</v>
      </c>
      <c r="AO14" s="66">
        <f t="shared" si="8"/>
        <v>0</v>
      </c>
      <c r="AP14" s="66">
        <f t="shared" si="8"/>
        <v>0</v>
      </c>
      <c r="AQ14" s="66">
        <f t="shared" si="8"/>
        <v>0</v>
      </c>
      <c r="AR14" s="66">
        <f t="shared" si="8"/>
        <v>0</v>
      </c>
      <c r="AS14" s="66">
        <f t="shared" si="6"/>
        <v>0</v>
      </c>
      <c r="AT14" s="394">
        <f t="shared" si="8"/>
        <v>0</v>
      </c>
      <c r="AU14" s="66">
        <f t="shared" si="8"/>
        <v>0</v>
      </c>
      <c r="AV14" s="66">
        <f t="shared" si="7"/>
        <v>0</v>
      </c>
      <c r="AW14" s="394">
        <f t="shared" si="8"/>
        <v>0</v>
      </c>
      <c r="AX14" s="66">
        <f t="shared" si="8"/>
        <v>7003000</v>
      </c>
      <c r="AY14" s="66">
        <f t="shared" si="8"/>
        <v>100</v>
      </c>
    </row>
    <row r="15" spans="1:51" s="14" customFormat="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O16+#REF!+O68+O109+O146+O186+O226+O269</f>
        <v>#REF!</v>
      </c>
      <c r="P15" s="80" t="e">
        <f>P16+#REF!+P68+P109+P146+P186+P226+P269</f>
        <v>#REF!</v>
      </c>
      <c r="Q15" s="80" t="e">
        <f>Q16+#REF!+Q68+Q109+Q146+Q186+Q226+Q269</f>
        <v>#REF!</v>
      </c>
      <c r="R15" s="80">
        <f>R16</f>
        <v>7003000</v>
      </c>
      <c r="S15" s="379">
        <f t="shared" si="8"/>
        <v>0</v>
      </c>
      <c r="T15" s="80">
        <f t="shared" si="8"/>
        <v>238800</v>
      </c>
      <c r="U15" s="80">
        <f t="shared" si="8"/>
        <v>1284100</v>
      </c>
      <c r="V15" s="80">
        <f t="shared" si="8"/>
        <v>1281900</v>
      </c>
      <c r="W15" s="80">
        <f t="shared" si="8"/>
        <v>2804800</v>
      </c>
      <c r="X15" s="80">
        <f t="shared" si="1"/>
        <v>40.051406540054259</v>
      </c>
      <c r="Y15" s="379">
        <f t="shared" si="8"/>
        <v>0</v>
      </c>
      <c r="Z15" s="80">
        <f t="shared" si="8"/>
        <v>1406400</v>
      </c>
      <c r="AA15" s="80">
        <f t="shared" si="8"/>
        <v>1406400</v>
      </c>
      <c r="AB15" s="80">
        <f t="shared" si="8"/>
        <v>1385400</v>
      </c>
      <c r="AC15" s="80">
        <f t="shared" si="8"/>
        <v>4198200</v>
      </c>
      <c r="AD15" s="80">
        <f t="shared" si="2"/>
        <v>59.948593459945741</v>
      </c>
      <c r="AE15" s="379">
        <f t="shared" si="8"/>
        <v>0</v>
      </c>
      <c r="AF15" s="80">
        <f t="shared" si="8"/>
        <v>7003000</v>
      </c>
      <c r="AG15" s="80">
        <f t="shared" si="3"/>
        <v>100</v>
      </c>
      <c r="AH15" s="379">
        <f t="shared" si="8"/>
        <v>0</v>
      </c>
      <c r="AI15" s="80">
        <f t="shared" si="8"/>
        <v>0</v>
      </c>
      <c r="AJ15" s="80">
        <f t="shared" si="8"/>
        <v>0</v>
      </c>
      <c r="AK15" s="80">
        <f t="shared" si="8"/>
        <v>0</v>
      </c>
      <c r="AL15" s="80">
        <f t="shared" si="8"/>
        <v>0</v>
      </c>
      <c r="AM15" s="80">
        <f t="shared" si="5"/>
        <v>0</v>
      </c>
      <c r="AN15" s="379">
        <f t="shared" si="8"/>
        <v>0</v>
      </c>
      <c r="AO15" s="80">
        <f t="shared" si="8"/>
        <v>0</v>
      </c>
      <c r="AP15" s="80">
        <f t="shared" si="8"/>
        <v>0</v>
      </c>
      <c r="AQ15" s="80">
        <f t="shared" si="8"/>
        <v>0</v>
      </c>
      <c r="AR15" s="80">
        <f t="shared" si="8"/>
        <v>0</v>
      </c>
      <c r="AS15" s="80">
        <f t="shared" si="6"/>
        <v>0</v>
      </c>
      <c r="AT15" s="379">
        <f t="shared" si="8"/>
        <v>0</v>
      </c>
      <c r="AU15" s="80">
        <f t="shared" si="8"/>
        <v>0</v>
      </c>
      <c r="AV15" s="80">
        <f t="shared" si="7"/>
        <v>0</v>
      </c>
      <c r="AW15" s="379">
        <f t="shared" si="8"/>
        <v>0</v>
      </c>
      <c r="AX15" s="80">
        <f t="shared" si="8"/>
        <v>7003000</v>
      </c>
      <c r="AY15" s="80">
        <f t="shared" si="8"/>
        <v>100</v>
      </c>
    </row>
    <row r="16" spans="1:51" s="14" customFormat="1" ht="30" customHeight="1" x14ac:dyDescent="0.2">
      <c r="A16" s="82"/>
      <c r="B16" s="83"/>
      <c r="C16" s="83"/>
      <c r="D16" s="168" t="s">
        <v>63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113</v>
      </c>
      <c r="O16" s="95" t="e">
        <f t="shared" ref="O16:R16" si="9">O17</f>
        <v>#REF!</v>
      </c>
      <c r="P16" s="95" t="e">
        <f t="shared" si="9"/>
        <v>#REF!</v>
      </c>
      <c r="Q16" s="95" t="e">
        <f t="shared" si="9"/>
        <v>#REF!</v>
      </c>
      <c r="R16" s="95">
        <f t="shared" si="9"/>
        <v>7003000</v>
      </c>
      <c r="S16" s="375"/>
      <c r="T16" s="95">
        <f>T17</f>
        <v>238800</v>
      </c>
      <c r="U16" s="95">
        <f>U17</f>
        <v>1284100</v>
      </c>
      <c r="V16" s="95">
        <f>V17</f>
        <v>1281900</v>
      </c>
      <c r="W16" s="95">
        <f>W17</f>
        <v>2804800</v>
      </c>
      <c r="X16" s="94">
        <f t="shared" si="1"/>
        <v>40.051406540054259</v>
      </c>
      <c r="Y16" s="374"/>
      <c r="Z16" s="94">
        <f>Z17</f>
        <v>1406400</v>
      </c>
      <c r="AA16" s="95">
        <f>AA17</f>
        <v>1406400</v>
      </c>
      <c r="AB16" s="95">
        <f>AB17</f>
        <v>1385400</v>
      </c>
      <c r="AC16" s="95">
        <f>AC17</f>
        <v>4198200</v>
      </c>
      <c r="AD16" s="195">
        <f t="shared" si="2"/>
        <v>59.948593459945741</v>
      </c>
      <c r="AE16" s="374"/>
      <c r="AF16" s="195">
        <f>AF17</f>
        <v>7003000</v>
      </c>
      <c r="AG16" s="195">
        <f t="shared" si="3"/>
        <v>100</v>
      </c>
      <c r="AH16" s="374"/>
      <c r="AI16" s="195">
        <f>AI17</f>
        <v>0</v>
      </c>
      <c r="AJ16" s="95">
        <f>AJ17</f>
        <v>0</v>
      </c>
      <c r="AK16" s="95">
        <f>AK17</f>
        <v>0</v>
      </c>
      <c r="AL16" s="95">
        <f>AL17</f>
        <v>0</v>
      </c>
      <c r="AM16" s="195">
        <f t="shared" si="5"/>
        <v>0</v>
      </c>
      <c r="AN16" s="374"/>
      <c r="AO16" s="195">
        <f>AO17</f>
        <v>0</v>
      </c>
      <c r="AP16" s="95">
        <f>AP17</f>
        <v>0</v>
      </c>
      <c r="AQ16" s="95">
        <f>AQ17</f>
        <v>0</v>
      </c>
      <c r="AR16" s="95">
        <f>AR17</f>
        <v>0</v>
      </c>
      <c r="AS16" s="195">
        <f t="shared" si="6"/>
        <v>0</v>
      </c>
      <c r="AT16" s="374"/>
      <c r="AU16" s="195">
        <f>AU17</f>
        <v>0</v>
      </c>
      <c r="AV16" s="195">
        <f t="shared" si="7"/>
        <v>0</v>
      </c>
      <c r="AW16" s="374"/>
      <c r="AX16" s="195">
        <f>AX17</f>
        <v>7003000</v>
      </c>
      <c r="AY16" s="195">
        <f>AX16/(R16/100)</f>
        <v>100</v>
      </c>
    </row>
    <row r="17" spans="1:51" s="14" customFormat="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 t="e">
        <f>O18+#REF!</f>
        <v>#REF!</v>
      </c>
      <c r="P17" s="99" t="e">
        <f>P18+#REF!</f>
        <v>#REF!</v>
      </c>
      <c r="Q17" s="99" t="e">
        <f>Q18+#REF!</f>
        <v>#REF!</v>
      </c>
      <c r="R17" s="99">
        <f>R18</f>
        <v>7003000</v>
      </c>
      <c r="S17" s="99">
        <f t="shared" ref="S17:V17" si="10">S18</f>
        <v>0</v>
      </c>
      <c r="T17" s="99">
        <f t="shared" si="10"/>
        <v>238800</v>
      </c>
      <c r="U17" s="99">
        <f t="shared" si="10"/>
        <v>1284100</v>
      </c>
      <c r="V17" s="99">
        <f t="shared" si="10"/>
        <v>1281900</v>
      </c>
      <c r="W17" s="99">
        <f t="shared" ref="W17:W22" si="11">T17+U17+V17</f>
        <v>2804800</v>
      </c>
      <c r="X17" s="98">
        <f t="shared" ref="X17:X22" si="12">W17/(R17/100)</f>
        <v>40.051406540054259</v>
      </c>
      <c r="Y17" s="374"/>
      <c r="Z17" s="98">
        <f t="shared" ref="Z17" si="13">Z18</f>
        <v>1406400</v>
      </c>
      <c r="AA17" s="99">
        <f t="shared" ref="AA17" si="14">AA18</f>
        <v>1406400</v>
      </c>
      <c r="AB17" s="99">
        <f t="shared" ref="AB17" si="15">AB18</f>
        <v>1385400</v>
      </c>
      <c r="AC17" s="99">
        <f t="shared" ref="AC17:AC22" si="16">Z17+AA17+AB17</f>
        <v>4198200</v>
      </c>
      <c r="AD17" s="65">
        <f t="shared" ref="AD17:AD22" si="17">AC17/(R17/100)</f>
        <v>59.948593459945741</v>
      </c>
      <c r="AE17" s="374"/>
      <c r="AF17" s="65">
        <f t="shared" ref="AF17:AF22" si="18">W17+AC17</f>
        <v>7003000</v>
      </c>
      <c r="AG17" s="65">
        <f t="shared" ref="AG17:AG22" si="19">AF17/(R17/100)</f>
        <v>100</v>
      </c>
      <c r="AH17" s="374"/>
      <c r="AI17" s="65">
        <f t="shared" ref="AI17" si="20">AI18</f>
        <v>0</v>
      </c>
      <c r="AJ17" s="99">
        <f t="shared" ref="AJ17" si="21">AJ18</f>
        <v>0</v>
      </c>
      <c r="AK17" s="99">
        <f t="shared" ref="AK17" si="22">AK18</f>
        <v>0</v>
      </c>
      <c r="AL17" s="99">
        <f t="shared" ref="AL17:AL22" si="23">AI17+AJ17+AK17</f>
        <v>0</v>
      </c>
      <c r="AM17" s="65">
        <f t="shared" ref="AM17:AM22" si="24">AL17/(R17/100)</f>
        <v>0</v>
      </c>
      <c r="AN17" s="374"/>
      <c r="AO17" s="65">
        <f t="shared" ref="AO17" si="25">AO18</f>
        <v>0</v>
      </c>
      <c r="AP17" s="99">
        <f t="shared" ref="AP17" si="26">AP18</f>
        <v>0</v>
      </c>
      <c r="AQ17" s="99">
        <f t="shared" ref="AQ17" si="27">AQ18</f>
        <v>0</v>
      </c>
      <c r="AR17" s="99">
        <f t="shared" ref="AR17:AR22" si="28">AO17+AP17+AQ17</f>
        <v>0</v>
      </c>
      <c r="AS17" s="65">
        <f t="shared" ref="AS17:AS22" si="29">AR17/(R17/100)</f>
        <v>0</v>
      </c>
      <c r="AT17" s="374"/>
      <c r="AU17" s="65">
        <f t="shared" ref="AU17:AU22" si="30">AL17+AR17</f>
        <v>0</v>
      </c>
      <c r="AV17" s="65">
        <f t="shared" ref="AV17:AV22" si="31">AU17/(R17/100)</f>
        <v>0</v>
      </c>
      <c r="AW17" s="374"/>
      <c r="AX17" s="65">
        <f t="shared" ref="AX17:AX22" si="32">AF17+AU17</f>
        <v>7003000</v>
      </c>
      <c r="AY17" s="65">
        <f t="shared" ref="AY17:AY22" si="33">AX17/(R17/100)</f>
        <v>100</v>
      </c>
    </row>
    <row r="18" spans="1:51" s="14" customFormat="1" ht="30" customHeight="1" x14ac:dyDescent="0.2">
      <c r="A18" s="82"/>
      <c r="B18" s="83"/>
      <c r="C18" s="83"/>
      <c r="D18" s="63"/>
      <c r="E18" s="60"/>
      <c r="F18" s="171">
        <v>8</v>
      </c>
      <c r="G18" s="104"/>
      <c r="H18" s="105"/>
      <c r="I18" s="59"/>
      <c r="J18" s="60"/>
      <c r="K18" s="61"/>
      <c r="L18" s="62"/>
      <c r="M18" s="63"/>
      <c r="N18" s="101" t="s">
        <v>108</v>
      </c>
      <c r="O18" s="103">
        <f>O19</f>
        <v>7003000</v>
      </c>
      <c r="P18" s="103">
        <f>P19</f>
        <v>7602000</v>
      </c>
      <c r="Q18" s="103">
        <f>Q19</f>
        <v>8223000</v>
      </c>
      <c r="R18" s="103">
        <f>R19</f>
        <v>7003000</v>
      </c>
      <c r="S18" s="379"/>
      <c r="T18" s="103">
        <f>T19</f>
        <v>238800</v>
      </c>
      <c r="U18" s="103">
        <f>U19</f>
        <v>1284100</v>
      </c>
      <c r="V18" s="103">
        <f>V19</f>
        <v>1281900</v>
      </c>
      <c r="W18" s="103">
        <f t="shared" si="11"/>
        <v>2804800</v>
      </c>
      <c r="X18" s="102">
        <f t="shared" si="12"/>
        <v>40.051406540054259</v>
      </c>
      <c r="Y18" s="374"/>
      <c r="Z18" s="102">
        <f>Z19</f>
        <v>1406400</v>
      </c>
      <c r="AA18" s="103">
        <f>AA19</f>
        <v>1406400</v>
      </c>
      <c r="AB18" s="103">
        <f>AB19</f>
        <v>1385400</v>
      </c>
      <c r="AC18" s="103">
        <f t="shared" si="16"/>
        <v>4198200</v>
      </c>
      <c r="AD18" s="420">
        <f t="shared" si="17"/>
        <v>59.948593459945741</v>
      </c>
      <c r="AE18" s="374"/>
      <c r="AF18" s="420">
        <f t="shared" si="18"/>
        <v>7003000</v>
      </c>
      <c r="AG18" s="420">
        <f t="shared" si="19"/>
        <v>100</v>
      </c>
      <c r="AH18" s="374"/>
      <c r="AI18" s="420">
        <f>AI19</f>
        <v>0</v>
      </c>
      <c r="AJ18" s="103">
        <f>AJ19</f>
        <v>0</v>
      </c>
      <c r="AK18" s="103">
        <f>AK19</f>
        <v>0</v>
      </c>
      <c r="AL18" s="103">
        <f t="shared" si="23"/>
        <v>0</v>
      </c>
      <c r="AM18" s="420">
        <f t="shared" si="24"/>
        <v>0</v>
      </c>
      <c r="AN18" s="374"/>
      <c r="AO18" s="420">
        <f>AO19</f>
        <v>0</v>
      </c>
      <c r="AP18" s="103">
        <f>AP19</f>
        <v>0</v>
      </c>
      <c r="AQ18" s="103">
        <f>AQ19</f>
        <v>0</v>
      </c>
      <c r="AR18" s="103">
        <f t="shared" si="28"/>
        <v>0</v>
      </c>
      <c r="AS18" s="420">
        <f t="shared" si="29"/>
        <v>0</v>
      </c>
      <c r="AT18" s="374"/>
      <c r="AU18" s="420">
        <f t="shared" si="30"/>
        <v>0</v>
      </c>
      <c r="AV18" s="420">
        <f t="shared" si="31"/>
        <v>0</v>
      </c>
      <c r="AW18" s="374"/>
      <c r="AX18" s="420">
        <f t="shared" si="32"/>
        <v>7003000</v>
      </c>
      <c r="AY18" s="420">
        <f t="shared" si="33"/>
        <v>100</v>
      </c>
    </row>
    <row r="19" spans="1:51" s="14" customFormat="1" ht="30" customHeight="1" x14ac:dyDescent="0.2">
      <c r="A19" s="82"/>
      <c r="B19" s="83"/>
      <c r="C19" s="83"/>
      <c r="D19" s="63"/>
      <c r="E19" s="60"/>
      <c r="F19" s="83"/>
      <c r="G19" s="109">
        <v>8</v>
      </c>
      <c r="H19" s="172"/>
      <c r="I19" s="59"/>
      <c r="J19" s="60"/>
      <c r="K19" s="61"/>
      <c r="L19" s="62"/>
      <c r="M19" s="63"/>
      <c r="N19" s="101" t="s">
        <v>108</v>
      </c>
      <c r="O19" s="103">
        <f>O20+O35</f>
        <v>7003000</v>
      </c>
      <c r="P19" s="103">
        <f>P20+P35</f>
        <v>7602000</v>
      </c>
      <c r="Q19" s="103">
        <f>Q20+Q35</f>
        <v>8223000</v>
      </c>
      <c r="R19" s="103">
        <f>R20+R35</f>
        <v>7003000</v>
      </c>
      <c r="S19" s="379"/>
      <c r="T19" s="103">
        <f>T20+T35</f>
        <v>238800</v>
      </c>
      <c r="U19" s="103">
        <f>U20+U35</f>
        <v>1284100</v>
      </c>
      <c r="V19" s="103">
        <f>V20+V35</f>
        <v>1281900</v>
      </c>
      <c r="W19" s="103">
        <f t="shared" si="11"/>
        <v>2804800</v>
      </c>
      <c r="X19" s="102">
        <f t="shared" si="12"/>
        <v>40.051406540054259</v>
      </c>
      <c r="Y19" s="374"/>
      <c r="Z19" s="102">
        <f>Z20+Z35</f>
        <v>1406400</v>
      </c>
      <c r="AA19" s="103">
        <f>AA20+AA35</f>
        <v>1406400</v>
      </c>
      <c r="AB19" s="103">
        <f>AB20+AB35</f>
        <v>1385400</v>
      </c>
      <c r="AC19" s="103">
        <f t="shared" si="16"/>
        <v>4198200</v>
      </c>
      <c r="AD19" s="420">
        <f t="shared" si="17"/>
        <v>59.948593459945741</v>
      </c>
      <c r="AE19" s="374"/>
      <c r="AF19" s="420">
        <f t="shared" si="18"/>
        <v>7003000</v>
      </c>
      <c r="AG19" s="420">
        <f t="shared" si="19"/>
        <v>100</v>
      </c>
      <c r="AH19" s="374"/>
      <c r="AI19" s="420">
        <f>AI20+AI35</f>
        <v>0</v>
      </c>
      <c r="AJ19" s="103">
        <f>AJ20+AJ35</f>
        <v>0</v>
      </c>
      <c r="AK19" s="103">
        <f>AK20+AK35</f>
        <v>0</v>
      </c>
      <c r="AL19" s="103">
        <f t="shared" si="23"/>
        <v>0</v>
      </c>
      <c r="AM19" s="420">
        <f t="shared" si="24"/>
        <v>0</v>
      </c>
      <c r="AN19" s="374"/>
      <c r="AO19" s="420">
        <f>AO20+AO35</f>
        <v>0</v>
      </c>
      <c r="AP19" s="103">
        <f>AP20+AP35</f>
        <v>0</v>
      </c>
      <c r="AQ19" s="103">
        <f>AQ20+AQ35</f>
        <v>0</v>
      </c>
      <c r="AR19" s="103">
        <f t="shared" si="28"/>
        <v>0</v>
      </c>
      <c r="AS19" s="420">
        <f t="shared" si="29"/>
        <v>0</v>
      </c>
      <c r="AT19" s="374"/>
      <c r="AU19" s="420">
        <f t="shared" si="30"/>
        <v>0</v>
      </c>
      <c r="AV19" s="420">
        <f t="shared" si="31"/>
        <v>0</v>
      </c>
      <c r="AW19" s="374"/>
      <c r="AX19" s="420">
        <f>AX20+AX35</f>
        <v>7003000</v>
      </c>
      <c r="AY19" s="420">
        <f t="shared" si="33"/>
        <v>100</v>
      </c>
    </row>
    <row r="20" spans="1:51" s="14" customFormat="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108</v>
      </c>
      <c r="O20" s="103">
        <f>O21</f>
        <v>6079000</v>
      </c>
      <c r="P20" s="103">
        <f>P21</f>
        <v>6621000</v>
      </c>
      <c r="Q20" s="103">
        <f>Q21</f>
        <v>7185000</v>
      </c>
      <c r="R20" s="103">
        <f>R21</f>
        <v>6079000</v>
      </c>
      <c r="S20" s="379"/>
      <c r="T20" s="103">
        <f>T21</f>
        <v>162800</v>
      </c>
      <c r="U20" s="103">
        <f>U21</f>
        <v>1134100</v>
      </c>
      <c r="V20" s="103">
        <f>V642+V21+V332+V388+V586</f>
        <v>1133900</v>
      </c>
      <c r="W20" s="103">
        <f t="shared" si="11"/>
        <v>2430800</v>
      </c>
      <c r="X20" s="102">
        <f t="shared" si="12"/>
        <v>39.986839940779731</v>
      </c>
      <c r="Y20" s="374"/>
      <c r="Z20" s="102">
        <f>Z21</f>
        <v>1219400</v>
      </c>
      <c r="AA20" s="103">
        <f>AA21</f>
        <v>1219400</v>
      </c>
      <c r="AB20" s="103">
        <f>AB21</f>
        <v>1209400</v>
      </c>
      <c r="AC20" s="103">
        <f t="shared" si="16"/>
        <v>3648200</v>
      </c>
      <c r="AD20" s="420">
        <f t="shared" si="17"/>
        <v>60.013160059220269</v>
      </c>
      <c r="AE20" s="374"/>
      <c r="AF20" s="420">
        <f t="shared" si="18"/>
        <v>6079000</v>
      </c>
      <c r="AG20" s="420">
        <f t="shared" si="19"/>
        <v>100</v>
      </c>
      <c r="AH20" s="374"/>
      <c r="AI20" s="420">
        <f>AI21</f>
        <v>0</v>
      </c>
      <c r="AJ20" s="103">
        <f>AJ21</f>
        <v>0</v>
      </c>
      <c r="AK20" s="103">
        <f>AK21</f>
        <v>0</v>
      </c>
      <c r="AL20" s="103">
        <f t="shared" si="23"/>
        <v>0</v>
      </c>
      <c r="AM20" s="420">
        <f t="shared" si="24"/>
        <v>0</v>
      </c>
      <c r="AN20" s="374"/>
      <c r="AO20" s="420">
        <f>AO21</f>
        <v>0</v>
      </c>
      <c r="AP20" s="103">
        <f>AP21</f>
        <v>0</v>
      </c>
      <c r="AQ20" s="103">
        <f>AQ642+AQ21+AQ332+AQ388+AQ586</f>
        <v>0</v>
      </c>
      <c r="AR20" s="103">
        <f t="shared" si="28"/>
        <v>0</v>
      </c>
      <c r="AS20" s="420">
        <f t="shared" si="29"/>
        <v>0</v>
      </c>
      <c r="AT20" s="374"/>
      <c r="AU20" s="420">
        <f t="shared" si="30"/>
        <v>0</v>
      </c>
      <c r="AV20" s="420">
        <f t="shared" si="31"/>
        <v>0</v>
      </c>
      <c r="AW20" s="374"/>
      <c r="AX20" s="420">
        <f t="shared" si="32"/>
        <v>6079000</v>
      </c>
      <c r="AY20" s="420">
        <f t="shared" si="33"/>
        <v>100</v>
      </c>
    </row>
    <row r="21" spans="1:51" s="14" customFormat="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O22+O27</f>
        <v>6079000</v>
      </c>
      <c r="P21" s="126">
        <f>P22+P27</f>
        <v>6621000</v>
      </c>
      <c r="Q21" s="126">
        <f>Q22+Q27</f>
        <v>7185000</v>
      </c>
      <c r="R21" s="126">
        <f>R22+R27</f>
        <v>6079000</v>
      </c>
      <c r="S21" s="388"/>
      <c r="T21" s="126">
        <f>T22+T27</f>
        <v>162800</v>
      </c>
      <c r="U21" s="126">
        <f>U22+U27</f>
        <v>1134100</v>
      </c>
      <c r="V21" s="126">
        <f>V22+V27</f>
        <v>1133900</v>
      </c>
      <c r="W21" s="126">
        <f t="shared" si="11"/>
        <v>2430800</v>
      </c>
      <c r="X21" s="125">
        <f t="shared" si="12"/>
        <v>39.986839940779731</v>
      </c>
      <c r="Y21" s="374"/>
      <c r="Z21" s="125">
        <f>Z22+Z27</f>
        <v>1219400</v>
      </c>
      <c r="AA21" s="126">
        <f>AA22+AA27</f>
        <v>1219400</v>
      </c>
      <c r="AB21" s="126">
        <f>AB22+AB27</f>
        <v>1209400</v>
      </c>
      <c r="AC21" s="126">
        <f t="shared" si="16"/>
        <v>3648200</v>
      </c>
      <c r="AD21" s="423">
        <f t="shared" si="17"/>
        <v>60.013160059220269</v>
      </c>
      <c r="AE21" s="374"/>
      <c r="AF21" s="423">
        <f t="shared" si="18"/>
        <v>6079000</v>
      </c>
      <c r="AG21" s="423">
        <f t="shared" si="19"/>
        <v>100</v>
      </c>
      <c r="AH21" s="374"/>
      <c r="AI21" s="423">
        <f>AI22+AI27</f>
        <v>0</v>
      </c>
      <c r="AJ21" s="126">
        <f>AJ22+AJ27</f>
        <v>0</v>
      </c>
      <c r="AK21" s="126">
        <f>AK22+AK27</f>
        <v>0</v>
      </c>
      <c r="AL21" s="126">
        <f t="shared" si="23"/>
        <v>0</v>
      </c>
      <c r="AM21" s="423">
        <f t="shared" si="24"/>
        <v>0</v>
      </c>
      <c r="AN21" s="374"/>
      <c r="AO21" s="423">
        <f>AO22+AO27</f>
        <v>0</v>
      </c>
      <c r="AP21" s="126">
        <f>AP22+AP27</f>
        <v>0</v>
      </c>
      <c r="AQ21" s="126">
        <f>AQ22+AQ27</f>
        <v>0</v>
      </c>
      <c r="AR21" s="126">
        <f t="shared" si="28"/>
        <v>0</v>
      </c>
      <c r="AS21" s="423">
        <f t="shared" si="29"/>
        <v>0</v>
      </c>
      <c r="AT21" s="374"/>
      <c r="AU21" s="423">
        <f t="shared" si="30"/>
        <v>0</v>
      </c>
      <c r="AV21" s="423">
        <f t="shared" si="31"/>
        <v>0</v>
      </c>
      <c r="AW21" s="374"/>
      <c r="AX21" s="423">
        <f t="shared" si="32"/>
        <v>6079000</v>
      </c>
      <c r="AY21" s="423">
        <f t="shared" si="33"/>
        <v>100</v>
      </c>
    </row>
    <row r="22" spans="1:51" s="14" customFormat="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55</v>
      </c>
      <c r="K22" s="61"/>
      <c r="L22" s="62"/>
      <c r="M22" s="63"/>
      <c r="N22" s="101" t="s">
        <v>56</v>
      </c>
      <c r="O22" s="103">
        <f>O23+O24+O25+O26</f>
        <v>2079000</v>
      </c>
      <c r="P22" s="103">
        <f>P23+P24+P25+P26</f>
        <v>2197000</v>
      </c>
      <c r="Q22" s="103">
        <f>Q23+Q24+Q25+Q26</f>
        <v>2309000</v>
      </c>
      <c r="R22" s="103">
        <f>R23+R24+R25+R26</f>
        <v>2079000</v>
      </c>
      <c r="S22" s="379"/>
      <c r="T22" s="103">
        <f>T23+T24+T25+T26</f>
        <v>162800</v>
      </c>
      <c r="U22" s="103">
        <f>U23+U24+U25+U26</f>
        <v>334100</v>
      </c>
      <c r="V22" s="103">
        <f>V23+V24+V25+V26</f>
        <v>333900</v>
      </c>
      <c r="W22" s="103">
        <f t="shared" si="11"/>
        <v>830800</v>
      </c>
      <c r="X22" s="102">
        <f t="shared" si="12"/>
        <v>39.961519961519961</v>
      </c>
      <c r="Y22" s="374"/>
      <c r="Z22" s="102">
        <f>Z23+Z24+Z25+Z26</f>
        <v>419400</v>
      </c>
      <c r="AA22" s="103">
        <f>AA23+AA24+AA25+AA26</f>
        <v>419400</v>
      </c>
      <c r="AB22" s="103">
        <f>AB23+AB24+AB25+AB26</f>
        <v>409400</v>
      </c>
      <c r="AC22" s="103">
        <f t="shared" si="16"/>
        <v>1248200</v>
      </c>
      <c r="AD22" s="420">
        <f t="shared" si="17"/>
        <v>60.038480038480039</v>
      </c>
      <c r="AE22" s="374"/>
      <c r="AF22" s="420">
        <f t="shared" si="18"/>
        <v>2079000</v>
      </c>
      <c r="AG22" s="420">
        <f t="shared" si="19"/>
        <v>100</v>
      </c>
      <c r="AH22" s="374"/>
      <c r="AI22" s="420">
        <f>AI23+AI24+AI25+AI26</f>
        <v>0</v>
      </c>
      <c r="AJ22" s="103">
        <f>AJ23+AJ24+AJ25+AJ26</f>
        <v>0</v>
      </c>
      <c r="AK22" s="103">
        <f>AK23+AK24+AK25+AK26</f>
        <v>0</v>
      </c>
      <c r="AL22" s="103">
        <f t="shared" si="23"/>
        <v>0</v>
      </c>
      <c r="AM22" s="420">
        <f t="shared" si="24"/>
        <v>0</v>
      </c>
      <c r="AN22" s="374"/>
      <c r="AO22" s="420">
        <f>AO23+AO24+AO25+AO26</f>
        <v>0</v>
      </c>
      <c r="AP22" s="103">
        <f>AP23+AP24+AP25+AP26</f>
        <v>0</v>
      </c>
      <c r="AQ22" s="103">
        <f>AQ23+AQ24+AQ25+AQ26</f>
        <v>0</v>
      </c>
      <c r="AR22" s="103">
        <f t="shared" si="28"/>
        <v>0</v>
      </c>
      <c r="AS22" s="420">
        <f t="shared" si="29"/>
        <v>0</v>
      </c>
      <c r="AT22" s="374"/>
      <c r="AU22" s="420">
        <f t="shared" si="30"/>
        <v>0</v>
      </c>
      <c r="AV22" s="420">
        <f t="shared" si="31"/>
        <v>0</v>
      </c>
      <c r="AW22" s="374"/>
      <c r="AX22" s="420">
        <f t="shared" si="32"/>
        <v>2079000</v>
      </c>
      <c r="AY22" s="420">
        <f t="shared" si="33"/>
        <v>100</v>
      </c>
    </row>
    <row r="23" spans="1:51" s="14" customFormat="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2</v>
      </c>
      <c r="L23" s="62"/>
      <c r="M23" s="63"/>
      <c r="N23" s="134" t="s">
        <v>57</v>
      </c>
      <c r="O23" s="129">
        <v>593000</v>
      </c>
      <c r="P23" s="136">
        <v>627000</v>
      </c>
      <c r="Q23" s="137">
        <v>660000</v>
      </c>
      <c r="R23" s="129">
        <v>593000</v>
      </c>
      <c r="S23" s="375"/>
      <c r="T23" s="129">
        <v>45000</v>
      </c>
      <c r="U23" s="129">
        <v>96000</v>
      </c>
      <c r="V23" s="129">
        <v>96000</v>
      </c>
      <c r="W23" s="129">
        <f>T23+U23+V23</f>
        <v>237000</v>
      </c>
      <c r="X23" s="135">
        <f>W23/(R23/100)</f>
        <v>39.966273187183809</v>
      </c>
      <c r="Y23" s="374"/>
      <c r="Z23" s="135">
        <v>120000</v>
      </c>
      <c r="AA23" s="129">
        <v>120000</v>
      </c>
      <c r="AB23" s="129">
        <v>116000</v>
      </c>
      <c r="AC23" s="129">
        <f>Z23+AA23+AB23</f>
        <v>356000</v>
      </c>
      <c r="AD23" s="424">
        <f>AC23/(R23/100)</f>
        <v>60.033726812816191</v>
      </c>
      <c r="AE23" s="374"/>
      <c r="AF23" s="424">
        <f>W23+AC23</f>
        <v>593000</v>
      </c>
      <c r="AG23" s="424">
        <f>AF23/(R23/100)</f>
        <v>100</v>
      </c>
      <c r="AH23" s="374"/>
      <c r="AI23" s="424"/>
      <c r="AJ23" s="129"/>
      <c r="AK23" s="129"/>
      <c r="AL23" s="129">
        <f>AI23+AJ23+AK23</f>
        <v>0</v>
      </c>
      <c r="AM23" s="424">
        <f>AL23/(R23/100)</f>
        <v>0</v>
      </c>
      <c r="AN23" s="374"/>
      <c r="AO23" s="424"/>
      <c r="AP23" s="129"/>
      <c r="AQ23" s="129"/>
      <c r="AR23" s="129">
        <f>AO23+AP23+AQ23</f>
        <v>0</v>
      </c>
      <c r="AS23" s="424">
        <f>AR23/(R23/100)</f>
        <v>0</v>
      </c>
      <c r="AT23" s="374"/>
      <c r="AU23" s="424">
        <f>AL23+AR23</f>
        <v>0</v>
      </c>
      <c r="AV23" s="424">
        <f>AU23/(R23/100)</f>
        <v>0</v>
      </c>
      <c r="AW23" s="374"/>
      <c r="AX23" s="424">
        <f>AF23+AU23</f>
        <v>593000</v>
      </c>
      <c r="AY23" s="424">
        <f>AX23/(R23/100)</f>
        <v>100</v>
      </c>
    </row>
    <row r="24" spans="1:51" s="14" customFormat="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3</v>
      </c>
      <c r="L24" s="62"/>
      <c r="M24" s="63"/>
      <c r="N24" s="134" t="s">
        <v>69</v>
      </c>
      <c r="O24" s="129">
        <v>443000</v>
      </c>
      <c r="P24" s="136">
        <v>466000</v>
      </c>
      <c r="Q24" s="137">
        <v>491000</v>
      </c>
      <c r="R24" s="129">
        <v>443000</v>
      </c>
      <c r="S24" s="375"/>
      <c r="T24" s="129">
        <v>35000</v>
      </c>
      <c r="U24" s="129">
        <v>71400</v>
      </c>
      <c r="V24" s="129">
        <v>71400</v>
      </c>
      <c r="W24" s="129">
        <f>T24+U24+V24</f>
        <v>177800</v>
      </c>
      <c r="X24" s="135">
        <f>W24/(R24/100)</f>
        <v>40.135440180586905</v>
      </c>
      <c r="Y24" s="374"/>
      <c r="Z24" s="135">
        <v>89400</v>
      </c>
      <c r="AA24" s="129">
        <v>89400</v>
      </c>
      <c r="AB24" s="129">
        <v>86400</v>
      </c>
      <c r="AC24" s="129">
        <f>Z24+AA24+AB24</f>
        <v>265200</v>
      </c>
      <c r="AD24" s="424">
        <f>AC24/(R24/100)</f>
        <v>59.864559819413095</v>
      </c>
      <c r="AE24" s="374"/>
      <c r="AF24" s="424">
        <f>W24+AC24</f>
        <v>443000</v>
      </c>
      <c r="AG24" s="424">
        <f>AF24/(R24/100)</f>
        <v>100</v>
      </c>
      <c r="AH24" s="374"/>
      <c r="AI24" s="424"/>
      <c r="AJ24" s="129"/>
      <c r="AK24" s="129"/>
      <c r="AL24" s="129">
        <f>AI24+AJ24+AK24</f>
        <v>0</v>
      </c>
      <c r="AM24" s="424">
        <f>AL24/(R24/100)</f>
        <v>0</v>
      </c>
      <c r="AN24" s="374"/>
      <c r="AO24" s="424"/>
      <c r="AP24" s="129"/>
      <c r="AQ24" s="129"/>
      <c r="AR24" s="129">
        <f>AO24+AP24+AQ24</f>
        <v>0</v>
      </c>
      <c r="AS24" s="424">
        <f>AR24/(R24/100)</f>
        <v>0</v>
      </c>
      <c r="AT24" s="374"/>
      <c r="AU24" s="424">
        <f>AL24+AR24</f>
        <v>0</v>
      </c>
      <c r="AV24" s="424">
        <f>AU24/(R24/100)</f>
        <v>0</v>
      </c>
      <c r="AW24" s="374"/>
      <c r="AX24" s="424">
        <f>AF24+AU24</f>
        <v>443000</v>
      </c>
      <c r="AY24" s="424">
        <f>AX24/(R24/100)</f>
        <v>100</v>
      </c>
    </row>
    <row r="25" spans="1:51" s="14" customFormat="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5</v>
      </c>
      <c r="L25" s="62"/>
      <c r="M25" s="63"/>
      <c r="N25" s="134" t="s">
        <v>58</v>
      </c>
      <c r="O25" s="129">
        <v>320000</v>
      </c>
      <c r="P25" s="136">
        <v>341000</v>
      </c>
      <c r="Q25" s="137">
        <v>357000</v>
      </c>
      <c r="R25" s="129">
        <v>320000</v>
      </c>
      <c r="S25" s="375"/>
      <c r="T25" s="129">
        <v>25400</v>
      </c>
      <c r="U25" s="129">
        <v>51300</v>
      </c>
      <c r="V25" s="129">
        <v>51300</v>
      </c>
      <c r="W25" s="129">
        <f>T25+U25+V25</f>
        <v>128000</v>
      </c>
      <c r="X25" s="135">
        <f>W25/(R25/100)</f>
        <v>40</v>
      </c>
      <c r="Y25" s="374"/>
      <c r="Z25" s="135">
        <v>65000</v>
      </c>
      <c r="AA25" s="129">
        <v>65000</v>
      </c>
      <c r="AB25" s="129">
        <v>62000</v>
      </c>
      <c r="AC25" s="129">
        <f>Z25+AA25+AB25</f>
        <v>192000</v>
      </c>
      <c r="AD25" s="424">
        <f>AC25/(R25/100)</f>
        <v>60</v>
      </c>
      <c r="AE25" s="374"/>
      <c r="AF25" s="424">
        <f>W25+AC25</f>
        <v>320000</v>
      </c>
      <c r="AG25" s="424">
        <f>AF25/(R25/100)</f>
        <v>100</v>
      </c>
      <c r="AH25" s="374"/>
      <c r="AI25" s="424"/>
      <c r="AJ25" s="129"/>
      <c r="AK25" s="129"/>
      <c r="AL25" s="129">
        <f>AI25+AJ25+AK25</f>
        <v>0</v>
      </c>
      <c r="AM25" s="424">
        <f>AL25/(R25/100)</f>
        <v>0</v>
      </c>
      <c r="AN25" s="374"/>
      <c r="AO25" s="424"/>
      <c r="AP25" s="129"/>
      <c r="AQ25" s="129"/>
      <c r="AR25" s="129">
        <f>AO25+AP25+AQ25</f>
        <v>0</v>
      </c>
      <c r="AS25" s="424">
        <f>AR25/(R25/100)</f>
        <v>0</v>
      </c>
      <c r="AT25" s="374"/>
      <c r="AU25" s="424">
        <f>AL25+AR25</f>
        <v>0</v>
      </c>
      <c r="AV25" s="424">
        <f>AU25/(R25/100)</f>
        <v>0</v>
      </c>
      <c r="AW25" s="374"/>
      <c r="AX25" s="424">
        <f>AF25+AU25</f>
        <v>320000</v>
      </c>
      <c r="AY25" s="424">
        <f>AX25/(R25/100)</f>
        <v>100</v>
      </c>
    </row>
    <row r="26" spans="1:51" s="14" customFormat="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7</v>
      </c>
      <c r="L26" s="62"/>
      <c r="M26" s="63"/>
      <c r="N26" s="134" t="s">
        <v>59</v>
      </c>
      <c r="O26" s="129">
        <v>723000</v>
      </c>
      <c r="P26" s="136">
        <v>763000</v>
      </c>
      <c r="Q26" s="137">
        <v>801000</v>
      </c>
      <c r="R26" s="129">
        <v>723000</v>
      </c>
      <c r="S26" s="375"/>
      <c r="T26" s="129">
        <v>57400</v>
      </c>
      <c r="U26" s="129">
        <v>115400</v>
      </c>
      <c r="V26" s="129">
        <v>115200</v>
      </c>
      <c r="W26" s="129">
        <f>T26+U26+V26</f>
        <v>288000</v>
      </c>
      <c r="X26" s="135">
        <f>W26/(R26/100)</f>
        <v>39.834024896265561</v>
      </c>
      <c r="Y26" s="374"/>
      <c r="Z26" s="135">
        <v>145000</v>
      </c>
      <c r="AA26" s="129">
        <v>145000</v>
      </c>
      <c r="AB26" s="129">
        <v>145000</v>
      </c>
      <c r="AC26" s="129">
        <f>Z26+AA26+AB26</f>
        <v>435000</v>
      </c>
      <c r="AD26" s="424">
        <f>AC26/(R26/100)</f>
        <v>60.165975103734439</v>
      </c>
      <c r="AE26" s="374"/>
      <c r="AF26" s="424">
        <f>W26+AC26</f>
        <v>723000</v>
      </c>
      <c r="AG26" s="424">
        <f>AF26/(R26/100)</f>
        <v>100</v>
      </c>
      <c r="AH26" s="374"/>
      <c r="AI26" s="424"/>
      <c r="AJ26" s="129"/>
      <c r="AK26" s="129"/>
      <c r="AL26" s="129">
        <f>AI26+AJ26+AK26</f>
        <v>0</v>
      </c>
      <c r="AM26" s="424">
        <f>AL26/(R26/100)</f>
        <v>0</v>
      </c>
      <c r="AN26" s="374"/>
      <c r="AO26" s="424"/>
      <c r="AP26" s="129"/>
      <c r="AQ26" s="129"/>
      <c r="AR26" s="129">
        <f>AO26+AP26+AQ26</f>
        <v>0</v>
      </c>
      <c r="AS26" s="424">
        <f>AR26/(R26/100)</f>
        <v>0</v>
      </c>
      <c r="AT26" s="374"/>
      <c r="AU26" s="424">
        <f>AL26+AR26</f>
        <v>0</v>
      </c>
      <c r="AV26" s="424">
        <f>AU26/(R26/100)</f>
        <v>0</v>
      </c>
      <c r="AW26" s="374"/>
      <c r="AX26" s="424">
        <f>AF26+AU26</f>
        <v>723000</v>
      </c>
      <c r="AY26" s="424">
        <f>AX26/(R26/100)</f>
        <v>100</v>
      </c>
    </row>
    <row r="27" spans="1:51" s="14" customFormat="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130" t="s">
        <v>92</v>
      </c>
      <c r="K27" s="61"/>
      <c r="L27" s="62"/>
      <c r="M27" s="63"/>
      <c r="N27" s="101" t="s">
        <v>114</v>
      </c>
      <c r="O27" s="103">
        <f>O28+O29+O30+O31+O32</f>
        <v>4000000</v>
      </c>
      <c r="P27" s="131">
        <f>P28+P29+P30+P31+P32</f>
        <v>4424000</v>
      </c>
      <c r="Q27" s="132">
        <f>Q28+Q29+Q30+Q31+Q32</f>
        <v>4876000</v>
      </c>
      <c r="R27" s="103">
        <f>R28+R29+R30+R31+R32</f>
        <v>4000000</v>
      </c>
      <c r="S27" s="379"/>
      <c r="T27" s="103">
        <f>T28+T29+T30+T31+T32</f>
        <v>0</v>
      </c>
      <c r="U27" s="103">
        <f>U28+U29+U30+U31+U32</f>
        <v>800000</v>
      </c>
      <c r="V27" s="103">
        <f>V28+V29+V30+V31+V32</f>
        <v>800000</v>
      </c>
      <c r="W27" s="103">
        <f t="shared" ref="W27:W39" si="34">T27+U27+V27</f>
        <v>1600000</v>
      </c>
      <c r="X27" s="102">
        <f t="shared" ref="X27:X39" si="35">W27/(R27/100)</f>
        <v>40</v>
      </c>
      <c r="Y27" s="374"/>
      <c r="Z27" s="102">
        <f>Z28+Z29+Z30+Z31+Z32</f>
        <v>800000</v>
      </c>
      <c r="AA27" s="103">
        <f>AA28+AA29+AA30+AA31+AA32</f>
        <v>800000</v>
      </c>
      <c r="AB27" s="103">
        <f>AB28+AB29+AB30+AB31+AB32</f>
        <v>800000</v>
      </c>
      <c r="AC27" s="103">
        <f t="shared" ref="AC27:AC39" si="36">Z27+AA27+AB27</f>
        <v>2400000</v>
      </c>
      <c r="AD27" s="420">
        <f t="shared" ref="AD27:AD39" si="37">AC27/(R27/100)</f>
        <v>60</v>
      </c>
      <c r="AE27" s="374"/>
      <c r="AF27" s="420">
        <f t="shared" ref="AF27:AF39" si="38">W27+AC27</f>
        <v>4000000</v>
      </c>
      <c r="AG27" s="420">
        <f t="shared" ref="AG27:AG39" si="39">AF27/(R27/100)</f>
        <v>100</v>
      </c>
      <c r="AH27" s="374"/>
      <c r="AI27" s="420">
        <f>AI28+AI29+AI30+AI31+AI32</f>
        <v>0</v>
      </c>
      <c r="AJ27" s="103">
        <f>AJ28+AJ29+AJ30+AJ31+AJ32</f>
        <v>0</v>
      </c>
      <c r="AK27" s="103">
        <f>AK28+AK29+AK30+AK31+AK32</f>
        <v>0</v>
      </c>
      <c r="AL27" s="103">
        <f t="shared" ref="AL27:AL39" si="40">AI27+AJ27+AK27</f>
        <v>0</v>
      </c>
      <c r="AM27" s="420">
        <f t="shared" ref="AM27:AM39" si="41">AL27/(R27/100)</f>
        <v>0</v>
      </c>
      <c r="AN27" s="374"/>
      <c r="AO27" s="420">
        <f>AO28+AO29+AO30+AO31+AO32</f>
        <v>0</v>
      </c>
      <c r="AP27" s="103">
        <f>AP28+AP29+AP30+AP31+AP32</f>
        <v>0</v>
      </c>
      <c r="AQ27" s="103">
        <f>AQ28+AQ29+AQ30+AQ31+AQ32</f>
        <v>0</v>
      </c>
      <c r="AR27" s="103">
        <f t="shared" ref="AR27:AR39" si="42">AO27+AP27+AQ27</f>
        <v>0</v>
      </c>
      <c r="AS27" s="420">
        <f t="shared" ref="AS27:AS39" si="43">AR27/(R27/100)</f>
        <v>0</v>
      </c>
      <c r="AT27" s="374"/>
      <c r="AU27" s="420">
        <f t="shared" ref="AU27:AU39" si="44">AL27+AR27</f>
        <v>0</v>
      </c>
      <c r="AV27" s="420">
        <f t="shared" ref="AV27:AV39" si="45">AU27/(R27/100)</f>
        <v>0</v>
      </c>
      <c r="AW27" s="374"/>
      <c r="AX27" s="420">
        <f t="shared" ref="AX27:AX39" si="46">AF27+AU27</f>
        <v>4000000</v>
      </c>
      <c r="AY27" s="420">
        <f t="shared" ref="AY27:AY39" si="47">AX27/(R27/100)</f>
        <v>100</v>
      </c>
    </row>
    <row r="28" spans="1:51" s="14" customFormat="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1</v>
      </c>
      <c r="L28" s="62"/>
      <c r="M28" s="63"/>
      <c r="N28" s="134" t="s">
        <v>115</v>
      </c>
      <c r="O28" s="129">
        <v>100000</v>
      </c>
      <c r="P28" s="136">
        <v>1154000</v>
      </c>
      <c r="Q28" s="137">
        <v>3466000</v>
      </c>
      <c r="R28" s="129">
        <v>100000</v>
      </c>
      <c r="S28" s="375"/>
      <c r="T28" s="129"/>
      <c r="U28" s="129">
        <v>20000</v>
      </c>
      <c r="V28" s="129">
        <v>20000</v>
      </c>
      <c r="W28" s="129">
        <f t="shared" si="34"/>
        <v>40000</v>
      </c>
      <c r="X28" s="135">
        <f t="shared" si="35"/>
        <v>40</v>
      </c>
      <c r="Y28" s="374"/>
      <c r="Z28" s="135">
        <v>20000</v>
      </c>
      <c r="AA28" s="129">
        <v>20000</v>
      </c>
      <c r="AB28" s="129">
        <v>20000</v>
      </c>
      <c r="AC28" s="129">
        <f t="shared" si="36"/>
        <v>60000</v>
      </c>
      <c r="AD28" s="424">
        <f t="shared" si="37"/>
        <v>60</v>
      </c>
      <c r="AE28" s="374"/>
      <c r="AF28" s="424">
        <f t="shared" si="38"/>
        <v>100000</v>
      </c>
      <c r="AG28" s="424">
        <f t="shared" si="39"/>
        <v>100</v>
      </c>
      <c r="AH28" s="374"/>
      <c r="AI28" s="424"/>
      <c r="AJ28" s="129"/>
      <c r="AK28" s="129"/>
      <c r="AL28" s="129">
        <f t="shared" si="40"/>
        <v>0</v>
      </c>
      <c r="AM28" s="424">
        <f t="shared" si="41"/>
        <v>0</v>
      </c>
      <c r="AN28" s="374"/>
      <c r="AO28" s="424"/>
      <c r="AP28" s="129"/>
      <c r="AQ28" s="129"/>
      <c r="AR28" s="129">
        <f t="shared" si="42"/>
        <v>0</v>
      </c>
      <c r="AS28" s="424">
        <f t="shared" si="43"/>
        <v>0</v>
      </c>
      <c r="AT28" s="374"/>
      <c r="AU28" s="424">
        <f t="shared" si="44"/>
        <v>0</v>
      </c>
      <c r="AV28" s="424">
        <f t="shared" si="45"/>
        <v>0</v>
      </c>
      <c r="AW28" s="374"/>
      <c r="AX28" s="424">
        <f t="shared" si="46"/>
        <v>100000</v>
      </c>
      <c r="AY28" s="424">
        <f t="shared" si="47"/>
        <v>100</v>
      </c>
    </row>
    <row r="29" spans="1:51" s="14" customFormat="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116</v>
      </c>
      <c r="O29" s="129">
        <v>20000</v>
      </c>
      <c r="P29" s="136">
        <v>100000</v>
      </c>
      <c r="Q29" s="137">
        <v>180000</v>
      </c>
      <c r="R29" s="129">
        <v>20000</v>
      </c>
      <c r="S29" s="375"/>
      <c r="T29" s="129"/>
      <c r="U29" s="129">
        <v>4000</v>
      </c>
      <c r="V29" s="129">
        <v>4000</v>
      </c>
      <c r="W29" s="129">
        <f t="shared" si="34"/>
        <v>8000</v>
      </c>
      <c r="X29" s="135">
        <f t="shared" si="35"/>
        <v>40</v>
      </c>
      <c r="Y29" s="374"/>
      <c r="Z29" s="135">
        <v>4000</v>
      </c>
      <c r="AA29" s="129">
        <v>4000</v>
      </c>
      <c r="AB29" s="129">
        <v>4000</v>
      </c>
      <c r="AC29" s="129">
        <f t="shared" si="36"/>
        <v>12000</v>
      </c>
      <c r="AD29" s="424">
        <f t="shared" si="37"/>
        <v>60</v>
      </c>
      <c r="AE29" s="374"/>
      <c r="AF29" s="424">
        <f t="shared" si="38"/>
        <v>20000</v>
      </c>
      <c r="AG29" s="424">
        <f t="shared" si="39"/>
        <v>100</v>
      </c>
      <c r="AH29" s="374"/>
      <c r="AI29" s="424"/>
      <c r="AJ29" s="129"/>
      <c r="AK29" s="129"/>
      <c r="AL29" s="129">
        <f t="shared" si="40"/>
        <v>0</v>
      </c>
      <c r="AM29" s="424">
        <f t="shared" si="41"/>
        <v>0</v>
      </c>
      <c r="AN29" s="374"/>
      <c r="AO29" s="424"/>
      <c r="AP29" s="129"/>
      <c r="AQ29" s="129"/>
      <c r="AR29" s="129">
        <f t="shared" si="42"/>
        <v>0</v>
      </c>
      <c r="AS29" s="424">
        <f t="shared" si="43"/>
        <v>0</v>
      </c>
      <c r="AT29" s="374"/>
      <c r="AU29" s="424">
        <f t="shared" si="44"/>
        <v>0</v>
      </c>
      <c r="AV29" s="424">
        <f t="shared" si="45"/>
        <v>0</v>
      </c>
      <c r="AW29" s="374"/>
      <c r="AX29" s="424">
        <f t="shared" si="46"/>
        <v>20000</v>
      </c>
      <c r="AY29" s="424">
        <f t="shared" si="47"/>
        <v>100</v>
      </c>
    </row>
    <row r="30" spans="1:51" s="14" customFormat="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117</v>
      </c>
      <c r="O30" s="129">
        <v>10000</v>
      </c>
      <c r="P30" s="136">
        <v>20000</v>
      </c>
      <c r="Q30" s="137">
        <v>20000</v>
      </c>
      <c r="R30" s="129">
        <v>10000</v>
      </c>
      <c r="S30" s="375"/>
      <c r="T30" s="129"/>
      <c r="U30" s="129">
        <v>2000</v>
      </c>
      <c r="V30" s="129">
        <v>2000</v>
      </c>
      <c r="W30" s="129">
        <f t="shared" si="34"/>
        <v>4000</v>
      </c>
      <c r="X30" s="135">
        <f t="shared" si="35"/>
        <v>40</v>
      </c>
      <c r="Y30" s="374"/>
      <c r="Z30" s="135">
        <v>2000</v>
      </c>
      <c r="AA30" s="129">
        <v>2000</v>
      </c>
      <c r="AB30" s="129">
        <v>2000</v>
      </c>
      <c r="AC30" s="129">
        <f t="shared" si="36"/>
        <v>6000</v>
      </c>
      <c r="AD30" s="424">
        <f t="shared" si="37"/>
        <v>60</v>
      </c>
      <c r="AE30" s="374"/>
      <c r="AF30" s="424">
        <f t="shared" si="38"/>
        <v>10000</v>
      </c>
      <c r="AG30" s="424">
        <f t="shared" si="39"/>
        <v>100</v>
      </c>
      <c r="AH30" s="374"/>
      <c r="AI30" s="424"/>
      <c r="AJ30" s="129"/>
      <c r="AK30" s="129"/>
      <c r="AL30" s="129">
        <f t="shared" si="40"/>
        <v>0</v>
      </c>
      <c r="AM30" s="424">
        <f t="shared" si="41"/>
        <v>0</v>
      </c>
      <c r="AN30" s="374"/>
      <c r="AO30" s="424"/>
      <c r="AP30" s="129"/>
      <c r="AQ30" s="129"/>
      <c r="AR30" s="129">
        <f t="shared" si="42"/>
        <v>0</v>
      </c>
      <c r="AS30" s="424">
        <f t="shared" si="43"/>
        <v>0</v>
      </c>
      <c r="AT30" s="374"/>
      <c r="AU30" s="424">
        <f t="shared" si="44"/>
        <v>0</v>
      </c>
      <c r="AV30" s="424">
        <f t="shared" si="45"/>
        <v>0</v>
      </c>
      <c r="AW30" s="374"/>
      <c r="AX30" s="424">
        <f t="shared" si="46"/>
        <v>10000</v>
      </c>
      <c r="AY30" s="424">
        <f t="shared" si="47"/>
        <v>100</v>
      </c>
    </row>
    <row r="31" spans="1:51" s="14" customFormat="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118</v>
      </c>
      <c r="O31" s="129">
        <v>3750000</v>
      </c>
      <c r="P31" s="136">
        <v>3000000</v>
      </c>
      <c r="Q31" s="137">
        <v>1000000</v>
      </c>
      <c r="R31" s="129">
        <v>3750000</v>
      </c>
      <c r="S31" s="375"/>
      <c r="T31" s="129"/>
      <c r="U31" s="129">
        <v>750000</v>
      </c>
      <c r="V31" s="129">
        <v>750000</v>
      </c>
      <c r="W31" s="129">
        <f t="shared" si="34"/>
        <v>1500000</v>
      </c>
      <c r="X31" s="135">
        <f t="shared" si="35"/>
        <v>40</v>
      </c>
      <c r="Y31" s="374"/>
      <c r="Z31" s="135">
        <v>750000</v>
      </c>
      <c r="AA31" s="129">
        <v>750000</v>
      </c>
      <c r="AB31" s="129">
        <v>750000</v>
      </c>
      <c r="AC31" s="129">
        <f t="shared" si="36"/>
        <v>2250000</v>
      </c>
      <c r="AD31" s="424">
        <f t="shared" si="37"/>
        <v>60</v>
      </c>
      <c r="AE31" s="374"/>
      <c r="AF31" s="424">
        <f t="shared" si="38"/>
        <v>3750000</v>
      </c>
      <c r="AG31" s="424">
        <f t="shared" si="39"/>
        <v>100</v>
      </c>
      <c r="AH31" s="374"/>
      <c r="AI31" s="424"/>
      <c r="AJ31" s="129"/>
      <c r="AK31" s="129"/>
      <c r="AL31" s="129">
        <f t="shared" si="40"/>
        <v>0</v>
      </c>
      <c r="AM31" s="424">
        <f t="shared" si="41"/>
        <v>0</v>
      </c>
      <c r="AN31" s="374"/>
      <c r="AO31" s="424"/>
      <c r="AP31" s="129"/>
      <c r="AQ31" s="129"/>
      <c r="AR31" s="129">
        <f t="shared" si="42"/>
        <v>0</v>
      </c>
      <c r="AS31" s="424">
        <f t="shared" si="43"/>
        <v>0</v>
      </c>
      <c r="AT31" s="374"/>
      <c r="AU31" s="424">
        <f t="shared" si="44"/>
        <v>0</v>
      </c>
      <c r="AV31" s="424">
        <f t="shared" si="45"/>
        <v>0</v>
      </c>
      <c r="AW31" s="374"/>
      <c r="AX31" s="424">
        <f t="shared" si="46"/>
        <v>3750000</v>
      </c>
      <c r="AY31" s="424">
        <f t="shared" si="47"/>
        <v>100</v>
      </c>
    </row>
    <row r="32" spans="1:51" s="14" customFormat="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9</v>
      </c>
      <c r="L32" s="62"/>
      <c r="M32" s="63"/>
      <c r="N32" s="134" t="s">
        <v>119</v>
      </c>
      <c r="O32" s="129">
        <v>120000</v>
      </c>
      <c r="P32" s="136">
        <v>150000</v>
      </c>
      <c r="Q32" s="137">
        <v>210000</v>
      </c>
      <c r="R32" s="129">
        <v>120000</v>
      </c>
      <c r="S32" s="375"/>
      <c r="T32" s="129"/>
      <c r="U32" s="129">
        <v>24000</v>
      </c>
      <c r="V32" s="129">
        <v>24000</v>
      </c>
      <c r="W32" s="129">
        <f t="shared" si="34"/>
        <v>48000</v>
      </c>
      <c r="X32" s="135">
        <f t="shared" si="35"/>
        <v>40</v>
      </c>
      <c r="Y32" s="374"/>
      <c r="Z32" s="135">
        <v>24000</v>
      </c>
      <c r="AA32" s="129">
        <v>24000</v>
      </c>
      <c r="AB32" s="129">
        <v>24000</v>
      </c>
      <c r="AC32" s="129">
        <f t="shared" si="36"/>
        <v>72000</v>
      </c>
      <c r="AD32" s="424">
        <f t="shared" si="37"/>
        <v>60</v>
      </c>
      <c r="AE32" s="374"/>
      <c r="AF32" s="424">
        <f t="shared" si="38"/>
        <v>120000</v>
      </c>
      <c r="AG32" s="424">
        <f t="shared" si="39"/>
        <v>100</v>
      </c>
      <c r="AH32" s="374"/>
      <c r="AI32" s="424"/>
      <c r="AJ32" s="129"/>
      <c r="AK32" s="129"/>
      <c r="AL32" s="129">
        <f t="shared" si="40"/>
        <v>0</v>
      </c>
      <c r="AM32" s="424">
        <f t="shared" si="41"/>
        <v>0</v>
      </c>
      <c r="AN32" s="374"/>
      <c r="AO32" s="424"/>
      <c r="AP32" s="129"/>
      <c r="AQ32" s="129"/>
      <c r="AR32" s="129">
        <f t="shared" si="42"/>
        <v>0</v>
      </c>
      <c r="AS32" s="424">
        <f t="shared" si="43"/>
        <v>0</v>
      </c>
      <c r="AT32" s="374"/>
      <c r="AU32" s="424">
        <f t="shared" si="44"/>
        <v>0</v>
      </c>
      <c r="AV32" s="424">
        <f t="shared" si="45"/>
        <v>0</v>
      </c>
      <c r="AW32" s="374"/>
      <c r="AX32" s="424">
        <f t="shared" si="46"/>
        <v>120000</v>
      </c>
      <c r="AY32" s="424">
        <f t="shared" si="47"/>
        <v>100</v>
      </c>
    </row>
    <row r="33" spans="1:58" s="14" customFormat="1" ht="30" customHeight="1" x14ac:dyDescent="0.2">
      <c r="A33" s="82"/>
      <c r="B33" s="83"/>
      <c r="C33" s="83"/>
      <c r="D33" s="63"/>
      <c r="E33" s="60"/>
      <c r="F33" s="83"/>
      <c r="G33" s="104"/>
      <c r="H33" s="293">
        <v>1</v>
      </c>
      <c r="I33" s="294"/>
      <c r="J33" s="295"/>
      <c r="K33" s="296"/>
      <c r="L33" s="297"/>
      <c r="M33" s="298"/>
      <c r="N33" s="299" t="s">
        <v>120</v>
      </c>
      <c r="O33" s="301">
        <f>O34</f>
        <v>924000</v>
      </c>
      <c r="P33" s="301">
        <f t="shared" ref="P33:R34" si="48">P34</f>
        <v>981000</v>
      </c>
      <c r="Q33" s="301">
        <f t="shared" si="48"/>
        <v>1038000</v>
      </c>
      <c r="R33" s="301">
        <f t="shared" si="48"/>
        <v>924000</v>
      </c>
      <c r="S33" s="403"/>
      <c r="T33" s="301">
        <f>T34</f>
        <v>76000</v>
      </c>
      <c r="U33" s="301">
        <f t="shared" ref="U33:AY33" si="49">U34</f>
        <v>150000</v>
      </c>
      <c r="V33" s="301">
        <f t="shared" si="49"/>
        <v>148000</v>
      </c>
      <c r="W33" s="301">
        <f t="shared" si="49"/>
        <v>374000</v>
      </c>
      <c r="X33" s="300">
        <f t="shared" si="49"/>
        <v>40.476190476190474</v>
      </c>
      <c r="Y33" s="412">
        <f t="shared" si="49"/>
        <v>0</v>
      </c>
      <c r="Z33" s="300">
        <f t="shared" si="49"/>
        <v>187000</v>
      </c>
      <c r="AA33" s="301">
        <f t="shared" si="49"/>
        <v>187000</v>
      </c>
      <c r="AB33" s="301">
        <f t="shared" si="49"/>
        <v>176000</v>
      </c>
      <c r="AC33" s="301">
        <f t="shared" si="49"/>
        <v>550000</v>
      </c>
      <c r="AD33" s="431">
        <f t="shared" si="49"/>
        <v>59.523809523809526</v>
      </c>
      <c r="AE33" s="412">
        <f t="shared" si="49"/>
        <v>0</v>
      </c>
      <c r="AF33" s="431">
        <f t="shared" si="49"/>
        <v>924000</v>
      </c>
      <c r="AG33" s="431">
        <f t="shared" si="49"/>
        <v>0</v>
      </c>
      <c r="AH33" s="412">
        <f t="shared" si="49"/>
        <v>0</v>
      </c>
      <c r="AI33" s="431">
        <f t="shared" si="49"/>
        <v>0</v>
      </c>
      <c r="AJ33" s="301">
        <f t="shared" si="49"/>
        <v>0</v>
      </c>
      <c r="AK33" s="301">
        <f t="shared" si="49"/>
        <v>0</v>
      </c>
      <c r="AL33" s="301">
        <f t="shared" si="49"/>
        <v>0</v>
      </c>
      <c r="AM33" s="431">
        <f t="shared" si="49"/>
        <v>0</v>
      </c>
      <c r="AN33" s="412"/>
      <c r="AO33" s="431">
        <f t="shared" si="49"/>
        <v>0</v>
      </c>
      <c r="AP33" s="301">
        <f t="shared" si="49"/>
        <v>0</v>
      </c>
      <c r="AQ33" s="301">
        <f t="shared" si="49"/>
        <v>0</v>
      </c>
      <c r="AR33" s="301">
        <f t="shared" si="49"/>
        <v>0</v>
      </c>
      <c r="AS33" s="431">
        <f t="shared" si="49"/>
        <v>0</v>
      </c>
      <c r="AT33" s="412">
        <f t="shared" si="49"/>
        <v>0</v>
      </c>
      <c r="AU33" s="431">
        <f t="shared" si="49"/>
        <v>0</v>
      </c>
      <c r="AV33" s="431">
        <f t="shared" si="49"/>
        <v>0</v>
      </c>
      <c r="AW33" s="412">
        <f t="shared" si="49"/>
        <v>0</v>
      </c>
      <c r="AX33" s="431">
        <f t="shared" si="49"/>
        <v>924000</v>
      </c>
      <c r="AY33" s="431">
        <f t="shared" si="49"/>
        <v>100</v>
      </c>
    </row>
    <row r="34" spans="1:58" s="14" customFormat="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302">
        <v>2</v>
      </c>
      <c r="J34" s="303"/>
      <c r="K34" s="304"/>
      <c r="L34" s="305"/>
      <c r="M34" s="306"/>
      <c r="N34" s="307" t="s">
        <v>54</v>
      </c>
      <c r="O34" s="309">
        <f>O35</f>
        <v>924000</v>
      </c>
      <c r="P34" s="309">
        <f t="shared" si="48"/>
        <v>981000</v>
      </c>
      <c r="Q34" s="309">
        <f t="shared" si="48"/>
        <v>1038000</v>
      </c>
      <c r="R34" s="309">
        <f t="shared" si="48"/>
        <v>924000</v>
      </c>
      <c r="S34" s="404"/>
      <c r="T34" s="309">
        <f>T35</f>
        <v>76000</v>
      </c>
      <c r="U34" s="309">
        <f>U35</f>
        <v>150000</v>
      </c>
      <c r="V34" s="309">
        <f>V35</f>
        <v>148000</v>
      </c>
      <c r="W34" s="126">
        <f>T34+U34+V34</f>
        <v>374000</v>
      </c>
      <c r="X34" s="125">
        <f>W34/(R34/100)</f>
        <v>40.476190476190474</v>
      </c>
      <c r="Y34" s="407"/>
      <c r="Z34" s="308">
        <f>Z35</f>
        <v>187000</v>
      </c>
      <c r="AA34" s="309">
        <f>AA35</f>
        <v>187000</v>
      </c>
      <c r="AB34" s="309">
        <f>AB35</f>
        <v>176000</v>
      </c>
      <c r="AC34" s="309">
        <f>Z34+AA34+AB34</f>
        <v>550000</v>
      </c>
      <c r="AD34" s="423">
        <f>AC34/(R34/100)</f>
        <v>59.523809523809526</v>
      </c>
      <c r="AE34" s="407"/>
      <c r="AF34" s="423">
        <f>W34+AC34</f>
        <v>924000</v>
      </c>
      <c r="AG34" s="441"/>
      <c r="AH34" s="407"/>
      <c r="AI34" s="441">
        <f>AI35</f>
        <v>0</v>
      </c>
      <c r="AJ34" s="309">
        <f>AJ35</f>
        <v>0</v>
      </c>
      <c r="AK34" s="309">
        <f>AK35</f>
        <v>0</v>
      </c>
      <c r="AL34" s="126">
        <f>AI34+AJ34+AK34</f>
        <v>0</v>
      </c>
      <c r="AM34" s="423">
        <f>AL34/(R34/100)</f>
        <v>0</v>
      </c>
      <c r="AN34" s="407"/>
      <c r="AO34" s="441">
        <f>AO35</f>
        <v>0</v>
      </c>
      <c r="AP34" s="309">
        <f>AP35</f>
        <v>0</v>
      </c>
      <c r="AQ34" s="309">
        <f>AQ35</f>
        <v>0</v>
      </c>
      <c r="AR34" s="126">
        <f>AO34+AP34+AQ34</f>
        <v>0</v>
      </c>
      <c r="AS34" s="423">
        <f>AR34/(R34/100)</f>
        <v>0</v>
      </c>
      <c r="AT34" s="407"/>
      <c r="AU34" s="423">
        <f>AL34+AR34</f>
        <v>0</v>
      </c>
      <c r="AV34" s="423">
        <f>AU34/(R34/100)</f>
        <v>0</v>
      </c>
      <c r="AW34" s="407"/>
      <c r="AX34" s="423">
        <f>AF34+AU34</f>
        <v>924000</v>
      </c>
      <c r="AY34" s="423">
        <f>AX34/(R34/100)</f>
        <v>100</v>
      </c>
    </row>
    <row r="35" spans="1:58" s="14" customFormat="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55</v>
      </c>
      <c r="K35" s="61"/>
      <c r="L35" s="62"/>
      <c r="M35" s="63"/>
      <c r="N35" s="101" t="s">
        <v>56</v>
      </c>
      <c r="O35" s="103">
        <f>O36+O37+O38+O39</f>
        <v>924000</v>
      </c>
      <c r="P35" s="131">
        <f>P36+P37+P38+P39</f>
        <v>981000</v>
      </c>
      <c r="Q35" s="132">
        <f>Q36+Q37+Q38+Q39</f>
        <v>1038000</v>
      </c>
      <c r="R35" s="103">
        <f>R36+R37+R38+R39</f>
        <v>924000</v>
      </c>
      <c r="S35" s="379"/>
      <c r="T35" s="103">
        <f>T36+T37+T38+T39</f>
        <v>76000</v>
      </c>
      <c r="U35" s="103">
        <f>U36+U37+U38+U39</f>
        <v>150000</v>
      </c>
      <c r="V35" s="103">
        <f>V36+V37+V38+V39</f>
        <v>148000</v>
      </c>
      <c r="W35" s="103">
        <f t="shared" si="34"/>
        <v>374000</v>
      </c>
      <c r="X35" s="102">
        <f t="shared" si="35"/>
        <v>40.476190476190474</v>
      </c>
      <c r="Y35" s="374"/>
      <c r="Z35" s="102">
        <f>Z36+Z37+Z38+Z39</f>
        <v>187000</v>
      </c>
      <c r="AA35" s="103">
        <f>AA36+AA37+AA38+AA39</f>
        <v>187000</v>
      </c>
      <c r="AB35" s="103">
        <f>AB36+AB37+AB38+AB39</f>
        <v>176000</v>
      </c>
      <c r="AC35" s="103">
        <f t="shared" si="36"/>
        <v>550000</v>
      </c>
      <c r="AD35" s="420">
        <f t="shared" si="37"/>
        <v>59.523809523809526</v>
      </c>
      <c r="AE35" s="374"/>
      <c r="AF35" s="420">
        <f t="shared" si="38"/>
        <v>924000</v>
      </c>
      <c r="AG35" s="420">
        <f t="shared" si="39"/>
        <v>100</v>
      </c>
      <c r="AH35" s="374"/>
      <c r="AI35" s="420">
        <f>AI36+AI37+AI38+AI39</f>
        <v>0</v>
      </c>
      <c r="AJ35" s="103">
        <f>AJ36+AJ37+AJ38+AJ39</f>
        <v>0</v>
      </c>
      <c r="AK35" s="103">
        <f>AK36+AK37+AK38+AK39</f>
        <v>0</v>
      </c>
      <c r="AL35" s="103">
        <f t="shared" si="40"/>
        <v>0</v>
      </c>
      <c r="AM35" s="420">
        <f t="shared" si="41"/>
        <v>0</v>
      </c>
      <c r="AN35" s="374"/>
      <c r="AO35" s="420">
        <f>AO36+AO37+AO38+AO39</f>
        <v>0</v>
      </c>
      <c r="AP35" s="103">
        <f>AP36+AP37+AP38+AP39</f>
        <v>0</v>
      </c>
      <c r="AQ35" s="103">
        <f>AQ36+AQ37+AQ38+AQ39</f>
        <v>0</v>
      </c>
      <c r="AR35" s="103">
        <f t="shared" si="42"/>
        <v>0</v>
      </c>
      <c r="AS35" s="420">
        <f t="shared" si="43"/>
        <v>0</v>
      </c>
      <c r="AT35" s="374"/>
      <c r="AU35" s="420">
        <f t="shared" si="44"/>
        <v>0</v>
      </c>
      <c r="AV35" s="420">
        <f t="shared" si="45"/>
        <v>0</v>
      </c>
      <c r="AW35" s="374"/>
      <c r="AX35" s="420">
        <f t="shared" si="46"/>
        <v>924000</v>
      </c>
      <c r="AY35" s="420">
        <f t="shared" si="47"/>
        <v>100</v>
      </c>
    </row>
    <row r="36" spans="1:58" s="14" customFormat="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2</v>
      </c>
      <c r="L36" s="62"/>
      <c r="M36" s="63"/>
      <c r="N36" s="134" t="s">
        <v>57</v>
      </c>
      <c r="O36" s="129">
        <v>247000</v>
      </c>
      <c r="P36" s="136">
        <v>262000</v>
      </c>
      <c r="Q36" s="137">
        <v>277000</v>
      </c>
      <c r="R36" s="129">
        <v>247000</v>
      </c>
      <c r="S36" s="375"/>
      <c r="T36" s="129">
        <v>20000</v>
      </c>
      <c r="U36" s="129">
        <v>40000</v>
      </c>
      <c r="V36" s="129">
        <v>40000</v>
      </c>
      <c r="W36" s="129">
        <f t="shared" si="34"/>
        <v>100000</v>
      </c>
      <c r="X36" s="135">
        <f t="shared" si="35"/>
        <v>40.48582995951417</v>
      </c>
      <c r="Y36" s="374"/>
      <c r="Z36" s="135">
        <v>50000</v>
      </c>
      <c r="AA36" s="129">
        <v>50000</v>
      </c>
      <c r="AB36" s="129">
        <v>47000</v>
      </c>
      <c r="AC36" s="129">
        <f t="shared" si="36"/>
        <v>147000</v>
      </c>
      <c r="AD36" s="424">
        <f t="shared" si="37"/>
        <v>59.51417004048583</v>
      </c>
      <c r="AE36" s="374"/>
      <c r="AF36" s="424">
        <f t="shared" si="38"/>
        <v>247000</v>
      </c>
      <c r="AG36" s="424">
        <f t="shared" si="39"/>
        <v>100</v>
      </c>
      <c r="AH36" s="374"/>
      <c r="AI36" s="424"/>
      <c r="AJ36" s="129"/>
      <c r="AK36" s="129"/>
      <c r="AL36" s="129">
        <f t="shared" si="40"/>
        <v>0</v>
      </c>
      <c r="AM36" s="424">
        <f t="shared" si="41"/>
        <v>0</v>
      </c>
      <c r="AN36" s="374"/>
      <c r="AO36" s="424"/>
      <c r="AP36" s="129"/>
      <c r="AQ36" s="129"/>
      <c r="AR36" s="129">
        <f t="shared" si="42"/>
        <v>0</v>
      </c>
      <c r="AS36" s="424">
        <f t="shared" si="43"/>
        <v>0</v>
      </c>
      <c r="AT36" s="374"/>
      <c r="AU36" s="424">
        <f t="shared" si="44"/>
        <v>0</v>
      </c>
      <c r="AV36" s="424">
        <f t="shared" si="45"/>
        <v>0</v>
      </c>
      <c r="AW36" s="374"/>
      <c r="AX36" s="424">
        <f t="shared" si="46"/>
        <v>247000</v>
      </c>
      <c r="AY36" s="424">
        <f t="shared" si="47"/>
        <v>100</v>
      </c>
    </row>
    <row r="37" spans="1:58" s="14" customFormat="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3</v>
      </c>
      <c r="L37" s="62"/>
      <c r="M37" s="63"/>
      <c r="N37" s="134" t="s">
        <v>69</v>
      </c>
      <c r="O37" s="129">
        <v>32000</v>
      </c>
      <c r="P37" s="136">
        <v>35000</v>
      </c>
      <c r="Q37" s="137">
        <v>38000</v>
      </c>
      <c r="R37" s="129">
        <v>32000</v>
      </c>
      <c r="S37" s="375"/>
      <c r="T37" s="129">
        <v>3000</v>
      </c>
      <c r="U37" s="129">
        <v>6000</v>
      </c>
      <c r="V37" s="129">
        <v>5000</v>
      </c>
      <c r="W37" s="129">
        <f t="shared" si="34"/>
        <v>14000</v>
      </c>
      <c r="X37" s="135">
        <f t="shared" si="35"/>
        <v>43.75</v>
      </c>
      <c r="Y37" s="374"/>
      <c r="Z37" s="135">
        <v>7000</v>
      </c>
      <c r="AA37" s="129">
        <v>7000</v>
      </c>
      <c r="AB37" s="129">
        <v>4000</v>
      </c>
      <c r="AC37" s="129">
        <f t="shared" si="36"/>
        <v>18000</v>
      </c>
      <c r="AD37" s="424">
        <f t="shared" si="37"/>
        <v>56.25</v>
      </c>
      <c r="AE37" s="374"/>
      <c r="AF37" s="424">
        <f t="shared" si="38"/>
        <v>32000</v>
      </c>
      <c r="AG37" s="424">
        <f t="shared" si="39"/>
        <v>100</v>
      </c>
      <c r="AH37" s="374"/>
      <c r="AI37" s="424"/>
      <c r="AJ37" s="129"/>
      <c r="AK37" s="129"/>
      <c r="AL37" s="129">
        <f t="shared" si="40"/>
        <v>0</v>
      </c>
      <c r="AM37" s="424">
        <f t="shared" si="41"/>
        <v>0</v>
      </c>
      <c r="AN37" s="374"/>
      <c r="AO37" s="424"/>
      <c r="AP37" s="129"/>
      <c r="AQ37" s="129"/>
      <c r="AR37" s="129">
        <f t="shared" si="42"/>
        <v>0</v>
      </c>
      <c r="AS37" s="424">
        <f t="shared" si="43"/>
        <v>0</v>
      </c>
      <c r="AT37" s="374"/>
      <c r="AU37" s="424">
        <f t="shared" si="44"/>
        <v>0</v>
      </c>
      <c r="AV37" s="424">
        <f t="shared" si="45"/>
        <v>0</v>
      </c>
      <c r="AW37" s="374"/>
      <c r="AX37" s="424">
        <f t="shared" si="46"/>
        <v>32000</v>
      </c>
      <c r="AY37" s="424">
        <f t="shared" si="47"/>
        <v>100</v>
      </c>
    </row>
    <row r="38" spans="1:58" s="14" customFormat="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5</v>
      </c>
      <c r="L38" s="62"/>
      <c r="M38" s="63"/>
      <c r="N38" s="134" t="s">
        <v>58</v>
      </c>
      <c r="O38" s="129">
        <v>77000</v>
      </c>
      <c r="P38" s="136">
        <v>84000</v>
      </c>
      <c r="Q38" s="137">
        <v>91000</v>
      </c>
      <c r="R38" s="129">
        <v>77000</v>
      </c>
      <c r="S38" s="375"/>
      <c r="T38" s="129">
        <v>7000</v>
      </c>
      <c r="U38" s="129">
        <v>13000</v>
      </c>
      <c r="V38" s="129">
        <v>12000</v>
      </c>
      <c r="W38" s="129">
        <f t="shared" si="34"/>
        <v>32000</v>
      </c>
      <c r="X38" s="135">
        <f t="shared" si="35"/>
        <v>41.558441558441558</v>
      </c>
      <c r="Y38" s="374"/>
      <c r="Z38" s="135">
        <v>16000</v>
      </c>
      <c r="AA38" s="129">
        <v>16000</v>
      </c>
      <c r="AB38" s="129">
        <v>13000</v>
      </c>
      <c r="AC38" s="129">
        <f t="shared" si="36"/>
        <v>45000</v>
      </c>
      <c r="AD38" s="424">
        <f t="shared" si="37"/>
        <v>58.441558441558442</v>
      </c>
      <c r="AE38" s="374"/>
      <c r="AF38" s="424">
        <f t="shared" si="38"/>
        <v>77000</v>
      </c>
      <c r="AG38" s="424">
        <f t="shared" si="39"/>
        <v>100</v>
      </c>
      <c r="AH38" s="374"/>
      <c r="AI38" s="424"/>
      <c r="AJ38" s="129"/>
      <c r="AK38" s="129"/>
      <c r="AL38" s="129">
        <f t="shared" si="40"/>
        <v>0</v>
      </c>
      <c r="AM38" s="424">
        <f t="shared" si="41"/>
        <v>0</v>
      </c>
      <c r="AN38" s="374"/>
      <c r="AO38" s="424"/>
      <c r="AP38" s="129"/>
      <c r="AQ38" s="129"/>
      <c r="AR38" s="129">
        <f t="shared" si="42"/>
        <v>0</v>
      </c>
      <c r="AS38" s="424">
        <f t="shared" si="43"/>
        <v>0</v>
      </c>
      <c r="AT38" s="374"/>
      <c r="AU38" s="424">
        <f t="shared" si="44"/>
        <v>0</v>
      </c>
      <c r="AV38" s="424">
        <f t="shared" si="45"/>
        <v>0</v>
      </c>
      <c r="AW38" s="374"/>
      <c r="AX38" s="424">
        <f t="shared" si="46"/>
        <v>77000</v>
      </c>
      <c r="AY38" s="424">
        <f t="shared" si="47"/>
        <v>100</v>
      </c>
    </row>
    <row r="39" spans="1:58" s="14" customFormat="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7</v>
      </c>
      <c r="L39" s="62"/>
      <c r="M39" s="63"/>
      <c r="N39" s="134" t="s">
        <v>59</v>
      </c>
      <c r="O39" s="129">
        <v>568000</v>
      </c>
      <c r="P39" s="136">
        <v>600000</v>
      </c>
      <c r="Q39" s="137">
        <v>632000</v>
      </c>
      <c r="R39" s="129">
        <v>568000</v>
      </c>
      <c r="S39" s="375"/>
      <c r="T39" s="129">
        <v>46000</v>
      </c>
      <c r="U39" s="129">
        <v>91000</v>
      </c>
      <c r="V39" s="129">
        <v>91000</v>
      </c>
      <c r="W39" s="129">
        <f t="shared" si="34"/>
        <v>228000</v>
      </c>
      <c r="X39" s="135">
        <f t="shared" si="35"/>
        <v>40.140845070422536</v>
      </c>
      <c r="Y39" s="374"/>
      <c r="Z39" s="135">
        <v>114000</v>
      </c>
      <c r="AA39" s="129">
        <v>114000</v>
      </c>
      <c r="AB39" s="129">
        <v>112000</v>
      </c>
      <c r="AC39" s="129">
        <f t="shared" si="36"/>
        <v>340000</v>
      </c>
      <c r="AD39" s="424">
        <f t="shared" si="37"/>
        <v>59.859154929577464</v>
      </c>
      <c r="AE39" s="374"/>
      <c r="AF39" s="424">
        <f t="shared" si="38"/>
        <v>568000</v>
      </c>
      <c r="AG39" s="424">
        <f t="shared" si="39"/>
        <v>100</v>
      </c>
      <c r="AH39" s="374"/>
      <c r="AI39" s="424"/>
      <c r="AJ39" s="129"/>
      <c r="AK39" s="129"/>
      <c r="AL39" s="129">
        <f t="shared" si="40"/>
        <v>0</v>
      </c>
      <c r="AM39" s="424">
        <f t="shared" si="41"/>
        <v>0</v>
      </c>
      <c r="AN39" s="374"/>
      <c r="AO39" s="424"/>
      <c r="AP39" s="129"/>
      <c r="AQ39" s="129"/>
      <c r="AR39" s="129">
        <f t="shared" si="42"/>
        <v>0</v>
      </c>
      <c r="AS39" s="424">
        <f t="shared" si="43"/>
        <v>0</v>
      </c>
      <c r="AT39" s="374"/>
      <c r="AU39" s="424">
        <f t="shared" si="44"/>
        <v>0</v>
      </c>
      <c r="AV39" s="424">
        <f t="shared" si="45"/>
        <v>0</v>
      </c>
      <c r="AW39" s="374"/>
      <c r="AX39" s="424">
        <f t="shared" si="46"/>
        <v>568000</v>
      </c>
      <c r="AY39" s="424">
        <f t="shared" si="47"/>
        <v>100</v>
      </c>
    </row>
    <row r="40" spans="1:58" s="12" customFormat="1" ht="29.1" hidden="1" customHeight="1" x14ac:dyDescent="0.25">
      <c r="A40" s="52"/>
      <c r="B40" s="54"/>
      <c r="C40" s="54"/>
      <c r="D40" s="55"/>
      <c r="E40" s="56"/>
      <c r="F40" s="54"/>
      <c r="G40" s="57"/>
      <c r="H40" s="58"/>
      <c r="I40" s="366"/>
      <c r="J40" s="372" t="s">
        <v>87</v>
      </c>
      <c r="K40" s="371"/>
      <c r="L40" s="364"/>
      <c r="M40" s="55"/>
      <c r="N40" s="370" t="s">
        <v>123</v>
      </c>
      <c r="O40" s="369">
        <f t="shared" ref="O40:W40" si="50">O41</f>
        <v>0</v>
      </c>
      <c r="P40" s="368">
        <f t="shared" si="50"/>
        <v>0</v>
      </c>
      <c r="Q40" s="367">
        <f t="shared" si="50"/>
        <v>0</v>
      </c>
      <c r="R40" s="369">
        <f t="shared" si="50"/>
        <v>0</v>
      </c>
      <c r="T40" s="369">
        <f t="shared" si="50"/>
        <v>0</v>
      </c>
      <c r="U40" s="369">
        <f t="shared" si="50"/>
        <v>0</v>
      </c>
      <c r="V40" s="369">
        <f t="shared" si="50"/>
        <v>0</v>
      </c>
      <c r="W40" s="368">
        <f t="shared" si="50"/>
        <v>0</v>
      </c>
      <c r="X40" s="367" t="e">
        <f>W40/(#REF!/100)</f>
        <v>#REF!</v>
      </c>
      <c r="Z40" s="369">
        <f>Z41</f>
        <v>0</v>
      </c>
      <c r="AA40" s="369">
        <f>AA41</f>
        <v>0</v>
      </c>
      <c r="AB40" s="369">
        <f>AB41</f>
        <v>0</v>
      </c>
      <c r="AC40" s="368">
        <f>AC41</f>
        <v>0</v>
      </c>
      <c r="AD40" s="367" t="e">
        <f>AC40/(#REF!/100)</f>
        <v>#REF!</v>
      </c>
      <c r="AF40" s="368">
        <f>AF41</f>
        <v>0</v>
      </c>
      <c r="AG40" s="367" t="e">
        <f>AF40/(#REF!/100)</f>
        <v>#REF!</v>
      </c>
      <c r="AI40" s="369">
        <f>AI41</f>
        <v>0</v>
      </c>
      <c r="AJ40" s="369">
        <f>AJ41</f>
        <v>0</v>
      </c>
      <c r="AK40" s="369">
        <f>AK41</f>
        <v>0</v>
      </c>
      <c r="AL40" s="368">
        <f>AL41</f>
        <v>0</v>
      </c>
      <c r="AM40" s="367" t="e">
        <f>AL40/(#REF!/100)</f>
        <v>#REF!</v>
      </c>
      <c r="AO40" s="369">
        <f>AO41</f>
        <v>0</v>
      </c>
      <c r="AP40" s="369">
        <f>AP41</f>
        <v>0</v>
      </c>
      <c r="AQ40" s="369">
        <f>AQ41</f>
        <v>0</v>
      </c>
      <c r="AR40" s="368">
        <f>AR41</f>
        <v>0</v>
      </c>
      <c r="AS40" s="367" t="e">
        <f>AR40/(#REF!/100)</f>
        <v>#REF!</v>
      </c>
      <c r="AU40" s="368">
        <f>AU41</f>
        <v>0</v>
      </c>
      <c r="AV40" s="367" t="e">
        <f>AU40/(#REF!/100)</f>
        <v>#REF!</v>
      </c>
      <c r="AX40" s="368">
        <f>AX41</f>
        <v>0</v>
      </c>
      <c r="AY40" s="367" t="e">
        <f t="shared" ref="AY40:AY45" si="51">AX40/(R40/100)</f>
        <v>#DIV/0!</v>
      </c>
      <c r="AZ40"/>
      <c r="BA40"/>
      <c r="BB40"/>
      <c r="BC40"/>
      <c r="BD40"/>
      <c r="BE40"/>
      <c r="BF40"/>
    </row>
    <row r="41" spans="1:58" s="12" customFormat="1" ht="29.1" hidden="1" customHeight="1" x14ac:dyDescent="0.25">
      <c r="A41" s="52"/>
      <c r="B41" s="54"/>
      <c r="C41" s="54"/>
      <c r="D41" s="55"/>
      <c r="E41" s="56"/>
      <c r="F41" s="54"/>
      <c r="G41" s="57"/>
      <c r="H41" s="58"/>
      <c r="I41" s="366"/>
      <c r="J41" s="56"/>
      <c r="K41" s="365">
        <v>2</v>
      </c>
      <c r="L41" s="364"/>
      <c r="M41" s="55"/>
      <c r="N41" s="363" t="s">
        <v>175</v>
      </c>
      <c r="O41" s="362">
        <v>0</v>
      </c>
      <c r="P41" s="360">
        <v>0</v>
      </c>
      <c r="Q41" s="359">
        <v>0</v>
      </c>
      <c r="R41" s="362">
        <v>0</v>
      </c>
      <c r="T41" s="362">
        <v>0</v>
      </c>
      <c r="U41" s="362">
        <v>0</v>
      </c>
      <c r="V41" s="362">
        <v>0</v>
      </c>
      <c r="W41" s="361">
        <v>0</v>
      </c>
      <c r="X41" s="359" t="e">
        <f>W41/(#REF!/100)</f>
        <v>#REF!</v>
      </c>
      <c r="Z41" s="362">
        <v>0</v>
      </c>
      <c r="AA41" s="362">
        <v>0</v>
      </c>
      <c r="AB41" s="362">
        <v>0</v>
      </c>
      <c r="AC41" s="361">
        <f>SUM(Z41:AB41)</f>
        <v>0</v>
      </c>
      <c r="AD41" s="359" t="e">
        <f>AC41/(#REF!/100)</f>
        <v>#REF!</v>
      </c>
      <c r="AF41" s="361">
        <f>W41+AC41</f>
        <v>0</v>
      </c>
      <c r="AG41" s="359" t="e">
        <f>AF41/(#REF!/100)</f>
        <v>#REF!</v>
      </c>
      <c r="AI41" s="362">
        <v>0</v>
      </c>
      <c r="AJ41" s="362">
        <v>0</v>
      </c>
      <c r="AK41" s="362">
        <v>0</v>
      </c>
      <c r="AL41" s="361">
        <f>SUM(AI41:AK41)</f>
        <v>0</v>
      </c>
      <c r="AM41" s="359" t="e">
        <f>AL41/(#REF!/100)</f>
        <v>#REF!</v>
      </c>
      <c r="AO41" s="362">
        <v>0</v>
      </c>
      <c r="AP41" s="362">
        <v>0</v>
      </c>
      <c r="AQ41" s="362">
        <v>0</v>
      </c>
      <c r="AR41" s="361">
        <f>SUM(AO41:AQ41)</f>
        <v>0</v>
      </c>
      <c r="AS41" s="359" t="e">
        <f>AR41/(#REF!/100)</f>
        <v>#REF!</v>
      </c>
      <c r="AU41" s="361">
        <f>SUM(AO41:AQ41)</f>
        <v>0</v>
      </c>
      <c r="AV41" s="359" t="e">
        <f>AU41/(#REF!/100)</f>
        <v>#REF!</v>
      </c>
      <c r="AX41" s="360">
        <f>R41-(AC41+AL41+AR41)</f>
        <v>0</v>
      </c>
      <c r="AY41" s="359" t="e">
        <f t="shared" si="51"/>
        <v>#DIV/0!</v>
      </c>
      <c r="AZ41"/>
      <c r="BA41"/>
      <c r="BB41"/>
      <c r="BC41"/>
      <c r="BD41"/>
      <c r="BE41"/>
      <c r="BF41"/>
    </row>
    <row r="42" spans="1:58" s="12" customFormat="1" ht="29.1" hidden="1" customHeight="1" x14ac:dyDescent="0.25">
      <c r="A42" s="52"/>
      <c r="B42" s="54"/>
      <c r="C42" s="54"/>
      <c r="D42" s="55"/>
      <c r="E42" s="56"/>
      <c r="F42" s="54"/>
      <c r="G42" s="57"/>
      <c r="H42" s="58"/>
      <c r="I42" s="366"/>
      <c r="J42" s="372" t="s">
        <v>92</v>
      </c>
      <c r="K42" s="371"/>
      <c r="L42" s="364"/>
      <c r="M42" s="55"/>
      <c r="N42" s="370" t="s">
        <v>114</v>
      </c>
      <c r="O42" s="369">
        <f t="shared" ref="O42:W42" si="52">O43</f>
        <v>0</v>
      </c>
      <c r="P42" s="368">
        <f t="shared" si="52"/>
        <v>0</v>
      </c>
      <c r="Q42" s="367">
        <f t="shared" si="52"/>
        <v>0</v>
      </c>
      <c r="R42" s="369">
        <f t="shared" si="52"/>
        <v>0</v>
      </c>
      <c r="T42" s="369">
        <f t="shared" si="52"/>
        <v>0</v>
      </c>
      <c r="U42" s="369">
        <f t="shared" si="52"/>
        <v>0</v>
      </c>
      <c r="V42" s="369">
        <f t="shared" si="52"/>
        <v>0</v>
      </c>
      <c r="W42" s="368">
        <f t="shared" si="52"/>
        <v>0</v>
      </c>
      <c r="X42" s="367" t="e">
        <f>W42/(#REF!/100)</f>
        <v>#REF!</v>
      </c>
      <c r="Z42" s="369">
        <f>Z43</f>
        <v>0</v>
      </c>
      <c r="AA42" s="369">
        <f>AA43</f>
        <v>0</v>
      </c>
      <c r="AB42" s="369">
        <f>AB43</f>
        <v>0</v>
      </c>
      <c r="AC42" s="368">
        <f>AC43</f>
        <v>0</v>
      </c>
      <c r="AD42" s="367" t="e">
        <f>AC42/(#REF!/100)</f>
        <v>#REF!</v>
      </c>
      <c r="AF42" s="368">
        <f>AF43</f>
        <v>0</v>
      </c>
      <c r="AG42" s="367" t="e">
        <f>AF42/(#REF!/100)</f>
        <v>#REF!</v>
      </c>
      <c r="AI42" s="369">
        <f>AI43</f>
        <v>0</v>
      </c>
      <c r="AJ42" s="369">
        <f>AJ43</f>
        <v>0</v>
      </c>
      <c r="AK42" s="369">
        <f>AK43</f>
        <v>0</v>
      </c>
      <c r="AL42" s="368">
        <f>AL43</f>
        <v>0</v>
      </c>
      <c r="AM42" s="367" t="e">
        <f>AL42/(#REF!/100)</f>
        <v>#REF!</v>
      </c>
      <c r="AO42" s="369">
        <f>AO43</f>
        <v>0</v>
      </c>
      <c r="AP42" s="369">
        <f>AP43</f>
        <v>0</v>
      </c>
      <c r="AQ42" s="369">
        <f>AQ43</f>
        <v>0</v>
      </c>
      <c r="AR42" s="368">
        <f>AR43</f>
        <v>0</v>
      </c>
      <c r="AS42" s="367" t="e">
        <f>AR42/(#REF!/100)</f>
        <v>#REF!</v>
      </c>
      <c r="AU42" s="368">
        <f>AU43</f>
        <v>0</v>
      </c>
      <c r="AV42" s="367" t="e">
        <f>AU42/(#REF!/100)</f>
        <v>#REF!</v>
      </c>
      <c r="AX42" s="368">
        <f>AX43</f>
        <v>-5000</v>
      </c>
      <c r="AY42" s="367" t="e">
        <f t="shared" si="51"/>
        <v>#DIV/0!</v>
      </c>
      <c r="AZ42"/>
      <c r="BA42"/>
      <c r="BB42"/>
      <c r="BC42"/>
      <c r="BD42"/>
      <c r="BE42"/>
      <c r="BF42"/>
    </row>
    <row r="43" spans="1:58" s="12" customFormat="1" ht="29.1" hidden="1" customHeight="1" x14ac:dyDescent="0.25">
      <c r="A43" s="52"/>
      <c r="B43" s="54"/>
      <c r="C43" s="54"/>
      <c r="D43" s="55"/>
      <c r="E43" s="56"/>
      <c r="F43" s="54"/>
      <c r="G43" s="57"/>
      <c r="H43" s="58"/>
      <c r="I43" s="366"/>
      <c r="J43" s="56"/>
      <c r="K43" s="365">
        <v>2</v>
      </c>
      <c r="L43" s="364"/>
      <c r="M43" s="55"/>
      <c r="N43" s="363" t="s">
        <v>116</v>
      </c>
      <c r="O43" s="362">
        <v>0</v>
      </c>
      <c r="P43" s="360">
        <v>0</v>
      </c>
      <c r="Q43" s="359">
        <v>0</v>
      </c>
      <c r="R43" s="362">
        <f>O43</f>
        <v>0</v>
      </c>
      <c r="T43" s="362">
        <v>0</v>
      </c>
      <c r="U43" s="362">
        <v>0</v>
      </c>
      <c r="V43" s="362">
        <v>0</v>
      </c>
      <c r="W43" s="361">
        <f>SUM(T43:V43)</f>
        <v>0</v>
      </c>
      <c r="X43" s="359" t="e">
        <f>W43/(#REF!/100)</f>
        <v>#REF!</v>
      </c>
      <c r="Z43" s="362">
        <v>0</v>
      </c>
      <c r="AA43" s="362">
        <v>0</v>
      </c>
      <c r="AB43" s="362">
        <v>0</v>
      </c>
      <c r="AC43" s="361">
        <f>SUM(Z43:AB43)</f>
        <v>0</v>
      </c>
      <c r="AD43" s="359" t="e">
        <f>AC43/(#REF!/100)</f>
        <v>#REF!</v>
      </c>
      <c r="AF43" s="361">
        <f>W43+AC43</f>
        <v>0</v>
      </c>
      <c r="AG43" s="359" t="e">
        <f>AF43/(#REF!/100)</f>
        <v>#REF!</v>
      </c>
      <c r="AI43" s="362">
        <v>0</v>
      </c>
      <c r="AJ43" s="362">
        <v>0</v>
      </c>
      <c r="AK43" s="362">
        <v>0</v>
      </c>
      <c r="AL43" s="361">
        <f>SUM(AI43:AK43)</f>
        <v>0</v>
      </c>
      <c r="AM43" s="359" t="e">
        <f>AL43/(#REF!/100)</f>
        <v>#REF!</v>
      </c>
      <c r="AO43" s="362">
        <v>0</v>
      </c>
      <c r="AP43" s="362">
        <v>0</v>
      </c>
      <c r="AQ43" s="362">
        <v>0</v>
      </c>
      <c r="AR43" s="361">
        <f>SUM(AO43:AQ43)</f>
        <v>0</v>
      </c>
      <c r="AS43" s="359" t="e">
        <f>AR43/(#REF!/100)</f>
        <v>#REF!</v>
      </c>
      <c r="AU43" s="361">
        <f>SUM(AO43:AQ43)</f>
        <v>0</v>
      </c>
      <c r="AV43" s="359" t="e">
        <f>AU43/(#REF!/100)</f>
        <v>#REF!</v>
      </c>
      <c r="AX43" s="381">
        <f>R43-(AC43+AL43+AR43)-5000</f>
        <v>-5000</v>
      </c>
      <c r="AY43" s="359" t="e">
        <f t="shared" si="51"/>
        <v>#DIV/0!</v>
      </c>
      <c r="AZ43"/>
      <c r="BA43"/>
      <c r="BB43"/>
      <c r="BC43"/>
      <c r="BD43"/>
      <c r="BE43"/>
      <c r="BF43"/>
    </row>
    <row r="44" spans="1:58" s="12" customFormat="1" ht="29.1" hidden="1" customHeight="1" x14ac:dyDescent="0.25">
      <c r="A44" s="52"/>
      <c r="B44" s="54"/>
      <c r="C44" s="54"/>
      <c r="D44" s="55"/>
      <c r="E44" s="56"/>
      <c r="F44" s="54"/>
      <c r="G44" s="57"/>
      <c r="H44" s="58"/>
      <c r="I44" s="366"/>
      <c r="J44" s="372" t="s">
        <v>52</v>
      </c>
      <c r="K44" s="371"/>
      <c r="L44" s="364"/>
      <c r="M44" s="55"/>
      <c r="N44" s="370" t="s">
        <v>176</v>
      </c>
      <c r="O44" s="369">
        <f t="shared" ref="O44:W44" si="53">O45</f>
        <v>0</v>
      </c>
      <c r="P44" s="368">
        <f t="shared" si="53"/>
        <v>0</v>
      </c>
      <c r="Q44" s="367">
        <f t="shared" si="53"/>
        <v>0</v>
      </c>
      <c r="R44" s="369">
        <f t="shared" si="53"/>
        <v>0</v>
      </c>
      <c r="T44" s="369">
        <f t="shared" si="53"/>
        <v>0</v>
      </c>
      <c r="U44" s="369">
        <f t="shared" si="53"/>
        <v>0</v>
      </c>
      <c r="V44" s="369">
        <f t="shared" si="53"/>
        <v>0</v>
      </c>
      <c r="W44" s="368">
        <f t="shared" si="53"/>
        <v>0</v>
      </c>
      <c r="X44" s="367" t="e">
        <f>W44/(#REF!/100)</f>
        <v>#REF!</v>
      </c>
      <c r="Z44" s="369">
        <f>Z45</f>
        <v>0</v>
      </c>
      <c r="AA44" s="369">
        <f>AA45</f>
        <v>0</v>
      </c>
      <c r="AB44" s="369">
        <f>AB45</f>
        <v>0</v>
      </c>
      <c r="AC44" s="368">
        <f>AC45</f>
        <v>0</v>
      </c>
      <c r="AD44" s="367" t="e">
        <f>AC44/(#REF!/100)</f>
        <v>#REF!</v>
      </c>
      <c r="AF44" s="368">
        <f>AF45</f>
        <v>0</v>
      </c>
      <c r="AG44" s="367" t="e">
        <f>AF44/(#REF!/100)</f>
        <v>#REF!</v>
      </c>
      <c r="AI44" s="369">
        <f>AI45</f>
        <v>0</v>
      </c>
      <c r="AJ44" s="369">
        <f>AJ45</f>
        <v>0</v>
      </c>
      <c r="AK44" s="369">
        <f>AK45</f>
        <v>0</v>
      </c>
      <c r="AL44" s="368">
        <f>AL45</f>
        <v>0</v>
      </c>
      <c r="AM44" s="367" t="e">
        <f>AL44/(#REF!/100)</f>
        <v>#REF!</v>
      </c>
      <c r="AO44" s="369">
        <f>AO45</f>
        <v>0</v>
      </c>
      <c r="AP44" s="369">
        <f>AP45</f>
        <v>0</v>
      </c>
      <c r="AQ44" s="369">
        <f>AQ45</f>
        <v>0</v>
      </c>
      <c r="AR44" s="368">
        <f>AR45</f>
        <v>0</v>
      </c>
      <c r="AS44" s="367" t="e">
        <f>AR44/(#REF!/100)</f>
        <v>#REF!</v>
      </c>
      <c r="AU44" s="368">
        <f>AU45</f>
        <v>0</v>
      </c>
      <c r="AV44" s="367" t="e">
        <f>AU44/(#REF!/100)</f>
        <v>#REF!</v>
      </c>
      <c r="AX44" s="368">
        <f>AX45</f>
        <v>0</v>
      </c>
      <c r="AY44" s="367" t="e">
        <f t="shared" si="51"/>
        <v>#DIV/0!</v>
      </c>
      <c r="AZ44"/>
      <c r="BA44"/>
      <c r="BB44"/>
      <c r="BC44"/>
      <c r="BD44"/>
      <c r="BE44"/>
      <c r="BF44"/>
    </row>
    <row r="45" spans="1:58" s="12" customFormat="1" ht="29.1" hidden="1" customHeight="1" x14ac:dyDescent="0.25">
      <c r="A45" s="52"/>
      <c r="B45" s="54"/>
      <c r="C45" s="54"/>
      <c r="D45" s="55"/>
      <c r="E45" s="56"/>
      <c r="F45" s="54"/>
      <c r="G45" s="57"/>
      <c r="H45" s="58"/>
      <c r="I45" s="366"/>
      <c r="J45" s="56"/>
      <c r="K45" s="365">
        <v>1</v>
      </c>
      <c r="L45" s="364"/>
      <c r="M45" s="55"/>
      <c r="N45" s="363" t="s">
        <v>177</v>
      </c>
      <c r="O45" s="362">
        <v>0</v>
      </c>
      <c r="P45" s="360">
        <v>0</v>
      </c>
      <c r="Q45" s="359">
        <v>0</v>
      </c>
      <c r="R45" s="362">
        <v>0</v>
      </c>
      <c r="T45" s="362">
        <v>0</v>
      </c>
      <c r="U45" s="362">
        <v>0</v>
      </c>
      <c r="V45" s="362">
        <v>0</v>
      </c>
      <c r="W45" s="361">
        <v>0</v>
      </c>
      <c r="X45" s="359" t="e">
        <f>W45/(#REF!/100)</f>
        <v>#REF!</v>
      </c>
      <c r="Z45" s="362">
        <v>0</v>
      </c>
      <c r="AA45" s="362">
        <v>0</v>
      </c>
      <c r="AB45" s="362">
        <v>0</v>
      </c>
      <c r="AC45" s="361">
        <f>SUM(Z45:AB45)</f>
        <v>0</v>
      </c>
      <c r="AD45" s="359" t="e">
        <f>AC45/(#REF!/100)</f>
        <v>#REF!</v>
      </c>
      <c r="AF45" s="361">
        <f>W45+AC45</f>
        <v>0</v>
      </c>
      <c r="AG45" s="359" t="e">
        <f>AF45/(#REF!/100)</f>
        <v>#REF!</v>
      </c>
      <c r="AI45" s="362">
        <v>0</v>
      </c>
      <c r="AJ45" s="362">
        <v>0</v>
      </c>
      <c r="AK45" s="362">
        <v>0</v>
      </c>
      <c r="AL45" s="361">
        <f>SUM(AI45:AK45)</f>
        <v>0</v>
      </c>
      <c r="AM45" s="359" t="e">
        <f>AL45/(#REF!/100)</f>
        <v>#REF!</v>
      </c>
      <c r="AO45" s="362">
        <v>0</v>
      </c>
      <c r="AP45" s="362">
        <v>0</v>
      </c>
      <c r="AQ45" s="362">
        <v>0</v>
      </c>
      <c r="AR45" s="361">
        <f>SUM(AO45:AQ45)</f>
        <v>0</v>
      </c>
      <c r="AS45" s="359" t="e">
        <f>AR45/(#REF!/100)</f>
        <v>#REF!</v>
      </c>
      <c r="AU45" s="361">
        <f>SUM(AO45:AQ45)</f>
        <v>0</v>
      </c>
      <c r="AV45" s="359" t="e">
        <f>AU45/(#REF!/100)</f>
        <v>#REF!</v>
      </c>
      <c r="AX45" s="360">
        <f>R45-(AC45+AL45+AR45)</f>
        <v>0</v>
      </c>
      <c r="AY45" s="359" t="e">
        <f t="shared" si="51"/>
        <v>#DIV/0!</v>
      </c>
      <c r="AZ45"/>
      <c r="BA45"/>
      <c r="BB45"/>
      <c r="BC45"/>
      <c r="BD45"/>
      <c r="BE45"/>
      <c r="BF45"/>
    </row>
    <row r="46" spans="1:58" s="12" customForma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AZ46"/>
      <c r="BA46"/>
      <c r="BB46"/>
      <c r="BC46"/>
      <c r="BD46"/>
      <c r="BE46"/>
      <c r="BF46"/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39370078740157483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6"/>
  <sheetViews>
    <sheetView zoomScale="70" zoomScaleNormal="70" workbookViewId="0">
      <pane xSplit="17" ySplit="12" topLeftCell="R13" activePane="bottomRight" state="frozen"/>
      <selection pane="topRight" activeCell="R1" sqref="R1"/>
      <selection pane="bottomLeft" activeCell="A14" sqref="A14"/>
      <selection pane="bottomRight" activeCell="T18" sqref="T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374" customWidth="1"/>
    <col min="20" max="20" width="12.7109375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374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374" customWidth="1"/>
    <col min="32" max="32" width="13" style="12" customWidth="1"/>
    <col min="33" max="33" width="11.7109375" style="12" customWidth="1"/>
    <col min="34" max="34" width="1.7109375" style="374" customWidth="1"/>
    <col min="35" max="38" width="13" style="12" customWidth="1"/>
    <col min="39" max="39" width="11.7109375" style="12" customWidth="1"/>
    <col min="40" max="40" width="1.7109375" style="374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374" customWidth="1"/>
    <col min="47" max="47" width="13" style="12" customWidth="1"/>
    <col min="48" max="48" width="11.7109375" style="12" customWidth="1"/>
    <col min="49" max="49" width="1.7109375" style="374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389"/>
      <c r="T1" s="1"/>
      <c r="U1" s="1"/>
      <c r="V1" s="1"/>
      <c r="W1" s="1"/>
      <c r="X1" s="1"/>
      <c r="Y1" s="389"/>
      <c r="Z1" s="1"/>
      <c r="AA1" s="1"/>
      <c r="AB1" s="1"/>
      <c r="AC1" s="1"/>
      <c r="AD1" s="1"/>
      <c r="AE1" s="389"/>
      <c r="AF1" s="2"/>
      <c r="AG1" s="1"/>
      <c r="AH1" s="389"/>
      <c r="AI1" s="1"/>
      <c r="AJ1" s="1"/>
      <c r="AK1" s="1"/>
      <c r="AL1" s="1"/>
      <c r="AM1" s="1"/>
      <c r="AN1" s="389"/>
      <c r="AO1" s="1"/>
      <c r="AP1" s="1"/>
      <c r="AQ1" s="1"/>
      <c r="AR1" s="1"/>
      <c r="AS1" s="1"/>
      <c r="AT1" s="389"/>
      <c r="AU1" s="1"/>
      <c r="AV1" s="1"/>
      <c r="AW1" s="389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389"/>
      <c r="T2" s="1"/>
      <c r="U2" s="1"/>
      <c r="V2" s="1"/>
      <c r="W2" s="1"/>
      <c r="X2" s="1"/>
      <c r="Y2" s="389"/>
      <c r="Z2" s="1"/>
      <c r="AA2" s="1"/>
      <c r="AB2" s="1"/>
      <c r="AC2" s="1"/>
      <c r="AD2" s="1"/>
      <c r="AE2" s="389"/>
      <c r="AF2" s="2"/>
      <c r="AG2" s="1"/>
      <c r="AH2" s="389"/>
      <c r="AI2" s="1"/>
      <c r="AJ2" s="1"/>
      <c r="AK2" s="1"/>
      <c r="AL2" s="1"/>
      <c r="AM2" s="1"/>
      <c r="AN2" s="389"/>
      <c r="AO2" s="1"/>
      <c r="AP2" s="1"/>
      <c r="AQ2" s="1"/>
      <c r="AR2" s="1"/>
      <c r="AS2" s="1"/>
      <c r="AT2" s="389"/>
      <c r="AU2" s="1"/>
      <c r="AV2" s="1"/>
      <c r="AW2" s="389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389"/>
      <c r="T3" s="1"/>
      <c r="U3" s="1"/>
      <c r="V3" s="1"/>
      <c r="W3" s="1"/>
      <c r="X3" s="1"/>
      <c r="Y3" s="389"/>
      <c r="Z3" s="1"/>
      <c r="AA3" s="1"/>
      <c r="AB3" s="1"/>
      <c r="AC3" s="1"/>
      <c r="AD3" s="1"/>
      <c r="AE3" s="389"/>
      <c r="AF3" s="2"/>
      <c r="AG3" s="1"/>
      <c r="AH3" s="389"/>
      <c r="AI3" s="1"/>
      <c r="AJ3" s="1"/>
      <c r="AK3" s="1"/>
      <c r="AL3" s="1"/>
      <c r="AM3" s="1"/>
      <c r="AN3" s="389"/>
      <c r="AO3" s="1"/>
      <c r="AP3" s="1"/>
      <c r="AQ3" s="1"/>
      <c r="AR3" s="1"/>
      <c r="AS3" s="1"/>
      <c r="AT3" s="389"/>
      <c r="AU3" s="1"/>
      <c r="AV3" s="1"/>
      <c r="AW3" s="389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389"/>
      <c r="T4" s="1"/>
      <c r="U4" s="1"/>
      <c r="V4" s="1"/>
      <c r="W4" s="1"/>
      <c r="X4" s="1"/>
      <c r="Y4" s="389"/>
      <c r="Z4" s="1"/>
      <c r="AA4" s="1"/>
      <c r="AB4" s="1"/>
      <c r="AC4" s="1"/>
      <c r="AD4" s="1"/>
      <c r="AE4" s="389"/>
      <c r="AF4" s="2"/>
      <c r="AG4" s="1"/>
      <c r="AH4" s="389"/>
      <c r="AI4" s="1"/>
      <c r="AJ4" s="1"/>
      <c r="AK4" s="1"/>
      <c r="AL4" s="1"/>
      <c r="AM4" s="1"/>
      <c r="AN4" s="389"/>
      <c r="AO4" s="1"/>
      <c r="AP4" s="1"/>
      <c r="AQ4" s="1"/>
      <c r="AR4" s="1"/>
      <c r="AS4" s="1"/>
      <c r="AT4" s="389"/>
      <c r="AU4" s="1"/>
      <c r="AV4" s="1"/>
      <c r="AW4" s="389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389"/>
      <c r="T5" s="1"/>
      <c r="U5" s="1"/>
      <c r="V5" s="1"/>
      <c r="W5" s="1"/>
      <c r="X5" s="1"/>
      <c r="Y5" s="389"/>
      <c r="Z5" s="1"/>
      <c r="AA5" s="1"/>
      <c r="AB5" s="1"/>
      <c r="AC5" s="1"/>
      <c r="AD5" s="1"/>
      <c r="AE5" s="389"/>
      <c r="AF5" s="2"/>
      <c r="AG5" s="1"/>
      <c r="AH5" s="389"/>
      <c r="AI5" s="1"/>
      <c r="AJ5" s="1"/>
      <c r="AK5" s="1"/>
      <c r="AL5" s="1"/>
      <c r="AM5" s="1"/>
      <c r="AN5" s="389"/>
      <c r="AO5" s="1"/>
      <c r="AP5" s="1"/>
      <c r="AQ5" s="1"/>
      <c r="AR5" s="1"/>
      <c r="AS5" s="1"/>
      <c r="AT5" s="389"/>
      <c r="AU5" s="1"/>
      <c r="AV5" s="1"/>
      <c r="AW5" s="389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90"/>
      <c r="T6" s="3"/>
      <c r="U6" s="3"/>
      <c r="V6" s="3"/>
      <c r="W6" s="3"/>
      <c r="X6" s="3"/>
      <c r="Y6" s="390"/>
      <c r="Z6" s="3"/>
      <c r="AA6" s="3"/>
      <c r="AB6" s="3"/>
      <c r="AC6" s="3"/>
      <c r="AD6" s="3"/>
      <c r="AE6" s="390"/>
      <c r="AF6" s="7"/>
      <c r="AG6" s="3"/>
      <c r="AH6" s="390"/>
      <c r="AI6" s="3"/>
      <c r="AJ6" s="3"/>
      <c r="AK6" s="3"/>
      <c r="AL6" s="3"/>
      <c r="AM6" s="3"/>
      <c r="AN6" s="390"/>
      <c r="AO6" s="3"/>
      <c r="AP6" s="3"/>
      <c r="AQ6" s="3"/>
      <c r="AR6" s="3"/>
      <c r="AS6" s="3"/>
      <c r="AT6" s="390"/>
      <c r="AU6" s="3"/>
      <c r="AV6" s="3"/>
      <c r="AW6" s="390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391"/>
      <c r="T7" s="2"/>
      <c r="U7" s="2"/>
      <c r="V7" s="2"/>
      <c r="W7" s="2"/>
      <c r="X7" s="2"/>
      <c r="Y7" s="391"/>
      <c r="Z7" s="2"/>
      <c r="AA7" s="2"/>
      <c r="AB7" s="2"/>
      <c r="AC7" s="2"/>
      <c r="AD7" s="2"/>
      <c r="AE7" s="391"/>
      <c r="AF7" s="2"/>
      <c r="AG7" s="2"/>
      <c r="AH7" s="391"/>
      <c r="AI7" s="2"/>
      <c r="AJ7" s="2"/>
      <c r="AK7" s="2"/>
      <c r="AL7" s="2"/>
      <c r="AM7" s="2"/>
      <c r="AN7" s="391"/>
      <c r="AO7" s="2"/>
      <c r="AP7" s="2"/>
      <c r="AQ7" s="2"/>
      <c r="AR7" s="2"/>
      <c r="AS7" s="2"/>
      <c r="AT7" s="391"/>
      <c r="AU7" s="2"/>
      <c r="AV7" s="2"/>
      <c r="AW7" s="391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392"/>
      <c r="T12" s="494"/>
      <c r="U12" s="494"/>
      <c r="V12" s="494"/>
      <c r="W12" s="26" t="s">
        <v>40</v>
      </c>
      <c r="X12" s="27" t="s">
        <v>41</v>
      </c>
      <c r="Y12" s="392"/>
      <c r="Z12" s="494"/>
      <c r="AA12" s="494"/>
      <c r="AB12" s="494"/>
      <c r="AC12" s="26" t="s">
        <v>40</v>
      </c>
      <c r="AD12" s="27" t="s">
        <v>41</v>
      </c>
      <c r="AE12" s="392"/>
      <c r="AF12" s="26" t="s">
        <v>40</v>
      </c>
      <c r="AG12" s="27" t="s">
        <v>41</v>
      </c>
      <c r="AH12" s="392"/>
      <c r="AI12" s="494"/>
      <c r="AJ12" s="494"/>
      <c r="AK12" s="494"/>
      <c r="AL12" s="26" t="s">
        <v>40</v>
      </c>
      <c r="AM12" s="27" t="s">
        <v>41</v>
      </c>
      <c r="AN12" s="392"/>
      <c r="AO12" s="494"/>
      <c r="AP12" s="494"/>
      <c r="AQ12" s="494"/>
      <c r="AR12" s="26" t="s">
        <v>40</v>
      </c>
      <c r="AS12" s="27" t="s">
        <v>41</v>
      </c>
      <c r="AT12" s="392"/>
      <c r="AU12" s="28" t="s">
        <v>40</v>
      </c>
      <c r="AV12" s="27" t="s">
        <v>41</v>
      </c>
      <c r="AW12" s="392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>
        <f>O14</f>
        <v>6498000</v>
      </c>
      <c r="P13" s="48">
        <f>P14</f>
        <v>7040000</v>
      </c>
      <c r="Q13" s="49">
        <f>Q14</f>
        <v>7549000</v>
      </c>
      <c r="R13" s="47">
        <f>R14</f>
        <v>6498000</v>
      </c>
      <c r="S13" s="393">
        <f t="shared" ref="S13:AY14" si="0">S14</f>
        <v>0</v>
      </c>
      <c r="T13" s="47">
        <f t="shared" si="0"/>
        <v>965100</v>
      </c>
      <c r="U13" s="47">
        <f t="shared" si="0"/>
        <v>491500</v>
      </c>
      <c r="V13" s="47">
        <f t="shared" si="0"/>
        <v>482500</v>
      </c>
      <c r="W13" s="47">
        <f t="shared" si="0"/>
        <v>1939100</v>
      </c>
      <c r="X13" s="47">
        <f t="shared" si="0"/>
        <v>29.84148968913512</v>
      </c>
      <c r="Y13" s="393">
        <f t="shared" si="0"/>
        <v>0</v>
      </c>
      <c r="Z13" s="47">
        <f t="shared" si="0"/>
        <v>633800</v>
      </c>
      <c r="AA13" s="47">
        <f t="shared" si="0"/>
        <v>649000</v>
      </c>
      <c r="AB13" s="47">
        <f t="shared" si="0"/>
        <v>650000</v>
      </c>
      <c r="AC13" s="47">
        <f t="shared" si="0"/>
        <v>1932800</v>
      </c>
      <c r="AD13" s="47">
        <f t="shared" si="0"/>
        <v>29.744536780547861</v>
      </c>
      <c r="AE13" s="393">
        <f t="shared" si="0"/>
        <v>0</v>
      </c>
      <c r="AF13" s="47">
        <f t="shared" si="0"/>
        <v>3871900</v>
      </c>
      <c r="AG13" s="47">
        <f t="shared" si="0"/>
        <v>59.586026469682977</v>
      </c>
      <c r="AH13" s="393">
        <f t="shared" si="0"/>
        <v>0</v>
      </c>
      <c r="AI13" s="47">
        <f t="shared" si="0"/>
        <v>560800</v>
      </c>
      <c r="AJ13" s="47">
        <f t="shared" si="0"/>
        <v>553900</v>
      </c>
      <c r="AK13" s="47">
        <f t="shared" si="0"/>
        <v>551000</v>
      </c>
      <c r="AL13" s="47">
        <f t="shared" si="0"/>
        <v>1665700</v>
      </c>
      <c r="AM13" s="47">
        <f t="shared" si="0"/>
        <v>25.634041243459524</v>
      </c>
      <c r="AN13" s="393">
        <f t="shared" si="0"/>
        <v>0</v>
      </c>
      <c r="AO13" s="47">
        <f t="shared" si="0"/>
        <v>320100</v>
      </c>
      <c r="AP13" s="47">
        <f t="shared" si="0"/>
        <v>326900</v>
      </c>
      <c r="AQ13" s="47">
        <f t="shared" si="0"/>
        <v>313400</v>
      </c>
      <c r="AR13" s="47">
        <f t="shared" si="0"/>
        <v>960400</v>
      </c>
      <c r="AS13" s="47">
        <f t="shared" si="0"/>
        <v>14.779932286857495</v>
      </c>
      <c r="AT13" s="393">
        <f t="shared" si="0"/>
        <v>0</v>
      </c>
      <c r="AU13" s="47">
        <f t="shared" si="0"/>
        <v>2626100</v>
      </c>
      <c r="AV13" s="47">
        <f t="shared" si="0"/>
        <v>40.413973530317023</v>
      </c>
      <c r="AW13" s="393">
        <f t="shared" si="0"/>
        <v>0</v>
      </c>
      <c r="AX13" s="47">
        <f t="shared" si="0"/>
        <v>6498000</v>
      </c>
      <c r="AY13" s="47">
        <f t="shared" si="0"/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>
        <f>O15+O320+O377+O576+O632</f>
        <v>6498000</v>
      </c>
      <c r="P14" s="66">
        <f>P15+P320+P377+P576+P632</f>
        <v>7040000</v>
      </c>
      <c r="Q14" s="67">
        <f>Q632+Q15+Q320+Q377+Q576</f>
        <v>7549000</v>
      </c>
      <c r="R14" s="66">
        <f>R15</f>
        <v>6498000</v>
      </c>
      <c r="S14" s="394">
        <f t="shared" si="0"/>
        <v>0</v>
      </c>
      <c r="T14" s="66">
        <f t="shared" si="0"/>
        <v>965100</v>
      </c>
      <c r="U14" s="66">
        <f t="shared" si="0"/>
        <v>491500</v>
      </c>
      <c r="V14" s="66">
        <f t="shared" si="0"/>
        <v>482500</v>
      </c>
      <c r="W14" s="66">
        <f t="shared" si="0"/>
        <v>1939100</v>
      </c>
      <c r="X14" s="66">
        <f t="shared" si="0"/>
        <v>29.84148968913512</v>
      </c>
      <c r="Y14" s="394">
        <f t="shared" si="0"/>
        <v>0</v>
      </c>
      <c r="Z14" s="66">
        <f t="shared" si="0"/>
        <v>633800</v>
      </c>
      <c r="AA14" s="66">
        <f t="shared" si="0"/>
        <v>649000</v>
      </c>
      <c r="AB14" s="66">
        <f t="shared" si="0"/>
        <v>650000</v>
      </c>
      <c r="AC14" s="66">
        <f t="shared" si="0"/>
        <v>1932800</v>
      </c>
      <c r="AD14" s="66">
        <f t="shared" si="0"/>
        <v>29.744536780547861</v>
      </c>
      <c r="AE14" s="394">
        <f t="shared" si="0"/>
        <v>0</v>
      </c>
      <c r="AF14" s="66">
        <f t="shared" si="0"/>
        <v>3871900</v>
      </c>
      <c r="AG14" s="66">
        <f t="shared" si="0"/>
        <v>59.586026469682977</v>
      </c>
      <c r="AH14" s="394">
        <f t="shared" si="0"/>
        <v>0</v>
      </c>
      <c r="AI14" s="66">
        <f t="shared" si="0"/>
        <v>560800</v>
      </c>
      <c r="AJ14" s="66">
        <f t="shared" si="0"/>
        <v>553900</v>
      </c>
      <c r="AK14" s="66">
        <f t="shared" si="0"/>
        <v>551000</v>
      </c>
      <c r="AL14" s="66">
        <f t="shared" si="0"/>
        <v>1665700</v>
      </c>
      <c r="AM14" s="66">
        <f t="shared" si="0"/>
        <v>25.634041243459524</v>
      </c>
      <c r="AN14" s="394">
        <f t="shared" si="0"/>
        <v>0</v>
      </c>
      <c r="AO14" s="66">
        <f t="shared" si="0"/>
        <v>320100</v>
      </c>
      <c r="AP14" s="66">
        <f t="shared" si="0"/>
        <v>326900</v>
      </c>
      <c r="AQ14" s="66">
        <f t="shared" si="0"/>
        <v>313400</v>
      </c>
      <c r="AR14" s="66">
        <f t="shared" si="0"/>
        <v>960400</v>
      </c>
      <c r="AS14" s="66">
        <f t="shared" si="0"/>
        <v>14.779932286857495</v>
      </c>
      <c r="AT14" s="394">
        <f t="shared" si="0"/>
        <v>0</v>
      </c>
      <c r="AU14" s="66">
        <f t="shared" si="0"/>
        <v>2626100</v>
      </c>
      <c r="AV14" s="66">
        <f t="shared" si="0"/>
        <v>40.413973530317023</v>
      </c>
      <c r="AW14" s="394">
        <f t="shared" si="0"/>
        <v>0</v>
      </c>
      <c r="AX14" s="66">
        <f t="shared" si="0"/>
        <v>6498000</v>
      </c>
      <c r="AY14" s="66">
        <f t="shared" si="0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>
        <f>O16+O57+O99+O140+O177+O217+O257+O300</f>
        <v>6498000</v>
      </c>
      <c r="P15" s="80">
        <f>P16+P57+P99+P140+P177+P217+P257+P300</f>
        <v>7040000</v>
      </c>
      <c r="Q15" s="80">
        <f>Q16+Q57+Q99+Q140+Q177+Q217+Q257+Q300</f>
        <v>7549000</v>
      </c>
      <c r="R15" s="80">
        <f>R16+R57+R99+R140+R177+R217+R257+R300</f>
        <v>6498000</v>
      </c>
      <c r="S15" s="379"/>
      <c r="T15" s="80">
        <f>T16+T57+T99+T140+T177+T217+T257+T300</f>
        <v>965100</v>
      </c>
      <c r="U15" s="80">
        <f>U16+U57+U99+U140+U177+U217+U257+U300</f>
        <v>491500</v>
      </c>
      <c r="V15" s="80">
        <f>V16+V57+V99+V140+V177+V217+V257+V300</f>
        <v>482500</v>
      </c>
      <c r="W15" s="80">
        <f t="shared" ref="W15:W19" si="1">T15+U15+V15</f>
        <v>1939100</v>
      </c>
      <c r="X15" s="79">
        <f t="shared" ref="X15:X56" si="2">W15/(R15/100)</f>
        <v>29.84148968913512</v>
      </c>
      <c r="Z15" s="79">
        <f>Z16+Z57+Z99+Z140+Z177+Z217+Z257+Z300</f>
        <v>633800</v>
      </c>
      <c r="AA15" s="80">
        <f>AA16+AA57+AA99+AA140+AA177+AA217+AA257+AA300</f>
        <v>649000</v>
      </c>
      <c r="AB15" s="80">
        <f>AB16+AB57+AB99+AB140+AB177+AB217+AB257+AB300</f>
        <v>650000</v>
      </c>
      <c r="AC15" s="80">
        <f t="shared" ref="AC15:AC19" si="3">Z15+AA15+AB15</f>
        <v>1932800</v>
      </c>
      <c r="AD15" s="419">
        <f t="shared" ref="AD15:AD45" si="4">AC15/(R15/100)</f>
        <v>29.744536780547861</v>
      </c>
      <c r="AF15" s="419">
        <f t="shared" ref="AF15:AF19" si="5">W15+AC15</f>
        <v>3871900</v>
      </c>
      <c r="AG15" s="419">
        <f t="shared" ref="AG15:AG56" si="6">AF15/(R15/100)</f>
        <v>59.586026469682977</v>
      </c>
      <c r="AI15" s="419">
        <f>AI16+AI57+AI99+AI140+AI177+AI217+AI257+AI300</f>
        <v>560800</v>
      </c>
      <c r="AJ15" s="80">
        <f>AJ16+AJ57+AJ99+AJ140+AJ177+AJ217+AJ257+AJ300</f>
        <v>553900</v>
      </c>
      <c r="AK15" s="80">
        <f>AK16+AK57+AK99+AK140+AK177+AK217+AK257+AK300</f>
        <v>551000</v>
      </c>
      <c r="AL15" s="80">
        <f t="shared" ref="AL15:AL19" si="7">AI15+AJ15+AK15</f>
        <v>1665700</v>
      </c>
      <c r="AM15" s="419">
        <f t="shared" ref="AM15:AM45" si="8">AL15/(R15/100)</f>
        <v>25.634041243459524</v>
      </c>
      <c r="AO15" s="419">
        <f>AO16+AO57+AO99+AO140+AO177+AO217+AO257+AO300</f>
        <v>320100</v>
      </c>
      <c r="AP15" s="80">
        <f>AP16+AP57+AP99+AP140+AP177+AP217+AP257+AP300</f>
        <v>326900</v>
      </c>
      <c r="AQ15" s="80">
        <f>AQ16+AQ57+AQ99+AQ140+AQ177+AQ217+AQ257+AQ300</f>
        <v>313400</v>
      </c>
      <c r="AR15" s="80">
        <f t="shared" ref="AR15:AR19" si="9">AO15+AP15+AQ15</f>
        <v>960400</v>
      </c>
      <c r="AS15" s="419">
        <f t="shared" ref="AS15:AS45" si="10">AR15/(R15/100)</f>
        <v>14.779932286857495</v>
      </c>
      <c r="AU15" s="419">
        <f t="shared" ref="AU15:AU19" si="11">AL15+AR15</f>
        <v>2626100</v>
      </c>
      <c r="AV15" s="419">
        <f t="shared" ref="AV15:AV56" si="12">AU15/(R15/100)</f>
        <v>40.413973530317023</v>
      </c>
      <c r="AX15" s="419">
        <f>AX16+AX57+AX99+AX140+AX177+AX217+AX257+AX300</f>
        <v>6498000</v>
      </c>
      <c r="AY15" s="419">
        <f t="shared" ref="AY15:AY56" si="13">AX15/(R15/100)</f>
        <v>100</v>
      </c>
    </row>
    <row r="16" spans="1:51" ht="30" customHeight="1" x14ac:dyDescent="0.2">
      <c r="A16" s="82"/>
      <c r="B16" s="83"/>
      <c r="C16" s="83"/>
      <c r="D16" s="86" t="s">
        <v>46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47</v>
      </c>
      <c r="O16" s="95">
        <f t="shared" ref="O16:R17" si="14">O17</f>
        <v>6498000</v>
      </c>
      <c r="P16" s="95">
        <f t="shared" si="14"/>
        <v>7040000</v>
      </c>
      <c r="Q16" s="95">
        <f t="shared" si="14"/>
        <v>7549000</v>
      </c>
      <c r="R16" s="95">
        <f t="shared" si="14"/>
        <v>6498000</v>
      </c>
      <c r="S16" s="375"/>
      <c r="T16" s="95">
        <f t="shared" ref="T16:V17" si="15">T17</f>
        <v>965100</v>
      </c>
      <c r="U16" s="95">
        <f t="shared" si="15"/>
        <v>491500</v>
      </c>
      <c r="V16" s="95">
        <f t="shared" si="15"/>
        <v>482500</v>
      </c>
      <c r="W16" s="95">
        <f t="shared" si="1"/>
        <v>1939100</v>
      </c>
      <c r="X16" s="94">
        <f t="shared" si="2"/>
        <v>29.84148968913512</v>
      </c>
      <c r="Z16" s="94">
        <f t="shared" ref="Z16:AB17" si="16">Z17</f>
        <v>633800</v>
      </c>
      <c r="AA16" s="95">
        <f t="shared" si="16"/>
        <v>649000</v>
      </c>
      <c r="AB16" s="95">
        <f t="shared" si="16"/>
        <v>650000</v>
      </c>
      <c r="AC16" s="95">
        <f t="shared" si="3"/>
        <v>1932800</v>
      </c>
      <c r="AD16" s="195">
        <f t="shared" si="4"/>
        <v>29.744536780547861</v>
      </c>
      <c r="AF16" s="195">
        <f t="shared" si="5"/>
        <v>3871900</v>
      </c>
      <c r="AG16" s="195">
        <f t="shared" si="6"/>
        <v>59.586026469682977</v>
      </c>
      <c r="AI16" s="195">
        <f t="shared" ref="AI16:AK17" si="17">AI17</f>
        <v>560800</v>
      </c>
      <c r="AJ16" s="95">
        <f t="shared" si="17"/>
        <v>553900</v>
      </c>
      <c r="AK16" s="95">
        <f t="shared" si="17"/>
        <v>551000</v>
      </c>
      <c r="AL16" s="95">
        <f t="shared" si="7"/>
        <v>1665700</v>
      </c>
      <c r="AM16" s="195">
        <f t="shared" si="8"/>
        <v>25.634041243459524</v>
      </c>
      <c r="AO16" s="195">
        <f t="shared" ref="AO16:AQ17" si="18">AO17</f>
        <v>320100</v>
      </c>
      <c r="AP16" s="95">
        <f t="shared" si="18"/>
        <v>326900</v>
      </c>
      <c r="AQ16" s="95">
        <f t="shared" si="18"/>
        <v>313400</v>
      </c>
      <c r="AR16" s="95">
        <f t="shared" si="9"/>
        <v>960400</v>
      </c>
      <c r="AS16" s="195">
        <f t="shared" si="10"/>
        <v>14.779932286857495</v>
      </c>
      <c r="AU16" s="195">
        <f t="shared" si="11"/>
        <v>2626100</v>
      </c>
      <c r="AV16" s="195">
        <f t="shared" si="12"/>
        <v>40.413973530317023</v>
      </c>
      <c r="AX16" s="195">
        <f t="shared" ref="AX16:AX25" si="19">AF16+AU16</f>
        <v>6498000</v>
      </c>
      <c r="AY16" s="195">
        <f t="shared" si="13"/>
        <v>100</v>
      </c>
    </row>
    <row r="17" spans="1:51" ht="30" customHeight="1" x14ac:dyDescent="0.2">
      <c r="A17" s="52"/>
      <c r="B17" s="54"/>
      <c r="C17" s="54"/>
      <c r="D17" s="55"/>
      <c r="E17" s="97" t="s">
        <v>48</v>
      </c>
      <c r="F17" s="54"/>
      <c r="G17" s="57"/>
      <c r="H17" s="58"/>
      <c r="I17" s="59"/>
      <c r="J17" s="60"/>
      <c r="K17" s="61"/>
      <c r="L17" s="62"/>
      <c r="M17" s="63"/>
      <c r="N17" s="64" t="s">
        <v>49</v>
      </c>
      <c r="O17" s="99">
        <f t="shared" si="14"/>
        <v>6498000</v>
      </c>
      <c r="P17" s="66">
        <f t="shared" si="14"/>
        <v>7040000</v>
      </c>
      <c r="Q17" s="67">
        <f t="shared" si="14"/>
        <v>7549000</v>
      </c>
      <c r="R17" s="99">
        <f t="shared" si="14"/>
        <v>6498000</v>
      </c>
      <c r="S17" s="383"/>
      <c r="T17" s="99">
        <f t="shared" si="15"/>
        <v>965100</v>
      </c>
      <c r="U17" s="99">
        <f t="shared" si="15"/>
        <v>491500</v>
      </c>
      <c r="V17" s="99">
        <f t="shared" si="15"/>
        <v>482500</v>
      </c>
      <c r="W17" s="99">
        <f t="shared" si="1"/>
        <v>1939100</v>
      </c>
      <c r="X17" s="98">
        <f t="shared" si="2"/>
        <v>29.84148968913512</v>
      </c>
      <c r="Z17" s="98">
        <f t="shared" si="16"/>
        <v>633800</v>
      </c>
      <c r="AA17" s="99">
        <f t="shared" si="16"/>
        <v>649000</v>
      </c>
      <c r="AB17" s="99">
        <f t="shared" si="16"/>
        <v>650000</v>
      </c>
      <c r="AC17" s="99">
        <f t="shared" si="3"/>
        <v>1932800</v>
      </c>
      <c r="AD17" s="65">
        <f t="shared" si="4"/>
        <v>29.744536780547861</v>
      </c>
      <c r="AF17" s="65">
        <f t="shared" si="5"/>
        <v>3871900</v>
      </c>
      <c r="AG17" s="65">
        <f t="shared" si="6"/>
        <v>59.586026469682977</v>
      </c>
      <c r="AI17" s="65">
        <f t="shared" si="17"/>
        <v>560800</v>
      </c>
      <c r="AJ17" s="99">
        <f t="shared" si="17"/>
        <v>553900</v>
      </c>
      <c r="AK17" s="99">
        <f t="shared" si="17"/>
        <v>551000</v>
      </c>
      <c r="AL17" s="99">
        <f t="shared" si="7"/>
        <v>1665700</v>
      </c>
      <c r="AM17" s="65">
        <f t="shared" si="8"/>
        <v>25.634041243459524</v>
      </c>
      <c r="AO17" s="65">
        <f t="shared" si="18"/>
        <v>320100</v>
      </c>
      <c r="AP17" s="99">
        <f t="shared" si="18"/>
        <v>326900</v>
      </c>
      <c r="AQ17" s="99">
        <f t="shared" si="18"/>
        <v>313400</v>
      </c>
      <c r="AR17" s="99">
        <f t="shared" si="9"/>
        <v>960400</v>
      </c>
      <c r="AS17" s="65">
        <f t="shared" si="10"/>
        <v>14.779932286857495</v>
      </c>
      <c r="AU17" s="65">
        <f t="shared" si="11"/>
        <v>2626100</v>
      </c>
      <c r="AV17" s="65">
        <f t="shared" si="12"/>
        <v>40.413973530317023</v>
      </c>
      <c r="AX17" s="65">
        <f t="shared" si="19"/>
        <v>6498000</v>
      </c>
      <c r="AY17" s="65">
        <f t="shared" si="13"/>
        <v>100</v>
      </c>
    </row>
    <row r="18" spans="1:51" ht="30" customHeight="1" x14ac:dyDescent="0.2">
      <c r="A18" s="52"/>
      <c r="B18" s="54"/>
      <c r="C18" s="54"/>
      <c r="D18" s="55"/>
      <c r="E18" s="56"/>
      <c r="F18" s="100">
        <v>4</v>
      </c>
      <c r="G18" s="57"/>
      <c r="H18" s="58"/>
      <c r="I18" s="59"/>
      <c r="J18" s="60"/>
      <c r="K18" s="61"/>
      <c r="L18" s="62"/>
      <c r="M18" s="63"/>
      <c r="N18" s="101" t="s">
        <v>50</v>
      </c>
      <c r="O18" s="103">
        <f>O19+O45</f>
        <v>6498000</v>
      </c>
      <c r="P18" s="103">
        <f>P19+P45</f>
        <v>7040000</v>
      </c>
      <c r="Q18" s="103">
        <f>Q19+Q45</f>
        <v>7549000</v>
      </c>
      <c r="R18" s="103">
        <f>R19+R45</f>
        <v>6498000</v>
      </c>
      <c r="S18" s="379"/>
      <c r="T18" s="103">
        <f>T19+T45</f>
        <v>965100</v>
      </c>
      <c r="U18" s="103">
        <f>U19+U45</f>
        <v>491500</v>
      </c>
      <c r="V18" s="103">
        <f>V19+V45</f>
        <v>482500</v>
      </c>
      <c r="W18" s="103">
        <f t="shared" si="1"/>
        <v>1939100</v>
      </c>
      <c r="X18" s="102">
        <f t="shared" si="2"/>
        <v>29.84148968913512</v>
      </c>
      <c r="Z18" s="102">
        <f>Z19+Z45</f>
        <v>633800</v>
      </c>
      <c r="AA18" s="103">
        <f>AA19+AA45</f>
        <v>649000</v>
      </c>
      <c r="AB18" s="103">
        <f>AB19+AB45</f>
        <v>650000</v>
      </c>
      <c r="AC18" s="103">
        <f t="shared" si="3"/>
        <v>1932800</v>
      </c>
      <c r="AD18" s="420">
        <f t="shared" si="4"/>
        <v>29.744536780547861</v>
      </c>
      <c r="AF18" s="420">
        <f t="shared" si="5"/>
        <v>3871900</v>
      </c>
      <c r="AG18" s="420">
        <f t="shared" si="6"/>
        <v>59.586026469682977</v>
      </c>
      <c r="AI18" s="420">
        <f>AI19+AI45</f>
        <v>560800</v>
      </c>
      <c r="AJ18" s="103">
        <f>AJ19+AJ45</f>
        <v>553900</v>
      </c>
      <c r="AK18" s="103">
        <f>AK19+AK45</f>
        <v>551000</v>
      </c>
      <c r="AL18" s="103">
        <f t="shared" si="7"/>
        <v>1665700</v>
      </c>
      <c r="AM18" s="420">
        <f t="shared" si="8"/>
        <v>25.634041243459524</v>
      </c>
      <c r="AO18" s="420">
        <f>AO19+AO45</f>
        <v>320100</v>
      </c>
      <c r="AP18" s="103">
        <f>AP19+AP45</f>
        <v>326900</v>
      </c>
      <c r="AQ18" s="103">
        <f>AQ19+AQ45</f>
        <v>313400</v>
      </c>
      <c r="AR18" s="103">
        <f t="shared" si="9"/>
        <v>960400</v>
      </c>
      <c r="AS18" s="420">
        <f t="shared" si="10"/>
        <v>14.779932286857495</v>
      </c>
      <c r="AU18" s="420">
        <f t="shared" si="11"/>
        <v>2626100</v>
      </c>
      <c r="AV18" s="420">
        <f t="shared" si="12"/>
        <v>40.413973530317023</v>
      </c>
      <c r="AX18" s="420">
        <f t="shared" si="19"/>
        <v>6498000</v>
      </c>
      <c r="AY18" s="420">
        <f t="shared" si="13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4">
        <v>1</v>
      </c>
      <c r="H19" s="105"/>
      <c r="I19" s="59"/>
      <c r="J19" s="60"/>
      <c r="K19" s="61"/>
      <c r="L19" s="62"/>
      <c r="M19" s="63"/>
      <c r="N19" s="106" t="s">
        <v>51</v>
      </c>
      <c r="O19" s="108">
        <f>O20+O26+O32</f>
        <v>396000</v>
      </c>
      <c r="P19" s="108">
        <f>P20+P26+P32</f>
        <v>420000</v>
      </c>
      <c r="Q19" s="108">
        <f>Q20+Q26+Q32</f>
        <v>443000</v>
      </c>
      <c r="R19" s="108">
        <f>R20+R26+R32</f>
        <v>396000</v>
      </c>
      <c r="S19" s="395"/>
      <c r="T19" s="108">
        <f>T20+T26+T32</f>
        <v>58900</v>
      </c>
      <c r="U19" s="108">
        <f>U20+U26+U32</f>
        <v>32000</v>
      </c>
      <c r="V19" s="108">
        <f>V20+V26+V32</f>
        <v>23000</v>
      </c>
      <c r="W19" s="108">
        <f t="shared" si="1"/>
        <v>113900</v>
      </c>
      <c r="X19" s="107">
        <f t="shared" si="2"/>
        <v>28.762626262626263</v>
      </c>
      <c r="Z19" s="107">
        <f>Z20+Z26+Z32</f>
        <v>35000</v>
      </c>
      <c r="AA19" s="108">
        <f>AA20+AA26+AA32</f>
        <v>50000</v>
      </c>
      <c r="AB19" s="108">
        <f>AB20+AB26+AB32</f>
        <v>50000</v>
      </c>
      <c r="AC19" s="108">
        <f t="shared" si="3"/>
        <v>135000</v>
      </c>
      <c r="AD19" s="421">
        <f t="shared" si="4"/>
        <v>34.090909090909093</v>
      </c>
      <c r="AF19" s="421">
        <f t="shared" si="5"/>
        <v>248900</v>
      </c>
      <c r="AG19" s="421">
        <f t="shared" si="6"/>
        <v>62.853535353535356</v>
      </c>
      <c r="AI19" s="421">
        <f>AI20+AI26+AI32</f>
        <v>40200</v>
      </c>
      <c r="AJ19" s="108">
        <f>AJ20+AJ26+AJ32</f>
        <v>35200</v>
      </c>
      <c r="AK19" s="108">
        <f>AK20+AK26+AK32</f>
        <v>32300</v>
      </c>
      <c r="AL19" s="108">
        <f t="shared" si="7"/>
        <v>107700</v>
      </c>
      <c r="AM19" s="421">
        <f t="shared" si="8"/>
        <v>27.196969696969695</v>
      </c>
      <c r="AO19" s="421">
        <f>AO20+AO26+AO32</f>
        <v>29100</v>
      </c>
      <c r="AP19" s="108">
        <f>AP20+AP26+AP32</f>
        <v>8900</v>
      </c>
      <c r="AQ19" s="108">
        <f>AQ20+AQ26+AQ32</f>
        <v>1400</v>
      </c>
      <c r="AR19" s="108">
        <f t="shared" si="9"/>
        <v>39400</v>
      </c>
      <c r="AS19" s="421">
        <f t="shared" si="10"/>
        <v>9.9494949494949498</v>
      </c>
      <c r="AU19" s="421">
        <f t="shared" si="11"/>
        <v>147100</v>
      </c>
      <c r="AV19" s="421">
        <f t="shared" si="12"/>
        <v>37.146464646464644</v>
      </c>
      <c r="AX19" s="421">
        <f t="shared" si="19"/>
        <v>396000</v>
      </c>
      <c r="AY19" s="421">
        <f t="shared" si="13"/>
        <v>100</v>
      </c>
    </row>
    <row r="20" spans="1:51" ht="30" customHeight="1" x14ac:dyDescent="0.2">
      <c r="A20" s="52"/>
      <c r="B20" s="54"/>
      <c r="C20" s="54"/>
      <c r="D20" s="55"/>
      <c r="E20" s="56"/>
      <c r="F20" s="83"/>
      <c r="G20" s="109"/>
      <c r="H20" s="110" t="s">
        <v>52</v>
      </c>
      <c r="I20" s="111"/>
      <c r="J20" s="112"/>
      <c r="K20" s="113"/>
      <c r="L20" s="114"/>
      <c r="M20" s="115"/>
      <c r="N20" s="116" t="s">
        <v>53</v>
      </c>
      <c r="O20" s="118">
        <f t="shared" ref="O20:R21" si="20">O21</f>
        <v>13000</v>
      </c>
      <c r="P20" s="119">
        <f t="shared" si="20"/>
        <v>14000</v>
      </c>
      <c r="Q20" s="120">
        <f t="shared" si="20"/>
        <v>15000</v>
      </c>
      <c r="R20" s="118">
        <f t="shared" si="20"/>
        <v>13000</v>
      </c>
      <c r="S20" s="379"/>
      <c r="T20" s="118">
        <f t="shared" ref="T20:W21" si="21">T21</f>
        <v>900</v>
      </c>
      <c r="U20" s="118">
        <f t="shared" si="21"/>
        <v>1000</v>
      </c>
      <c r="V20" s="118">
        <f t="shared" si="21"/>
        <v>1000</v>
      </c>
      <c r="W20" s="118">
        <f t="shared" si="21"/>
        <v>2900</v>
      </c>
      <c r="X20" s="117">
        <f t="shared" si="2"/>
        <v>22.307692307692307</v>
      </c>
      <c r="Z20" s="117">
        <f t="shared" ref="Z20:AC21" si="22">Z21</f>
        <v>1000</v>
      </c>
      <c r="AA20" s="118">
        <f t="shared" si="22"/>
        <v>1000</v>
      </c>
      <c r="AB20" s="118">
        <f t="shared" si="22"/>
        <v>1000</v>
      </c>
      <c r="AC20" s="118">
        <f t="shared" si="22"/>
        <v>3000</v>
      </c>
      <c r="AD20" s="422">
        <f t="shared" si="4"/>
        <v>23.076923076923077</v>
      </c>
      <c r="AF20" s="422">
        <f>AF21</f>
        <v>5900</v>
      </c>
      <c r="AG20" s="422">
        <f t="shared" si="6"/>
        <v>45.384615384615387</v>
      </c>
      <c r="AI20" s="422">
        <f t="shared" ref="AI20:AL21" si="23">AI21</f>
        <v>1200</v>
      </c>
      <c r="AJ20" s="118">
        <f t="shared" si="23"/>
        <v>1200</v>
      </c>
      <c r="AK20" s="118">
        <f t="shared" si="23"/>
        <v>1300</v>
      </c>
      <c r="AL20" s="118">
        <f t="shared" si="23"/>
        <v>3700</v>
      </c>
      <c r="AM20" s="422">
        <f t="shared" si="8"/>
        <v>28.46153846153846</v>
      </c>
      <c r="AO20" s="422">
        <f t="shared" ref="AO20:AR21" si="24">AO21</f>
        <v>1100</v>
      </c>
      <c r="AP20" s="118">
        <f t="shared" si="24"/>
        <v>900</v>
      </c>
      <c r="AQ20" s="118">
        <f t="shared" si="24"/>
        <v>1400</v>
      </c>
      <c r="AR20" s="118">
        <f t="shared" si="24"/>
        <v>3400</v>
      </c>
      <c r="AS20" s="422">
        <f t="shared" si="10"/>
        <v>26.153846153846153</v>
      </c>
      <c r="AU20" s="422">
        <f>AU21</f>
        <v>7100</v>
      </c>
      <c r="AV20" s="422">
        <f t="shared" si="12"/>
        <v>54.615384615384613</v>
      </c>
      <c r="AX20" s="422">
        <f t="shared" si="19"/>
        <v>13000</v>
      </c>
      <c r="AY20" s="422">
        <f t="shared" si="13"/>
        <v>100</v>
      </c>
    </row>
    <row r="21" spans="1:51" ht="30" customHeight="1" x14ac:dyDescent="0.2">
      <c r="A21" s="52"/>
      <c r="B21" s="54"/>
      <c r="C21" s="54"/>
      <c r="D21" s="55"/>
      <c r="E21" s="56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 t="shared" si="20"/>
        <v>13000</v>
      </c>
      <c r="P21" s="127">
        <f t="shared" si="20"/>
        <v>14000</v>
      </c>
      <c r="Q21" s="128">
        <f t="shared" si="20"/>
        <v>15000</v>
      </c>
      <c r="R21" s="126">
        <f t="shared" si="20"/>
        <v>13000</v>
      </c>
      <c r="S21" s="388"/>
      <c r="T21" s="126">
        <f t="shared" si="21"/>
        <v>900</v>
      </c>
      <c r="U21" s="126">
        <f t="shared" si="21"/>
        <v>1000</v>
      </c>
      <c r="V21" s="126">
        <f t="shared" si="21"/>
        <v>1000</v>
      </c>
      <c r="W21" s="126">
        <f t="shared" si="21"/>
        <v>2900</v>
      </c>
      <c r="X21" s="125">
        <f t="shared" si="2"/>
        <v>22.307692307692307</v>
      </c>
      <c r="Z21" s="125">
        <f t="shared" si="22"/>
        <v>1000</v>
      </c>
      <c r="AA21" s="126">
        <f t="shared" si="22"/>
        <v>1000</v>
      </c>
      <c r="AB21" s="126">
        <f t="shared" si="22"/>
        <v>1000</v>
      </c>
      <c r="AC21" s="126">
        <f t="shared" si="22"/>
        <v>3000</v>
      </c>
      <c r="AD21" s="423">
        <f t="shared" si="4"/>
        <v>23.076923076923077</v>
      </c>
      <c r="AF21" s="423">
        <f>AF22</f>
        <v>5900</v>
      </c>
      <c r="AG21" s="423">
        <f t="shared" si="6"/>
        <v>45.384615384615387</v>
      </c>
      <c r="AI21" s="423">
        <f t="shared" si="23"/>
        <v>1200</v>
      </c>
      <c r="AJ21" s="126">
        <f t="shared" si="23"/>
        <v>1200</v>
      </c>
      <c r="AK21" s="126">
        <f t="shared" si="23"/>
        <v>1300</v>
      </c>
      <c r="AL21" s="126">
        <f t="shared" si="23"/>
        <v>3700</v>
      </c>
      <c r="AM21" s="423">
        <f t="shared" si="8"/>
        <v>28.46153846153846</v>
      </c>
      <c r="AO21" s="423">
        <f t="shared" si="24"/>
        <v>1100</v>
      </c>
      <c r="AP21" s="126">
        <f t="shared" si="24"/>
        <v>900</v>
      </c>
      <c r="AQ21" s="126">
        <f t="shared" si="24"/>
        <v>1400</v>
      </c>
      <c r="AR21" s="126">
        <f t="shared" si="24"/>
        <v>3400</v>
      </c>
      <c r="AS21" s="423">
        <f t="shared" si="10"/>
        <v>26.153846153846153</v>
      </c>
      <c r="AU21" s="423">
        <f>AU22</f>
        <v>7100</v>
      </c>
      <c r="AV21" s="423">
        <f t="shared" si="12"/>
        <v>54.615384615384613</v>
      </c>
      <c r="AX21" s="423">
        <f t="shared" si="19"/>
        <v>13000</v>
      </c>
      <c r="AY21" s="423">
        <f t="shared" si="13"/>
        <v>100</v>
      </c>
    </row>
    <row r="22" spans="1:51" ht="30" customHeight="1" x14ac:dyDescent="0.2">
      <c r="A22" s="52"/>
      <c r="B22" s="54"/>
      <c r="C22" s="54"/>
      <c r="D22" s="55"/>
      <c r="E22" s="56"/>
      <c r="F22" s="83"/>
      <c r="G22" s="104"/>
      <c r="H22" s="105"/>
      <c r="I22" s="59"/>
      <c r="J22" s="130" t="s">
        <v>55</v>
      </c>
      <c r="K22" s="61"/>
      <c r="L22" s="62"/>
      <c r="M22" s="63"/>
      <c r="N22" s="101" t="s">
        <v>56</v>
      </c>
      <c r="O22" s="103">
        <f>O23+O24+O25</f>
        <v>13000</v>
      </c>
      <c r="P22" s="131">
        <f>P23+P24+P25</f>
        <v>14000</v>
      </c>
      <c r="Q22" s="132">
        <f>Q23+Q24+Q25</f>
        <v>15000</v>
      </c>
      <c r="R22" s="103">
        <f>R23+R24+R25</f>
        <v>13000</v>
      </c>
      <c r="S22" s="379"/>
      <c r="T22" s="103">
        <f>T23+T24+T25</f>
        <v>900</v>
      </c>
      <c r="U22" s="103">
        <f>U23+U24+U25</f>
        <v>1000</v>
      </c>
      <c r="V22" s="103">
        <f>V23+V24+V25</f>
        <v>1000</v>
      </c>
      <c r="W22" s="103">
        <f>W23+W24+W25</f>
        <v>2900</v>
      </c>
      <c r="X22" s="102">
        <f t="shared" si="2"/>
        <v>22.307692307692307</v>
      </c>
      <c r="Z22" s="102">
        <f>Z23+Z24+Z25</f>
        <v>1000</v>
      </c>
      <c r="AA22" s="103">
        <f>AA23+AA24+AA25</f>
        <v>1000</v>
      </c>
      <c r="AB22" s="103">
        <f>AB23+AB24+AB25</f>
        <v>1000</v>
      </c>
      <c r="AC22" s="103">
        <f>AC23+AC24+AC25</f>
        <v>3000</v>
      </c>
      <c r="AD22" s="420">
        <f t="shared" si="4"/>
        <v>23.076923076923077</v>
      </c>
      <c r="AF22" s="420">
        <f>AF23+AF24+AF25</f>
        <v>5900</v>
      </c>
      <c r="AG22" s="420">
        <f t="shared" si="6"/>
        <v>45.384615384615387</v>
      </c>
      <c r="AI22" s="420">
        <f>AI23+AI24+AI25</f>
        <v>1200</v>
      </c>
      <c r="AJ22" s="103">
        <f>AJ23+AJ24+AJ25</f>
        <v>1200</v>
      </c>
      <c r="AK22" s="103">
        <f>AK23+AK24+AK25</f>
        <v>1300</v>
      </c>
      <c r="AL22" s="103">
        <f>AL23+AL24+AL25</f>
        <v>3700</v>
      </c>
      <c r="AM22" s="420">
        <f t="shared" si="8"/>
        <v>28.46153846153846</v>
      </c>
      <c r="AO22" s="420">
        <f>AO23+AO24+AO25</f>
        <v>1100</v>
      </c>
      <c r="AP22" s="103">
        <f>AP23+AP24+AP25</f>
        <v>900</v>
      </c>
      <c r="AQ22" s="103">
        <f>AQ23+AQ24+AQ25</f>
        <v>1400</v>
      </c>
      <c r="AR22" s="103">
        <f>AR23+AR24+AR25</f>
        <v>3400</v>
      </c>
      <c r="AS22" s="420">
        <f t="shared" si="10"/>
        <v>26.153846153846153</v>
      </c>
      <c r="AU22" s="420">
        <f>AU23+AU24+AU25</f>
        <v>7100</v>
      </c>
      <c r="AV22" s="420">
        <f t="shared" si="12"/>
        <v>54.615384615384613</v>
      </c>
      <c r="AX22" s="420">
        <f t="shared" si="19"/>
        <v>13000</v>
      </c>
      <c r="AY22" s="420">
        <f t="shared" si="13"/>
        <v>100</v>
      </c>
    </row>
    <row r="23" spans="1:51" ht="30" customHeight="1" x14ac:dyDescent="0.2">
      <c r="A23" s="52"/>
      <c r="B23" s="54"/>
      <c r="C23" s="54"/>
      <c r="D23" s="55"/>
      <c r="E23" s="56"/>
      <c r="F23" s="83"/>
      <c r="G23" s="104"/>
      <c r="H23" s="105"/>
      <c r="I23" s="59"/>
      <c r="J23" s="60"/>
      <c r="K23" s="133">
        <v>2</v>
      </c>
      <c r="L23" s="62"/>
      <c r="M23" s="63"/>
      <c r="N23" s="134" t="s">
        <v>57</v>
      </c>
      <c r="O23" s="129">
        <v>8000</v>
      </c>
      <c r="P23" s="136">
        <v>9000</v>
      </c>
      <c r="Q23" s="137">
        <v>9000</v>
      </c>
      <c r="R23" s="129">
        <v>8000</v>
      </c>
      <c r="S23" s="375"/>
      <c r="T23" s="129">
        <v>600</v>
      </c>
      <c r="U23" s="129">
        <v>600</v>
      </c>
      <c r="V23" s="129">
        <v>600</v>
      </c>
      <c r="W23" s="129">
        <f>SUM(T23:V23)</f>
        <v>1800</v>
      </c>
      <c r="X23" s="135">
        <f t="shared" si="2"/>
        <v>22.5</v>
      </c>
      <c r="Z23" s="135">
        <v>700</v>
      </c>
      <c r="AA23" s="129">
        <v>700</v>
      </c>
      <c r="AB23" s="129">
        <v>700</v>
      </c>
      <c r="AC23" s="129">
        <f>SUM(Z23:AB23)</f>
        <v>2100</v>
      </c>
      <c r="AD23" s="424">
        <f t="shared" si="4"/>
        <v>26.25</v>
      </c>
      <c r="AF23" s="424">
        <f>W23+AC23</f>
        <v>3900</v>
      </c>
      <c r="AG23" s="424">
        <f t="shared" si="6"/>
        <v>48.75</v>
      </c>
      <c r="AI23" s="424">
        <v>900</v>
      </c>
      <c r="AJ23" s="129">
        <v>900</v>
      </c>
      <c r="AK23" s="129">
        <v>1000</v>
      </c>
      <c r="AL23" s="129">
        <f>SUM(AI23:AK23)</f>
        <v>2800</v>
      </c>
      <c r="AM23" s="424">
        <f t="shared" si="8"/>
        <v>35</v>
      </c>
      <c r="AO23" s="424">
        <v>800</v>
      </c>
      <c r="AP23" s="129">
        <v>500</v>
      </c>
      <c r="AQ23" s="129"/>
      <c r="AR23" s="129">
        <f>SUM(AO23:AQ23)</f>
        <v>1300</v>
      </c>
      <c r="AS23" s="424">
        <f t="shared" si="10"/>
        <v>16.25</v>
      </c>
      <c r="AU23" s="424">
        <f t="shared" ref="AU23:AU56" si="25">AL23+AR23</f>
        <v>4100</v>
      </c>
      <c r="AV23" s="424">
        <f t="shared" si="12"/>
        <v>51.25</v>
      </c>
      <c r="AX23" s="424">
        <f t="shared" si="19"/>
        <v>8000</v>
      </c>
      <c r="AY23" s="424">
        <f t="shared" si="13"/>
        <v>100</v>
      </c>
    </row>
    <row r="24" spans="1:51" ht="30" customHeight="1" x14ac:dyDescent="0.2">
      <c r="A24" s="52"/>
      <c r="B24" s="54"/>
      <c r="C24" s="54"/>
      <c r="D24" s="55"/>
      <c r="E24" s="56"/>
      <c r="F24" s="83"/>
      <c r="G24" s="104"/>
      <c r="H24" s="105"/>
      <c r="I24" s="59"/>
      <c r="J24" s="60"/>
      <c r="K24" s="133">
        <v>5</v>
      </c>
      <c r="L24" s="62"/>
      <c r="M24" s="63"/>
      <c r="N24" s="134" t="s">
        <v>58</v>
      </c>
      <c r="O24" s="129">
        <v>2000</v>
      </c>
      <c r="P24" s="136">
        <v>2000</v>
      </c>
      <c r="Q24" s="137">
        <v>3000</v>
      </c>
      <c r="R24" s="129">
        <v>2000</v>
      </c>
      <c r="S24" s="375"/>
      <c r="T24" s="129">
        <v>100</v>
      </c>
      <c r="U24" s="129">
        <v>200</v>
      </c>
      <c r="V24" s="129">
        <v>100</v>
      </c>
      <c r="W24" s="129">
        <f>SUM(T24:V24)</f>
        <v>400</v>
      </c>
      <c r="X24" s="135">
        <f t="shared" si="2"/>
        <v>20</v>
      </c>
      <c r="Z24" s="135">
        <v>100</v>
      </c>
      <c r="AA24" s="129">
        <v>100</v>
      </c>
      <c r="AB24" s="129">
        <v>100</v>
      </c>
      <c r="AC24" s="129">
        <f>SUM(Z24:AB24)</f>
        <v>300</v>
      </c>
      <c r="AD24" s="424">
        <f t="shared" si="4"/>
        <v>15</v>
      </c>
      <c r="AF24" s="424">
        <f>W24+AC24</f>
        <v>700</v>
      </c>
      <c r="AG24" s="424">
        <f t="shared" si="6"/>
        <v>35</v>
      </c>
      <c r="AI24" s="424">
        <v>100</v>
      </c>
      <c r="AJ24" s="129">
        <v>100</v>
      </c>
      <c r="AK24" s="129">
        <v>100</v>
      </c>
      <c r="AL24" s="129">
        <f>SUM(AI24:AK24)</f>
        <v>300</v>
      </c>
      <c r="AM24" s="424">
        <f t="shared" si="8"/>
        <v>15</v>
      </c>
      <c r="AO24" s="424">
        <v>100</v>
      </c>
      <c r="AP24" s="129">
        <v>100</v>
      </c>
      <c r="AQ24" s="129">
        <v>800</v>
      </c>
      <c r="AR24" s="129">
        <f>SUM(AO24:AQ24)</f>
        <v>1000</v>
      </c>
      <c r="AS24" s="424">
        <f t="shared" si="10"/>
        <v>50</v>
      </c>
      <c r="AU24" s="424">
        <f t="shared" si="25"/>
        <v>1300</v>
      </c>
      <c r="AV24" s="424">
        <f t="shared" si="12"/>
        <v>65</v>
      </c>
      <c r="AX24" s="424">
        <f t="shared" si="19"/>
        <v>2000</v>
      </c>
      <c r="AY24" s="424">
        <f t="shared" si="13"/>
        <v>100</v>
      </c>
    </row>
    <row r="25" spans="1:51" ht="30" customHeight="1" x14ac:dyDescent="0.2">
      <c r="A25" s="52"/>
      <c r="B25" s="54"/>
      <c r="C25" s="54"/>
      <c r="D25" s="55"/>
      <c r="E25" s="56"/>
      <c r="F25" s="83"/>
      <c r="G25" s="104"/>
      <c r="H25" s="105"/>
      <c r="I25" s="59"/>
      <c r="J25" s="60"/>
      <c r="K25" s="133">
        <v>7</v>
      </c>
      <c r="L25" s="62"/>
      <c r="M25" s="63"/>
      <c r="N25" s="134" t="s">
        <v>59</v>
      </c>
      <c r="O25" s="129">
        <v>3000</v>
      </c>
      <c r="P25" s="136">
        <v>3000</v>
      </c>
      <c r="Q25" s="137">
        <v>3000</v>
      </c>
      <c r="R25" s="129">
        <v>3000</v>
      </c>
      <c r="S25" s="375"/>
      <c r="T25" s="129">
        <v>200</v>
      </c>
      <c r="U25" s="129">
        <v>200</v>
      </c>
      <c r="V25" s="129">
        <v>300</v>
      </c>
      <c r="W25" s="129">
        <f>SUM(T25:V25)</f>
        <v>700</v>
      </c>
      <c r="X25" s="135">
        <f t="shared" si="2"/>
        <v>23.333333333333332</v>
      </c>
      <c r="Z25" s="135">
        <v>200</v>
      </c>
      <c r="AA25" s="129">
        <v>200</v>
      </c>
      <c r="AB25" s="129">
        <v>200</v>
      </c>
      <c r="AC25" s="129">
        <f>SUM(Z25:AB25)</f>
        <v>600</v>
      </c>
      <c r="AD25" s="424">
        <f t="shared" si="4"/>
        <v>20</v>
      </c>
      <c r="AF25" s="424">
        <f>W25+AC25</f>
        <v>1300</v>
      </c>
      <c r="AG25" s="424">
        <f t="shared" si="6"/>
        <v>43.333333333333336</v>
      </c>
      <c r="AI25" s="424">
        <v>200</v>
      </c>
      <c r="AJ25" s="129">
        <v>200</v>
      </c>
      <c r="AK25" s="129">
        <v>200</v>
      </c>
      <c r="AL25" s="129">
        <f>SUM(AI25:AK25)</f>
        <v>600</v>
      </c>
      <c r="AM25" s="424">
        <f t="shared" si="8"/>
        <v>20</v>
      </c>
      <c r="AO25" s="424">
        <v>200</v>
      </c>
      <c r="AP25" s="129">
        <v>300</v>
      </c>
      <c r="AQ25" s="129">
        <v>600</v>
      </c>
      <c r="AR25" s="129">
        <f>SUM(AO25:AQ25)</f>
        <v>1100</v>
      </c>
      <c r="AS25" s="424">
        <f t="shared" si="10"/>
        <v>36.666666666666664</v>
      </c>
      <c r="AU25" s="424">
        <f t="shared" si="25"/>
        <v>1700</v>
      </c>
      <c r="AV25" s="424">
        <f t="shared" si="12"/>
        <v>56.666666666666664</v>
      </c>
      <c r="AX25" s="424">
        <f t="shared" si="19"/>
        <v>3000</v>
      </c>
      <c r="AY25" s="424">
        <f t="shared" si="13"/>
        <v>100</v>
      </c>
    </row>
    <row r="26" spans="1:51" ht="30" customHeight="1" x14ac:dyDescent="0.2">
      <c r="A26" s="52"/>
      <c r="B26" s="54"/>
      <c r="C26" s="54"/>
      <c r="D26" s="55"/>
      <c r="E26" s="56"/>
      <c r="F26" s="83"/>
      <c r="G26" s="109"/>
      <c r="H26" s="138" t="s">
        <v>60</v>
      </c>
      <c r="I26" s="139"/>
      <c r="J26" s="140"/>
      <c r="K26" s="141"/>
      <c r="L26" s="142"/>
      <c r="M26" s="143"/>
      <c r="N26" s="144" t="s">
        <v>61</v>
      </c>
      <c r="O26" s="146">
        <f t="shared" ref="O26:R27" si="26">O27</f>
        <v>6000</v>
      </c>
      <c r="P26" s="146">
        <f t="shared" si="26"/>
        <v>6000</v>
      </c>
      <c r="Q26" s="146">
        <f t="shared" si="26"/>
        <v>6000</v>
      </c>
      <c r="R26" s="146">
        <f t="shared" si="26"/>
        <v>6000</v>
      </c>
      <c r="S26" s="379"/>
      <c r="T26" s="146">
        <f t="shared" ref="T26:V27" si="27">T27</f>
        <v>1000</v>
      </c>
      <c r="U26" s="146">
        <f t="shared" si="27"/>
        <v>0</v>
      </c>
      <c r="V26" s="146">
        <f t="shared" si="27"/>
        <v>0</v>
      </c>
      <c r="W26" s="146">
        <f>W27</f>
        <v>1000</v>
      </c>
      <c r="X26" s="149">
        <f t="shared" si="2"/>
        <v>16.666666666666668</v>
      </c>
      <c r="Z26" s="149">
        <f t="shared" ref="Z26:AB27" si="28">Z27</f>
        <v>0</v>
      </c>
      <c r="AA26" s="146">
        <f t="shared" si="28"/>
        <v>0</v>
      </c>
      <c r="AB26" s="146">
        <f t="shared" si="28"/>
        <v>0</v>
      </c>
      <c r="AC26" s="146">
        <f>AC27</f>
        <v>0</v>
      </c>
      <c r="AD26" s="149">
        <f t="shared" si="4"/>
        <v>0</v>
      </c>
      <c r="AF26" s="149">
        <f>AF27</f>
        <v>1000</v>
      </c>
      <c r="AG26" s="149">
        <f t="shared" si="6"/>
        <v>16.666666666666668</v>
      </c>
      <c r="AI26" s="149">
        <f t="shared" ref="AI26:AK27" si="29">AI27</f>
        <v>5000</v>
      </c>
      <c r="AJ26" s="146">
        <f t="shared" si="29"/>
        <v>0</v>
      </c>
      <c r="AK26" s="146">
        <f t="shared" si="29"/>
        <v>0</v>
      </c>
      <c r="AL26" s="146">
        <f>AL27</f>
        <v>5000</v>
      </c>
      <c r="AM26" s="149">
        <f t="shared" si="8"/>
        <v>83.333333333333329</v>
      </c>
      <c r="AO26" s="149">
        <f t="shared" ref="AO26:AQ27" si="30">AO27</f>
        <v>0</v>
      </c>
      <c r="AP26" s="146">
        <f t="shared" si="30"/>
        <v>0</v>
      </c>
      <c r="AQ26" s="146">
        <f t="shared" si="30"/>
        <v>0</v>
      </c>
      <c r="AR26" s="146">
        <f>AR27</f>
        <v>0</v>
      </c>
      <c r="AS26" s="149">
        <f t="shared" si="10"/>
        <v>0</v>
      </c>
      <c r="AU26" s="149">
        <f t="shared" si="25"/>
        <v>5000</v>
      </c>
      <c r="AV26" s="149">
        <f t="shared" si="12"/>
        <v>83.333333333333329</v>
      </c>
      <c r="AX26" s="149">
        <f>AX27</f>
        <v>6000</v>
      </c>
      <c r="AY26" s="446">
        <f t="shared" si="13"/>
        <v>100</v>
      </c>
    </row>
    <row r="27" spans="1:51" ht="30" customHeight="1" x14ac:dyDescent="0.2">
      <c r="A27" s="52"/>
      <c r="B27" s="54"/>
      <c r="C27" s="54"/>
      <c r="D27" s="55"/>
      <c r="E27" s="56"/>
      <c r="F27" s="83"/>
      <c r="G27" s="104"/>
      <c r="H27" s="105"/>
      <c r="I27" s="123">
        <v>2</v>
      </c>
      <c r="J27" s="60"/>
      <c r="K27" s="61"/>
      <c r="L27" s="62"/>
      <c r="M27" s="63"/>
      <c r="N27" s="124" t="s">
        <v>54</v>
      </c>
      <c r="O27" s="126">
        <f t="shared" si="26"/>
        <v>6000</v>
      </c>
      <c r="P27" s="126">
        <f t="shared" si="26"/>
        <v>6000</v>
      </c>
      <c r="Q27" s="126">
        <f t="shared" si="26"/>
        <v>6000</v>
      </c>
      <c r="R27" s="126">
        <f t="shared" si="26"/>
        <v>6000</v>
      </c>
      <c r="S27" s="388"/>
      <c r="T27" s="126">
        <f t="shared" si="27"/>
        <v>1000</v>
      </c>
      <c r="U27" s="126">
        <f t="shared" si="27"/>
        <v>0</v>
      </c>
      <c r="V27" s="126">
        <f t="shared" si="27"/>
        <v>0</v>
      </c>
      <c r="W27" s="126">
        <f>W28</f>
        <v>1000</v>
      </c>
      <c r="X27" s="125">
        <f t="shared" si="2"/>
        <v>16.666666666666668</v>
      </c>
      <c r="Z27" s="125">
        <f t="shared" si="28"/>
        <v>0</v>
      </c>
      <c r="AA27" s="126">
        <f t="shared" si="28"/>
        <v>0</v>
      </c>
      <c r="AB27" s="126">
        <f t="shared" si="28"/>
        <v>0</v>
      </c>
      <c r="AC27" s="126">
        <f>AC28</f>
        <v>0</v>
      </c>
      <c r="AD27" s="423">
        <f t="shared" si="4"/>
        <v>0</v>
      </c>
      <c r="AF27" s="423">
        <f>AF28</f>
        <v>1000</v>
      </c>
      <c r="AG27" s="423">
        <f t="shared" si="6"/>
        <v>16.666666666666668</v>
      </c>
      <c r="AI27" s="423">
        <f t="shared" si="29"/>
        <v>5000</v>
      </c>
      <c r="AJ27" s="126">
        <f t="shared" si="29"/>
        <v>0</v>
      </c>
      <c r="AK27" s="126">
        <f t="shared" si="29"/>
        <v>0</v>
      </c>
      <c r="AL27" s="126">
        <f>AL28</f>
        <v>5000</v>
      </c>
      <c r="AM27" s="423">
        <f t="shared" si="8"/>
        <v>83.333333333333329</v>
      </c>
      <c r="AO27" s="423">
        <f t="shared" si="30"/>
        <v>0</v>
      </c>
      <c r="AP27" s="126">
        <f t="shared" si="30"/>
        <v>0</v>
      </c>
      <c r="AQ27" s="126">
        <f t="shared" si="30"/>
        <v>0</v>
      </c>
      <c r="AR27" s="126">
        <f>AR28</f>
        <v>0</v>
      </c>
      <c r="AS27" s="423">
        <f t="shared" si="10"/>
        <v>0</v>
      </c>
      <c r="AU27" s="423">
        <f t="shared" si="25"/>
        <v>5000</v>
      </c>
      <c r="AV27" s="423">
        <f t="shared" si="12"/>
        <v>83.333333333333329</v>
      </c>
      <c r="AX27" s="423">
        <f>AX28</f>
        <v>6000</v>
      </c>
      <c r="AY27" s="447">
        <f t="shared" si="13"/>
        <v>100</v>
      </c>
    </row>
    <row r="28" spans="1:51" ht="30" customHeight="1" x14ac:dyDescent="0.2">
      <c r="A28" s="52"/>
      <c r="B28" s="54"/>
      <c r="C28" s="54"/>
      <c r="D28" s="55"/>
      <c r="E28" s="56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</f>
        <v>6000</v>
      </c>
      <c r="P28" s="131">
        <f>P29+P30+P31</f>
        <v>6000</v>
      </c>
      <c r="Q28" s="132">
        <f>Q29+Q30+Q31</f>
        <v>6000</v>
      </c>
      <c r="R28" s="103">
        <f>R29+R30+R31</f>
        <v>6000</v>
      </c>
      <c r="S28" s="379"/>
      <c r="T28" s="103">
        <f>T29+T30+T31</f>
        <v>1000</v>
      </c>
      <c r="U28" s="103">
        <f>U29+U30+U31</f>
        <v>0</v>
      </c>
      <c r="V28" s="103">
        <f>V29+V30+V31</f>
        <v>0</v>
      </c>
      <c r="W28" s="103">
        <f>W29+W30+W31</f>
        <v>1000</v>
      </c>
      <c r="X28" s="102">
        <f t="shared" si="2"/>
        <v>16.666666666666668</v>
      </c>
      <c r="Z28" s="102">
        <f>Z29+Z30+Z31</f>
        <v>0</v>
      </c>
      <c r="AA28" s="103">
        <f>AA29+AA30+AA31</f>
        <v>0</v>
      </c>
      <c r="AB28" s="103">
        <f>AB29+AB30+AB31</f>
        <v>0</v>
      </c>
      <c r="AC28" s="103">
        <f>AC29+AC30+AC31</f>
        <v>0</v>
      </c>
      <c r="AD28" s="420">
        <f t="shared" si="4"/>
        <v>0</v>
      </c>
      <c r="AF28" s="420">
        <f>AF29+AF30+AF31</f>
        <v>1000</v>
      </c>
      <c r="AG28" s="420">
        <f t="shared" si="6"/>
        <v>16.666666666666668</v>
      </c>
      <c r="AI28" s="420">
        <f>AI29+AI30+AI31</f>
        <v>5000</v>
      </c>
      <c r="AJ28" s="103">
        <f>AJ29+AJ30+AJ31</f>
        <v>0</v>
      </c>
      <c r="AK28" s="103">
        <f>AK29+AK30+AK31</f>
        <v>0</v>
      </c>
      <c r="AL28" s="103">
        <f>AL29+AL30+AL31</f>
        <v>5000</v>
      </c>
      <c r="AM28" s="420">
        <f t="shared" si="8"/>
        <v>83.333333333333329</v>
      </c>
      <c r="AO28" s="420">
        <f>AO29+AO30+AO31</f>
        <v>0</v>
      </c>
      <c r="AP28" s="103">
        <f>AP29+AP30+AP31</f>
        <v>0</v>
      </c>
      <c r="AQ28" s="103">
        <f>AQ29+AQ30+AQ31</f>
        <v>0</v>
      </c>
      <c r="AR28" s="103">
        <f>AR29+AR30+AR31</f>
        <v>0</v>
      </c>
      <c r="AS28" s="420">
        <f t="shared" si="10"/>
        <v>0</v>
      </c>
      <c r="AU28" s="420">
        <f t="shared" si="25"/>
        <v>5000</v>
      </c>
      <c r="AV28" s="420">
        <f t="shared" si="12"/>
        <v>83.333333333333329</v>
      </c>
      <c r="AX28" s="420">
        <f>AX29+AX30+AX31</f>
        <v>6000</v>
      </c>
      <c r="AY28" s="448">
        <f t="shared" si="13"/>
        <v>100</v>
      </c>
    </row>
    <row r="29" spans="1:51" ht="30" customHeight="1" x14ac:dyDescent="0.2">
      <c r="A29" s="52"/>
      <c r="B29" s="54"/>
      <c r="C29" s="54"/>
      <c r="D29" s="55"/>
      <c r="E29" s="56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3000</v>
      </c>
      <c r="P29" s="136">
        <v>3000</v>
      </c>
      <c r="Q29" s="137">
        <v>3000</v>
      </c>
      <c r="R29" s="129">
        <v>3000</v>
      </c>
      <c r="S29" s="375"/>
      <c r="T29" s="129">
        <v>1000</v>
      </c>
      <c r="U29" s="129"/>
      <c r="V29" s="129"/>
      <c r="W29" s="129">
        <f>SUM(T29:V29)</f>
        <v>1000</v>
      </c>
      <c r="X29" s="135">
        <f t="shared" si="2"/>
        <v>33.333333333333336</v>
      </c>
      <c r="Z29" s="135"/>
      <c r="AA29" s="129"/>
      <c r="AB29" s="129"/>
      <c r="AC29" s="129">
        <f>SUM(Z29:AB29)</f>
        <v>0</v>
      </c>
      <c r="AD29" s="424">
        <f t="shared" si="4"/>
        <v>0</v>
      </c>
      <c r="AF29" s="424">
        <f>W29+AC29</f>
        <v>1000</v>
      </c>
      <c r="AG29" s="424">
        <f t="shared" si="6"/>
        <v>33.333333333333336</v>
      </c>
      <c r="AI29" s="424">
        <v>2000</v>
      </c>
      <c r="AJ29" s="129"/>
      <c r="AK29" s="129"/>
      <c r="AL29" s="129">
        <f>SUM(AI29:AK29)</f>
        <v>2000</v>
      </c>
      <c r="AM29" s="424">
        <f t="shared" si="8"/>
        <v>66.666666666666671</v>
      </c>
      <c r="AO29" s="424"/>
      <c r="AP29" s="129"/>
      <c r="AQ29" s="129"/>
      <c r="AR29" s="129">
        <f>SUM(AO29:AQ29)</f>
        <v>0</v>
      </c>
      <c r="AS29" s="424">
        <f t="shared" si="10"/>
        <v>0</v>
      </c>
      <c r="AU29" s="424">
        <f t="shared" si="25"/>
        <v>2000</v>
      </c>
      <c r="AV29" s="424">
        <f t="shared" si="12"/>
        <v>66.666666666666671</v>
      </c>
      <c r="AX29" s="424">
        <f t="shared" ref="AX29:AX56" si="31">AF29+AU29</f>
        <v>3000</v>
      </c>
      <c r="AY29" s="449">
        <f t="shared" si="13"/>
        <v>100</v>
      </c>
    </row>
    <row r="30" spans="1:51" ht="30" customHeight="1" x14ac:dyDescent="0.2">
      <c r="A30" s="52"/>
      <c r="B30" s="54"/>
      <c r="C30" s="54"/>
      <c r="D30" s="55"/>
      <c r="E30" s="56"/>
      <c r="F30" s="83"/>
      <c r="G30" s="104"/>
      <c r="H30" s="105"/>
      <c r="I30" s="59"/>
      <c r="J30" s="60"/>
      <c r="K30" s="133">
        <v>5</v>
      </c>
      <c r="L30" s="62"/>
      <c r="M30" s="63"/>
      <c r="N30" s="134" t="s">
        <v>58</v>
      </c>
      <c r="O30" s="129">
        <v>1000</v>
      </c>
      <c r="P30" s="136">
        <v>1000</v>
      </c>
      <c r="Q30" s="137">
        <v>1000</v>
      </c>
      <c r="R30" s="129">
        <v>1000</v>
      </c>
      <c r="S30" s="375"/>
      <c r="T30" s="129"/>
      <c r="U30" s="129"/>
      <c r="V30" s="129"/>
      <c r="W30" s="129">
        <f>SUM(T30:V30)</f>
        <v>0</v>
      </c>
      <c r="X30" s="135">
        <f t="shared" si="2"/>
        <v>0</v>
      </c>
      <c r="Z30" s="135"/>
      <c r="AA30" s="129"/>
      <c r="AB30" s="129"/>
      <c r="AC30" s="129">
        <f>SUM(Z30:AB30)</f>
        <v>0</v>
      </c>
      <c r="AD30" s="424">
        <f t="shared" si="4"/>
        <v>0</v>
      </c>
      <c r="AF30" s="424">
        <f>W30+AC30</f>
        <v>0</v>
      </c>
      <c r="AG30" s="424">
        <f t="shared" si="6"/>
        <v>0</v>
      </c>
      <c r="AI30" s="424">
        <v>1000</v>
      </c>
      <c r="AJ30" s="129"/>
      <c r="AK30" s="129"/>
      <c r="AL30" s="129">
        <f>SUM(AI30:AK30)</f>
        <v>1000</v>
      </c>
      <c r="AM30" s="424">
        <f t="shared" si="8"/>
        <v>100</v>
      </c>
      <c r="AO30" s="424"/>
      <c r="AP30" s="129"/>
      <c r="AQ30" s="129"/>
      <c r="AR30" s="129">
        <f>SUM(AO30:AQ30)</f>
        <v>0</v>
      </c>
      <c r="AS30" s="424">
        <f t="shared" si="10"/>
        <v>0</v>
      </c>
      <c r="AU30" s="424">
        <f t="shared" si="25"/>
        <v>1000</v>
      </c>
      <c r="AV30" s="424">
        <f t="shared" si="12"/>
        <v>100</v>
      </c>
      <c r="AX30" s="424">
        <f t="shared" si="31"/>
        <v>1000</v>
      </c>
      <c r="AY30" s="449">
        <f t="shared" si="13"/>
        <v>100</v>
      </c>
    </row>
    <row r="31" spans="1:51" ht="30" customHeight="1" x14ac:dyDescent="0.2">
      <c r="A31" s="52"/>
      <c r="B31" s="54"/>
      <c r="C31" s="54"/>
      <c r="D31" s="55"/>
      <c r="E31" s="56"/>
      <c r="F31" s="83"/>
      <c r="G31" s="104"/>
      <c r="H31" s="105"/>
      <c r="I31" s="59"/>
      <c r="J31" s="60"/>
      <c r="K31" s="133">
        <v>7</v>
      </c>
      <c r="L31" s="62"/>
      <c r="M31" s="63"/>
      <c r="N31" s="134" t="s">
        <v>59</v>
      </c>
      <c r="O31" s="129">
        <v>2000</v>
      </c>
      <c r="P31" s="136">
        <v>2000</v>
      </c>
      <c r="Q31" s="137">
        <v>2000</v>
      </c>
      <c r="R31" s="129">
        <v>2000</v>
      </c>
      <c r="S31" s="375"/>
      <c r="T31" s="129"/>
      <c r="U31" s="129"/>
      <c r="V31" s="129"/>
      <c r="W31" s="129">
        <f>SUM(T31:V31)</f>
        <v>0</v>
      </c>
      <c r="X31" s="135">
        <f t="shared" si="2"/>
        <v>0</v>
      </c>
      <c r="Z31" s="135"/>
      <c r="AA31" s="129"/>
      <c r="AB31" s="129"/>
      <c r="AC31" s="129">
        <f>SUM(Z31:AB31)</f>
        <v>0</v>
      </c>
      <c r="AD31" s="424">
        <f t="shared" si="4"/>
        <v>0</v>
      </c>
      <c r="AF31" s="424">
        <f>W31+AC31</f>
        <v>0</v>
      </c>
      <c r="AG31" s="424">
        <f t="shared" si="6"/>
        <v>0</v>
      </c>
      <c r="AI31" s="424">
        <v>2000</v>
      </c>
      <c r="AJ31" s="129"/>
      <c r="AK31" s="129"/>
      <c r="AL31" s="129">
        <f>SUM(AI31:AK31)</f>
        <v>2000</v>
      </c>
      <c r="AM31" s="424">
        <f t="shared" si="8"/>
        <v>100</v>
      </c>
      <c r="AO31" s="424"/>
      <c r="AP31" s="129"/>
      <c r="AQ31" s="129"/>
      <c r="AR31" s="129">
        <f>SUM(AO31:AQ31)</f>
        <v>0</v>
      </c>
      <c r="AS31" s="424">
        <f t="shared" si="10"/>
        <v>0</v>
      </c>
      <c r="AU31" s="424">
        <f t="shared" si="25"/>
        <v>2000</v>
      </c>
      <c r="AV31" s="424">
        <f t="shared" si="12"/>
        <v>100</v>
      </c>
      <c r="AX31" s="424">
        <f t="shared" si="31"/>
        <v>2000</v>
      </c>
      <c r="AY31" s="449">
        <f t="shared" si="13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9"/>
      <c r="H32" s="151" t="s">
        <v>48</v>
      </c>
      <c r="I32" s="152"/>
      <c r="J32" s="153"/>
      <c r="K32" s="154"/>
      <c r="L32" s="155"/>
      <c r="M32" s="156"/>
      <c r="N32" s="157" t="s">
        <v>62</v>
      </c>
      <c r="O32" s="159">
        <f>O33</f>
        <v>377000</v>
      </c>
      <c r="P32" s="159">
        <f>P33</f>
        <v>400000</v>
      </c>
      <c r="Q32" s="159">
        <f>Q33</f>
        <v>422000</v>
      </c>
      <c r="R32" s="159">
        <f>R33</f>
        <v>377000</v>
      </c>
      <c r="S32" s="379"/>
      <c r="T32" s="159">
        <f>T33</f>
        <v>57000</v>
      </c>
      <c r="U32" s="159">
        <f>U33</f>
        <v>31000</v>
      </c>
      <c r="V32" s="159">
        <f>V33</f>
        <v>22000</v>
      </c>
      <c r="W32" s="159">
        <f>W33</f>
        <v>110000</v>
      </c>
      <c r="X32" s="158">
        <f t="shared" si="2"/>
        <v>29.177718832891248</v>
      </c>
      <c r="Z32" s="158">
        <f>Z33</f>
        <v>34000</v>
      </c>
      <c r="AA32" s="159">
        <f>AA33</f>
        <v>49000</v>
      </c>
      <c r="AB32" s="159">
        <f>AB33</f>
        <v>49000</v>
      </c>
      <c r="AC32" s="159">
        <f>AC33</f>
        <v>132000</v>
      </c>
      <c r="AD32" s="425">
        <f t="shared" si="4"/>
        <v>35.013262599469499</v>
      </c>
      <c r="AF32" s="425">
        <f t="shared" ref="AF32:AF56" si="32">W32+AC32</f>
        <v>242000</v>
      </c>
      <c r="AG32" s="425">
        <f t="shared" si="6"/>
        <v>64.190981432360743</v>
      </c>
      <c r="AI32" s="425">
        <f>AI33</f>
        <v>34000</v>
      </c>
      <c r="AJ32" s="159">
        <f>AJ33</f>
        <v>34000</v>
      </c>
      <c r="AK32" s="159">
        <f>AK33</f>
        <v>31000</v>
      </c>
      <c r="AL32" s="159">
        <f>AL33</f>
        <v>99000</v>
      </c>
      <c r="AM32" s="425">
        <f t="shared" si="8"/>
        <v>26.259946949602121</v>
      </c>
      <c r="AO32" s="425">
        <f>AO33</f>
        <v>28000</v>
      </c>
      <c r="AP32" s="159">
        <f>AP33</f>
        <v>8000</v>
      </c>
      <c r="AQ32" s="159">
        <f>AQ33</f>
        <v>0</v>
      </c>
      <c r="AR32" s="159">
        <f>AR33</f>
        <v>36000</v>
      </c>
      <c r="AS32" s="425">
        <f t="shared" si="10"/>
        <v>9.5490716180371358</v>
      </c>
      <c r="AU32" s="425">
        <f t="shared" si="25"/>
        <v>135000</v>
      </c>
      <c r="AV32" s="425">
        <f t="shared" si="12"/>
        <v>35.809018567639257</v>
      </c>
      <c r="AX32" s="425">
        <f t="shared" si="31"/>
        <v>377000</v>
      </c>
      <c r="AY32" s="425">
        <f t="shared" si="13"/>
        <v>100</v>
      </c>
    </row>
    <row r="33" spans="1:56" ht="30" customHeight="1" x14ac:dyDescent="0.2">
      <c r="A33" s="52"/>
      <c r="B33" s="54"/>
      <c r="C33" s="54"/>
      <c r="D33" s="55"/>
      <c r="E33" s="56"/>
      <c r="F33" s="83"/>
      <c r="G33" s="104"/>
      <c r="H33" s="105"/>
      <c r="I33" s="123">
        <v>2</v>
      </c>
      <c r="J33" s="60"/>
      <c r="K33" s="61"/>
      <c r="L33" s="62"/>
      <c r="M33" s="63"/>
      <c r="N33" s="124" t="s">
        <v>54</v>
      </c>
      <c r="O33" s="126">
        <f>O34+O37+O39</f>
        <v>377000</v>
      </c>
      <c r="P33" s="127">
        <f>P34+P37+P39</f>
        <v>400000</v>
      </c>
      <c r="Q33" s="128">
        <f>Q34+Q37+Q39</f>
        <v>422000</v>
      </c>
      <c r="R33" s="126">
        <f>R34+R37+R39</f>
        <v>377000</v>
      </c>
      <c r="S33" s="388"/>
      <c r="T33" s="126">
        <f>T34+T37+T39</f>
        <v>57000</v>
      </c>
      <c r="U33" s="126">
        <f>U34+U37+U39</f>
        <v>31000</v>
      </c>
      <c r="V33" s="126">
        <f>V34+V37+V39</f>
        <v>22000</v>
      </c>
      <c r="W33" s="126">
        <f>W34+W37+W39</f>
        <v>110000</v>
      </c>
      <c r="X33" s="125">
        <f t="shared" si="2"/>
        <v>29.177718832891248</v>
      </c>
      <c r="Z33" s="125">
        <f>Z34+Z37+Z39</f>
        <v>34000</v>
      </c>
      <c r="AA33" s="126">
        <f>AA34+AA37+AA39</f>
        <v>49000</v>
      </c>
      <c r="AB33" s="126">
        <f>AB34+AB37+AB39</f>
        <v>49000</v>
      </c>
      <c r="AC33" s="126">
        <f>AC34+AC37+AC39</f>
        <v>132000</v>
      </c>
      <c r="AD33" s="423">
        <f t="shared" si="4"/>
        <v>35.013262599469499</v>
      </c>
      <c r="AF33" s="423">
        <f t="shared" si="32"/>
        <v>242000</v>
      </c>
      <c r="AG33" s="423">
        <f t="shared" si="6"/>
        <v>64.190981432360743</v>
      </c>
      <c r="AI33" s="423">
        <f>AI34+AI37+AI39</f>
        <v>34000</v>
      </c>
      <c r="AJ33" s="126">
        <f>AJ34+AJ37+AJ39</f>
        <v>34000</v>
      </c>
      <c r="AK33" s="126">
        <f>AK34+AK37+AK39</f>
        <v>31000</v>
      </c>
      <c r="AL33" s="126">
        <f>AL34+AL37+AL39</f>
        <v>99000</v>
      </c>
      <c r="AM33" s="423">
        <f t="shared" si="8"/>
        <v>26.259946949602121</v>
      </c>
      <c r="AO33" s="423">
        <f>AO34+AO37+AO39</f>
        <v>28000</v>
      </c>
      <c r="AP33" s="126">
        <f>AP34+AP37+AP39</f>
        <v>8000</v>
      </c>
      <c r="AQ33" s="126">
        <f>AQ34+AQ37+AQ39</f>
        <v>0</v>
      </c>
      <c r="AR33" s="126">
        <f>AR34+AR37+AR39</f>
        <v>36000</v>
      </c>
      <c r="AS33" s="423">
        <f t="shared" si="10"/>
        <v>9.5490716180371358</v>
      </c>
      <c r="AU33" s="423">
        <f t="shared" si="25"/>
        <v>135000</v>
      </c>
      <c r="AV33" s="423">
        <f t="shared" si="12"/>
        <v>35.809018567639257</v>
      </c>
      <c r="AX33" s="423">
        <f t="shared" si="31"/>
        <v>377000</v>
      </c>
      <c r="AY33" s="423">
        <f t="shared" si="13"/>
        <v>100</v>
      </c>
    </row>
    <row r="34" spans="1:56" ht="30" customHeight="1" x14ac:dyDescent="0.2">
      <c r="A34" s="52"/>
      <c r="B34" s="54"/>
      <c r="C34" s="54"/>
      <c r="D34" s="55"/>
      <c r="E34" s="56"/>
      <c r="F34" s="83"/>
      <c r="G34" s="104"/>
      <c r="H34" s="105"/>
      <c r="I34" s="59"/>
      <c r="J34" s="130" t="s">
        <v>63</v>
      </c>
      <c r="K34" s="61"/>
      <c r="L34" s="62"/>
      <c r="M34" s="63"/>
      <c r="N34" s="101" t="s">
        <v>64</v>
      </c>
      <c r="O34" s="103">
        <f>O35+O36</f>
        <v>344000</v>
      </c>
      <c r="P34" s="131">
        <f>P35+P36</f>
        <v>363000</v>
      </c>
      <c r="Q34" s="132">
        <f>Q35+Q36</f>
        <v>379000</v>
      </c>
      <c r="R34" s="103">
        <f>R35+R36</f>
        <v>344000</v>
      </c>
      <c r="S34" s="379"/>
      <c r="T34" s="103">
        <f>T35+T36</f>
        <v>52000</v>
      </c>
      <c r="U34" s="103">
        <f>U35+U36</f>
        <v>26000</v>
      </c>
      <c r="V34" s="103">
        <f>V35+V36</f>
        <v>18000</v>
      </c>
      <c r="W34" s="103">
        <f>W35+W36</f>
        <v>96000</v>
      </c>
      <c r="X34" s="102">
        <f t="shared" si="2"/>
        <v>27.906976744186046</v>
      </c>
      <c r="Z34" s="102">
        <f>Z35+Z36</f>
        <v>30000</v>
      </c>
      <c r="AA34" s="103">
        <f>AA35+AA36</f>
        <v>44000</v>
      </c>
      <c r="AB34" s="103">
        <f>AB35+AB36</f>
        <v>45000</v>
      </c>
      <c r="AC34" s="103">
        <f>AC35+AC36</f>
        <v>119000</v>
      </c>
      <c r="AD34" s="420">
        <f t="shared" si="4"/>
        <v>34.593023255813954</v>
      </c>
      <c r="AF34" s="420">
        <f t="shared" si="32"/>
        <v>215000</v>
      </c>
      <c r="AG34" s="420">
        <f t="shared" si="6"/>
        <v>62.5</v>
      </c>
      <c r="AI34" s="420">
        <f>AI35+AI36</f>
        <v>31000</v>
      </c>
      <c r="AJ34" s="103">
        <f>AJ35+AJ36</f>
        <v>31000</v>
      </c>
      <c r="AK34" s="103">
        <f>AK35+AK36</f>
        <v>31000</v>
      </c>
      <c r="AL34" s="103">
        <f>AL35+AL36</f>
        <v>93000</v>
      </c>
      <c r="AM34" s="420">
        <f t="shared" si="8"/>
        <v>27.034883720930232</v>
      </c>
      <c r="AO34" s="420">
        <f>AO35+AO36</f>
        <v>28000</v>
      </c>
      <c r="AP34" s="103">
        <f>AP35+AP36</f>
        <v>8000</v>
      </c>
      <c r="AQ34" s="103">
        <f>AQ35+AQ36</f>
        <v>0</v>
      </c>
      <c r="AR34" s="103">
        <f>AR35+AR36</f>
        <v>36000</v>
      </c>
      <c r="AS34" s="420">
        <f t="shared" si="10"/>
        <v>10.465116279069768</v>
      </c>
      <c r="AU34" s="420">
        <f t="shared" si="25"/>
        <v>129000</v>
      </c>
      <c r="AV34" s="420">
        <f t="shared" si="12"/>
        <v>37.5</v>
      </c>
      <c r="AX34" s="420">
        <f t="shared" si="31"/>
        <v>344000</v>
      </c>
      <c r="AY34" s="420">
        <f t="shared" si="13"/>
        <v>100</v>
      </c>
    </row>
    <row r="35" spans="1:56" ht="30" customHeight="1" x14ac:dyDescent="0.2">
      <c r="A35" s="52"/>
      <c r="B35" s="54"/>
      <c r="C35" s="54"/>
      <c r="D35" s="55"/>
      <c r="E35" s="56"/>
      <c r="F35" s="83"/>
      <c r="G35" s="104"/>
      <c r="H35" s="105"/>
      <c r="I35" s="59"/>
      <c r="J35" s="60"/>
      <c r="K35" s="133">
        <v>1</v>
      </c>
      <c r="L35" s="62"/>
      <c r="M35" s="63"/>
      <c r="N35" s="134" t="s">
        <v>65</v>
      </c>
      <c r="O35" s="129">
        <v>300000</v>
      </c>
      <c r="P35" s="136">
        <v>315000</v>
      </c>
      <c r="Q35" s="137">
        <v>326000</v>
      </c>
      <c r="R35" s="129">
        <v>300000</v>
      </c>
      <c r="S35" s="375"/>
      <c r="T35" s="161">
        <v>46000</v>
      </c>
      <c r="U35" s="161">
        <v>22000</v>
      </c>
      <c r="V35" s="129">
        <v>15000</v>
      </c>
      <c r="W35" s="129">
        <f>SUM(T35:V35)</f>
        <v>83000</v>
      </c>
      <c r="X35" s="135">
        <f t="shared" si="2"/>
        <v>27.666666666666668</v>
      </c>
      <c r="Z35" s="413">
        <v>25000</v>
      </c>
      <c r="AA35" s="161">
        <v>39000</v>
      </c>
      <c r="AB35" s="161">
        <v>39000</v>
      </c>
      <c r="AC35" s="129">
        <f>SUM(Z35:AB35)</f>
        <v>103000</v>
      </c>
      <c r="AD35" s="424">
        <f t="shared" si="4"/>
        <v>34.333333333333336</v>
      </c>
      <c r="AF35" s="424">
        <f t="shared" si="32"/>
        <v>186000</v>
      </c>
      <c r="AG35" s="424">
        <f t="shared" si="6"/>
        <v>62</v>
      </c>
      <c r="AI35" s="442">
        <v>27000</v>
      </c>
      <c r="AJ35" s="161">
        <v>27000</v>
      </c>
      <c r="AK35" s="161">
        <v>27000</v>
      </c>
      <c r="AL35" s="129">
        <f>SUM(AI35:AK35)</f>
        <v>81000</v>
      </c>
      <c r="AM35" s="424">
        <f t="shared" si="8"/>
        <v>27</v>
      </c>
      <c r="AO35" s="442">
        <v>25000</v>
      </c>
      <c r="AP35" s="161">
        <v>8000</v>
      </c>
      <c r="AQ35" s="129"/>
      <c r="AR35" s="129">
        <f>SUM(AO35:AQ35)</f>
        <v>33000</v>
      </c>
      <c r="AS35" s="424">
        <f t="shared" si="10"/>
        <v>11</v>
      </c>
      <c r="AU35" s="424">
        <f t="shared" si="25"/>
        <v>114000</v>
      </c>
      <c r="AV35" s="424">
        <f t="shared" si="12"/>
        <v>38</v>
      </c>
      <c r="AX35" s="424">
        <f t="shared" si="31"/>
        <v>300000</v>
      </c>
      <c r="AY35" s="424">
        <f t="shared" si="13"/>
        <v>100</v>
      </c>
    </row>
    <row r="36" spans="1:56" ht="30" customHeight="1" x14ac:dyDescent="0.2">
      <c r="A36" s="52"/>
      <c r="B36" s="54"/>
      <c r="C36" s="54"/>
      <c r="D36" s="55"/>
      <c r="E36" s="56"/>
      <c r="F36" s="83"/>
      <c r="G36" s="104"/>
      <c r="H36" s="105"/>
      <c r="I36" s="59"/>
      <c r="J36" s="60"/>
      <c r="K36" s="133">
        <v>4</v>
      </c>
      <c r="L36" s="62"/>
      <c r="M36" s="63"/>
      <c r="N36" s="134" t="s">
        <v>66</v>
      </c>
      <c r="O36" s="129">
        <v>44000</v>
      </c>
      <c r="P36" s="136">
        <v>48000</v>
      </c>
      <c r="Q36" s="137">
        <v>53000</v>
      </c>
      <c r="R36" s="129">
        <v>44000</v>
      </c>
      <c r="S36" s="375"/>
      <c r="T36" s="129">
        <v>6000</v>
      </c>
      <c r="U36" s="161">
        <v>4000</v>
      </c>
      <c r="V36" s="161">
        <v>3000</v>
      </c>
      <c r="W36" s="129">
        <f>SUM(T36:V36)</f>
        <v>13000</v>
      </c>
      <c r="X36" s="135">
        <f t="shared" si="2"/>
        <v>29.545454545454547</v>
      </c>
      <c r="Z36" s="413">
        <v>5000</v>
      </c>
      <c r="AA36" s="161">
        <v>5000</v>
      </c>
      <c r="AB36" s="161">
        <v>6000</v>
      </c>
      <c r="AC36" s="129">
        <f>SUM(Z36:AB36)</f>
        <v>16000</v>
      </c>
      <c r="AD36" s="424">
        <f t="shared" si="4"/>
        <v>36.363636363636367</v>
      </c>
      <c r="AF36" s="424">
        <f t="shared" si="32"/>
        <v>29000</v>
      </c>
      <c r="AG36" s="424">
        <f t="shared" si="6"/>
        <v>65.909090909090907</v>
      </c>
      <c r="AI36" s="442">
        <v>4000</v>
      </c>
      <c r="AJ36" s="161">
        <v>4000</v>
      </c>
      <c r="AK36" s="161">
        <v>4000</v>
      </c>
      <c r="AL36" s="129">
        <f>SUM(AI36:AK36)</f>
        <v>12000</v>
      </c>
      <c r="AM36" s="424">
        <f t="shared" si="8"/>
        <v>27.272727272727273</v>
      </c>
      <c r="AO36" s="442">
        <v>3000</v>
      </c>
      <c r="AP36" s="161"/>
      <c r="AQ36" s="129"/>
      <c r="AR36" s="129">
        <f>SUM(AO36:AQ36)</f>
        <v>3000</v>
      </c>
      <c r="AS36" s="424">
        <f t="shared" si="10"/>
        <v>6.8181818181818183</v>
      </c>
      <c r="AU36" s="424">
        <f t="shared" si="25"/>
        <v>15000</v>
      </c>
      <c r="AV36" s="424">
        <f t="shared" si="12"/>
        <v>34.090909090909093</v>
      </c>
      <c r="AX36" s="424">
        <f t="shared" si="31"/>
        <v>44000</v>
      </c>
      <c r="AY36" s="424">
        <f t="shared" si="13"/>
        <v>100</v>
      </c>
    </row>
    <row r="37" spans="1:56" ht="30" customHeight="1" x14ac:dyDescent="0.2">
      <c r="A37" s="52"/>
      <c r="B37" s="54"/>
      <c r="C37" s="54"/>
      <c r="D37" s="55"/>
      <c r="E37" s="56"/>
      <c r="F37" s="83"/>
      <c r="G37" s="104"/>
      <c r="H37" s="105"/>
      <c r="I37" s="59"/>
      <c r="J37" s="130" t="s">
        <v>67</v>
      </c>
      <c r="K37" s="61"/>
      <c r="L37" s="62"/>
      <c r="M37" s="63"/>
      <c r="N37" s="101" t="s">
        <v>68</v>
      </c>
      <c r="O37" s="103">
        <f>O38</f>
        <v>13000</v>
      </c>
      <c r="P37" s="131">
        <f>P38</f>
        <v>14000</v>
      </c>
      <c r="Q37" s="132">
        <f>Q38</f>
        <v>17000</v>
      </c>
      <c r="R37" s="103">
        <f>R38</f>
        <v>13000</v>
      </c>
      <c r="S37" s="379"/>
      <c r="T37" s="103">
        <f>T38</f>
        <v>2000</v>
      </c>
      <c r="U37" s="103">
        <f>U38</f>
        <v>2000</v>
      </c>
      <c r="V37" s="103">
        <f>V38</f>
        <v>2000</v>
      </c>
      <c r="W37" s="103">
        <f>W38</f>
        <v>6000</v>
      </c>
      <c r="X37" s="102">
        <f t="shared" si="2"/>
        <v>46.153846153846153</v>
      </c>
      <c r="Z37" s="102">
        <f>Z38</f>
        <v>1000</v>
      </c>
      <c r="AA37" s="103">
        <f>AA38</f>
        <v>2000</v>
      </c>
      <c r="AB37" s="103">
        <f>AB38</f>
        <v>2000</v>
      </c>
      <c r="AC37" s="103">
        <f>AC38</f>
        <v>5000</v>
      </c>
      <c r="AD37" s="420">
        <f t="shared" si="4"/>
        <v>38.46153846153846</v>
      </c>
      <c r="AF37" s="420">
        <f t="shared" si="32"/>
        <v>11000</v>
      </c>
      <c r="AG37" s="420">
        <f t="shared" si="6"/>
        <v>84.615384615384613</v>
      </c>
      <c r="AI37" s="420">
        <f>AI38</f>
        <v>1000</v>
      </c>
      <c r="AJ37" s="103">
        <f>AJ38</f>
        <v>1000</v>
      </c>
      <c r="AK37" s="103">
        <f>AK38</f>
        <v>0</v>
      </c>
      <c r="AL37" s="103">
        <f>AL38</f>
        <v>2000</v>
      </c>
      <c r="AM37" s="420">
        <f t="shared" si="8"/>
        <v>15.384615384615385</v>
      </c>
      <c r="AO37" s="420">
        <f>AO38</f>
        <v>0</v>
      </c>
      <c r="AP37" s="103">
        <f>AP38</f>
        <v>0</v>
      </c>
      <c r="AQ37" s="103">
        <f>AQ38</f>
        <v>0</v>
      </c>
      <c r="AR37" s="103">
        <f>AR38</f>
        <v>0</v>
      </c>
      <c r="AS37" s="420">
        <f t="shared" si="10"/>
        <v>0</v>
      </c>
      <c r="AU37" s="420">
        <f t="shared" si="25"/>
        <v>2000</v>
      </c>
      <c r="AV37" s="420">
        <f t="shared" si="12"/>
        <v>15.384615384615385</v>
      </c>
      <c r="AX37" s="420">
        <f t="shared" si="31"/>
        <v>13000</v>
      </c>
      <c r="AY37" s="420">
        <f t="shared" si="13"/>
        <v>100</v>
      </c>
    </row>
    <row r="38" spans="1:56" ht="30" customHeight="1" x14ac:dyDescent="0.2">
      <c r="A38" s="52"/>
      <c r="B38" s="54"/>
      <c r="C38" s="54"/>
      <c r="D38" s="55"/>
      <c r="E38" s="56"/>
      <c r="F38" s="83"/>
      <c r="G38" s="104"/>
      <c r="H38" s="105"/>
      <c r="I38" s="59"/>
      <c r="J38" s="60"/>
      <c r="K38" s="133">
        <v>4</v>
      </c>
      <c r="L38" s="62"/>
      <c r="M38" s="63"/>
      <c r="N38" s="134" t="s">
        <v>66</v>
      </c>
      <c r="O38" s="129">
        <v>13000</v>
      </c>
      <c r="P38" s="136">
        <v>14000</v>
      </c>
      <c r="Q38" s="137">
        <v>17000</v>
      </c>
      <c r="R38" s="129">
        <v>13000</v>
      </c>
      <c r="S38" s="375"/>
      <c r="T38" s="161">
        <v>2000</v>
      </c>
      <c r="U38" s="161">
        <v>2000</v>
      </c>
      <c r="V38" s="161">
        <v>2000</v>
      </c>
      <c r="W38" s="129">
        <f>SUM(T38:V38)</f>
        <v>6000</v>
      </c>
      <c r="X38" s="135">
        <f t="shared" si="2"/>
        <v>46.153846153846153</v>
      </c>
      <c r="Z38" s="135">
        <v>1000</v>
      </c>
      <c r="AA38" s="129">
        <v>2000</v>
      </c>
      <c r="AB38" s="129">
        <v>2000</v>
      </c>
      <c r="AC38" s="129">
        <f>SUM(Z38:AB38)</f>
        <v>5000</v>
      </c>
      <c r="AD38" s="424">
        <f t="shared" si="4"/>
        <v>38.46153846153846</v>
      </c>
      <c r="AF38" s="424">
        <f t="shared" si="32"/>
        <v>11000</v>
      </c>
      <c r="AG38" s="424">
        <f t="shared" si="6"/>
        <v>84.615384615384613</v>
      </c>
      <c r="AI38" s="424">
        <v>1000</v>
      </c>
      <c r="AJ38" s="129">
        <v>1000</v>
      </c>
      <c r="AK38" s="129"/>
      <c r="AL38" s="129">
        <f>SUM(AI38:AK38)</f>
        <v>2000</v>
      </c>
      <c r="AM38" s="424">
        <f t="shared" si="8"/>
        <v>15.384615384615385</v>
      </c>
      <c r="AO38" s="424"/>
      <c r="AP38" s="129"/>
      <c r="AQ38" s="129"/>
      <c r="AR38" s="129">
        <f>SUM(AO38:AQ38)</f>
        <v>0</v>
      </c>
      <c r="AS38" s="424">
        <f t="shared" si="10"/>
        <v>0</v>
      </c>
      <c r="AU38" s="424">
        <f t="shared" si="25"/>
        <v>2000</v>
      </c>
      <c r="AV38" s="424">
        <f t="shared" si="12"/>
        <v>15.384615384615385</v>
      </c>
      <c r="AX38" s="424">
        <f t="shared" si="31"/>
        <v>13000</v>
      </c>
      <c r="AY38" s="424">
        <f t="shared" si="13"/>
        <v>100</v>
      </c>
    </row>
    <row r="39" spans="1:56" ht="29.25" customHeight="1" x14ac:dyDescent="0.2">
      <c r="A39" s="52"/>
      <c r="B39" s="54"/>
      <c r="C39" s="54"/>
      <c r="D39" s="55"/>
      <c r="E39" s="56"/>
      <c r="F39" s="83"/>
      <c r="G39" s="104"/>
      <c r="H39" s="105"/>
      <c r="I39" s="59"/>
      <c r="J39" s="130" t="s">
        <v>55</v>
      </c>
      <c r="K39" s="61"/>
      <c r="L39" s="62"/>
      <c r="M39" s="63"/>
      <c r="N39" s="101" t="s">
        <v>56</v>
      </c>
      <c r="O39" s="103">
        <f>O41+O42</f>
        <v>20000</v>
      </c>
      <c r="P39" s="103">
        <f>P41+P42</f>
        <v>23000</v>
      </c>
      <c r="Q39" s="103">
        <f>Q41+Q42</f>
        <v>26000</v>
      </c>
      <c r="R39" s="103">
        <f>R41+R42</f>
        <v>20000</v>
      </c>
      <c r="S39" s="379"/>
      <c r="T39" s="103">
        <f>T41+T42</f>
        <v>3000</v>
      </c>
      <c r="U39" s="103">
        <f>U41+U42</f>
        <v>3000</v>
      </c>
      <c r="V39" s="103">
        <f>V41+V42</f>
        <v>2000</v>
      </c>
      <c r="W39" s="103">
        <f>W41+W42</f>
        <v>8000</v>
      </c>
      <c r="X39" s="102">
        <f t="shared" si="2"/>
        <v>40</v>
      </c>
      <c r="Z39" s="102">
        <f>Z41+Z42</f>
        <v>3000</v>
      </c>
      <c r="AA39" s="103">
        <f>AA41+AA42</f>
        <v>3000</v>
      </c>
      <c r="AB39" s="103">
        <f>AB41+AB42</f>
        <v>2000</v>
      </c>
      <c r="AC39" s="103">
        <f>AC41+AC42</f>
        <v>8000</v>
      </c>
      <c r="AD39" s="420">
        <f t="shared" si="4"/>
        <v>40</v>
      </c>
      <c r="AF39" s="420">
        <f t="shared" si="32"/>
        <v>16000</v>
      </c>
      <c r="AG39" s="420">
        <f t="shared" si="6"/>
        <v>80</v>
      </c>
      <c r="AI39" s="420">
        <f>AI41+AI42</f>
        <v>2000</v>
      </c>
      <c r="AJ39" s="103">
        <f>AJ41+AJ42</f>
        <v>2000</v>
      </c>
      <c r="AK39" s="103">
        <f>AK41+AK42</f>
        <v>0</v>
      </c>
      <c r="AL39" s="103">
        <f>AL41+AL42</f>
        <v>4000</v>
      </c>
      <c r="AM39" s="420">
        <f t="shared" si="8"/>
        <v>20</v>
      </c>
      <c r="AO39" s="420">
        <f>AO41+AO42</f>
        <v>0</v>
      </c>
      <c r="AP39" s="103">
        <f>AP41+AP42</f>
        <v>0</v>
      </c>
      <c r="AQ39" s="103">
        <f>AQ41+AQ42</f>
        <v>0</v>
      </c>
      <c r="AR39" s="103">
        <f>AR41+AR42</f>
        <v>0</v>
      </c>
      <c r="AS39" s="420">
        <f t="shared" si="10"/>
        <v>0</v>
      </c>
      <c r="AU39" s="420">
        <f t="shared" si="25"/>
        <v>4000</v>
      </c>
      <c r="AV39" s="420">
        <f t="shared" si="12"/>
        <v>20</v>
      </c>
      <c r="AX39" s="420">
        <f t="shared" si="31"/>
        <v>20000</v>
      </c>
      <c r="AY39" s="420">
        <f t="shared" si="13"/>
        <v>100</v>
      </c>
    </row>
    <row r="40" spans="1:56" ht="30" hidden="1" customHeight="1" x14ac:dyDescent="0.2">
      <c r="A40" s="52"/>
      <c r="B40" s="54"/>
      <c r="C40" s="54"/>
      <c r="D40" s="55"/>
      <c r="E40" s="56"/>
      <c r="F40" s="83"/>
      <c r="G40" s="104"/>
      <c r="H40" s="105"/>
      <c r="I40" s="59"/>
      <c r="J40" s="60"/>
      <c r="K40" s="133">
        <v>2</v>
      </c>
      <c r="L40" s="62"/>
      <c r="M40" s="63"/>
      <c r="N40" s="134" t="s">
        <v>57</v>
      </c>
      <c r="O40" s="129" t="e">
        <f>[1]ÖD1!AJ101</f>
        <v>#REF!</v>
      </c>
      <c r="P40" s="136" t="e">
        <f>[1]ÖD1!AK101</f>
        <v>#REF!</v>
      </c>
      <c r="Q40" s="137" t="e">
        <f>[1]ÖD1!AL101</f>
        <v>#REF!</v>
      </c>
      <c r="R40" s="129" t="e">
        <f>[1]ÖD1!AM101</f>
        <v>#REF!</v>
      </c>
      <c r="S40" s="375"/>
      <c r="T40" s="129"/>
      <c r="U40" s="129"/>
      <c r="V40" s="129"/>
      <c r="W40" s="129">
        <f>SUM(T40:V40)</f>
        <v>0</v>
      </c>
      <c r="X40" s="135" t="e">
        <f t="shared" si="2"/>
        <v>#REF!</v>
      </c>
      <c r="Z40" s="135" t="e">
        <v>#REF!</v>
      </c>
      <c r="AA40" s="129" t="e">
        <v>#REF!</v>
      </c>
      <c r="AB40" s="129" t="e">
        <v>#REF!</v>
      </c>
      <c r="AC40" s="129" t="e">
        <f>SUM(Z40:AB40)</f>
        <v>#REF!</v>
      </c>
      <c r="AD40" s="424" t="e">
        <f t="shared" si="4"/>
        <v>#REF!</v>
      </c>
      <c r="AF40" s="424" t="e">
        <f t="shared" si="32"/>
        <v>#REF!</v>
      </c>
      <c r="AG40" s="424" t="e">
        <f t="shared" si="6"/>
        <v>#REF!</v>
      </c>
      <c r="AI40" s="424" t="e">
        <v>#REF!</v>
      </c>
      <c r="AJ40" s="129" t="e">
        <v>#REF!</v>
      </c>
      <c r="AK40" s="129" t="e">
        <v>#REF!</v>
      </c>
      <c r="AL40" s="129" t="e">
        <f>SUM(AI40:AK40)</f>
        <v>#REF!</v>
      </c>
      <c r="AM40" s="424" t="e">
        <f t="shared" si="8"/>
        <v>#REF!</v>
      </c>
      <c r="AO40" s="424" t="e">
        <v>#REF!</v>
      </c>
      <c r="AP40" s="129" t="e">
        <v>#REF!</v>
      </c>
      <c r="AQ40" s="129" t="e">
        <v>#REF!</v>
      </c>
      <c r="AR40" s="129" t="e">
        <f>SUM(AO40:AQ40)</f>
        <v>#REF!</v>
      </c>
      <c r="AS40" s="424" t="e">
        <f t="shared" si="10"/>
        <v>#REF!</v>
      </c>
      <c r="AU40" s="424" t="e">
        <f t="shared" si="25"/>
        <v>#REF!</v>
      </c>
      <c r="AV40" s="424" t="e">
        <f t="shared" si="12"/>
        <v>#REF!</v>
      </c>
      <c r="AX40" s="424" t="e">
        <f t="shared" si="31"/>
        <v>#REF!</v>
      </c>
      <c r="AY40" s="424" t="e">
        <f t="shared" si="13"/>
        <v>#REF!</v>
      </c>
    </row>
    <row r="41" spans="1:56" ht="30" customHeight="1" x14ac:dyDescent="0.2">
      <c r="A41" s="52"/>
      <c r="B41" s="54"/>
      <c r="C41" s="54"/>
      <c r="D41" s="55"/>
      <c r="E41" s="56"/>
      <c r="F41" s="83"/>
      <c r="G41" s="104"/>
      <c r="H41" s="105"/>
      <c r="I41" s="59"/>
      <c r="J41" s="60"/>
      <c r="K41" s="133">
        <v>3</v>
      </c>
      <c r="L41" s="62"/>
      <c r="M41" s="63"/>
      <c r="N41" s="134" t="s">
        <v>69</v>
      </c>
      <c r="O41" s="129">
        <v>15000</v>
      </c>
      <c r="P41" s="136">
        <v>17000</v>
      </c>
      <c r="Q41" s="137">
        <v>19000</v>
      </c>
      <c r="R41" s="129">
        <v>15000</v>
      </c>
      <c r="S41" s="375"/>
      <c r="T41" s="129">
        <v>2000</v>
      </c>
      <c r="U41" s="129">
        <v>2000</v>
      </c>
      <c r="V41" s="129">
        <v>1000</v>
      </c>
      <c r="W41" s="129">
        <f>SUM(T41:V41)</f>
        <v>5000</v>
      </c>
      <c r="X41" s="135">
        <f t="shared" si="2"/>
        <v>33.333333333333336</v>
      </c>
      <c r="Z41" s="135">
        <v>2000</v>
      </c>
      <c r="AA41" s="129">
        <v>2000</v>
      </c>
      <c r="AB41" s="129">
        <v>2000</v>
      </c>
      <c r="AC41" s="129">
        <f>SUM(Z41:AB41)</f>
        <v>6000</v>
      </c>
      <c r="AD41" s="424">
        <f t="shared" si="4"/>
        <v>40</v>
      </c>
      <c r="AF41" s="424">
        <f t="shared" si="32"/>
        <v>11000</v>
      </c>
      <c r="AG41" s="424">
        <f t="shared" si="6"/>
        <v>73.333333333333329</v>
      </c>
      <c r="AI41" s="424">
        <v>2000</v>
      </c>
      <c r="AJ41" s="129">
        <v>2000</v>
      </c>
      <c r="AK41" s="129"/>
      <c r="AL41" s="129">
        <f>SUM(AI41:AK41)</f>
        <v>4000</v>
      </c>
      <c r="AM41" s="424">
        <f t="shared" si="8"/>
        <v>26.666666666666668</v>
      </c>
      <c r="AO41" s="424"/>
      <c r="AP41" s="129"/>
      <c r="AQ41" s="129"/>
      <c r="AR41" s="129">
        <f>SUM(AO41:AQ41)</f>
        <v>0</v>
      </c>
      <c r="AS41" s="424">
        <f t="shared" si="10"/>
        <v>0</v>
      </c>
      <c r="AU41" s="424">
        <f t="shared" si="25"/>
        <v>4000</v>
      </c>
      <c r="AV41" s="424">
        <f t="shared" si="12"/>
        <v>26.666666666666668</v>
      </c>
      <c r="AX41" s="424">
        <f t="shared" si="31"/>
        <v>15000</v>
      </c>
      <c r="AY41" s="424">
        <f t="shared" si="13"/>
        <v>100</v>
      </c>
    </row>
    <row r="42" spans="1:56" ht="30" customHeight="1" x14ac:dyDescent="0.2">
      <c r="A42" s="52"/>
      <c r="B42" s="54"/>
      <c r="C42" s="54"/>
      <c r="D42" s="55"/>
      <c r="E42" s="56"/>
      <c r="F42" s="83"/>
      <c r="G42" s="104"/>
      <c r="H42" s="105"/>
      <c r="I42" s="59"/>
      <c r="J42" s="60"/>
      <c r="K42" s="133">
        <v>5</v>
      </c>
      <c r="L42" s="62"/>
      <c r="M42" s="63"/>
      <c r="N42" s="134" t="s">
        <v>58</v>
      </c>
      <c r="O42" s="135">
        <v>5000</v>
      </c>
      <c r="P42" s="136">
        <v>6000</v>
      </c>
      <c r="Q42" s="137">
        <v>7000</v>
      </c>
      <c r="R42" s="135">
        <v>5000</v>
      </c>
      <c r="S42" s="377"/>
      <c r="T42" s="135">
        <v>1000</v>
      </c>
      <c r="U42" s="135">
        <v>1000</v>
      </c>
      <c r="V42" s="135">
        <v>1000</v>
      </c>
      <c r="W42" s="135">
        <f>SUM(T42:V42)</f>
        <v>3000</v>
      </c>
      <c r="X42" s="135">
        <f t="shared" si="2"/>
        <v>60</v>
      </c>
      <c r="Z42" s="135">
        <v>1000</v>
      </c>
      <c r="AA42" s="135">
        <v>1000</v>
      </c>
      <c r="AB42" s="135"/>
      <c r="AC42" s="135">
        <f>SUM(Z42:AB42)</f>
        <v>2000</v>
      </c>
      <c r="AD42" s="424">
        <f t="shared" si="4"/>
        <v>40</v>
      </c>
      <c r="AF42" s="424">
        <f t="shared" si="32"/>
        <v>5000</v>
      </c>
      <c r="AG42" s="424">
        <f t="shared" si="6"/>
        <v>100</v>
      </c>
      <c r="AI42" s="424"/>
      <c r="AJ42" s="135"/>
      <c r="AK42" s="135"/>
      <c r="AL42" s="135">
        <f>SUM(AI42:AK42)</f>
        <v>0</v>
      </c>
      <c r="AM42" s="424">
        <f t="shared" si="8"/>
        <v>0</v>
      </c>
      <c r="AO42" s="424"/>
      <c r="AP42" s="135"/>
      <c r="AQ42" s="135"/>
      <c r="AR42" s="135">
        <f>SUM(AO42:AQ42)</f>
        <v>0</v>
      </c>
      <c r="AS42" s="424">
        <f t="shared" si="10"/>
        <v>0</v>
      </c>
      <c r="AU42" s="424">
        <f t="shared" si="25"/>
        <v>0</v>
      </c>
      <c r="AV42" s="424">
        <f t="shared" si="12"/>
        <v>0</v>
      </c>
      <c r="AX42" s="424">
        <f t="shared" si="31"/>
        <v>5000</v>
      </c>
      <c r="AY42" s="424">
        <f t="shared" si="13"/>
        <v>100</v>
      </c>
    </row>
    <row r="43" spans="1:56" ht="30" customHeight="1" x14ac:dyDescent="0.2">
      <c r="A43" s="82"/>
      <c r="B43" s="83"/>
      <c r="C43" s="83"/>
      <c r="D43" s="63"/>
      <c r="E43" s="60"/>
      <c r="F43" s="83"/>
      <c r="G43" s="104">
        <v>2</v>
      </c>
      <c r="H43" s="105"/>
      <c r="I43" s="59"/>
      <c r="J43" s="60"/>
      <c r="K43" s="61"/>
      <c r="L43" s="62"/>
      <c r="M43" s="63"/>
      <c r="N43" s="106" t="s">
        <v>70</v>
      </c>
      <c r="O43" s="108">
        <f t="shared" ref="O43:R43" si="33">O44</f>
        <v>6102000</v>
      </c>
      <c r="P43" s="227">
        <f t="shared" si="33"/>
        <v>6620000</v>
      </c>
      <c r="Q43" s="228">
        <f t="shared" si="33"/>
        <v>7106000</v>
      </c>
      <c r="R43" s="108">
        <f t="shared" si="33"/>
        <v>6102000</v>
      </c>
      <c r="S43" s="395"/>
      <c r="T43" s="108">
        <f t="shared" ref="T43:V43" si="34">T44</f>
        <v>906200</v>
      </c>
      <c r="U43" s="108">
        <f t="shared" si="34"/>
        <v>459500</v>
      </c>
      <c r="V43" s="108">
        <f t="shared" si="34"/>
        <v>459500</v>
      </c>
      <c r="W43" s="108">
        <f t="shared" ref="W43" si="35">T43+U43+V43</f>
        <v>1825200</v>
      </c>
      <c r="X43" s="107">
        <f t="shared" si="2"/>
        <v>29.911504424778762</v>
      </c>
      <c r="Z43" s="107">
        <f t="shared" ref="Z43:AB43" si="36">Z44</f>
        <v>598800</v>
      </c>
      <c r="AA43" s="108">
        <f t="shared" si="36"/>
        <v>599000</v>
      </c>
      <c r="AB43" s="108">
        <f t="shared" si="36"/>
        <v>600000</v>
      </c>
      <c r="AC43" s="108">
        <f t="shared" ref="AC43" si="37">Z43+AA43+AB43</f>
        <v>1797800</v>
      </c>
      <c r="AD43" s="421">
        <f t="shared" si="4"/>
        <v>29.4624713208784</v>
      </c>
      <c r="AF43" s="421">
        <f t="shared" si="32"/>
        <v>3623000</v>
      </c>
      <c r="AG43" s="421">
        <f t="shared" si="6"/>
        <v>59.373975745657162</v>
      </c>
      <c r="AI43" s="421">
        <f t="shared" ref="AI43:AK43" si="38">AI44</f>
        <v>520600</v>
      </c>
      <c r="AJ43" s="108">
        <f t="shared" si="38"/>
        <v>518700</v>
      </c>
      <c r="AK43" s="108">
        <f t="shared" si="38"/>
        <v>518700</v>
      </c>
      <c r="AL43" s="108">
        <f t="shared" ref="AL43" si="39">AI43+AJ43+AK43</f>
        <v>1558000</v>
      </c>
      <c r="AM43" s="421">
        <f t="shared" si="8"/>
        <v>25.532612258275975</v>
      </c>
      <c r="AO43" s="421">
        <f t="shared" ref="AO43:AQ43" si="40">AO44</f>
        <v>291000</v>
      </c>
      <c r="AP43" s="108">
        <f t="shared" si="40"/>
        <v>318000</v>
      </c>
      <c r="AQ43" s="108">
        <f t="shared" si="40"/>
        <v>312000</v>
      </c>
      <c r="AR43" s="108">
        <f t="shared" ref="AR43" si="41">AO43+AP43+AQ43</f>
        <v>921000</v>
      </c>
      <c r="AS43" s="421">
        <f t="shared" si="10"/>
        <v>15.093411996066862</v>
      </c>
      <c r="AU43" s="421">
        <f t="shared" si="25"/>
        <v>2479000</v>
      </c>
      <c r="AV43" s="421">
        <f t="shared" si="12"/>
        <v>40.626024254342838</v>
      </c>
      <c r="AX43" s="421">
        <f t="shared" si="31"/>
        <v>6102000</v>
      </c>
      <c r="AY43" s="421">
        <f t="shared" si="13"/>
        <v>100</v>
      </c>
      <c r="AZ43" s="50"/>
      <c r="BA43" s="107">
        <f t="shared" ref="BA43" si="42">R43-AX43</f>
        <v>0</v>
      </c>
      <c r="BB43" s="108">
        <f t="shared" ref="BB43" si="43">BA43/(R43/100)</f>
        <v>0</v>
      </c>
      <c r="BC43" s="108">
        <f t="shared" ref="BC43" si="44">R43-BA43</f>
        <v>6102000</v>
      </c>
      <c r="BD43" s="51"/>
    </row>
    <row r="44" spans="1:56" ht="30" customHeight="1" x14ac:dyDescent="0.2">
      <c r="A44" s="52"/>
      <c r="B44" s="54"/>
      <c r="C44" s="54"/>
      <c r="D44" s="55"/>
      <c r="E44" s="56"/>
      <c r="F44" s="83"/>
      <c r="G44" s="109"/>
      <c r="H44" s="162" t="s">
        <v>46</v>
      </c>
      <c r="I44" s="89"/>
      <c r="J44" s="85"/>
      <c r="K44" s="90"/>
      <c r="L44" s="91"/>
      <c r="M44" s="92"/>
      <c r="N44" s="163" t="s">
        <v>70</v>
      </c>
      <c r="O44" s="165">
        <f>O45</f>
        <v>6102000</v>
      </c>
      <c r="P44" s="166">
        <f>P45</f>
        <v>6620000</v>
      </c>
      <c r="Q44" s="167">
        <f>Q45</f>
        <v>7106000</v>
      </c>
      <c r="R44" s="165">
        <f>R45</f>
        <v>6102000</v>
      </c>
      <c r="S44" s="379"/>
      <c r="T44" s="165">
        <f>T45</f>
        <v>906200</v>
      </c>
      <c r="U44" s="165">
        <f>U45</f>
        <v>459500</v>
      </c>
      <c r="V44" s="165">
        <f>V45</f>
        <v>459500</v>
      </c>
      <c r="W44" s="165">
        <f t="shared" ref="W44:W56" si="45">T44+U44+V44</f>
        <v>1825200</v>
      </c>
      <c r="X44" s="164">
        <f t="shared" si="2"/>
        <v>29.911504424778762</v>
      </c>
      <c r="Z44" s="164">
        <f>Z45</f>
        <v>598800</v>
      </c>
      <c r="AA44" s="165">
        <f>AA45</f>
        <v>599000</v>
      </c>
      <c r="AB44" s="165">
        <f>AB45</f>
        <v>600000</v>
      </c>
      <c r="AC44" s="165">
        <f t="shared" ref="AC44:AC56" si="46">Z44+AA44+AB44</f>
        <v>1797800</v>
      </c>
      <c r="AD44" s="426">
        <f t="shared" si="4"/>
        <v>29.4624713208784</v>
      </c>
      <c r="AF44" s="426">
        <f t="shared" si="32"/>
        <v>3623000</v>
      </c>
      <c r="AG44" s="426">
        <f t="shared" si="6"/>
        <v>59.373975745657162</v>
      </c>
      <c r="AI44" s="426">
        <f>AI45</f>
        <v>520600</v>
      </c>
      <c r="AJ44" s="165">
        <f>AJ45</f>
        <v>518700</v>
      </c>
      <c r="AK44" s="165">
        <f>AK45</f>
        <v>518700</v>
      </c>
      <c r="AL44" s="165">
        <f t="shared" ref="AL44:AL56" si="47">AI44+AJ44+AK44</f>
        <v>1558000</v>
      </c>
      <c r="AM44" s="426">
        <f t="shared" si="8"/>
        <v>25.532612258275975</v>
      </c>
      <c r="AO44" s="426">
        <f>AO45</f>
        <v>291000</v>
      </c>
      <c r="AP44" s="165">
        <f>AP45</f>
        <v>318000</v>
      </c>
      <c r="AQ44" s="165">
        <f>AQ45</f>
        <v>312000</v>
      </c>
      <c r="AR44" s="165">
        <f t="shared" ref="AR44:AR56" si="48">AO44+AP44+AQ44</f>
        <v>921000</v>
      </c>
      <c r="AS44" s="426">
        <f t="shared" si="10"/>
        <v>15.093411996066862</v>
      </c>
      <c r="AU44" s="426">
        <f t="shared" si="25"/>
        <v>2479000</v>
      </c>
      <c r="AV44" s="426">
        <f t="shared" si="12"/>
        <v>40.626024254342838</v>
      </c>
      <c r="AX44" s="426">
        <f t="shared" si="31"/>
        <v>6102000</v>
      </c>
      <c r="AY44" s="426">
        <f t="shared" si="13"/>
        <v>100</v>
      </c>
    </row>
    <row r="45" spans="1:56" ht="30" customHeight="1" x14ac:dyDescent="0.2">
      <c r="A45" s="52"/>
      <c r="B45" s="54"/>
      <c r="C45" s="54"/>
      <c r="D45" s="55"/>
      <c r="E45" s="56"/>
      <c r="F45" s="83"/>
      <c r="G45" s="104"/>
      <c r="H45" s="105"/>
      <c r="I45" s="123">
        <v>2</v>
      </c>
      <c r="J45" s="60"/>
      <c r="K45" s="61"/>
      <c r="L45" s="62"/>
      <c r="M45" s="63"/>
      <c r="N45" s="124" t="s">
        <v>54</v>
      </c>
      <c r="O45" s="126">
        <f>O46+O49+O52</f>
        <v>6102000</v>
      </c>
      <c r="P45" s="127">
        <f>P46+P49+P52</f>
        <v>6620000</v>
      </c>
      <c r="Q45" s="128">
        <f>Q46+Q49+Q52</f>
        <v>7106000</v>
      </c>
      <c r="R45" s="126">
        <f>R46+R49+R52</f>
        <v>6102000</v>
      </c>
      <c r="S45" s="388"/>
      <c r="T45" s="126">
        <f>T46+T49+T52</f>
        <v>906200</v>
      </c>
      <c r="U45" s="126">
        <f>U46+U49+U52</f>
        <v>459500</v>
      </c>
      <c r="V45" s="126">
        <f>V46+V49+V52</f>
        <v>459500</v>
      </c>
      <c r="W45" s="126">
        <f t="shared" si="45"/>
        <v>1825200</v>
      </c>
      <c r="X45" s="125">
        <f t="shared" si="2"/>
        <v>29.911504424778762</v>
      </c>
      <c r="Z45" s="125">
        <f>Z46+Z49+Z52</f>
        <v>598800</v>
      </c>
      <c r="AA45" s="126">
        <f>AA46+AA49+AA52</f>
        <v>599000</v>
      </c>
      <c r="AB45" s="126">
        <f>AB46+AB49+AB52</f>
        <v>600000</v>
      </c>
      <c r="AC45" s="126">
        <f t="shared" si="46"/>
        <v>1797800</v>
      </c>
      <c r="AD45" s="423">
        <f t="shared" si="4"/>
        <v>29.4624713208784</v>
      </c>
      <c r="AF45" s="423">
        <f t="shared" si="32"/>
        <v>3623000</v>
      </c>
      <c r="AG45" s="423">
        <f t="shared" si="6"/>
        <v>59.373975745657162</v>
      </c>
      <c r="AI45" s="423">
        <f>AI46+AI49+AI52</f>
        <v>520600</v>
      </c>
      <c r="AJ45" s="126">
        <f>AJ46+AJ49+AJ52</f>
        <v>518700</v>
      </c>
      <c r="AK45" s="126">
        <f>AK46+AK49+AK52</f>
        <v>518700</v>
      </c>
      <c r="AL45" s="126">
        <f t="shared" si="47"/>
        <v>1558000</v>
      </c>
      <c r="AM45" s="423">
        <f t="shared" si="8"/>
        <v>25.532612258275975</v>
      </c>
      <c r="AO45" s="423">
        <f>AO46+AO49+AO52</f>
        <v>291000</v>
      </c>
      <c r="AP45" s="126">
        <f>AP46+AP49+AP52</f>
        <v>318000</v>
      </c>
      <c r="AQ45" s="126">
        <f>AQ46+AQ49+AQ52</f>
        <v>312000</v>
      </c>
      <c r="AR45" s="126">
        <f t="shared" si="48"/>
        <v>921000</v>
      </c>
      <c r="AS45" s="423">
        <f t="shared" si="10"/>
        <v>15.093411996066862</v>
      </c>
      <c r="AU45" s="423">
        <f t="shared" si="25"/>
        <v>2479000</v>
      </c>
      <c r="AV45" s="423">
        <f t="shared" si="12"/>
        <v>40.626024254342838</v>
      </c>
      <c r="AX45" s="423">
        <f t="shared" si="31"/>
        <v>6102000</v>
      </c>
      <c r="AY45" s="423">
        <f t="shared" si="13"/>
        <v>100</v>
      </c>
    </row>
    <row r="46" spans="1:56" ht="30" customHeight="1" x14ac:dyDescent="0.2">
      <c r="A46" s="52"/>
      <c r="B46" s="54"/>
      <c r="C46" s="54"/>
      <c r="D46" s="55"/>
      <c r="E46" s="56"/>
      <c r="F46" s="83"/>
      <c r="G46" s="104"/>
      <c r="H46" s="105"/>
      <c r="I46" s="59"/>
      <c r="J46" s="130" t="s">
        <v>63</v>
      </c>
      <c r="K46" s="61"/>
      <c r="L46" s="62"/>
      <c r="M46" s="63"/>
      <c r="N46" s="101" t="s">
        <v>64</v>
      </c>
      <c r="O46" s="103">
        <f>O47+O48</f>
        <v>5403000</v>
      </c>
      <c r="P46" s="103">
        <f>P47+P48</f>
        <v>5862000</v>
      </c>
      <c r="Q46" s="103">
        <f>Q47+Q48</f>
        <v>6300000</v>
      </c>
      <c r="R46" s="103">
        <f>R47+R48</f>
        <v>5403000</v>
      </c>
      <c r="S46" s="379"/>
      <c r="T46" s="103">
        <f>T47+T48</f>
        <v>808000</v>
      </c>
      <c r="U46" s="103">
        <f>U47+U48</f>
        <v>404000</v>
      </c>
      <c r="V46" s="103">
        <f>V47+V48</f>
        <v>404000</v>
      </c>
      <c r="W46" s="103">
        <f t="shared" si="45"/>
        <v>1616000</v>
      </c>
      <c r="X46" s="102">
        <f t="shared" si="2"/>
        <v>29.90930964279104</v>
      </c>
      <c r="Z46" s="102">
        <f>Z47+Z48</f>
        <v>536000</v>
      </c>
      <c r="AA46" s="103">
        <f>AA47+AA48</f>
        <v>536000</v>
      </c>
      <c r="AB46" s="103">
        <f>AB47+AB48</f>
        <v>536000</v>
      </c>
      <c r="AC46" s="103">
        <f t="shared" si="46"/>
        <v>1608000</v>
      </c>
      <c r="AD46" s="424">
        <f t="shared" ref="AD46:AD51" si="49">AC46/(O46/100)</f>
        <v>29.761243753470293</v>
      </c>
      <c r="AF46" s="420">
        <f t="shared" si="32"/>
        <v>3224000</v>
      </c>
      <c r="AG46" s="420">
        <f t="shared" si="6"/>
        <v>59.670553396261333</v>
      </c>
      <c r="AI46" s="420">
        <f>AI47+AI48</f>
        <v>455000</v>
      </c>
      <c r="AJ46" s="103">
        <f>AJ47+AJ48</f>
        <v>455000</v>
      </c>
      <c r="AK46" s="103">
        <f>AK47+AK48</f>
        <v>455000</v>
      </c>
      <c r="AL46" s="103">
        <f t="shared" si="47"/>
        <v>1365000</v>
      </c>
      <c r="AM46" s="424">
        <f t="shared" ref="AM46:AM51" si="50">AL46/(O46/100)</f>
        <v>25.263742365352581</v>
      </c>
      <c r="AO46" s="420">
        <f>AO47+AO48</f>
        <v>253000</v>
      </c>
      <c r="AP46" s="103">
        <f>AP47+AP48</f>
        <v>281000</v>
      </c>
      <c r="AQ46" s="103">
        <f>AQ47+AQ48</f>
        <v>280000</v>
      </c>
      <c r="AR46" s="103">
        <f t="shared" si="48"/>
        <v>814000</v>
      </c>
      <c r="AS46" s="424">
        <f t="shared" ref="AS46:AS51" si="51">AR46/(O46/100)</f>
        <v>15.065704238386083</v>
      </c>
      <c r="AU46" s="420">
        <f t="shared" si="25"/>
        <v>2179000</v>
      </c>
      <c r="AV46" s="420">
        <f t="shared" si="12"/>
        <v>40.329446603738667</v>
      </c>
      <c r="AX46" s="420">
        <f t="shared" si="31"/>
        <v>5403000</v>
      </c>
      <c r="AY46" s="420">
        <f t="shared" si="13"/>
        <v>100</v>
      </c>
    </row>
    <row r="47" spans="1:56" ht="33.75" customHeight="1" x14ac:dyDescent="0.2">
      <c r="A47" s="52"/>
      <c r="B47" s="54"/>
      <c r="C47" s="54"/>
      <c r="D47" s="55"/>
      <c r="E47" s="56"/>
      <c r="F47" s="83"/>
      <c r="G47" s="104"/>
      <c r="H47" s="105"/>
      <c r="I47" s="59"/>
      <c r="J47" s="60"/>
      <c r="K47" s="133">
        <v>1</v>
      </c>
      <c r="L47" s="62"/>
      <c r="M47" s="63"/>
      <c r="N47" s="134" t="s">
        <v>65</v>
      </c>
      <c r="O47" s="129">
        <v>5349000</v>
      </c>
      <c r="P47" s="136">
        <v>5808000</v>
      </c>
      <c r="Q47" s="137">
        <v>6245000</v>
      </c>
      <c r="R47" s="129">
        <v>5349000</v>
      </c>
      <c r="S47" s="375"/>
      <c r="T47" s="129">
        <v>800000</v>
      </c>
      <c r="U47" s="129">
        <v>400000</v>
      </c>
      <c r="V47" s="129">
        <v>400000</v>
      </c>
      <c r="W47" s="129">
        <f t="shared" si="45"/>
        <v>1600000</v>
      </c>
      <c r="X47" s="135">
        <f t="shared" si="2"/>
        <v>29.912133108992336</v>
      </c>
      <c r="Z47" s="135">
        <v>530000</v>
      </c>
      <c r="AA47" s="129">
        <v>530000</v>
      </c>
      <c r="AB47" s="129">
        <v>530000</v>
      </c>
      <c r="AC47" s="129">
        <f t="shared" si="46"/>
        <v>1590000</v>
      </c>
      <c r="AD47" s="424">
        <f t="shared" si="49"/>
        <v>29.725182277061133</v>
      </c>
      <c r="AF47" s="424">
        <f t="shared" si="32"/>
        <v>3190000</v>
      </c>
      <c r="AG47" s="424">
        <f t="shared" si="6"/>
        <v>59.637315386053466</v>
      </c>
      <c r="AI47" s="424">
        <v>450000</v>
      </c>
      <c r="AJ47" s="129">
        <v>450000</v>
      </c>
      <c r="AK47" s="129">
        <v>449000</v>
      </c>
      <c r="AL47" s="129">
        <f t="shared" si="47"/>
        <v>1349000</v>
      </c>
      <c r="AM47" s="424">
        <f t="shared" si="50"/>
        <v>25.219667227519164</v>
      </c>
      <c r="AO47" s="424">
        <v>250000</v>
      </c>
      <c r="AP47" s="129">
        <v>280000</v>
      </c>
      <c r="AQ47" s="129">
        <v>280000</v>
      </c>
      <c r="AR47" s="129">
        <f t="shared" si="48"/>
        <v>810000</v>
      </c>
      <c r="AS47" s="424">
        <f t="shared" si="51"/>
        <v>15.143017386427369</v>
      </c>
      <c r="AU47" s="424">
        <f t="shared" si="25"/>
        <v>2159000</v>
      </c>
      <c r="AV47" s="424">
        <f t="shared" si="12"/>
        <v>40.362684613946534</v>
      </c>
      <c r="AX47" s="424">
        <f t="shared" si="31"/>
        <v>5349000</v>
      </c>
      <c r="AY47" s="424">
        <f t="shared" si="13"/>
        <v>100</v>
      </c>
    </row>
    <row r="48" spans="1:56" ht="31.5" customHeight="1" x14ac:dyDescent="0.2">
      <c r="A48" s="52"/>
      <c r="B48" s="54"/>
      <c r="C48" s="54"/>
      <c r="D48" s="55"/>
      <c r="E48" s="56"/>
      <c r="F48" s="83"/>
      <c r="G48" s="104"/>
      <c r="H48" s="105"/>
      <c r="I48" s="59"/>
      <c r="J48" s="60"/>
      <c r="K48" s="133">
        <v>4</v>
      </c>
      <c r="L48" s="62"/>
      <c r="M48" s="63"/>
      <c r="N48" s="134" t="s">
        <v>66</v>
      </c>
      <c r="O48" s="129">
        <v>54000</v>
      </c>
      <c r="P48" s="136">
        <v>54000</v>
      </c>
      <c r="Q48" s="137">
        <v>55000</v>
      </c>
      <c r="R48" s="129">
        <v>54000</v>
      </c>
      <c r="S48" s="375"/>
      <c r="T48" s="129">
        <v>8000</v>
      </c>
      <c r="U48" s="129">
        <v>4000</v>
      </c>
      <c r="V48" s="129">
        <v>4000</v>
      </c>
      <c r="W48" s="129">
        <f t="shared" si="45"/>
        <v>16000</v>
      </c>
      <c r="X48" s="135">
        <f t="shared" si="2"/>
        <v>29.62962962962963</v>
      </c>
      <c r="Z48" s="135">
        <v>6000</v>
      </c>
      <c r="AA48" s="129">
        <v>6000</v>
      </c>
      <c r="AB48" s="129">
        <v>6000</v>
      </c>
      <c r="AC48" s="129">
        <f t="shared" si="46"/>
        <v>18000</v>
      </c>
      <c r="AD48" s="424">
        <f t="shared" si="49"/>
        <v>33.333333333333336</v>
      </c>
      <c r="AF48" s="424">
        <f t="shared" si="32"/>
        <v>34000</v>
      </c>
      <c r="AG48" s="424">
        <f t="shared" si="6"/>
        <v>62.962962962962962</v>
      </c>
      <c r="AI48" s="424">
        <v>5000</v>
      </c>
      <c r="AJ48" s="129">
        <v>5000</v>
      </c>
      <c r="AK48" s="129">
        <v>6000</v>
      </c>
      <c r="AL48" s="129">
        <f t="shared" si="47"/>
        <v>16000</v>
      </c>
      <c r="AM48" s="424">
        <f t="shared" si="50"/>
        <v>29.62962962962963</v>
      </c>
      <c r="AO48" s="424">
        <v>3000</v>
      </c>
      <c r="AP48" s="129">
        <v>1000</v>
      </c>
      <c r="AQ48" s="129"/>
      <c r="AR48" s="129">
        <f t="shared" si="48"/>
        <v>4000</v>
      </c>
      <c r="AS48" s="424">
        <f t="shared" si="51"/>
        <v>7.4074074074074074</v>
      </c>
      <c r="AU48" s="424">
        <f t="shared" si="25"/>
        <v>20000</v>
      </c>
      <c r="AV48" s="424">
        <f t="shared" si="12"/>
        <v>37.037037037037038</v>
      </c>
      <c r="AX48" s="424">
        <f t="shared" si="31"/>
        <v>54000</v>
      </c>
      <c r="AY48" s="424">
        <f t="shared" si="13"/>
        <v>100</v>
      </c>
    </row>
    <row r="49" spans="1:51" ht="33" customHeight="1" x14ac:dyDescent="0.2">
      <c r="A49" s="52"/>
      <c r="B49" s="54"/>
      <c r="C49" s="54"/>
      <c r="D49" s="55"/>
      <c r="E49" s="56"/>
      <c r="F49" s="83"/>
      <c r="G49" s="104"/>
      <c r="H49" s="105"/>
      <c r="I49" s="59"/>
      <c r="J49" s="130" t="s">
        <v>67</v>
      </c>
      <c r="K49" s="61"/>
      <c r="L49" s="62"/>
      <c r="M49" s="63"/>
      <c r="N49" s="101" t="s">
        <v>68</v>
      </c>
      <c r="O49" s="103">
        <f>O50+O51</f>
        <v>676000</v>
      </c>
      <c r="P49" s="103">
        <f>P50+P51</f>
        <v>731000</v>
      </c>
      <c r="Q49" s="103">
        <f>Q50+Q51</f>
        <v>773000</v>
      </c>
      <c r="R49" s="103">
        <f>R50+R51</f>
        <v>676000</v>
      </c>
      <c r="S49" s="379"/>
      <c r="T49" s="103">
        <f>T50+T51</f>
        <v>96000</v>
      </c>
      <c r="U49" s="103">
        <f>U50+U51</f>
        <v>53000</v>
      </c>
      <c r="V49" s="103">
        <f>V50+V51</f>
        <v>53000</v>
      </c>
      <c r="W49" s="103">
        <f t="shared" si="45"/>
        <v>202000</v>
      </c>
      <c r="X49" s="102">
        <f t="shared" si="2"/>
        <v>29.881656804733726</v>
      </c>
      <c r="Z49" s="102">
        <f>Z50+Z51</f>
        <v>60000</v>
      </c>
      <c r="AA49" s="103">
        <f>AA50+AA51</f>
        <v>60000</v>
      </c>
      <c r="AB49" s="103">
        <f>AB50+AB51</f>
        <v>61000</v>
      </c>
      <c r="AC49" s="103">
        <f t="shared" si="46"/>
        <v>181000</v>
      </c>
      <c r="AD49" s="424">
        <f t="shared" si="49"/>
        <v>26.775147928994084</v>
      </c>
      <c r="AF49" s="420">
        <f t="shared" si="32"/>
        <v>383000</v>
      </c>
      <c r="AG49" s="420">
        <f t="shared" si="6"/>
        <v>56.65680473372781</v>
      </c>
      <c r="AI49" s="420">
        <f>AI50+AI51</f>
        <v>63000</v>
      </c>
      <c r="AJ49" s="103">
        <f>AJ50+AJ51</f>
        <v>62000</v>
      </c>
      <c r="AK49" s="103">
        <f>AK50+AK51</f>
        <v>62000</v>
      </c>
      <c r="AL49" s="103">
        <f t="shared" si="47"/>
        <v>187000</v>
      </c>
      <c r="AM49" s="424">
        <f t="shared" si="50"/>
        <v>27.662721893491124</v>
      </c>
      <c r="AO49" s="420">
        <f>AO50+AO51</f>
        <v>37000</v>
      </c>
      <c r="AP49" s="103">
        <f>AP50+AP51</f>
        <v>37000</v>
      </c>
      <c r="AQ49" s="103">
        <f>AQ50+AQ51</f>
        <v>32000</v>
      </c>
      <c r="AR49" s="103">
        <f t="shared" si="48"/>
        <v>106000</v>
      </c>
      <c r="AS49" s="424">
        <f t="shared" si="51"/>
        <v>15.680473372781066</v>
      </c>
      <c r="AU49" s="420">
        <f t="shared" si="25"/>
        <v>293000</v>
      </c>
      <c r="AV49" s="420">
        <f t="shared" si="12"/>
        <v>43.34319526627219</v>
      </c>
      <c r="AX49" s="420">
        <f t="shared" si="31"/>
        <v>676000</v>
      </c>
      <c r="AY49" s="420">
        <f t="shared" si="13"/>
        <v>100</v>
      </c>
    </row>
    <row r="50" spans="1:51" ht="30" customHeight="1" x14ac:dyDescent="0.2">
      <c r="A50" s="52"/>
      <c r="B50" s="54"/>
      <c r="C50" s="54"/>
      <c r="D50" s="55"/>
      <c r="E50" s="56"/>
      <c r="F50" s="83"/>
      <c r="G50" s="104"/>
      <c r="H50" s="105"/>
      <c r="I50" s="59"/>
      <c r="J50" s="60"/>
      <c r="K50" s="133">
        <v>1</v>
      </c>
      <c r="L50" s="62"/>
      <c r="M50" s="63"/>
      <c r="N50" s="134" t="s">
        <v>65</v>
      </c>
      <c r="O50" s="129">
        <v>672000</v>
      </c>
      <c r="P50" s="136">
        <v>727000</v>
      </c>
      <c r="Q50" s="137">
        <v>768000</v>
      </c>
      <c r="R50" s="129">
        <v>672000</v>
      </c>
      <c r="S50" s="375"/>
      <c r="T50" s="129">
        <v>95000</v>
      </c>
      <c r="U50" s="129">
        <v>53000</v>
      </c>
      <c r="V50" s="129">
        <v>52000</v>
      </c>
      <c r="W50" s="129">
        <f t="shared" si="45"/>
        <v>200000</v>
      </c>
      <c r="X50" s="135">
        <f t="shared" si="2"/>
        <v>29.761904761904763</v>
      </c>
      <c r="Z50" s="135">
        <v>60000</v>
      </c>
      <c r="AA50" s="129">
        <v>60000</v>
      </c>
      <c r="AB50" s="129">
        <v>60000</v>
      </c>
      <c r="AC50" s="129">
        <f t="shared" si="46"/>
        <v>180000</v>
      </c>
      <c r="AD50" s="424">
        <f t="shared" si="49"/>
        <v>26.785714285714285</v>
      </c>
      <c r="AF50" s="424">
        <f t="shared" si="32"/>
        <v>380000</v>
      </c>
      <c r="AG50" s="424">
        <f t="shared" si="6"/>
        <v>56.547619047619051</v>
      </c>
      <c r="AI50" s="424">
        <v>62000</v>
      </c>
      <c r="AJ50" s="129">
        <v>62000</v>
      </c>
      <c r="AK50" s="129">
        <v>62000</v>
      </c>
      <c r="AL50" s="129">
        <f t="shared" si="47"/>
        <v>186000</v>
      </c>
      <c r="AM50" s="424">
        <f t="shared" si="50"/>
        <v>27.678571428571427</v>
      </c>
      <c r="AO50" s="424">
        <v>37000</v>
      </c>
      <c r="AP50" s="129">
        <v>37000</v>
      </c>
      <c r="AQ50" s="129">
        <v>32000</v>
      </c>
      <c r="AR50" s="129">
        <f t="shared" si="48"/>
        <v>106000</v>
      </c>
      <c r="AS50" s="424">
        <f t="shared" si="51"/>
        <v>15.773809523809524</v>
      </c>
      <c r="AU50" s="424">
        <f t="shared" si="25"/>
        <v>292000</v>
      </c>
      <c r="AV50" s="424">
        <f t="shared" si="12"/>
        <v>43.452380952380949</v>
      </c>
      <c r="AX50" s="424">
        <f t="shared" si="31"/>
        <v>672000</v>
      </c>
      <c r="AY50" s="424">
        <f t="shared" si="13"/>
        <v>100</v>
      </c>
    </row>
    <row r="51" spans="1:51" ht="30" customHeight="1" x14ac:dyDescent="0.2">
      <c r="A51" s="52"/>
      <c r="B51" s="54"/>
      <c r="C51" s="54"/>
      <c r="D51" s="55"/>
      <c r="E51" s="56"/>
      <c r="F51" s="83"/>
      <c r="G51" s="104"/>
      <c r="H51" s="105"/>
      <c r="I51" s="59"/>
      <c r="J51" s="60"/>
      <c r="K51" s="133">
        <v>4</v>
      </c>
      <c r="L51" s="62"/>
      <c r="M51" s="63"/>
      <c r="N51" s="134" t="s">
        <v>66</v>
      </c>
      <c r="O51" s="129">
        <v>4000</v>
      </c>
      <c r="P51" s="136">
        <v>4000</v>
      </c>
      <c r="Q51" s="137">
        <v>5000</v>
      </c>
      <c r="R51" s="129">
        <v>4000</v>
      </c>
      <c r="S51" s="375"/>
      <c r="T51" s="129">
        <v>1000</v>
      </c>
      <c r="U51" s="129"/>
      <c r="V51" s="129">
        <v>1000</v>
      </c>
      <c r="W51" s="129">
        <f t="shared" si="45"/>
        <v>2000</v>
      </c>
      <c r="X51" s="135">
        <f t="shared" si="2"/>
        <v>50</v>
      </c>
      <c r="Z51" s="135"/>
      <c r="AA51" s="129"/>
      <c r="AB51" s="129">
        <v>1000</v>
      </c>
      <c r="AC51" s="129">
        <f t="shared" si="46"/>
        <v>1000</v>
      </c>
      <c r="AD51" s="424">
        <f t="shared" si="49"/>
        <v>25</v>
      </c>
      <c r="AF51" s="424">
        <f t="shared" si="32"/>
        <v>3000</v>
      </c>
      <c r="AG51" s="424">
        <f t="shared" si="6"/>
        <v>75</v>
      </c>
      <c r="AI51" s="424">
        <v>1000</v>
      </c>
      <c r="AJ51" s="129"/>
      <c r="AK51" s="129"/>
      <c r="AL51" s="129">
        <f t="shared" si="47"/>
        <v>1000</v>
      </c>
      <c r="AM51" s="424">
        <f t="shared" si="50"/>
        <v>25</v>
      </c>
      <c r="AO51" s="424"/>
      <c r="AP51" s="129"/>
      <c r="AQ51" s="129"/>
      <c r="AR51" s="129">
        <f t="shared" si="48"/>
        <v>0</v>
      </c>
      <c r="AS51" s="424">
        <f t="shared" si="51"/>
        <v>0</v>
      </c>
      <c r="AU51" s="424">
        <f t="shared" si="25"/>
        <v>1000</v>
      </c>
      <c r="AV51" s="424">
        <f t="shared" si="12"/>
        <v>25</v>
      </c>
      <c r="AX51" s="424">
        <f t="shared" si="31"/>
        <v>4000</v>
      </c>
      <c r="AY51" s="424">
        <f t="shared" si="13"/>
        <v>100</v>
      </c>
    </row>
    <row r="52" spans="1:51" ht="30" customHeight="1" x14ac:dyDescent="0.2">
      <c r="A52" s="52"/>
      <c r="B52" s="54"/>
      <c r="C52" s="54"/>
      <c r="D52" s="55"/>
      <c r="E52" s="56"/>
      <c r="F52" s="83"/>
      <c r="G52" s="104"/>
      <c r="H52" s="105"/>
      <c r="I52" s="59"/>
      <c r="J52" s="130" t="s">
        <v>55</v>
      </c>
      <c r="K52" s="61"/>
      <c r="L52" s="62"/>
      <c r="M52" s="63"/>
      <c r="N52" s="101" t="s">
        <v>56</v>
      </c>
      <c r="O52" s="103">
        <f>O53+O54+O55+O56</f>
        <v>23000</v>
      </c>
      <c r="P52" s="131">
        <f>P53+P54+P55+P56</f>
        <v>27000</v>
      </c>
      <c r="Q52" s="132">
        <f>Q53+Q54+Q55+Q56</f>
        <v>33000</v>
      </c>
      <c r="R52" s="103">
        <f>R53+R54+R55+R56</f>
        <v>23000</v>
      </c>
      <c r="S52" s="379"/>
      <c r="T52" s="103">
        <f>T53+T54+T55+T56</f>
        <v>2200</v>
      </c>
      <c r="U52" s="103">
        <f>U53+U54+U55+U56</f>
        <v>2500</v>
      </c>
      <c r="V52" s="103">
        <f>V53+V54+V55+V56</f>
        <v>2500</v>
      </c>
      <c r="W52" s="103">
        <f t="shared" si="45"/>
        <v>7200</v>
      </c>
      <c r="X52" s="102">
        <f t="shared" si="2"/>
        <v>31.304347826086957</v>
      </c>
      <c r="Z52" s="102">
        <f>Z53+Z54+Z55+Z56</f>
        <v>2800</v>
      </c>
      <c r="AA52" s="103">
        <f>AA53+AA54+AA55+AA56</f>
        <v>3000</v>
      </c>
      <c r="AB52" s="103">
        <f>AB53+AB54+AB55+AB56</f>
        <v>3000</v>
      </c>
      <c r="AC52" s="103">
        <f t="shared" si="46"/>
        <v>8800</v>
      </c>
      <c r="AD52" s="420">
        <f>AC52/(R52/100)</f>
        <v>38.260869565217391</v>
      </c>
      <c r="AF52" s="420">
        <f t="shared" si="32"/>
        <v>16000</v>
      </c>
      <c r="AG52" s="420">
        <f t="shared" si="6"/>
        <v>69.565217391304344</v>
      </c>
      <c r="AI52" s="420">
        <f>AI53+AI54+AI55+AI56</f>
        <v>2600</v>
      </c>
      <c r="AJ52" s="103">
        <f>AJ53+AJ54+AJ55+AJ56</f>
        <v>1700</v>
      </c>
      <c r="AK52" s="103">
        <f>AK53+AK54+AK55+AK56</f>
        <v>1700</v>
      </c>
      <c r="AL52" s="103">
        <f t="shared" si="47"/>
        <v>6000</v>
      </c>
      <c r="AM52" s="420">
        <f>AL52/(R52/100)</f>
        <v>26.086956521739129</v>
      </c>
      <c r="AO52" s="420">
        <f>AO53+AO54+AO55+AO56</f>
        <v>1000</v>
      </c>
      <c r="AP52" s="103">
        <f>AP53+AP54+AP55+AP56</f>
        <v>0</v>
      </c>
      <c r="AQ52" s="103">
        <f>AQ53+AQ54+AQ55+AQ56</f>
        <v>0</v>
      </c>
      <c r="AR52" s="103">
        <f t="shared" si="48"/>
        <v>1000</v>
      </c>
      <c r="AS52" s="420">
        <f>AR52/(R52/100)</f>
        <v>4.3478260869565215</v>
      </c>
      <c r="AU52" s="420">
        <f t="shared" si="25"/>
        <v>7000</v>
      </c>
      <c r="AV52" s="420">
        <f t="shared" si="12"/>
        <v>30.434782608695652</v>
      </c>
      <c r="AX52" s="420">
        <f t="shared" si="31"/>
        <v>23000</v>
      </c>
      <c r="AY52" s="420">
        <f t="shared" si="13"/>
        <v>100</v>
      </c>
    </row>
    <row r="53" spans="1:51" ht="30" customHeight="1" x14ac:dyDescent="0.2">
      <c r="A53" s="52"/>
      <c r="B53" s="54"/>
      <c r="C53" s="54"/>
      <c r="D53" s="55"/>
      <c r="E53" s="56"/>
      <c r="F53" s="83"/>
      <c r="G53" s="104"/>
      <c r="H53" s="105"/>
      <c r="I53" s="59"/>
      <c r="J53" s="60"/>
      <c r="K53" s="133">
        <v>2</v>
      </c>
      <c r="L53" s="62"/>
      <c r="M53" s="63"/>
      <c r="N53" s="134" t="s">
        <v>57</v>
      </c>
      <c r="O53" s="129">
        <v>2000</v>
      </c>
      <c r="P53" s="136">
        <v>3000</v>
      </c>
      <c r="Q53" s="137">
        <v>3000</v>
      </c>
      <c r="R53" s="129">
        <v>2000</v>
      </c>
      <c r="S53" s="375"/>
      <c r="T53" s="129">
        <v>200</v>
      </c>
      <c r="U53" s="129">
        <v>400</v>
      </c>
      <c r="V53" s="129">
        <v>400</v>
      </c>
      <c r="W53" s="129">
        <f t="shared" si="45"/>
        <v>1000</v>
      </c>
      <c r="X53" s="135">
        <f>W53/(R53/100)</f>
        <v>50</v>
      </c>
      <c r="Z53" s="135">
        <v>200</v>
      </c>
      <c r="AA53" s="129">
        <v>400</v>
      </c>
      <c r="AB53" s="129">
        <v>400</v>
      </c>
      <c r="AC53" s="129">
        <f t="shared" si="46"/>
        <v>1000</v>
      </c>
      <c r="AD53" s="424">
        <f>AC53/(R53/100)</f>
        <v>50</v>
      </c>
      <c r="AF53" s="424">
        <f t="shared" si="32"/>
        <v>2000</v>
      </c>
      <c r="AG53" s="424">
        <f t="shared" si="6"/>
        <v>100</v>
      </c>
      <c r="AI53" s="424"/>
      <c r="AJ53" s="129"/>
      <c r="AK53" s="129"/>
      <c r="AL53" s="129">
        <f t="shared" si="47"/>
        <v>0</v>
      </c>
      <c r="AM53" s="424">
        <f>AL53/(R53/100)</f>
        <v>0</v>
      </c>
      <c r="AO53" s="424"/>
      <c r="AP53" s="129"/>
      <c r="AQ53" s="129"/>
      <c r="AR53" s="129">
        <f t="shared" si="48"/>
        <v>0</v>
      </c>
      <c r="AS53" s="424">
        <f>AR53/(R53/100)</f>
        <v>0</v>
      </c>
      <c r="AU53" s="424">
        <f t="shared" si="25"/>
        <v>0</v>
      </c>
      <c r="AV53" s="424">
        <f t="shared" si="12"/>
        <v>0</v>
      </c>
      <c r="AX53" s="424">
        <f t="shared" si="31"/>
        <v>2000</v>
      </c>
      <c r="AY53" s="424">
        <f t="shared" si="13"/>
        <v>100</v>
      </c>
    </row>
    <row r="54" spans="1:51" ht="29.25" customHeight="1" x14ac:dyDescent="0.2">
      <c r="A54" s="52"/>
      <c r="B54" s="54"/>
      <c r="C54" s="54"/>
      <c r="D54" s="55"/>
      <c r="E54" s="56"/>
      <c r="F54" s="83"/>
      <c r="G54" s="104"/>
      <c r="H54" s="105"/>
      <c r="I54" s="59"/>
      <c r="J54" s="60"/>
      <c r="K54" s="133">
        <v>3</v>
      </c>
      <c r="L54" s="62"/>
      <c r="M54" s="63"/>
      <c r="N54" s="134" t="s">
        <v>69</v>
      </c>
      <c r="O54" s="129">
        <v>17000</v>
      </c>
      <c r="P54" s="136">
        <v>18000</v>
      </c>
      <c r="Q54" s="137">
        <v>21000</v>
      </c>
      <c r="R54" s="129">
        <v>17000</v>
      </c>
      <c r="S54" s="375"/>
      <c r="T54" s="129">
        <v>1400</v>
      </c>
      <c r="U54" s="129">
        <v>1500</v>
      </c>
      <c r="V54" s="129">
        <v>1500</v>
      </c>
      <c r="W54" s="129">
        <f t="shared" si="45"/>
        <v>4400</v>
      </c>
      <c r="X54" s="135">
        <f t="shared" si="2"/>
        <v>25.882352941176471</v>
      </c>
      <c r="Z54" s="135">
        <v>2000</v>
      </c>
      <c r="AA54" s="129">
        <v>2000</v>
      </c>
      <c r="AB54" s="129">
        <v>2000</v>
      </c>
      <c r="AC54" s="129">
        <f t="shared" si="46"/>
        <v>6000</v>
      </c>
      <c r="AD54" s="424">
        <f>AC54/(R54/100)</f>
        <v>35.294117647058826</v>
      </c>
      <c r="AF54" s="424">
        <f t="shared" si="32"/>
        <v>10400</v>
      </c>
      <c r="AG54" s="424">
        <f t="shared" si="6"/>
        <v>61.176470588235297</v>
      </c>
      <c r="AI54" s="424">
        <v>2200</v>
      </c>
      <c r="AJ54" s="129">
        <v>1700</v>
      </c>
      <c r="AK54" s="129">
        <v>1700</v>
      </c>
      <c r="AL54" s="129">
        <f t="shared" si="47"/>
        <v>5600</v>
      </c>
      <c r="AM54" s="424">
        <f>AL54/(R54/100)</f>
        <v>32.941176470588232</v>
      </c>
      <c r="AO54" s="424">
        <v>1000</v>
      </c>
      <c r="AP54" s="129"/>
      <c r="AQ54" s="129"/>
      <c r="AR54" s="129">
        <f t="shared" si="48"/>
        <v>1000</v>
      </c>
      <c r="AS54" s="424">
        <f>AR54/(R54/100)</f>
        <v>5.882352941176471</v>
      </c>
      <c r="AU54" s="424">
        <f t="shared" si="25"/>
        <v>6600</v>
      </c>
      <c r="AV54" s="424">
        <f t="shared" si="12"/>
        <v>38.823529411764703</v>
      </c>
      <c r="AX54" s="424">
        <f t="shared" si="31"/>
        <v>17000</v>
      </c>
      <c r="AY54" s="424">
        <f t="shared" si="13"/>
        <v>100</v>
      </c>
    </row>
    <row r="55" spans="1:51" ht="25.5" hidden="1" customHeight="1" x14ac:dyDescent="0.2">
      <c r="A55" s="52"/>
      <c r="B55" s="54"/>
      <c r="C55" s="54"/>
      <c r="D55" s="55"/>
      <c r="E55" s="56"/>
      <c r="F55" s="83"/>
      <c r="G55" s="104"/>
      <c r="H55" s="105"/>
      <c r="I55" s="59"/>
      <c r="J55" s="60"/>
      <c r="K55" s="133">
        <v>5</v>
      </c>
      <c r="L55" s="62"/>
      <c r="M55" s="63"/>
      <c r="N55" s="134" t="s">
        <v>58</v>
      </c>
      <c r="O55" s="129"/>
      <c r="P55" s="136">
        <v>1000</v>
      </c>
      <c r="Q55" s="137">
        <v>2000</v>
      </c>
      <c r="R55" s="129"/>
      <c r="S55" s="375"/>
      <c r="T55" s="129">
        <f>O55*0.08</f>
        <v>0</v>
      </c>
      <c r="U55" s="129"/>
      <c r="V55" s="129"/>
      <c r="W55" s="129">
        <f t="shared" si="45"/>
        <v>0</v>
      </c>
      <c r="X55" s="135"/>
      <c r="Z55" s="135">
        <f>U55*0.08</f>
        <v>0</v>
      </c>
      <c r="AA55" s="129"/>
      <c r="AB55" s="129"/>
      <c r="AC55" s="129">
        <f t="shared" si="46"/>
        <v>0</v>
      </c>
      <c r="AD55" s="424"/>
      <c r="AF55" s="424">
        <f t="shared" si="32"/>
        <v>0</v>
      </c>
      <c r="AG55" s="424"/>
      <c r="AI55" s="424"/>
      <c r="AJ55" s="129"/>
      <c r="AK55" s="129"/>
      <c r="AL55" s="129">
        <f t="shared" si="47"/>
        <v>0</v>
      </c>
      <c r="AM55" s="424" t="e">
        <f>AL55/(R55/100)</f>
        <v>#DIV/0!</v>
      </c>
      <c r="AO55" s="424">
        <f>AJ55*0.08</f>
        <v>0</v>
      </c>
      <c r="AP55" s="129"/>
      <c r="AQ55" s="129"/>
      <c r="AR55" s="129">
        <f t="shared" si="48"/>
        <v>0</v>
      </c>
      <c r="AS55" s="424" t="e">
        <f>AR55/(R55/100)</f>
        <v>#DIV/0!</v>
      </c>
      <c r="AU55" s="424">
        <f t="shared" si="25"/>
        <v>0</v>
      </c>
      <c r="AV55" s="424"/>
      <c r="AX55" s="424">
        <f t="shared" si="31"/>
        <v>0</v>
      </c>
      <c r="AY55" s="424"/>
    </row>
    <row r="56" spans="1:51" ht="30" customHeight="1" x14ac:dyDescent="0.2">
      <c r="A56" s="52"/>
      <c r="B56" s="54"/>
      <c r="C56" s="54"/>
      <c r="D56" s="55"/>
      <c r="E56" s="56"/>
      <c r="F56" s="83"/>
      <c r="G56" s="104"/>
      <c r="H56" s="105"/>
      <c r="I56" s="59"/>
      <c r="J56" s="60"/>
      <c r="K56" s="133">
        <v>7</v>
      </c>
      <c r="L56" s="62"/>
      <c r="M56" s="63"/>
      <c r="N56" s="134" t="s">
        <v>59</v>
      </c>
      <c r="O56" s="129">
        <v>4000</v>
      </c>
      <c r="P56" s="136">
        <v>5000</v>
      </c>
      <c r="Q56" s="137">
        <v>7000</v>
      </c>
      <c r="R56" s="129">
        <v>4000</v>
      </c>
      <c r="S56" s="375"/>
      <c r="T56" s="129">
        <v>600</v>
      </c>
      <c r="U56" s="129">
        <v>600</v>
      </c>
      <c r="V56" s="129">
        <v>600</v>
      </c>
      <c r="W56" s="129">
        <f t="shared" si="45"/>
        <v>1800</v>
      </c>
      <c r="X56" s="135">
        <f t="shared" si="2"/>
        <v>45</v>
      </c>
      <c r="Z56" s="135">
        <v>600</v>
      </c>
      <c r="AA56" s="129">
        <v>600</v>
      </c>
      <c r="AB56" s="129">
        <v>600</v>
      </c>
      <c r="AC56" s="129">
        <f t="shared" si="46"/>
        <v>1800</v>
      </c>
      <c r="AD56" s="424">
        <f>AC56/(R56/100)</f>
        <v>45</v>
      </c>
      <c r="AF56" s="424">
        <f t="shared" si="32"/>
        <v>3600</v>
      </c>
      <c r="AG56" s="424">
        <f t="shared" si="6"/>
        <v>90</v>
      </c>
      <c r="AI56" s="424">
        <v>400</v>
      </c>
      <c r="AJ56" s="129"/>
      <c r="AK56" s="129"/>
      <c r="AL56" s="129">
        <f t="shared" si="47"/>
        <v>400</v>
      </c>
      <c r="AM56" s="424">
        <f>AL56/(R56/100)</f>
        <v>10</v>
      </c>
      <c r="AO56" s="424"/>
      <c r="AP56" s="129"/>
      <c r="AQ56" s="129"/>
      <c r="AR56" s="129">
        <f t="shared" si="48"/>
        <v>0</v>
      </c>
      <c r="AS56" s="424">
        <f>AR56/(R56/100)</f>
        <v>0</v>
      </c>
      <c r="AU56" s="424">
        <f t="shared" si="25"/>
        <v>400</v>
      </c>
      <c r="AV56" s="424">
        <f t="shared" si="12"/>
        <v>10</v>
      </c>
      <c r="AX56" s="424">
        <f t="shared" si="31"/>
        <v>4000</v>
      </c>
      <c r="AY56" s="424">
        <f t="shared" si="13"/>
        <v>100</v>
      </c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39370078740157483" bottom="0.62992125984251968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V19" sqref="V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7" width="11.7109375" style="12" customWidth="1"/>
    <col min="38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8" width="11.7109375" style="12" customWidth="1"/>
    <col min="49" max="49" width="1.7109375" style="12" customWidth="1"/>
    <col min="50" max="50" width="13" style="12" customWidth="1"/>
    <col min="51" max="51" width="11.7109375" style="12" customWidth="1"/>
    <col min="52" max="240" width="9.140625" style="14"/>
    <col min="241" max="248" width="4" style="14" customWidth="1"/>
    <col min="249" max="249" width="6" style="14" customWidth="1"/>
    <col min="250" max="251" width="4" style="14" customWidth="1"/>
    <col min="252" max="253" width="0" style="14" hidden="1" customWidth="1"/>
    <col min="254" max="254" width="47.7109375" style="14" customWidth="1"/>
    <col min="255" max="257" width="0" style="14" hidden="1" customWidth="1"/>
    <col min="258" max="258" width="14.5703125" style="14" customWidth="1"/>
    <col min="259" max="268" width="0" style="14" hidden="1" customWidth="1"/>
    <col min="269" max="269" width="1.7109375" style="14" customWidth="1"/>
    <col min="270" max="272" width="11.7109375" style="14" customWidth="1"/>
    <col min="273" max="273" width="13" style="14" customWidth="1"/>
    <col min="274" max="274" width="11.7109375" style="14" customWidth="1"/>
    <col min="275" max="275" width="1.7109375" style="14" customWidth="1"/>
    <col min="276" max="278" width="1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2" width="13" style="14" customWidth="1"/>
    <col min="283" max="283" width="11.7109375" style="14" customWidth="1"/>
    <col min="284" max="284" width="1.7109375" style="14" customWidth="1"/>
    <col min="285" max="287" width="11.7109375" style="14" customWidth="1"/>
    <col min="288" max="288" width="13" style="14" customWidth="1"/>
    <col min="289" max="289" width="11.7109375" style="14" customWidth="1"/>
    <col min="290" max="290" width="1.7109375" style="14" customWidth="1"/>
    <col min="291" max="293" width="1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8" width="11.7109375" style="14" customWidth="1"/>
    <col min="299" max="299" width="1.7109375" style="14" customWidth="1"/>
    <col min="300" max="300" width="13" style="14" customWidth="1"/>
    <col min="301" max="301" width="11.7109375" style="14" customWidth="1"/>
    <col min="302" max="302" width="1.7109375" style="14" customWidth="1"/>
    <col min="303" max="496" width="9.140625" style="14"/>
    <col min="497" max="504" width="4" style="14" customWidth="1"/>
    <col min="505" max="505" width="6" style="14" customWidth="1"/>
    <col min="506" max="507" width="4" style="14" customWidth="1"/>
    <col min="508" max="509" width="0" style="14" hidden="1" customWidth="1"/>
    <col min="510" max="510" width="47.7109375" style="14" customWidth="1"/>
    <col min="511" max="513" width="0" style="14" hidden="1" customWidth="1"/>
    <col min="514" max="514" width="14.5703125" style="14" customWidth="1"/>
    <col min="515" max="524" width="0" style="14" hidden="1" customWidth="1"/>
    <col min="525" max="525" width="1.7109375" style="14" customWidth="1"/>
    <col min="526" max="528" width="11.7109375" style="14" customWidth="1"/>
    <col min="529" max="529" width="13" style="14" customWidth="1"/>
    <col min="530" max="530" width="11.7109375" style="14" customWidth="1"/>
    <col min="531" max="531" width="1.7109375" style="14" customWidth="1"/>
    <col min="532" max="534" width="1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38" width="13" style="14" customWidth="1"/>
    <col min="539" max="539" width="11.7109375" style="14" customWidth="1"/>
    <col min="540" max="540" width="1.7109375" style="14" customWidth="1"/>
    <col min="541" max="543" width="11.7109375" style="14" customWidth="1"/>
    <col min="544" max="544" width="13" style="14" customWidth="1"/>
    <col min="545" max="545" width="11.7109375" style="14" customWidth="1"/>
    <col min="546" max="546" width="1.7109375" style="14" customWidth="1"/>
    <col min="547" max="549" width="1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4" width="11.7109375" style="14" customWidth="1"/>
    <col min="555" max="555" width="1.7109375" style="14" customWidth="1"/>
    <col min="556" max="556" width="13" style="14" customWidth="1"/>
    <col min="557" max="557" width="11.7109375" style="14" customWidth="1"/>
    <col min="558" max="558" width="1.7109375" style="14" customWidth="1"/>
    <col min="559" max="752" width="9.140625" style="14"/>
    <col min="753" max="760" width="4" style="14" customWidth="1"/>
    <col min="761" max="761" width="6" style="14" customWidth="1"/>
    <col min="762" max="763" width="4" style="14" customWidth="1"/>
    <col min="764" max="765" width="0" style="14" hidden="1" customWidth="1"/>
    <col min="766" max="766" width="47.7109375" style="14" customWidth="1"/>
    <col min="767" max="769" width="0" style="14" hidden="1" customWidth="1"/>
    <col min="770" max="770" width="14.5703125" style="14" customWidth="1"/>
    <col min="771" max="780" width="0" style="14" hidden="1" customWidth="1"/>
    <col min="781" max="781" width="1.7109375" style="14" customWidth="1"/>
    <col min="782" max="784" width="11.7109375" style="14" customWidth="1"/>
    <col min="785" max="785" width="13" style="14" customWidth="1"/>
    <col min="786" max="786" width="11.7109375" style="14" customWidth="1"/>
    <col min="787" max="787" width="1.7109375" style="14" customWidth="1"/>
    <col min="788" max="790" width="1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4" width="13" style="14" customWidth="1"/>
    <col min="795" max="795" width="11.7109375" style="14" customWidth="1"/>
    <col min="796" max="796" width="1.7109375" style="14" customWidth="1"/>
    <col min="797" max="799" width="11.7109375" style="14" customWidth="1"/>
    <col min="800" max="800" width="13" style="14" customWidth="1"/>
    <col min="801" max="801" width="11.7109375" style="14" customWidth="1"/>
    <col min="802" max="802" width="1.7109375" style="14" customWidth="1"/>
    <col min="803" max="805" width="1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10" width="11.7109375" style="14" customWidth="1"/>
    <col min="811" max="811" width="1.7109375" style="14" customWidth="1"/>
    <col min="812" max="812" width="13" style="14" customWidth="1"/>
    <col min="813" max="813" width="11.7109375" style="14" customWidth="1"/>
    <col min="814" max="814" width="1.7109375" style="14" customWidth="1"/>
    <col min="815" max="1008" width="9.140625" style="14"/>
    <col min="1009" max="1016" width="4" style="14" customWidth="1"/>
    <col min="1017" max="1017" width="6" style="14" customWidth="1"/>
    <col min="1018" max="1019" width="4" style="14" customWidth="1"/>
    <col min="1020" max="1021" width="0" style="14" hidden="1" customWidth="1"/>
    <col min="1022" max="1022" width="47.7109375" style="14" customWidth="1"/>
    <col min="1023" max="1025" width="0" style="14" hidden="1" customWidth="1"/>
    <col min="1026" max="1026" width="14.5703125" style="14" customWidth="1"/>
    <col min="1027" max="1036" width="0" style="14" hidden="1" customWidth="1"/>
    <col min="1037" max="1037" width="1.7109375" style="14" customWidth="1"/>
    <col min="1038" max="1040" width="11.7109375" style="14" customWidth="1"/>
    <col min="1041" max="1041" width="13" style="14" customWidth="1"/>
    <col min="1042" max="1042" width="11.7109375" style="14" customWidth="1"/>
    <col min="1043" max="1043" width="1.7109375" style="14" customWidth="1"/>
    <col min="1044" max="1046" width="1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0" width="13" style="14" customWidth="1"/>
    <col min="1051" max="1051" width="11.7109375" style="14" customWidth="1"/>
    <col min="1052" max="1052" width="1.7109375" style="14" customWidth="1"/>
    <col min="1053" max="1055" width="11.7109375" style="14" customWidth="1"/>
    <col min="1056" max="1056" width="13" style="14" customWidth="1"/>
    <col min="1057" max="1057" width="11.7109375" style="14" customWidth="1"/>
    <col min="1058" max="1058" width="1.7109375" style="14" customWidth="1"/>
    <col min="1059" max="1061" width="1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6" width="11.7109375" style="14" customWidth="1"/>
    <col min="1067" max="1067" width="1.7109375" style="14" customWidth="1"/>
    <col min="1068" max="1068" width="13" style="14" customWidth="1"/>
    <col min="1069" max="1069" width="11.7109375" style="14" customWidth="1"/>
    <col min="1070" max="1070" width="1.7109375" style="14" customWidth="1"/>
    <col min="1071" max="1264" width="9.140625" style="14"/>
    <col min="1265" max="1272" width="4" style="14" customWidth="1"/>
    <col min="1273" max="1273" width="6" style="14" customWidth="1"/>
    <col min="1274" max="1275" width="4" style="14" customWidth="1"/>
    <col min="1276" max="1277" width="0" style="14" hidden="1" customWidth="1"/>
    <col min="1278" max="1278" width="47.7109375" style="14" customWidth="1"/>
    <col min="1279" max="1281" width="0" style="14" hidden="1" customWidth="1"/>
    <col min="1282" max="1282" width="14.5703125" style="14" customWidth="1"/>
    <col min="1283" max="1292" width="0" style="14" hidden="1" customWidth="1"/>
    <col min="1293" max="1293" width="1.7109375" style="14" customWidth="1"/>
    <col min="1294" max="1296" width="11.7109375" style="14" customWidth="1"/>
    <col min="1297" max="1297" width="13" style="14" customWidth="1"/>
    <col min="1298" max="1298" width="11.7109375" style="14" customWidth="1"/>
    <col min="1299" max="1299" width="1.7109375" style="14" customWidth="1"/>
    <col min="1300" max="1302" width="1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6" width="13" style="14" customWidth="1"/>
    <col min="1307" max="1307" width="11.7109375" style="14" customWidth="1"/>
    <col min="1308" max="1308" width="1.7109375" style="14" customWidth="1"/>
    <col min="1309" max="1311" width="11.7109375" style="14" customWidth="1"/>
    <col min="1312" max="1312" width="13" style="14" customWidth="1"/>
    <col min="1313" max="1313" width="11.7109375" style="14" customWidth="1"/>
    <col min="1314" max="1314" width="1.7109375" style="14" customWidth="1"/>
    <col min="1315" max="1317" width="1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2" width="11.7109375" style="14" customWidth="1"/>
    <col min="1323" max="1323" width="1.7109375" style="14" customWidth="1"/>
    <col min="1324" max="1324" width="13" style="14" customWidth="1"/>
    <col min="1325" max="1325" width="11.7109375" style="14" customWidth="1"/>
    <col min="1326" max="1326" width="1.7109375" style="14" customWidth="1"/>
    <col min="1327" max="1520" width="9.140625" style="14"/>
    <col min="1521" max="1528" width="4" style="14" customWidth="1"/>
    <col min="1529" max="1529" width="6" style="14" customWidth="1"/>
    <col min="1530" max="1531" width="4" style="14" customWidth="1"/>
    <col min="1532" max="1533" width="0" style="14" hidden="1" customWidth="1"/>
    <col min="1534" max="1534" width="47.7109375" style="14" customWidth="1"/>
    <col min="1535" max="1537" width="0" style="14" hidden="1" customWidth="1"/>
    <col min="1538" max="1538" width="14.5703125" style="14" customWidth="1"/>
    <col min="1539" max="1548" width="0" style="14" hidden="1" customWidth="1"/>
    <col min="1549" max="1549" width="1.7109375" style="14" customWidth="1"/>
    <col min="1550" max="1552" width="11.7109375" style="14" customWidth="1"/>
    <col min="1553" max="1553" width="13" style="14" customWidth="1"/>
    <col min="1554" max="1554" width="11.7109375" style="14" customWidth="1"/>
    <col min="1555" max="1555" width="1.7109375" style="14" customWidth="1"/>
    <col min="1556" max="1558" width="1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2" width="13" style="14" customWidth="1"/>
    <col min="1563" max="1563" width="11.7109375" style="14" customWidth="1"/>
    <col min="1564" max="1564" width="1.7109375" style="14" customWidth="1"/>
    <col min="1565" max="1567" width="11.7109375" style="14" customWidth="1"/>
    <col min="1568" max="1568" width="13" style="14" customWidth="1"/>
    <col min="1569" max="1569" width="11.7109375" style="14" customWidth="1"/>
    <col min="1570" max="1570" width="1.7109375" style="14" customWidth="1"/>
    <col min="1571" max="1573" width="1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8" width="11.7109375" style="14" customWidth="1"/>
    <col min="1579" max="1579" width="1.7109375" style="14" customWidth="1"/>
    <col min="1580" max="1580" width="13" style="14" customWidth="1"/>
    <col min="1581" max="1581" width="11.7109375" style="14" customWidth="1"/>
    <col min="1582" max="1582" width="1.7109375" style="14" customWidth="1"/>
    <col min="1583" max="1776" width="9.140625" style="14"/>
    <col min="1777" max="1784" width="4" style="14" customWidth="1"/>
    <col min="1785" max="1785" width="6" style="14" customWidth="1"/>
    <col min="1786" max="1787" width="4" style="14" customWidth="1"/>
    <col min="1788" max="1789" width="0" style="14" hidden="1" customWidth="1"/>
    <col min="1790" max="1790" width="47.7109375" style="14" customWidth="1"/>
    <col min="1791" max="1793" width="0" style="14" hidden="1" customWidth="1"/>
    <col min="1794" max="1794" width="14.5703125" style="14" customWidth="1"/>
    <col min="1795" max="1804" width="0" style="14" hidden="1" customWidth="1"/>
    <col min="1805" max="1805" width="1.7109375" style="14" customWidth="1"/>
    <col min="1806" max="1808" width="11.7109375" style="14" customWidth="1"/>
    <col min="1809" max="1809" width="13" style="14" customWidth="1"/>
    <col min="1810" max="1810" width="11.7109375" style="14" customWidth="1"/>
    <col min="1811" max="1811" width="1.7109375" style="14" customWidth="1"/>
    <col min="1812" max="1814" width="1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18" width="13" style="14" customWidth="1"/>
    <col min="1819" max="1819" width="11.7109375" style="14" customWidth="1"/>
    <col min="1820" max="1820" width="1.7109375" style="14" customWidth="1"/>
    <col min="1821" max="1823" width="11.7109375" style="14" customWidth="1"/>
    <col min="1824" max="1824" width="13" style="14" customWidth="1"/>
    <col min="1825" max="1825" width="11.7109375" style="14" customWidth="1"/>
    <col min="1826" max="1826" width="1.7109375" style="14" customWidth="1"/>
    <col min="1827" max="1829" width="1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4" width="11.7109375" style="14" customWidth="1"/>
    <col min="1835" max="1835" width="1.7109375" style="14" customWidth="1"/>
    <col min="1836" max="1836" width="13" style="14" customWidth="1"/>
    <col min="1837" max="1837" width="11.7109375" style="14" customWidth="1"/>
    <col min="1838" max="1838" width="1.7109375" style="14" customWidth="1"/>
    <col min="1839" max="2032" width="9.140625" style="14"/>
    <col min="2033" max="2040" width="4" style="14" customWidth="1"/>
    <col min="2041" max="2041" width="6" style="14" customWidth="1"/>
    <col min="2042" max="2043" width="4" style="14" customWidth="1"/>
    <col min="2044" max="2045" width="0" style="14" hidden="1" customWidth="1"/>
    <col min="2046" max="2046" width="47.7109375" style="14" customWidth="1"/>
    <col min="2047" max="2049" width="0" style="14" hidden="1" customWidth="1"/>
    <col min="2050" max="2050" width="14.5703125" style="14" customWidth="1"/>
    <col min="2051" max="2060" width="0" style="14" hidden="1" customWidth="1"/>
    <col min="2061" max="2061" width="1.7109375" style="14" customWidth="1"/>
    <col min="2062" max="2064" width="11.7109375" style="14" customWidth="1"/>
    <col min="2065" max="2065" width="13" style="14" customWidth="1"/>
    <col min="2066" max="2066" width="11.7109375" style="14" customWidth="1"/>
    <col min="2067" max="2067" width="1.7109375" style="14" customWidth="1"/>
    <col min="2068" max="2070" width="1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4" width="13" style="14" customWidth="1"/>
    <col min="2075" max="2075" width="11.7109375" style="14" customWidth="1"/>
    <col min="2076" max="2076" width="1.7109375" style="14" customWidth="1"/>
    <col min="2077" max="2079" width="11.7109375" style="14" customWidth="1"/>
    <col min="2080" max="2080" width="13" style="14" customWidth="1"/>
    <col min="2081" max="2081" width="11.7109375" style="14" customWidth="1"/>
    <col min="2082" max="2082" width="1.7109375" style="14" customWidth="1"/>
    <col min="2083" max="2085" width="1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90" width="11.7109375" style="14" customWidth="1"/>
    <col min="2091" max="2091" width="1.7109375" style="14" customWidth="1"/>
    <col min="2092" max="2092" width="13" style="14" customWidth="1"/>
    <col min="2093" max="2093" width="11.7109375" style="14" customWidth="1"/>
    <col min="2094" max="2094" width="1.7109375" style="14" customWidth="1"/>
    <col min="2095" max="2288" width="9.140625" style="14"/>
    <col min="2289" max="2296" width="4" style="14" customWidth="1"/>
    <col min="2297" max="2297" width="6" style="14" customWidth="1"/>
    <col min="2298" max="2299" width="4" style="14" customWidth="1"/>
    <col min="2300" max="2301" width="0" style="14" hidden="1" customWidth="1"/>
    <col min="2302" max="2302" width="47.7109375" style="14" customWidth="1"/>
    <col min="2303" max="2305" width="0" style="14" hidden="1" customWidth="1"/>
    <col min="2306" max="2306" width="14.5703125" style="14" customWidth="1"/>
    <col min="2307" max="2316" width="0" style="14" hidden="1" customWidth="1"/>
    <col min="2317" max="2317" width="1.7109375" style="14" customWidth="1"/>
    <col min="2318" max="2320" width="11.7109375" style="14" customWidth="1"/>
    <col min="2321" max="2321" width="13" style="14" customWidth="1"/>
    <col min="2322" max="2322" width="11.7109375" style="14" customWidth="1"/>
    <col min="2323" max="2323" width="1.7109375" style="14" customWidth="1"/>
    <col min="2324" max="2326" width="1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0" width="13" style="14" customWidth="1"/>
    <col min="2331" max="2331" width="11.7109375" style="14" customWidth="1"/>
    <col min="2332" max="2332" width="1.7109375" style="14" customWidth="1"/>
    <col min="2333" max="2335" width="11.7109375" style="14" customWidth="1"/>
    <col min="2336" max="2336" width="13" style="14" customWidth="1"/>
    <col min="2337" max="2337" width="11.7109375" style="14" customWidth="1"/>
    <col min="2338" max="2338" width="1.7109375" style="14" customWidth="1"/>
    <col min="2339" max="2341" width="1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6" width="11.7109375" style="14" customWidth="1"/>
    <col min="2347" max="2347" width="1.7109375" style="14" customWidth="1"/>
    <col min="2348" max="2348" width="13" style="14" customWidth="1"/>
    <col min="2349" max="2349" width="11.7109375" style="14" customWidth="1"/>
    <col min="2350" max="2350" width="1.7109375" style="14" customWidth="1"/>
    <col min="2351" max="2544" width="9.140625" style="14"/>
    <col min="2545" max="2552" width="4" style="14" customWidth="1"/>
    <col min="2553" max="2553" width="6" style="14" customWidth="1"/>
    <col min="2554" max="2555" width="4" style="14" customWidth="1"/>
    <col min="2556" max="2557" width="0" style="14" hidden="1" customWidth="1"/>
    <col min="2558" max="2558" width="47.7109375" style="14" customWidth="1"/>
    <col min="2559" max="2561" width="0" style="14" hidden="1" customWidth="1"/>
    <col min="2562" max="2562" width="14.5703125" style="14" customWidth="1"/>
    <col min="2563" max="2572" width="0" style="14" hidden="1" customWidth="1"/>
    <col min="2573" max="2573" width="1.7109375" style="14" customWidth="1"/>
    <col min="2574" max="2576" width="11.7109375" style="14" customWidth="1"/>
    <col min="2577" max="2577" width="13" style="14" customWidth="1"/>
    <col min="2578" max="2578" width="11.7109375" style="14" customWidth="1"/>
    <col min="2579" max="2579" width="1.7109375" style="14" customWidth="1"/>
    <col min="2580" max="2582" width="1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6" width="13" style="14" customWidth="1"/>
    <col min="2587" max="2587" width="11.7109375" style="14" customWidth="1"/>
    <col min="2588" max="2588" width="1.7109375" style="14" customWidth="1"/>
    <col min="2589" max="2591" width="11.7109375" style="14" customWidth="1"/>
    <col min="2592" max="2592" width="13" style="14" customWidth="1"/>
    <col min="2593" max="2593" width="11.7109375" style="14" customWidth="1"/>
    <col min="2594" max="2594" width="1.7109375" style="14" customWidth="1"/>
    <col min="2595" max="2597" width="1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2" width="11.7109375" style="14" customWidth="1"/>
    <col min="2603" max="2603" width="1.7109375" style="14" customWidth="1"/>
    <col min="2604" max="2604" width="13" style="14" customWidth="1"/>
    <col min="2605" max="2605" width="11.7109375" style="14" customWidth="1"/>
    <col min="2606" max="2606" width="1.7109375" style="14" customWidth="1"/>
    <col min="2607" max="2800" width="9.140625" style="14"/>
    <col min="2801" max="2808" width="4" style="14" customWidth="1"/>
    <col min="2809" max="2809" width="6" style="14" customWidth="1"/>
    <col min="2810" max="2811" width="4" style="14" customWidth="1"/>
    <col min="2812" max="2813" width="0" style="14" hidden="1" customWidth="1"/>
    <col min="2814" max="2814" width="47.7109375" style="14" customWidth="1"/>
    <col min="2815" max="2817" width="0" style="14" hidden="1" customWidth="1"/>
    <col min="2818" max="2818" width="14.5703125" style="14" customWidth="1"/>
    <col min="2819" max="2828" width="0" style="14" hidden="1" customWidth="1"/>
    <col min="2829" max="2829" width="1.7109375" style="14" customWidth="1"/>
    <col min="2830" max="2832" width="11.7109375" style="14" customWidth="1"/>
    <col min="2833" max="2833" width="13" style="14" customWidth="1"/>
    <col min="2834" max="2834" width="11.7109375" style="14" customWidth="1"/>
    <col min="2835" max="2835" width="1.7109375" style="14" customWidth="1"/>
    <col min="2836" max="2838" width="1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2" width="13" style="14" customWidth="1"/>
    <col min="2843" max="2843" width="11.7109375" style="14" customWidth="1"/>
    <col min="2844" max="2844" width="1.7109375" style="14" customWidth="1"/>
    <col min="2845" max="2847" width="11.7109375" style="14" customWidth="1"/>
    <col min="2848" max="2848" width="13" style="14" customWidth="1"/>
    <col min="2849" max="2849" width="11.7109375" style="14" customWidth="1"/>
    <col min="2850" max="2850" width="1.7109375" style="14" customWidth="1"/>
    <col min="2851" max="2853" width="1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8" width="11.7109375" style="14" customWidth="1"/>
    <col min="2859" max="2859" width="1.7109375" style="14" customWidth="1"/>
    <col min="2860" max="2860" width="13" style="14" customWidth="1"/>
    <col min="2861" max="2861" width="11.7109375" style="14" customWidth="1"/>
    <col min="2862" max="2862" width="1.7109375" style="14" customWidth="1"/>
    <col min="2863" max="3056" width="9.140625" style="14"/>
    <col min="3057" max="3064" width="4" style="14" customWidth="1"/>
    <col min="3065" max="3065" width="6" style="14" customWidth="1"/>
    <col min="3066" max="3067" width="4" style="14" customWidth="1"/>
    <col min="3068" max="3069" width="0" style="14" hidden="1" customWidth="1"/>
    <col min="3070" max="3070" width="47.7109375" style="14" customWidth="1"/>
    <col min="3071" max="3073" width="0" style="14" hidden="1" customWidth="1"/>
    <col min="3074" max="3074" width="14.5703125" style="14" customWidth="1"/>
    <col min="3075" max="3084" width="0" style="14" hidden="1" customWidth="1"/>
    <col min="3085" max="3085" width="1.7109375" style="14" customWidth="1"/>
    <col min="3086" max="3088" width="11.7109375" style="14" customWidth="1"/>
    <col min="3089" max="3089" width="13" style="14" customWidth="1"/>
    <col min="3090" max="3090" width="11.7109375" style="14" customWidth="1"/>
    <col min="3091" max="3091" width="1.7109375" style="14" customWidth="1"/>
    <col min="3092" max="3094" width="1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098" width="13" style="14" customWidth="1"/>
    <col min="3099" max="3099" width="11.7109375" style="14" customWidth="1"/>
    <col min="3100" max="3100" width="1.7109375" style="14" customWidth="1"/>
    <col min="3101" max="3103" width="11.7109375" style="14" customWidth="1"/>
    <col min="3104" max="3104" width="13" style="14" customWidth="1"/>
    <col min="3105" max="3105" width="11.7109375" style="14" customWidth="1"/>
    <col min="3106" max="3106" width="1.7109375" style="14" customWidth="1"/>
    <col min="3107" max="3109" width="1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4" width="11.7109375" style="14" customWidth="1"/>
    <col min="3115" max="3115" width="1.7109375" style="14" customWidth="1"/>
    <col min="3116" max="3116" width="13" style="14" customWidth="1"/>
    <col min="3117" max="3117" width="11.7109375" style="14" customWidth="1"/>
    <col min="3118" max="3118" width="1.7109375" style="14" customWidth="1"/>
    <col min="3119" max="3312" width="9.140625" style="14"/>
    <col min="3313" max="3320" width="4" style="14" customWidth="1"/>
    <col min="3321" max="3321" width="6" style="14" customWidth="1"/>
    <col min="3322" max="3323" width="4" style="14" customWidth="1"/>
    <col min="3324" max="3325" width="0" style="14" hidden="1" customWidth="1"/>
    <col min="3326" max="3326" width="47.7109375" style="14" customWidth="1"/>
    <col min="3327" max="3329" width="0" style="14" hidden="1" customWidth="1"/>
    <col min="3330" max="3330" width="14.5703125" style="14" customWidth="1"/>
    <col min="3331" max="3340" width="0" style="14" hidden="1" customWidth="1"/>
    <col min="3341" max="3341" width="1.7109375" style="14" customWidth="1"/>
    <col min="3342" max="3344" width="11.7109375" style="14" customWidth="1"/>
    <col min="3345" max="3345" width="13" style="14" customWidth="1"/>
    <col min="3346" max="3346" width="11.7109375" style="14" customWidth="1"/>
    <col min="3347" max="3347" width="1.7109375" style="14" customWidth="1"/>
    <col min="3348" max="3350" width="1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4" width="13" style="14" customWidth="1"/>
    <col min="3355" max="3355" width="11.7109375" style="14" customWidth="1"/>
    <col min="3356" max="3356" width="1.7109375" style="14" customWidth="1"/>
    <col min="3357" max="3359" width="11.7109375" style="14" customWidth="1"/>
    <col min="3360" max="3360" width="13" style="14" customWidth="1"/>
    <col min="3361" max="3361" width="11.7109375" style="14" customWidth="1"/>
    <col min="3362" max="3362" width="1.7109375" style="14" customWidth="1"/>
    <col min="3363" max="3365" width="1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70" width="11.7109375" style="14" customWidth="1"/>
    <col min="3371" max="3371" width="1.7109375" style="14" customWidth="1"/>
    <col min="3372" max="3372" width="13" style="14" customWidth="1"/>
    <col min="3373" max="3373" width="11.7109375" style="14" customWidth="1"/>
    <col min="3374" max="3374" width="1.7109375" style="14" customWidth="1"/>
    <col min="3375" max="3568" width="9.140625" style="14"/>
    <col min="3569" max="3576" width="4" style="14" customWidth="1"/>
    <col min="3577" max="3577" width="6" style="14" customWidth="1"/>
    <col min="3578" max="3579" width="4" style="14" customWidth="1"/>
    <col min="3580" max="3581" width="0" style="14" hidden="1" customWidth="1"/>
    <col min="3582" max="3582" width="47.7109375" style="14" customWidth="1"/>
    <col min="3583" max="3585" width="0" style="14" hidden="1" customWidth="1"/>
    <col min="3586" max="3586" width="14.5703125" style="14" customWidth="1"/>
    <col min="3587" max="3596" width="0" style="14" hidden="1" customWidth="1"/>
    <col min="3597" max="3597" width="1.7109375" style="14" customWidth="1"/>
    <col min="3598" max="3600" width="11.7109375" style="14" customWidth="1"/>
    <col min="3601" max="3601" width="13" style="14" customWidth="1"/>
    <col min="3602" max="3602" width="11.7109375" style="14" customWidth="1"/>
    <col min="3603" max="3603" width="1.7109375" style="14" customWidth="1"/>
    <col min="3604" max="3606" width="1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0" width="13" style="14" customWidth="1"/>
    <col min="3611" max="3611" width="11.7109375" style="14" customWidth="1"/>
    <col min="3612" max="3612" width="1.7109375" style="14" customWidth="1"/>
    <col min="3613" max="3615" width="11.7109375" style="14" customWidth="1"/>
    <col min="3616" max="3616" width="13" style="14" customWidth="1"/>
    <col min="3617" max="3617" width="11.7109375" style="14" customWidth="1"/>
    <col min="3618" max="3618" width="1.7109375" style="14" customWidth="1"/>
    <col min="3619" max="3621" width="1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6" width="11.7109375" style="14" customWidth="1"/>
    <col min="3627" max="3627" width="1.7109375" style="14" customWidth="1"/>
    <col min="3628" max="3628" width="13" style="14" customWidth="1"/>
    <col min="3629" max="3629" width="11.7109375" style="14" customWidth="1"/>
    <col min="3630" max="3630" width="1.7109375" style="14" customWidth="1"/>
    <col min="3631" max="3824" width="9.140625" style="14"/>
    <col min="3825" max="3832" width="4" style="14" customWidth="1"/>
    <col min="3833" max="3833" width="6" style="14" customWidth="1"/>
    <col min="3834" max="3835" width="4" style="14" customWidth="1"/>
    <col min="3836" max="3837" width="0" style="14" hidden="1" customWidth="1"/>
    <col min="3838" max="3838" width="47.7109375" style="14" customWidth="1"/>
    <col min="3839" max="3841" width="0" style="14" hidden="1" customWidth="1"/>
    <col min="3842" max="3842" width="14.5703125" style="14" customWidth="1"/>
    <col min="3843" max="3852" width="0" style="14" hidden="1" customWidth="1"/>
    <col min="3853" max="3853" width="1.7109375" style="14" customWidth="1"/>
    <col min="3854" max="3856" width="11.7109375" style="14" customWidth="1"/>
    <col min="3857" max="3857" width="13" style="14" customWidth="1"/>
    <col min="3858" max="3858" width="11.7109375" style="14" customWidth="1"/>
    <col min="3859" max="3859" width="1.7109375" style="14" customWidth="1"/>
    <col min="3860" max="3862" width="1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6" width="13" style="14" customWidth="1"/>
    <col min="3867" max="3867" width="11.7109375" style="14" customWidth="1"/>
    <col min="3868" max="3868" width="1.7109375" style="14" customWidth="1"/>
    <col min="3869" max="3871" width="11.7109375" style="14" customWidth="1"/>
    <col min="3872" max="3872" width="13" style="14" customWidth="1"/>
    <col min="3873" max="3873" width="11.7109375" style="14" customWidth="1"/>
    <col min="3874" max="3874" width="1.7109375" style="14" customWidth="1"/>
    <col min="3875" max="3877" width="1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2" width="11.7109375" style="14" customWidth="1"/>
    <col min="3883" max="3883" width="1.7109375" style="14" customWidth="1"/>
    <col min="3884" max="3884" width="13" style="14" customWidth="1"/>
    <col min="3885" max="3885" width="11.7109375" style="14" customWidth="1"/>
    <col min="3886" max="3886" width="1.7109375" style="14" customWidth="1"/>
    <col min="3887" max="4080" width="9.140625" style="14"/>
    <col min="4081" max="4088" width="4" style="14" customWidth="1"/>
    <col min="4089" max="4089" width="6" style="14" customWidth="1"/>
    <col min="4090" max="4091" width="4" style="14" customWidth="1"/>
    <col min="4092" max="4093" width="0" style="14" hidden="1" customWidth="1"/>
    <col min="4094" max="4094" width="47.7109375" style="14" customWidth="1"/>
    <col min="4095" max="4097" width="0" style="14" hidden="1" customWidth="1"/>
    <col min="4098" max="4098" width="14.5703125" style="14" customWidth="1"/>
    <col min="4099" max="4108" width="0" style="14" hidden="1" customWidth="1"/>
    <col min="4109" max="4109" width="1.7109375" style="14" customWidth="1"/>
    <col min="4110" max="4112" width="11.7109375" style="14" customWidth="1"/>
    <col min="4113" max="4113" width="13" style="14" customWidth="1"/>
    <col min="4114" max="4114" width="11.7109375" style="14" customWidth="1"/>
    <col min="4115" max="4115" width="1.7109375" style="14" customWidth="1"/>
    <col min="4116" max="4118" width="1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2" width="13" style="14" customWidth="1"/>
    <col min="4123" max="4123" width="11.7109375" style="14" customWidth="1"/>
    <col min="4124" max="4124" width="1.7109375" style="14" customWidth="1"/>
    <col min="4125" max="4127" width="11.7109375" style="14" customWidth="1"/>
    <col min="4128" max="4128" width="13" style="14" customWidth="1"/>
    <col min="4129" max="4129" width="11.7109375" style="14" customWidth="1"/>
    <col min="4130" max="4130" width="1.7109375" style="14" customWidth="1"/>
    <col min="4131" max="4133" width="1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8" width="11.7109375" style="14" customWidth="1"/>
    <col min="4139" max="4139" width="1.7109375" style="14" customWidth="1"/>
    <col min="4140" max="4140" width="13" style="14" customWidth="1"/>
    <col min="4141" max="4141" width="11.7109375" style="14" customWidth="1"/>
    <col min="4142" max="4142" width="1.7109375" style="14" customWidth="1"/>
    <col min="4143" max="4336" width="9.140625" style="14"/>
    <col min="4337" max="4344" width="4" style="14" customWidth="1"/>
    <col min="4345" max="4345" width="6" style="14" customWidth="1"/>
    <col min="4346" max="4347" width="4" style="14" customWidth="1"/>
    <col min="4348" max="4349" width="0" style="14" hidden="1" customWidth="1"/>
    <col min="4350" max="4350" width="47.7109375" style="14" customWidth="1"/>
    <col min="4351" max="4353" width="0" style="14" hidden="1" customWidth="1"/>
    <col min="4354" max="4354" width="14.5703125" style="14" customWidth="1"/>
    <col min="4355" max="4364" width="0" style="14" hidden="1" customWidth="1"/>
    <col min="4365" max="4365" width="1.7109375" style="14" customWidth="1"/>
    <col min="4366" max="4368" width="11.7109375" style="14" customWidth="1"/>
    <col min="4369" max="4369" width="13" style="14" customWidth="1"/>
    <col min="4370" max="4370" width="11.7109375" style="14" customWidth="1"/>
    <col min="4371" max="4371" width="1.7109375" style="14" customWidth="1"/>
    <col min="4372" max="4374" width="1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78" width="13" style="14" customWidth="1"/>
    <col min="4379" max="4379" width="11.7109375" style="14" customWidth="1"/>
    <col min="4380" max="4380" width="1.7109375" style="14" customWidth="1"/>
    <col min="4381" max="4383" width="11.7109375" style="14" customWidth="1"/>
    <col min="4384" max="4384" width="13" style="14" customWidth="1"/>
    <col min="4385" max="4385" width="11.7109375" style="14" customWidth="1"/>
    <col min="4386" max="4386" width="1.7109375" style="14" customWidth="1"/>
    <col min="4387" max="4389" width="1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4" width="11.7109375" style="14" customWidth="1"/>
    <col min="4395" max="4395" width="1.7109375" style="14" customWidth="1"/>
    <col min="4396" max="4396" width="13" style="14" customWidth="1"/>
    <col min="4397" max="4397" width="11.7109375" style="14" customWidth="1"/>
    <col min="4398" max="4398" width="1.7109375" style="14" customWidth="1"/>
    <col min="4399" max="4592" width="9.140625" style="14"/>
    <col min="4593" max="4600" width="4" style="14" customWidth="1"/>
    <col min="4601" max="4601" width="6" style="14" customWidth="1"/>
    <col min="4602" max="4603" width="4" style="14" customWidth="1"/>
    <col min="4604" max="4605" width="0" style="14" hidden="1" customWidth="1"/>
    <col min="4606" max="4606" width="47.7109375" style="14" customWidth="1"/>
    <col min="4607" max="4609" width="0" style="14" hidden="1" customWidth="1"/>
    <col min="4610" max="4610" width="14.5703125" style="14" customWidth="1"/>
    <col min="4611" max="4620" width="0" style="14" hidden="1" customWidth="1"/>
    <col min="4621" max="4621" width="1.7109375" style="14" customWidth="1"/>
    <col min="4622" max="4624" width="11.7109375" style="14" customWidth="1"/>
    <col min="4625" max="4625" width="13" style="14" customWidth="1"/>
    <col min="4626" max="4626" width="11.7109375" style="14" customWidth="1"/>
    <col min="4627" max="4627" width="1.7109375" style="14" customWidth="1"/>
    <col min="4628" max="4630" width="1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4" width="13" style="14" customWidth="1"/>
    <col min="4635" max="4635" width="11.7109375" style="14" customWidth="1"/>
    <col min="4636" max="4636" width="1.7109375" style="14" customWidth="1"/>
    <col min="4637" max="4639" width="11.7109375" style="14" customWidth="1"/>
    <col min="4640" max="4640" width="13" style="14" customWidth="1"/>
    <col min="4641" max="4641" width="11.7109375" style="14" customWidth="1"/>
    <col min="4642" max="4642" width="1.7109375" style="14" customWidth="1"/>
    <col min="4643" max="4645" width="1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50" width="11.7109375" style="14" customWidth="1"/>
    <col min="4651" max="4651" width="1.7109375" style="14" customWidth="1"/>
    <col min="4652" max="4652" width="13" style="14" customWidth="1"/>
    <col min="4653" max="4653" width="11.7109375" style="14" customWidth="1"/>
    <col min="4654" max="4654" width="1.7109375" style="14" customWidth="1"/>
    <col min="4655" max="4848" width="9.140625" style="14"/>
    <col min="4849" max="4856" width="4" style="14" customWidth="1"/>
    <col min="4857" max="4857" width="6" style="14" customWidth="1"/>
    <col min="4858" max="4859" width="4" style="14" customWidth="1"/>
    <col min="4860" max="4861" width="0" style="14" hidden="1" customWidth="1"/>
    <col min="4862" max="4862" width="47.7109375" style="14" customWidth="1"/>
    <col min="4863" max="4865" width="0" style="14" hidden="1" customWidth="1"/>
    <col min="4866" max="4866" width="14.5703125" style="14" customWidth="1"/>
    <col min="4867" max="4876" width="0" style="14" hidden="1" customWidth="1"/>
    <col min="4877" max="4877" width="1.7109375" style="14" customWidth="1"/>
    <col min="4878" max="4880" width="11.7109375" style="14" customWidth="1"/>
    <col min="4881" max="4881" width="13" style="14" customWidth="1"/>
    <col min="4882" max="4882" width="11.7109375" style="14" customWidth="1"/>
    <col min="4883" max="4883" width="1.7109375" style="14" customWidth="1"/>
    <col min="4884" max="4886" width="1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0" width="13" style="14" customWidth="1"/>
    <col min="4891" max="4891" width="11.7109375" style="14" customWidth="1"/>
    <col min="4892" max="4892" width="1.7109375" style="14" customWidth="1"/>
    <col min="4893" max="4895" width="11.7109375" style="14" customWidth="1"/>
    <col min="4896" max="4896" width="13" style="14" customWidth="1"/>
    <col min="4897" max="4897" width="11.7109375" style="14" customWidth="1"/>
    <col min="4898" max="4898" width="1.7109375" style="14" customWidth="1"/>
    <col min="4899" max="4901" width="1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6" width="11.7109375" style="14" customWidth="1"/>
    <col min="4907" max="4907" width="1.7109375" style="14" customWidth="1"/>
    <col min="4908" max="4908" width="13" style="14" customWidth="1"/>
    <col min="4909" max="4909" width="11.7109375" style="14" customWidth="1"/>
    <col min="4910" max="4910" width="1.7109375" style="14" customWidth="1"/>
    <col min="4911" max="5104" width="9.140625" style="14"/>
    <col min="5105" max="5112" width="4" style="14" customWidth="1"/>
    <col min="5113" max="5113" width="6" style="14" customWidth="1"/>
    <col min="5114" max="5115" width="4" style="14" customWidth="1"/>
    <col min="5116" max="5117" width="0" style="14" hidden="1" customWidth="1"/>
    <col min="5118" max="5118" width="47.7109375" style="14" customWidth="1"/>
    <col min="5119" max="5121" width="0" style="14" hidden="1" customWidth="1"/>
    <col min="5122" max="5122" width="14.5703125" style="14" customWidth="1"/>
    <col min="5123" max="5132" width="0" style="14" hidden="1" customWidth="1"/>
    <col min="5133" max="5133" width="1.7109375" style="14" customWidth="1"/>
    <col min="5134" max="5136" width="11.7109375" style="14" customWidth="1"/>
    <col min="5137" max="5137" width="13" style="14" customWidth="1"/>
    <col min="5138" max="5138" width="11.7109375" style="14" customWidth="1"/>
    <col min="5139" max="5139" width="1.7109375" style="14" customWidth="1"/>
    <col min="5140" max="5142" width="1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6" width="13" style="14" customWidth="1"/>
    <col min="5147" max="5147" width="11.7109375" style="14" customWidth="1"/>
    <col min="5148" max="5148" width="1.7109375" style="14" customWidth="1"/>
    <col min="5149" max="5151" width="11.7109375" style="14" customWidth="1"/>
    <col min="5152" max="5152" width="13" style="14" customWidth="1"/>
    <col min="5153" max="5153" width="11.7109375" style="14" customWidth="1"/>
    <col min="5154" max="5154" width="1.7109375" style="14" customWidth="1"/>
    <col min="5155" max="5157" width="1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2" width="11.7109375" style="14" customWidth="1"/>
    <col min="5163" max="5163" width="1.7109375" style="14" customWidth="1"/>
    <col min="5164" max="5164" width="13" style="14" customWidth="1"/>
    <col min="5165" max="5165" width="11.7109375" style="14" customWidth="1"/>
    <col min="5166" max="5166" width="1.7109375" style="14" customWidth="1"/>
    <col min="5167" max="5360" width="9.140625" style="14"/>
    <col min="5361" max="5368" width="4" style="14" customWidth="1"/>
    <col min="5369" max="5369" width="6" style="14" customWidth="1"/>
    <col min="5370" max="5371" width="4" style="14" customWidth="1"/>
    <col min="5372" max="5373" width="0" style="14" hidden="1" customWidth="1"/>
    <col min="5374" max="5374" width="47.7109375" style="14" customWidth="1"/>
    <col min="5375" max="5377" width="0" style="14" hidden="1" customWidth="1"/>
    <col min="5378" max="5378" width="14.5703125" style="14" customWidth="1"/>
    <col min="5379" max="5388" width="0" style="14" hidden="1" customWidth="1"/>
    <col min="5389" max="5389" width="1.7109375" style="14" customWidth="1"/>
    <col min="5390" max="5392" width="11.7109375" style="14" customWidth="1"/>
    <col min="5393" max="5393" width="13" style="14" customWidth="1"/>
    <col min="5394" max="5394" width="11.7109375" style="14" customWidth="1"/>
    <col min="5395" max="5395" width="1.7109375" style="14" customWidth="1"/>
    <col min="5396" max="5398" width="1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2" width="13" style="14" customWidth="1"/>
    <col min="5403" max="5403" width="11.7109375" style="14" customWidth="1"/>
    <col min="5404" max="5404" width="1.7109375" style="14" customWidth="1"/>
    <col min="5405" max="5407" width="11.7109375" style="14" customWidth="1"/>
    <col min="5408" max="5408" width="13" style="14" customWidth="1"/>
    <col min="5409" max="5409" width="11.7109375" style="14" customWidth="1"/>
    <col min="5410" max="5410" width="1.7109375" style="14" customWidth="1"/>
    <col min="5411" max="5413" width="1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8" width="11.7109375" style="14" customWidth="1"/>
    <col min="5419" max="5419" width="1.7109375" style="14" customWidth="1"/>
    <col min="5420" max="5420" width="13" style="14" customWidth="1"/>
    <col min="5421" max="5421" width="11.7109375" style="14" customWidth="1"/>
    <col min="5422" max="5422" width="1.7109375" style="14" customWidth="1"/>
    <col min="5423" max="5616" width="9.140625" style="14"/>
    <col min="5617" max="5624" width="4" style="14" customWidth="1"/>
    <col min="5625" max="5625" width="6" style="14" customWidth="1"/>
    <col min="5626" max="5627" width="4" style="14" customWidth="1"/>
    <col min="5628" max="5629" width="0" style="14" hidden="1" customWidth="1"/>
    <col min="5630" max="5630" width="47.7109375" style="14" customWidth="1"/>
    <col min="5631" max="5633" width="0" style="14" hidden="1" customWidth="1"/>
    <col min="5634" max="5634" width="14.5703125" style="14" customWidth="1"/>
    <col min="5635" max="5644" width="0" style="14" hidden="1" customWidth="1"/>
    <col min="5645" max="5645" width="1.7109375" style="14" customWidth="1"/>
    <col min="5646" max="5648" width="11.7109375" style="14" customWidth="1"/>
    <col min="5649" max="5649" width="13" style="14" customWidth="1"/>
    <col min="5650" max="5650" width="11.7109375" style="14" customWidth="1"/>
    <col min="5651" max="5651" width="1.7109375" style="14" customWidth="1"/>
    <col min="5652" max="5654" width="1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58" width="13" style="14" customWidth="1"/>
    <col min="5659" max="5659" width="11.7109375" style="14" customWidth="1"/>
    <col min="5660" max="5660" width="1.7109375" style="14" customWidth="1"/>
    <col min="5661" max="5663" width="11.7109375" style="14" customWidth="1"/>
    <col min="5664" max="5664" width="13" style="14" customWidth="1"/>
    <col min="5665" max="5665" width="11.7109375" style="14" customWidth="1"/>
    <col min="5666" max="5666" width="1.7109375" style="14" customWidth="1"/>
    <col min="5667" max="5669" width="1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4" width="11.7109375" style="14" customWidth="1"/>
    <col min="5675" max="5675" width="1.7109375" style="14" customWidth="1"/>
    <col min="5676" max="5676" width="13" style="14" customWidth="1"/>
    <col min="5677" max="5677" width="11.7109375" style="14" customWidth="1"/>
    <col min="5678" max="5678" width="1.7109375" style="14" customWidth="1"/>
    <col min="5679" max="5872" width="9.140625" style="14"/>
    <col min="5873" max="5880" width="4" style="14" customWidth="1"/>
    <col min="5881" max="5881" width="6" style="14" customWidth="1"/>
    <col min="5882" max="5883" width="4" style="14" customWidth="1"/>
    <col min="5884" max="5885" width="0" style="14" hidden="1" customWidth="1"/>
    <col min="5886" max="5886" width="47.7109375" style="14" customWidth="1"/>
    <col min="5887" max="5889" width="0" style="14" hidden="1" customWidth="1"/>
    <col min="5890" max="5890" width="14.5703125" style="14" customWidth="1"/>
    <col min="5891" max="5900" width="0" style="14" hidden="1" customWidth="1"/>
    <col min="5901" max="5901" width="1.7109375" style="14" customWidth="1"/>
    <col min="5902" max="5904" width="11.7109375" style="14" customWidth="1"/>
    <col min="5905" max="5905" width="13" style="14" customWidth="1"/>
    <col min="5906" max="5906" width="11.7109375" style="14" customWidth="1"/>
    <col min="5907" max="5907" width="1.7109375" style="14" customWidth="1"/>
    <col min="5908" max="5910" width="1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4" width="13" style="14" customWidth="1"/>
    <col min="5915" max="5915" width="11.7109375" style="14" customWidth="1"/>
    <col min="5916" max="5916" width="1.7109375" style="14" customWidth="1"/>
    <col min="5917" max="5919" width="11.7109375" style="14" customWidth="1"/>
    <col min="5920" max="5920" width="13" style="14" customWidth="1"/>
    <col min="5921" max="5921" width="11.7109375" style="14" customWidth="1"/>
    <col min="5922" max="5922" width="1.7109375" style="14" customWidth="1"/>
    <col min="5923" max="5925" width="1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30" width="11.7109375" style="14" customWidth="1"/>
    <col min="5931" max="5931" width="1.7109375" style="14" customWidth="1"/>
    <col min="5932" max="5932" width="13" style="14" customWidth="1"/>
    <col min="5933" max="5933" width="11.7109375" style="14" customWidth="1"/>
    <col min="5934" max="5934" width="1.7109375" style="14" customWidth="1"/>
    <col min="5935" max="6128" width="9.140625" style="14"/>
    <col min="6129" max="6136" width="4" style="14" customWidth="1"/>
    <col min="6137" max="6137" width="6" style="14" customWidth="1"/>
    <col min="6138" max="6139" width="4" style="14" customWidth="1"/>
    <col min="6140" max="6141" width="0" style="14" hidden="1" customWidth="1"/>
    <col min="6142" max="6142" width="47.7109375" style="14" customWidth="1"/>
    <col min="6143" max="6145" width="0" style="14" hidden="1" customWidth="1"/>
    <col min="6146" max="6146" width="14.5703125" style="14" customWidth="1"/>
    <col min="6147" max="6156" width="0" style="14" hidden="1" customWidth="1"/>
    <col min="6157" max="6157" width="1.7109375" style="14" customWidth="1"/>
    <col min="6158" max="6160" width="11.7109375" style="14" customWidth="1"/>
    <col min="6161" max="6161" width="13" style="14" customWidth="1"/>
    <col min="6162" max="6162" width="11.7109375" style="14" customWidth="1"/>
    <col min="6163" max="6163" width="1.7109375" style="14" customWidth="1"/>
    <col min="6164" max="6166" width="1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0" width="13" style="14" customWidth="1"/>
    <col min="6171" max="6171" width="11.7109375" style="14" customWidth="1"/>
    <col min="6172" max="6172" width="1.7109375" style="14" customWidth="1"/>
    <col min="6173" max="6175" width="11.7109375" style="14" customWidth="1"/>
    <col min="6176" max="6176" width="13" style="14" customWidth="1"/>
    <col min="6177" max="6177" width="11.7109375" style="14" customWidth="1"/>
    <col min="6178" max="6178" width="1.7109375" style="14" customWidth="1"/>
    <col min="6179" max="6181" width="1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6" width="11.7109375" style="14" customWidth="1"/>
    <col min="6187" max="6187" width="1.7109375" style="14" customWidth="1"/>
    <col min="6188" max="6188" width="13" style="14" customWidth="1"/>
    <col min="6189" max="6189" width="11.7109375" style="14" customWidth="1"/>
    <col min="6190" max="6190" width="1.7109375" style="14" customWidth="1"/>
    <col min="6191" max="6384" width="9.140625" style="14"/>
    <col min="6385" max="6392" width="4" style="14" customWidth="1"/>
    <col min="6393" max="6393" width="6" style="14" customWidth="1"/>
    <col min="6394" max="6395" width="4" style="14" customWidth="1"/>
    <col min="6396" max="6397" width="0" style="14" hidden="1" customWidth="1"/>
    <col min="6398" max="6398" width="47.7109375" style="14" customWidth="1"/>
    <col min="6399" max="6401" width="0" style="14" hidden="1" customWidth="1"/>
    <col min="6402" max="6402" width="14.5703125" style="14" customWidth="1"/>
    <col min="6403" max="6412" width="0" style="14" hidden="1" customWidth="1"/>
    <col min="6413" max="6413" width="1.7109375" style="14" customWidth="1"/>
    <col min="6414" max="6416" width="11.7109375" style="14" customWidth="1"/>
    <col min="6417" max="6417" width="13" style="14" customWidth="1"/>
    <col min="6418" max="6418" width="11.7109375" style="14" customWidth="1"/>
    <col min="6419" max="6419" width="1.7109375" style="14" customWidth="1"/>
    <col min="6420" max="6422" width="1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6" width="13" style="14" customWidth="1"/>
    <col min="6427" max="6427" width="11.7109375" style="14" customWidth="1"/>
    <col min="6428" max="6428" width="1.7109375" style="14" customWidth="1"/>
    <col min="6429" max="6431" width="11.7109375" style="14" customWidth="1"/>
    <col min="6432" max="6432" width="13" style="14" customWidth="1"/>
    <col min="6433" max="6433" width="11.7109375" style="14" customWidth="1"/>
    <col min="6434" max="6434" width="1.7109375" style="14" customWidth="1"/>
    <col min="6435" max="6437" width="1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2" width="11.7109375" style="14" customWidth="1"/>
    <col min="6443" max="6443" width="1.7109375" style="14" customWidth="1"/>
    <col min="6444" max="6444" width="13" style="14" customWidth="1"/>
    <col min="6445" max="6445" width="11.7109375" style="14" customWidth="1"/>
    <col min="6446" max="6446" width="1.7109375" style="14" customWidth="1"/>
    <col min="6447" max="6640" width="9.140625" style="14"/>
    <col min="6641" max="6648" width="4" style="14" customWidth="1"/>
    <col min="6649" max="6649" width="6" style="14" customWidth="1"/>
    <col min="6650" max="6651" width="4" style="14" customWidth="1"/>
    <col min="6652" max="6653" width="0" style="14" hidden="1" customWidth="1"/>
    <col min="6654" max="6654" width="47.7109375" style="14" customWidth="1"/>
    <col min="6655" max="6657" width="0" style="14" hidden="1" customWidth="1"/>
    <col min="6658" max="6658" width="14.5703125" style="14" customWidth="1"/>
    <col min="6659" max="6668" width="0" style="14" hidden="1" customWidth="1"/>
    <col min="6669" max="6669" width="1.7109375" style="14" customWidth="1"/>
    <col min="6670" max="6672" width="11.7109375" style="14" customWidth="1"/>
    <col min="6673" max="6673" width="13" style="14" customWidth="1"/>
    <col min="6674" max="6674" width="11.7109375" style="14" customWidth="1"/>
    <col min="6675" max="6675" width="1.7109375" style="14" customWidth="1"/>
    <col min="6676" max="6678" width="1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2" width="13" style="14" customWidth="1"/>
    <col min="6683" max="6683" width="11.7109375" style="14" customWidth="1"/>
    <col min="6684" max="6684" width="1.7109375" style="14" customWidth="1"/>
    <col min="6685" max="6687" width="11.7109375" style="14" customWidth="1"/>
    <col min="6688" max="6688" width="13" style="14" customWidth="1"/>
    <col min="6689" max="6689" width="11.7109375" style="14" customWidth="1"/>
    <col min="6690" max="6690" width="1.7109375" style="14" customWidth="1"/>
    <col min="6691" max="6693" width="1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8" width="11.7109375" style="14" customWidth="1"/>
    <col min="6699" max="6699" width="1.7109375" style="14" customWidth="1"/>
    <col min="6700" max="6700" width="13" style="14" customWidth="1"/>
    <col min="6701" max="6701" width="11.7109375" style="14" customWidth="1"/>
    <col min="6702" max="6702" width="1.7109375" style="14" customWidth="1"/>
    <col min="6703" max="6896" width="9.140625" style="14"/>
    <col min="6897" max="6904" width="4" style="14" customWidth="1"/>
    <col min="6905" max="6905" width="6" style="14" customWidth="1"/>
    <col min="6906" max="6907" width="4" style="14" customWidth="1"/>
    <col min="6908" max="6909" width="0" style="14" hidden="1" customWidth="1"/>
    <col min="6910" max="6910" width="47.7109375" style="14" customWidth="1"/>
    <col min="6911" max="6913" width="0" style="14" hidden="1" customWidth="1"/>
    <col min="6914" max="6914" width="14.5703125" style="14" customWidth="1"/>
    <col min="6915" max="6924" width="0" style="14" hidden="1" customWidth="1"/>
    <col min="6925" max="6925" width="1.7109375" style="14" customWidth="1"/>
    <col min="6926" max="6928" width="11.7109375" style="14" customWidth="1"/>
    <col min="6929" max="6929" width="13" style="14" customWidth="1"/>
    <col min="6930" max="6930" width="11.7109375" style="14" customWidth="1"/>
    <col min="6931" max="6931" width="1.7109375" style="14" customWidth="1"/>
    <col min="6932" max="6934" width="1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38" width="13" style="14" customWidth="1"/>
    <col min="6939" max="6939" width="11.7109375" style="14" customWidth="1"/>
    <col min="6940" max="6940" width="1.7109375" style="14" customWidth="1"/>
    <col min="6941" max="6943" width="11.7109375" style="14" customWidth="1"/>
    <col min="6944" max="6944" width="13" style="14" customWidth="1"/>
    <col min="6945" max="6945" width="11.7109375" style="14" customWidth="1"/>
    <col min="6946" max="6946" width="1.7109375" style="14" customWidth="1"/>
    <col min="6947" max="6949" width="1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4" width="11.7109375" style="14" customWidth="1"/>
    <col min="6955" max="6955" width="1.7109375" style="14" customWidth="1"/>
    <col min="6956" max="6956" width="13" style="14" customWidth="1"/>
    <col min="6957" max="6957" width="11.7109375" style="14" customWidth="1"/>
    <col min="6958" max="6958" width="1.7109375" style="14" customWidth="1"/>
    <col min="6959" max="7152" width="9.140625" style="14"/>
    <col min="7153" max="7160" width="4" style="14" customWidth="1"/>
    <col min="7161" max="7161" width="6" style="14" customWidth="1"/>
    <col min="7162" max="7163" width="4" style="14" customWidth="1"/>
    <col min="7164" max="7165" width="0" style="14" hidden="1" customWidth="1"/>
    <col min="7166" max="7166" width="47.7109375" style="14" customWidth="1"/>
    <col min="7167" max="7169" width="0" style="14" hidden="1" customWidth="1"/>
    <col min="7170" max="7170" width="14.5703125" style="14" customWidth="1"/>
    <col min="7171" max="7180" width="0" style="14" hidden="1" customWidth="1"/>
    <col min="7181" max="7181" width="1.7109375" style="14" customWidth="1"/>
    <col min="7182" max="7184" width="11.7109375" style="14" customWidth="1"/>
    <col min="7185" max="7185" width="13" style="14" customWidth="1"/>
    <col min="7186" max="7186" width="11.7109375" style="14" customWidth="1"/>
    <col min="7187" max="7187" width="1.7109375" style="14" customWidth="1"/>
    <col min="7188" max="7190" width="1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4" width="13" style="14" customWidth="1"/>
    <col min="7195" max="7195" width="11.7109375" style="14" customWidth="1"/>
    <col min="7196" max="7196" width="1.7109375" style="14" customWidth="1"/>
    <col min="7197" max="7199" width="11.7109375" style="14" customWidth="1"/>
    <col min="7200" max="7200" width="13" style="14" customWidth="1"/>
    <col min="7201" max="7201" width="11.7109375" style="14" customWidth="1"/>
    <col min="7202" max="7202" width="1.7109375" style="14" customWidth="1"/>
    <col min="7203" max="7205" width="1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10" width="11.7109375" style="14" customWidth="1"/>
    <col min="7211" max="7211" width="1.7109375" style="14" customWidth="1"/>
    <col min="7212" max="7212" width="13" style="14" customWidth="1"/>
    <col min="7213" max="7213" width="11.7109375" style="14" customWidth="1"/>
    <col min="7214" max="7214" width="1.7109375" style="14" customWidth="1"/>
    <col min="7215" max="7408" width="9.140625" style="14"/>
    <col min="7409" max="7416" width="4" style="14" customWidth="1"/>
    <col min="7417" max="7417" width="6" style="14" customWidth="1"/>
    <col min="7418" max="7419" width="4" style="14" customWidth="1"/>
    <col min="7420" max="7421" width="0" style="14" hidden="1" customWidth="1"/>
    <col min="7422" max="7422" width="47.7109375" style="14" customWidth="1"/>
    <col min="7423" max="7425" width="0" style="14" hidden="1" customWidth="1"/>
    <col min="7426" max="7426" width="14.5703125" style="14" customWidth="1"/>
    <col min="7427" max="7436" width="0" style="14" hidden="1" customWidth="1"/>
    <col min="7437" max="7437" width="1.7109375" style="14" customWidth="1"/>
    <col min="7438" max="7440" width="11.7109375" style="14" customWidth="1"/>
    <col min="7441" max="7441" width="13" style="14" customWidth="1"/>
    <col min="7442" max="7442" width="11.7109375" style="14" customWidth="1"/>
    <col min="7443" max="7443" width="1.7109375" style="14" customWidth="1"/>
    <col min="7444" max="7446" width="1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0" width="13" style="14" customWidth="1"/>
    <col min="7451" max="7451" width="11.7109375" style="14" customWidth="1"/>
    <col min="7452" max="7452" width="1.7109375" style="14" customWidth="1"/>
    <col min="7453" max="7455" width="11.7109375" style="14" customWidth="1"/>
    <col min="7456" max="7456" width="13" style="14" customWidth="1"/>
    <col min="7457" max="7457" width="11.7109375" style="14" customWidth="1"/>
    <col min="7458" max="7458" width="1.7109375" style="14" customWidth="1"/>
    <col min="7459" max="7461" width="1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6" width="11.7109375" style="14" customWidth="1"/>
    <col min="7467" max="7467" width="1.7109375" style="14" customWidth="1"/>
    <col min="7468" max="7468" width="13" style="14" customWidth="1"/>
    <col min="7469" max="7469" width="11.7109375" style="14" customWidth="1"/>
    <col min="7470" max="7470" width="1.7109375" style="14" customWidth="1"/>
    <col min="7471" max="7664" width="9.140625" style="14"/>
    <col min="7665" max="7672" width="4" style="14" customWidth="1"/>
    <col min="7673" max="7673" width="6" style="14" customWidth="1"/>
    <col min="7674" max="7675" width="4" style="14" customWidth="1"/>
    <col min="7676" max="7677" width="0" style="14" hidden="1" customWidth="1"/>
    <col min="7678" max="7678" width="47.7109375" style="14" customWidth="1"/>
    <col min="7679" max="7681" width="0" style="14" hidden="1" customWidth="1"/>
    <col min="7682" max="7682" width="14.5703125" style="14" customWidth="1"/>
    <col min="7683" max="7692" width="0" style="14" hidden="1" customWidth="1"/>
    <col min="7693" max="7693" width="1.7109375" style="14" customWidth="1"/>
    <col min="7694" max="7696" width="11.7109375" style="14" customWidth="1"/>
    <col min="7697" max="7697" width="13" style="14" customWidth="1"/>
    <col min="7698" max="7698" width="11.7109375" style="14" customWidth="1"/>
    <col min="7699" max="7699" width="1.7109375" style="14" customWidth="1"/>
    <col min="7700" max="7702" width="1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6" width="13" style="14" customWidth="1"/>
    <col min="7707" max="7707" width="11.7109375" style="14" customWidth="1"/>
    <col min="7708" max="7708" width="1.7109375" style="14" customWidth="1"/>
    <col min="7709" max="7711" width="11.7109375" style="14" customWidth="1"/>
    <col min="7712" max="7712" width="13" style="14" customWidth="1"/>
    <col min="7713" max="7713" width="11.7109375" style="14" customWidth="1"/>
    <col min="7714" max="7714" width="1.7109375" style="14" customWidth="1"/>
    <col min="7715" max="7717" width="1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2" width="11.7109375" style="14" customWidth="1"/>
    <col min="7723" max="7723" width="1.7109375" style="14" customWidth="1"/>
    <col min="7724" max="7724" width="13" style="14" customWidth="1"/>
    <col min="7725" max="7725" width="11.7109375" style="14" customWidth="1"/>
    <col min="7726" max="7726" width="1.7109375" style="14" customWidth="1"/>
    <col min="7727" max="7920" width="9.140625" style="14"/>
    <col min="7921" max="7928" width="4" style="14" customWidth="1"/>
    <col min="7929" max="7929" width="6" style="14" customWidth="1"/>
    <col min="7930" max="7931" width="4" style="14" customWidth="1"/>
    <col min="7932" max="7933" width="0" style="14" hidden="1" customWidth="1"/>
    <col min="7934" max="7934" width="47.7109375" style="14" customWidth="1"/>
    <col min="7935" max="7937" width="0" style="14" hidden="1" customWidth="1"/>
    <col min="7938" max="7938" width="14.5703125" style="14" customWidth="1"/>
    <col min="7939" max="7948" width="0" style="14" hidden="1" customWidth="1"/>
    <col min="7949" max="7949" width="1.7109375" style="14" customWidth="1"/>
    <col min="7950" max="7952" width="11.7109375" style="14" customWidth="1"/>
    <col min="7953" max="7953" width="13" style="14" customWidth="1"/>
    <col min="7954" max="7954" width="11.7109375" style="14" customWidth="1"/>
    <col min="7955" max="7955" width="1.7109375" style="14" customWidth="1"/>
    <col min="7956" max="7958" width="1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2" width="13" style="14" customWidth="1"/>
    <col min="7963" max="7963" width="11.7109375" style="14" customWidth="1"/>
    <col min="7964" max="7964" width="1.7109375" style="14" customWidth="1"/>
    <col min="7965" max="7967" width="11.7109375" style="14" customWidth="1"/>
    <col min="7968" max="7968" width="13" style="14" customWidth="1"/>
    <col min="7969" max="7969" width="11.7109375" style="14" customWidth="1"/>
    <col min="7970" max="7970" width="1.7109375" style="14" customWidth="1"/>
    <col min="7971" max="7973" width="1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8" width="11.7109375" style="14" customWidth="1"/>
    <col min="7979" max="7979" width="1.7109375" style="14" customWidth="1"/>
    <col min="7980" max="7980" width="13" style="14" customWidth="1"/>
    <col min="7981" max="7981" width="11.7109375" style="14" customWidth="1"/>
    <col min="7982" max="7982" width="1.7109375" style="14" customWidth="1"/>
    <col min="7983" max="8176" width="9.140625" style="14"/>
    <col min="8177" max="8184" width="4" style="14" customWidth="1"/>
    <col min="8185" max="8185" width="6" style="14" customWidth="1"/>
    <col min="8186" max="8187" width="4" style="14" customWidth="1"/>
    <col min="8188" max="8189" width="0" style="14" hidden="1" customWidth="1"/>
    <col min="8190" max="8190" width="47.7109375" style="14" customWidth="1"/>
    <col min="8191" max="8193" width="0" style="14" hidden="1" customWidth="1"/>
    <col min="8194" max="8194" width="14.5703125" style="14" customWidth="1"/>
    <col min="8195" max="8204" width="0" style="14" hidden="1" customWidth="1"/>
    <col min="8205" max="8205" width="1.7109375" style="14" customWidth="1"/>
    <col min="8206" max="8208" width="11.7109375" style="14" customWidth="1"/>
    <col min="8209" max="8209" width="13" style="14" customWidth="1"/>
    <col min="8210" max="8210" width="11.7109375" style="14" customWidth="1"/>
    <col min="8211" max="8211" width="1.7109375" style="14" customWidth="1"/>
    <col min="8212" max="8214" width="1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18" width="13" style="14" customWidth="1"/>
    <col min="8219" max="8219" width="11.7109375" style="14" customWidth="1"/>
    <col min="8220" max="8220" width="1.7109375" style="14" customWidth="1"/>
    <col min="8221" max="8223" width="11.7109375" style="14" customWidth="1"/>
    <col min="8224" max="8224" width="13" style="14" customWidth="1"/>
    <col min="8225" max="8225" width="11.7109375" style="14" customWidth="1"/>
    <col min="8226" max="8226" width="1.7109375" style="14" customWidth="1"/>
    <col min="8227" max="8229" width="1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4" width="11.7109375" style="14" customWidth="1"/>
    <col min="8235" max="8235" width="1.7109375" style="14" customWidth="1"/>
    <col min="8236" max="8236" width="13" style="14" customWidth="1"/>
    <col min="8237" max="8237" width="11.7109375" style="14" customWidth="1"/>
    <col min="8238" max="8238" width="1.7109375" style="14" customWidth="1"/>
    <col min="8239" max="8432" width="9.140625" style="14"/>
    <col min="8433" max="8440" width="4" style="14" customWidth="1"/>
    <col min="8441" max="8441" width="6" style="14" customWidth="1"/>
    <col min="8442" max="8443" width="4" style="14" customWidth="1"/>
    <col min="8444" max="8445" width="0" style="14" hidden="1" customWidth="1"/>
    <col min="8446" max="8446" width="47.7109375" style="14" customWidth="1"/>
    <col min="8447" max="8449" width="0" style="14" hidden="1" customWidth="1"/>
    <col min="8450" max="8450" width="14.5703125" style="14" customWidth="1"/>
    <col min="8451" max="8460" width="0" style="14" hidden="1" customWidth="1"/>
    <col min="8461" max="8461" width="1.7109375" style="14" customWidth="1"/>
    <col min="8462" max="8464" width="11.7109375" style="14" customWidth="1"/>
    <col min="8465" max="8465" width="13" style="14" customWidth="1"/>
    <col min="8466" max="8466" width="11.7109375" style="14" customWidth="1"/>
    <col min="8467" max="8467" width="1.7109375" style="14" customWidth="1"/>
    <col min="8468" max="8470" width="1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4" width="13" style="14" customWidth="1"/>
    <col min="8475" max="8475" width="11.7109375" style="14" customWidth="1"/>
    <col min="8476" max="8476" width="1.7109375" style="14" customWidth="1"/>
    <col min="8477" max="8479" width="11.7109375" style="14" customWidth="1"/>
    <col min="8480" max="8480" width="13" style="14" customWidth="1"/>
    <col min="8481" max="8481" width="11.7109375" style="14" customWidth="1"/>
    <col min="8482" max="8482" width="1.7109375" style="14" customWidth="1"/>
    <col min="8483" max="8485" width="1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90" width="11.7109375" style="14" customWidth="1"/>
    <col min="8491" max="8491" width="1.7109375" style="14" customWidth="1"/>
    <col min="8492" max="8492" width="13" style="14" customWidth="1"/>
    <col min="8493" max="8493" width="11.7109375" style="14" customWidth="1"/>
    <col min="8494" max="8494" width="1.7109375" style="14" customWidth="1"/>
    <col min="8495" max="8688" width="9.140625" style="14"/>
    <col min="8689" max="8696" width="4" style="14" customWidth="1"/>
    <col min="8697" max="8697" width="6" style="14" customWidth="1"/>
    <col min="8698" max="8699" width="4" style="14" customWidth="1"/>
    <col min="8700" max="8701" width="0" style="14" hidden="1" customWidth="1"/>
    <col min="8702" max="8702" width="47.7109375" style="14" customWidth="1"/>
    <col min="8703" max="8705" width="0" style="14" hidden="1" customWidth="1"/>
    <col min="8706" max="8706" width="14.5703125" style="14" customWidth="1"/>
    <col min="8707" max="8716" width="0" style="14" hidden="1" customWidth="1"/>
    <col min="8717" max="8717" width="1.7109375" style="14" customWidth="1"/>
    <col min="8718" max="8720" width="11.7109375" style="14" customWidth="1"/>
    <col min="8721" max="8721" width="13" style="14" customWidth="1"/>
    <col min="8722" max="8722" width="11.7109375" style="14" customWidth="1"/>
    <col min="8723" max="8723" width="1.7109375" style="14" customWidth="1"/>
    <col min="8724" max="8726" width="1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0" width="13" style="14" customWidth="1"/>
    <col min="8731" max="8731" width="11.7109375" style="14" customWidth="1"/>
    <col min="8732" max="8732" width="1.7109375" style="14" customWidth="1"/>
    <col min="8733" max="8735" width="11.7109375" style="14" customWidth="1"/>
    <col min="8736" max="8736" width="13" style="14" customWidth="1"/>
    <col min="8737" max="8737" width="11.7109375" style="14" customWidth="1"/>
    <col min="8738" max="8738" width="1.7109375" style="14" customWidth="1"/>
    <col min="8739" max="8741" width="1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6" width="11.7109375" style="14" customWidth="1"/>
    <col min="8747" max="8747" width="1.7109375" style="14" customWidth="1"/>
    <col min="8748" max="8748" width="13" style="14" customWidth="1"/>
    <col min="8749" max="8749" width="11.7109375" style="14" customWidth="1"/>
    <col min="8750" max="8750" width="1.7109375" style="14" customWidth="1"/>
    <col min="8751" max="8944" width="9.140625" style="14"/>
    <col min="8945" max="8952" width="4" style="14" customWidth="1"/>
    <col min="8953" max="8953" width="6" style="14" customWidth="1"/>
    <col min="8954" max="8955" width="4" style="14" customWidth="1"/>
    <col min="8956" max="8957" width="0" style="14" hidden="1" customWidth="1"/>
    <col min="8958" max="8958" width="47.7109375" style="14" customWidth="1"/>
    <col min="8959" max="8961" width="0" style="14" hidden="1" customWidth="1"/>
    <col min="8962" max="8962" width="14.5703125" style="14" customWidth="1"/>
    <col min="8963" max="8972" width="0" style="14" hidden="1" customWidth="1"/>
    <col min="8973" max="8973" width="1.7109375" style="14" customWidth="1"/>
    <col min="8974" max="8976" width="11.7109375" style="14" customWidth="1"/>
    <col min="8977" max="8977" width="13" style="14" customWidth="1"/>
    <col min="8978" max="8978" width="11.7109375" style="14" customWidth="1"/>
    <col min="8979" max="8979" width="1.7109375" style="14" customWidth="1"/>
    <col min="8980" max="8982" width="1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6" width="13" style="14" customWidth="1"/>
    <col min="8987" max="8987" width="11.7109375" style="14" customWidth="1"/>
    <col min="8988" max="8988" width="1.7109375" style="14" customWidth="1"/>
    <col min="8989" max="8991" width="11.7109375" style="14" customWidth="1"/>
    <col min="8992" max="8992" width="13" style="14" customWidth="1"/>
    <col min="8993" max="8993" width="11.7109375" style="14" customWidth="1"/>
    <col min="8994" max="8994" width="1.7109375" style="14" customWidth="1"/>
    <col min="8995" max="8997" width="1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2" width="11.7109375" style="14" customWidth="1"/>
    <col min="9003" max="9003" width="1.7109375" style="14" customWidth="1"/>
    <col min="9004" max="9004" width="13" style="14" customWidth="1"/>
    <col min="9005" max="9005" width="11.7109375" style="14" customWidth="1"/>
    <col min="9006" max="9006" width="1.7109375" style="14" customWidth="1"/>
    <col min="9007" max="9200" width="9.140625" style="14"/>
    <col min="9201" max="9208" width="4" style="14" customWidth="1"/>
    <col min="9209" max="9209" width="6" style="14" customWidth="1"/>
    <col min="9210" max="9211" width="4" style="14" customWidth="1"/>
    <col min="9212" max="9213" width="0" style="14" hidden="1" customWidth="1"/>
    <col min="9214" max="9214" width="47.7109375" style="14" customWidth="1"/>
    <col min="9215" max="9217" width="0" style="14" hidden="1" customWidth="1"/>
    <col min="9218" max="9218" width="14.5703125" style="14" customWidth="1"/>
    <col min="9219" max="9228" width="0" style="14" hidden="1" customWidth="1"/>
    <col min="9229" max="9229" width="1.7109375" style="14" customWidth="1"/>
    <col min="9230" max="9232" width="11.7109375" style="14" customWidth="1"/>
    <col min="9233" max="9233" width="13" style="14" customWidth="1"/>
    <col min="9234" max="9234" width="11.7109375" style="14" customWidth="1"/>
    <col min="9235" max="9235" width="1.7109375" style="14" customWidth="1"/>
    <col min="9236" max="9238" width="1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2" width="13" style="14" customWidth="1"/>
    <col min="9243" max="9243" width="11.7109375" style="14" customWidth="1"/>
    <col min="9244" max="9244" width="1.7109375" style="14" customWidth="1"/>
    <col min="9245" max="9247" width="11.7109375" style="14" customWidth="1"/>
    <col min="9248" max="9248" width="13" style="14" customWidth="1"/>
    <col min="9249" max="9249" width="11.7109375" style="14" customWidth="1"/>
    <col min="9250" max="9250" width="1.7109375" style="14" customWidth="1"/>
    <col min="9251" max="9253" width="1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8" width="11.7109375" style="14" customWidth="1"/>
    <col min="9259" max="9259" width="1.7109375" style="14" customWidth="1"/>
    <col min="9260" max="9260" width="13" style="14" customWidth="1"/>
    <col min="9261" max="9261" width="11.7109375" style="14" customWidth="1"/>
    <col min="9262" max="9262" width="1.7109375" style="14" customWidth="1"/>
    <col min="9263" max="9456" width="9.140625" style="14"/>
    <col min="9457" max="9464" width="4" style="14" customWidth="1"/>
    <col min="9465" max="9465" width="6" style="14" customWidth="1"/>
    <col min="9466" max="9467" width="4" style="14" customWidth="1"/>
    <col min="9468" max="9469" width="0" style="14" hidden="1" customWidth="1"/>
    <col min="9470" max="9470" width="47.7109375" style="14" customWidth="1"/>
    <col min="9471" max="9473" width="0" style="14" hidden="1" customWidth="1"/>
    <col min="9474" max="9474" width="14.5703125" style="14" customWidth="1"/>
    <col min="9475" max="9484" width="0" style="14" hidden="1" customWidth="1"/>
    <col min="9485" max="9485" width="1.7109375" style="14" customWidth="1"/>
    <col min="9486" max="9488" width="11.7109375" style="14" customWidth="1"/>
    <col min="9489" max="9489" width="13" style="14" customWidth="1"/>
    <col min="9490" max="9490" width="11.7109375" style="14" customWidth="1"/>
    <col min="9491" max="9491" width="1.7109375" style="14" customWidth="1"/>
    <col min="9492" max="9494" width="1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498" width="13" style="14" customWidth="1"/>
    <col min="9499" max="9499" width="11.7109375" style="14" customWidth="1"/>
    <col min="9500" max="9500" width="1.7109375" style="14" customWidth="1"/>
    <col min="9501" max="9503" width="11.7109375" style="14" customWidth="1"/>
    <col min="9504" max="9504" width="13" style="14" customWidth="1"/>
    <col min="9505" max="9505" width="11.7109375" style="14" customWidth="1"/>
    <col min="9506" max="9506" width="1.7109375" style="14" customWidth="1"/>
    <col min="9507" max="9509" width="1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4" width="11.7109375" style="14" customWidth="1"/>
    <col min="9515" max="9515" width="1.7109375" style="14" customWidth="1"/>
    <col min="9516" max="9516" width="13" style="14" customWidth="1"/>
    <col min="9517" max="9517" width="11.7109375" style="14" customWidth="1"/>
    <col min="9518" max="9518" width="1.7109375" style="14" customWidth="1"/>
    <col min="9519" max="9712" width="9.140625" style="14"/>
    <col min="9713" max="9720" width="4" style="14" customWidth="1"/>
    <col min="9721" max="9721" width="6" style="14" customWidth="1"/>
    <col min="9722" max="9723" width="4" style="14" customWidth="1"/>
    <col min="9724" max="9725" width="0" style="14" hidden="1" customWidth="1"/>
    <col min="9726" max="9726" width="47.7109375" style="14" customWidth="1"/>
    <col min="9727" max="9729" width="0" style="14" hidden="1" customWidth="1"/>
    <col min="9730" max="9730" width="14.5703125" style="14" customWidth="1"/>
    <col min="9731" max="9740" width="0" style="14" hidden="1" customWidth="1"/>
    <col min="9741" max="9741" width="1.7109375" style="14" customWidth="1"/>
    <col min="9742" max="9744" width="11.7109375" style="14" customWidth="1"/>
    <col min="9745" max="9745" width="13" style="14" customWidth="1"/>
    <col min="9746" max="9746" width="11.7109375" style="14" customWidth="1"/>
    <col min="9747" max="9747" width="1.7109375" style="14" customWidth="1"/>
    <col min="9748" max="9750" width="1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4" width="13" style="14" customWidth="1"/>
    <col min="9755" max="9755" width="11.7109375" style="14" customWidth="1"/>
    <col min="9756" max="9756" width="1.7109375" style="14" customWidth="1"/>
    <col min="9757" max="9759" width="11.7109375" style="14" customWidth="1"/>
    <col min="9760" max="9760" width="13" style="14" customWidth="1"/>
    <col min="9761" max="9761" width="11.7109375" style="14" customWidth="1"/>
    <col min="9762" max="9762" width="1.7109375" style="14" customWidth="1"/>
    <col min="9763" max="9765" width="1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70" width="11.7109375" style="14" customWidth="1"/>
    <col min="9771" max="9771" width="1.7109375" style="14" customWidth="1"/>
    <col min="9772" max="9772" width="13" style="14" customWidth="1"/>
    <col min="9773" max="9773" width="11.7109375" style="14" customWidth="1"/>
    <col min="9774" max="9774" width="1.7109375" style="14" customWidth="1"/>
    <col min="9775" max="9968" width="9.140625" style="14"/>
    <col min="9969" max="9976" width="4" style="14" customWidth="1"/>
    <col min="9977" max="9977" width="6" style="14" customWidth="1"/>
    <col min="9978" max="9979" width="4" style="14" customWidth="1"/>
    <col min="9980" max="9981" width="0" style="14" hidden="1" customWidth="1"/>
    <col min="9982" max="9982" width="47.7109375" style="14" customWidth="1"/>
    <col min="9983" max="9985" width="0" style="14" hidden="1" customWidth="1"/>
    <col min="9986" max="9986" width="14.5703125" style="14" customWidth="1"/>
    <col min="9987" max="9996" width="0" style="14" hidden="1" customWidth="1"/>
    <col min="9997" max="9997" width="1.7109375" style="14" customWidth="1"/>
    <col min="9998" max="10000" width="11.7109375" style="14" customWidth="1"/>
    <col min="10001" max="10001" width="13" style="14" customWidth="1"/>
    <col min="10002" max="10002" width="11.7109375" style="14" customWidth="1"/>
    <col min="10003" max="10003" width="1.7109375" style="14" customWidth="1"/>
    <col min="10004" max="10006" width="1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0" width="13" style="14" customWidth="1"/>
    <col min="10011" max="10011" width="11.7109375" style="14" customWidth="1"/>
    <col min="10012" max="10012" width="1.7109375" style="14" customWidth="1"/>
    <col min="10013" max="10015" width="11.7109375" style="14" customWidth="1"/>
    <col min="10016" max="10016" width="13" style="14" customWidth="1"/>
    <col min="10017" max="10017" width="11.7109375" style="14" customWidth="1"/>
    <col min="10018" max="10018" width="1.7109375" style="14" customWidth="1"/>
    <col min="10019" max="10021" width="1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6" width="11.7109375" style="14" customWidth="1"/>
    <col min="10027" max="10027" width="1.7109375" style="14" customWidth="1"/>
    <col min="10028" max="10028" width="13" style="14" customWidth="1"/>
    <col min="10029" max="10029" width="11.7109375" style="14" customWidth="1"/>
    <col min="10030" max="10030" width="1.7109375" style="14" customWidth="1"/>
    <col min="10031" max="10224" width="9.140625" style="14"/>
    <col min="10225" max="10232" width="4" style="14" customWidth="1"/>
    <col min="10233" max="10233" width="6" style="14" customWidth="1"/>
    <col min="10234" max="10235" width="4" style="14" customWidth="1"/>
    <col min="10236" max="10237" width="0" style="14" hidden="1" customWidth="1"/>
    <col min="10238" max="10238" width="47.7109375" style="14" customWidth="1"/>
    <col min="10239" max="10241" width="0" style="14" hidden="1" customWidth="1"/>
    <col min="10242" max="10242" width="14.5703125" style="14" customWidth="1"/>
    <col min="10243" max="10252" width="0" style="14" hidden="1" customWidth="1"/>
    <col min="10253" max="10253" width="1.7109375" style="14" customWidth="1"/>
    <col min="10254" max="10256" width="11.7109375" style="14" customWidth="1"/>
    <col min="10257" max="10257" width="13" style="14" customWidth="1"/>
    <col min="10258" max="10258" width="11.7109375" style="14" customWidth="1"/>
    <col min="10259" max="10259" width="1.7109375" style="14" customWidth="1"/>
    <col min="10260" max="10262" width="1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6" width="13" style="14" customWidth="1"/>
    <col min="10267" max="10267" width="11.7109375" style="14" customWidth="1"/>
    <col min="10268" max="10268" width="1.7109375" style="14" customWidth="1"/>
    <col min="10269" max="10271" width="11.7109375" style="14" customWidth="1"/>
    <col min="10272" max="10272" width="13" style="14" customWidth="1"/>
    <col min="10273" max="10273" width="11.7109375" style="14" customWidth="1"/>
    <col min="10274" max="10274" width="1.7109375" style="14" customWidth="1"/>
    <col min="10275" max="10277" width="1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2" width="11.7109375" style="14" customWidth="1"/>
    <col min="10283" max="10283" width="1.7109375" style="14" customWidth="1"/>
    <col min="10284" max="10284" width="13" style="14" customWidth="1"/>
    <col min="10285" max="10285" width="11.7109375" style="14" customWidth="1"/>
    <col min="10286" max="10286" width="1.7109375" style="14" customWidth="1"/>
    <col min="10287" max="10480" width="9.140625" style="14"/>
    <col min="10481" max="10488" width="4" style="14" customWidth="1"/>
    <col min="10489" max="10489" width="6" style="14" customWidth="1"/>
    <col min="10490" max="10491" width="4" style="14" customWidth="1"/>
    <col min="10492" max="10493" width="0" style="14" hidden="1" customWidth="1"/>
    <col min="10494" max="10494" width="47.7109375" style="14" customWidth="1"/>
    <col min="10495" max="10497" width="0" style="14" hidden="1" customWidth="1"/>
    <col min="10498" max="10498" width="14.5703125" style="14" customWidth="1"/>
    <col min="10499" max="10508" width="0" style="14" hidden="1" customWidth="1"/>
    <col min="10509" max="10509" width="1.7109375" style="14" customWidth="1"/>
    <col min="10510" max="10512" width="11.7109375" style="14" customWidth="1"/>
    <col min="10513" max="10513" width="13" style="14" customWidth="1"/>
    <col min="10514" max="10514" width="11.7109375" style="14" customWidth="1"/>
    <col min="10515" max="10515" width="1.7109375" style="14" customWidth="1"/>
    <col min="10516" max="10518" width="1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2" width="13" style="14" customWidth="1"/>
    <col min="10523" max="10523" width="11.7109375" style="14" customWidth="1"/>
    <col min="10524" max="10524" width="1.7109375" style="14" customWidth="1"/>
    <col min="10525" max="10527" width="11.7109375" style="14" customWidth="1"/>
    <col min="10528" max="10528" width="13" style="14" customWidth="1"/>
    <col min="10529" max="10529" width="11.7109375" style="14" customWidth="1"/>
    <col min="10530" max="10530" width="1.7109375" style="14" customWidth="1"/>
    <col min="10531" max="10533" width="1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8" width="11.7109375" style="14" customWidth="1"/>
    <col min="10539" max="10539" width="1.7109375" style="14" customWidth="1"/>
    <col min="10540" max="10540" width="13" style="14" customWidth="1"/>
    <col min="10541" max="10541" width="11.7109375" style="14" customWidth="1"/>
    <col min="10542" max="10542" width="1.7109375" style="14" customWidth="1"/>
    <col min="10543" max="10736" width="9.140625" style="14"/>
    <col min="10737" max="10744" width="4" style="14" customWidth="1"/>
    <col min="10745" max="10745" width="6" style="14" customWidth="1"/>
    <col min="10746" max="10747" width="4" style="14" customWidth="1"/>
    <col min="10748" max="10749" width="0" style="14" hidden="1" customWidth="1"/>
    <col min="10750" max="10750" width="47.7109375" style="14" customWidth="1"/>
    <col min="10751" max="10753" width="0" style="14" hidden="1" customWidth="1"/>
    <col min="10754" max="10754" width="14.5703125" style="14" customWidth="1"/>
    <col min="10755" max="10764" width="0" style="14" hidden="1" customWidth="1"/>
    <col min="10765" max="10765" width="1.7109375" style="14" customWidth="1"/>
    <col min="10766" max="10768" width="11.7109375" style="14" customWidth="1"/>
    <col min="10769" max="10769" width="13" style="14" customWidth="1"/>
    <col min="10770" max="10770" width="11.7109375" style="14" customWidth="1"/>
    <col min="10771" max="10771" width="1.7109375" style="14" customWidth="1"/>
    <col min="10772" max="10774" width="1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78" width="13" style="14" customWidth="1"/>
    <col min="10779" max="10779" width="11.7109375" style="14" customWidth="1"/>
    <col min="10780" max="10780" width="1.7109375" style="14" customWidth="1"/>
    <col min="10781" max="10783" width="11.7109375" style="14" customWidth="1"/>
    <col min="10784" max="10784" width="13" style="14" customWidth="1"/>
    <col min="10785" max="10785" width="11.7109375" style="14" customWidth="1"/>
    <col min="10786" max="10786" width="1.7109375" style="14" customWidth="1"/>
    <col min="10787" max="10789" width="1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4" width="11.7109375" style="14" customWidth="1"/>
    <col min="10795" max="10795" width="1.7109375" style="14" customWidth="1"/>
    <col min="10796" max="10796" width="13" style="14" customWidth="1"/>
    <col min="10797" max="10797" width="11.7109375" style="14" customWidth="1"/>
    <col min="10798" max="10798" width="1.7109375" style="14" customWidth="1"/>
    <col min="10799" max="10992" width="9.140625" style="14"/>
    <col min="10993" max="11000" width="4" style="14" customWidth="1"/>
    <col min="11001" max="11001" width="6" style="14" customWidth="1"/>
    <col min="11002" max="11003" width="4" style="14" customWidth="1"/>
    <col min="11004" max="11005" width="0" style="14" hidden="1" customWidth="1"/>
    <col min="11006" max="11006" width="47.7109375" style="14" customWidth="1"/>
    <col min="11007" max="11009" width="0" style="14" hidden="1" customWidth="1"/>
    <col min="11010" max="11010" width="14.5703125" style="14" customWidth="1"/>
    <col min="11011" max="11020" width="0" style="14" hidden="1" customWidth="1"/>
    <col min="11021" max="11021" width="1.7109375" style="14" customWidth="1"/>
    <col min="11022" max="11024" width="11.7109375" style="14" customWidth="1"/>
    <col min="11025" max="11025" width="13" style="14" customWidth="1"/>
    <col min="11026" max="11026" width="11.7109375" style="14" customWidth="1"/>
    <col min="11027" max="11027" width="1.7109375" style="14" customWidth="1"/>
    <col min="11028" max="11030" width="1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4" width="13" style="14" customWidth="1"/>
    <col min="11035" max="11035" width="11.7109375" style="14" customWidth="1"/>
    <col min="11036" max="11036" width="1.7109375" style="14" customWidth="1"/>
    <col min="11037" max="11039" width="11.7109375" style="14" customWidth="1"/>
    <col min="11040" max="11040" width="13" style="14" customWidth="1"/>
    <col min="11041" max="11041" width="11.7109375" style="14" customWidth="1"/>
    <col min="11042" max="11042" width="1.7109375" style="14" customWidth="1"/>
    <col min="11043" max="11045" width="1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50" width="11.7109375" style="14" customWidth="1"/>
    <col min="11051" max="11051" width="1.7109375" style="14" customWidth="1"/>
    <col min="11052" max="11052" width="13" style="14" customWidth="1"/>
    <col min="11053" max="11053" width="11.7109375" style="14" customWidth="1"/>
    <col min="11054" max="11054" width="1.7109375" style="14" customWidth="1"/>
    <col min="11055" max="11248" width="9.140625" style="14"/>
    <col min="11249" max="11256" width="4" style="14" customWidth="1"/>
    <col min="11257" max="11257" width="6" style="14" customWidth="1"/>
    <col min="11258" max="11259" width="4" style="14" customWidth="1"/>
    <col min="11260" max="11261" width="0" style="14" hidden="1" customWidth="1"/>
    <col min="11262" max="11262" width="47.7109375" style="14" customWidth="1"/>
    <col min="11263" max="11265" width="0" style="14" hidden="1" customWidth="1"/>
    <col min="11266" max="11266" width="14.5703125" style="14" customWidth="1"/>
    <col min="11267" max="11276" width="0" style="14" hidden="1" customWidth="1"/>
    <col min="11277" max="11277" width="1.7109375" style="14" customWidth="1"/>
    <col min="11278" max="11280" width="11.7109375" style="14" customWidth="1"/>
    <col min="11281" max="11281" width="13" style="14" customWidth="1"/>
    <col min="11282" max="11282" width="11.7109375" style="14" customWidth="1"/>
    <col min="11283" max="11283" width="1.7109375" style="14" customWidth="1"/>
    <col min="11284" max="11286" width="1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0" width="13" style="14" customWidth="1"/>
    <col min="11291" max="11291" width="11.7109375" style="14" customWidth="1"/>
    <col min="11292" max="11292" width="1.7109375" style="14" customWidth="1"/>
    <col min="11293" max="11295" width="11.7109375" style="14" customWidth="1"/>
    <col min="11296" max="11296" width="13" style="14" customWidth="1"/>
    <col min="11297" max="11297" width="11.7109375" style="14" customWidth="1"/>
    <col min="11298" max="11298" width="1.7109375" style="14" customWidth="1"/>
    <col min="11299" max="11301" width="1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6" width="11.7109375" style="14" customWidth="1"/>
    <col min="11307" max="11307" width="1.7109375" style="14" customWidth="1"/>
    <col min="11308" max="11308" width="13" style="14" customWidth="1"/>
    <col min="11309" max="11309" width="11.7109375" style="14" customWidth="1"/>
    <col min="11310" max="11310" width="1.7109375" style="14" customWidth="1"/>
    <col min="11311" max="11504" width="9.140625" style="14"/>
    <col min="11505" max="11512" width="4" style="14" customWidth="1"/>
    <col min="11513" max="11513" width="6" style="14" customWidth="1"/>
    <col min="11514" max="11515" width="4" style="14" customWidth="1"/>
    <col min="11516" max="11517" width="0" style="14" hidden="1" customWidth="1"/>
    <col min="11518" max="11518" width="47.7109375" style="14" customWidth="1"/>
    <col min="11519" max="11521" width="0" style="14" hidden="1" customWidth="1"/>
    <col min="11522" max="11522" width="14.5703125" style="14" customWidth="1"/>
    <col min="11523" max="11532" width="0" style="14" hidden="1" customWidth="1"/>
    <col min="11533" max="11533" width="1.7109375" style="14" customWidth="1"/>
    <col min="11534" max="11536" width="11.7109375" style="14" customWidth="1"/>
    <col min="11537" max="11537" width="13" style="14" customWidth="1"/>
    <col min="11538" max="11538" width="11.7109375" style="14" customWidth="1"/>
    <col min="11539" max="11539" width="1.7109375" style="14" customWidth="1"/>
    <col min="11540" max="11542" width="1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6" width="13" style="14" customWidth="1"/>
    <col min="11547" max="11547" width="11.7109375" style="14" customWidth="1"/>
    <col min="11548" max="11548" width="1.7109375" style="14" customWidth="1"/>
    <col min="11549" max="11551" width="11.7109375" style="14" customWidth="1"/>
    <col min="11552" max="11552" width="13" style="14" customWidth="1"/>
    <col min="11553" max="11553" width="11.7109375" style="14" customWidth="1"/>
    <col min="11554" max="11554" width="1.7109375" style="14" customWidth="1"/>
    <col min="11555" max="11557" width="1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2" width="11.7109375" style="14" customWidth="1"/>
    <col min="11563" max="11563" width="1.7109375" style="14" customWidth="1"/>
    <col min="11564" max="11564" width="13" style="14" customWidth="1"/>
    <col min="11565" max="11565" width="11.7109375" style="14" customWidth="1"/>
    <col min="11566" max="11566" width="1.7109375" style="14" customWidth="1"/>
    <col min="11567" max="11760" width="9.140625" style="14"/>
    <col min="11761" max="11768" width="4" style="14" customWidth="1"/>
    <col min="11769" max="11769" width="6" style="14" customWidth="1"/>
    <col min="11770" max="11771" width="4" style="14" customWidth="1"/>
    <col min="11772" max="11773" width="0" style="14" hidden="1" customWidth="1"/>
    <col min="11774" max="11774" width="47.7109375" style="14" customWidth="1"/>
    <col min="11775" max="11777" width="0" style="14" hidden="1" customWidth="1"/>
    <col min="11778" max="11778" width="14.5703125" style="14" customWidth="1"/>
    <col min="11779" max="11788" width="0" style="14" hidden="1" customWidth="1"/>
    <col min="11789" max="11789" width="1.7109375" style="14" customWidth="1"/>
    <col min="11790" max="11792" width="11.7109375" style="14" customWidth="1"/>
    <col min="11793" max="11793" width="13" style="14" customWidth="1"/>
    <col min="11794" max="11794" width="11.7109375" style="14" customWidth="1"/>
    <col min="11795" max="11795" width="1.7109375" style="14" customWidth="1"/>
    <col min="11796" max="11798" width="1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2" width="13" style="14" customWidth="1"/>
    <col min="11803" max="11803" width="11.7109375" style="14" customWidth="1"/>
    <col min="11804" max="11804" width="1.7109375" style="14" customWidth="1"/>
    <col min="11805" max="11807" width="11.7109375" style="14" customWidth="1"/>
    <col min="11808" max="11808" width="13" style="14" customWidth="1"/>
    <col min="11809" max="11809" width="11.7109375" style="14" customWidth="1"/>
    <col min="11810" max="11810" width="1.7109375" style="14" customWidth="1"/>
    <col min="11811" max="11813" width="1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8" width="11.7109375" style="14" customWidth="1"/>
    <col min="11819" max="11819" width="1.7109375" style="14" customWidth="1"/>
    <col min="11820" max="11820" width="13" style="14" customWidth="1"/>
    <col min="11821" max="11821" width="11.7109375" style="14" customWidth="1"/>
    <col min="11822" max="11822" width="1.7109375" style="14" customWidth="1"/>
    <col min="11823" max="12016" width="9.140625" style="14"/>
    <col min="12017" max="12024" width="4" style="14" customWidth="1"/>
    <col min="12025" max="12025" width="6" style="14" customWidth="1"/>
    <col min="12026" max="12027" width="4" style="14" customWidth="1"/>
    <col min="12028" max="12029" width="0" style="14" hidden="1" customWidth="1"/>
    <col min="12030" max="12030" width="47.7109375" style="14" customWidth="1"/>
    <col min="12031" max="12033" width="0" style="14" hidden="1" customWidth="1"/>
    <col min="12034" max="12034" width="14.5703125" style="14" customWidth="1"/>
    <col min="12035" max="12044" width="0" style="14" hidden="1" customWidth="1"/>
    <col min="12045" max="12045" width="1.7109375" style="14" customWidth="1"/>
    <col min="12046" max="12048" width="11.7109375" style="14" customWidth="1"/>
    <col min="12049" max="12049" width="13" style="14" customWidth="1"/>
    <col min="12050" max="12050" width="11.7109375" style="14" customWidth="1"/>
    <col min="12051" max="12051" width="1.7109375" style="14" customWidth="1"/>
    <col min="12052" max="12054" width="1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58" width="13" style="14" customWidth="1"/>
    <col min="12059" max="12059" width="11.7109375" style="14" customWidth="1"/>
    <col min="12060" max="12060" width="1.7109375" style="14" customWidth="1"/>
    <col min="12061" max="12063" width="11.7109375" style="14" customWidth="1"/>
    <col min="12064" max="12064" width="13" style="14" customWidth="1"/>
    <col min="12065" max="12065" width="11.7109375" style="14" customWidth="1"/>
    <col min="12066" max="12066" width="1.7109375" style="14" customWidth="1"/>
    <col min="12067" max="12069" width="1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4" width="11.7109375" style="14" customWidth="1"/>
    <col min="12075" max="12075" width="1.7109375" style="14" customWidth="1"/>
    <col min="12076" max="12076" width="13" style="14" customWidth="1"/>
    <col min="12077" max="12077" width="11.7109375" style="14" customWidth="1"/>
    <col min="12078" max="12078" width="1.7109375" style="14" customWidth="1"/>
    <col min="12079" max="12272" width="9.140625" style="14"/>
    <col min="12273" max="12280" width="4" style="14" customWidth="1"/>
    <col min="12281" max="12281" width="6" style="14" customWidth="1"/>
    <col min="12282" max="12283" width="4" style="14" customWidth="1"/>
    <col min="12284" max="12285" width="0" style="14" hidden="1" customWidth="1"/>
    <col min="12286" max="12286" width="47.7109375" style="14" customWidth="1"/>
    <col min="12287" max="12289" width="0" style="14" hidden="1" customWidth="1"/>
    <col min="12290" max="12290" width="14.5703125" style="14" customWidth="1"/>
    <col min="12291" max="12300" width="0" style="14" hidden="1" customWidth="1"/>
    <col min="12301" max="12301" width="1.7109375" style="14" customWidth="1"/>
    <col min="12302" max="12304" width="11.7109375" style="14" customWidth="1"/>
    <col min="12305" max="12305" width="13" style="14" customWidth="1"/>
    <col min="12306" max="12306" width="11.7109375" style="14" customWidth="1"/>
    <col min="12307" max="12307" width="1.7109375" style="14" customWidth="1"/>
    <col min="12308" max="12310" width="1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4" width="13" style="14" customWidth="1"/>
    <col min="12315" max="12315" width="11.7109375" style="14" customWidth="1"/>
    <col min="12316" max="12316" width="1.7109375" style="14" customWidth="1"/>
    <col min="12317" max="12319" width="11.7109375" style="14" customWidth="1"/>
    <col min="12320" max="12320" width="13" style="14" customWidth="1"/>
    <col min="12321" max="12321" width="11.7109375" style="14" customWidth="1"/>
    <col min="12322" max="12322" width="1.7109375" style="14" customWidth="1"/>
    <col min="12323" max="12325" width="1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30" width="11.7109375" style="14" customWidth="1"/>
    <col min="12331" max="12331" width="1.7109375" style="14" customWidth="1"/>
    <col min="12332" max="12332" width="13" style="14" customWidth="1"/>
    <col min="12333" max="12333" width="11.7109375" style="14" customWidth="1"/>
    <col min="12334" max="12334" width="1.7109375" style="14" customWidth="1"/>
    <col min="12335" max="12528" width="9.140625" style="14"/>
    <col min="12529" max="12536" width="4" style="14" customWidth="1"/>
    <col min="12537" max="12537" width="6" style="14" customWidth="1"/>
    <col min="12538" max="12539" width="4" style="14" customWidth="1"/>
    <col min="12540" max="12541" width="0" style="14" hidden="1" customWidth="1"/>
    <col min="12542" max="12542" width="47.7109375" style="14" customWidth="1"/>
    <col min="12543" max="12545" width="0" style="14" hidden="1" customWidth="1"/>
    <col min="12546" max="12546" width="14.5703125" style="14" customWidth="1"/>
    <col min="12547" max="12556" width="0" style="14" hidden="1" customWidth="1"/>
    <col min="12557" max="12557" width="1.7109375" style="14" customWidth="1"/>
    <col min="12558" max="12560" width="11.7109375" style="14" customWidth="1"/>
    <col min="12561" max="12561" width="13" style="14" customWidth="1"/>
    <col min="12562" max="12562" width="11.7109375" style="14" customWidth="1"/>
    <col min="12563" max="12563" width="1.7109375" style="14" customWidth="1"/>
    <col min="12564" max="12566" width="1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0" width="13" style="14" customWidth="1"/>
    <col min="12571" max="12571" width="11.7109375" style="14" customWidth="1"/>
    <col min="12572" max="12572" width="1.7109375" style="14" customWidth="1"/>
    <col min="12573" max="12575" width="11.7109375" style="14" customWidth="1"/>
    <col min="12576" max="12576" width="13" style="14" customWidth="1"/>
    <col min="12577" max="12577" width="11.7109375" style="14" customWidth="1"/>
    <col min="12578" max="12578" width="1.7109375" style="14" customWidth="1"/>
    <col min="12579" max="12581" width="1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6" width="11.7109375" style="14" customWidth="1"/>
    <col min="12587" max="12587" width="1.7109375" style="14" customWidth="1"/>
    <col min="12588" max="12588" width="13" style="14" customWidth="1"/>
    <col min="12589" max="12589" width="11.7109375" style="14" customWidth="1"/>
    <col min="12590" max="12590" width="1.7109375" style="14" customWidth="1"/>
    <col min="12591" max="12784" width="9.140625" style="14"/>
    <col min="12785" max="12792" width="4" style="14" customWidth="1"/>
    <col min="12793" max="12793" width="6" style="14" customWidth="1"/>
    <col min="12794" max="12795" width="4" style="14" customWidth="1"/>
    <col min="12796" max="12797" width="0" style="14" hidden="1" customWidth="1"/>
    <col min="12798" max="12798" width="47.7109375" style="14" customWidth="1"/>
    <col min="12799" max="12801" width="0" style="14" hidden="1" customWidth="1"/>
    <col min="12802" max="12802" width="14.5703125" style="14" customWidth="1"/>
    <col min="12803" max="12812" width="0" style="14" hidden="1" customWidth="1"/>
    <col min="12813" max="12813" width="1.7109375" style="14" customWidth="1"/>
    <col min="12814" max="12816" width="11.7109375" style="14" customWidth="1"/>
    <col min="12817" max="12817" width="13" style="14" customWidth="1"/>
    <col min="12818" max="12818" width="11.7109375" style="14" customWidth="1"/>
    <col min="12819" max="12819" width="1.7109375" style="14" customWidth="1"/>
    <col min="12820" max="12822" width="1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6" width="13" style="14" customWidth="1"/>
    <col min="12827" max="12827" width="11.7109375" style="14" customWidth="1"/>
    <col min="12828" max="12828" width="1.7109375" style="14" customWidth="1"/>
    <col min="12829" max="12831" width="11.7109375" style="14" customWidth="1"/>
    <col min="12832" max="12832" width="13" style="14" customWidth="1"/>
    <col min="12833" max="12833" width="11.7109375" style="14" customWidth="1"/>
    <col min="12834" max="12834" width="1.7109375" style="14" customWidth="1"/>
    <col min="12835" max="12837" width="1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2" width="11.7109375" style="14" customWidth="1"/>
    <col min="12843" max="12843" width="1.7109375" style="14" customWidth="1"/>
    <col min="12844" max="12844" width="13" style="14" customWidth="1"/>
    <col min="12845" max="12845" width="11.7109375" style="14" customWidth="1"/>
    <col min="12846" max="12846" width="1.7109375" style="14" customWidth="1"/>
    <col min="12847" max="13040" width="9.140625" style="14"/>
    <col min="13041" max="13048" width="4" style="14" customWidth="1"/>
    <col min="13049" max="13049" width="6" style="14" customWidth="1"/>
    <col min="13050" max="13051" width="4" style="14" customWidth="1"/>
    <col min="13052" max="13053" width="0" style="14" hidden="1" customWidth="1"/>
    <col min="13054" max="13054" width="47.7109375" style="14" customWidth="1"/>
    <col min="13055" max="13057" width="0" style="14" hidden="1" customWidth="1"/>
    <col min="13058" max="13058" width="14.5703125" style="14" customWidth="1"/>
    <col min="13059" max="13068" width="0" style="14" hidden="1" customWidth="1"/>
    <col min="13069" max="13069" width="1.7109375" style="14" customWidth="1"/>
    <col min="13070" max="13072" width="11.7109375" style="14" customWidth="1"/>
    <col min="13073" max="13073" width="13" style="14" customWidth="1"/>
    <col min="13074" max="13074" width="11.7109375" style="14" customWidth="1"/>
    <col min="13075" max="13075" width="1.7109375" style="14" customWidth="1"/>
    <col min="13076" max="13078" width="1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2" width="13" style="14" customWidth="1"/>
    <col min="13083" max="13083" width="11.7109375" style="14" customWidth="1"/>
    <col min="13084" max="13084" width="1.7109375" style="14" customWidth="1"/>
    <col min="13085" max="13087" width="11.7109375" style="14" customWidth="1"/>
    <col min="13088" max="13088" width="13" style="14" customWidth="1"/>
    <col min="13089" max="13089" width="11.7109375" style="14" customWidth="1"/>
    <col min="13090" max="13090" width="1.7109375" style="14" customWidth="1"/>
    <col min="13091" max="13093" width="1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8" width="11.7109375" style="14" customWidth="1"/>
    <col min="13099" max="13099" width="1.7109375" style="14" customWidth="1"/>
    <col min="13100" max="13100" width="13" style="14" customWidth="1"/>
    <col min="13101" max="13101" width="11.7109375" style="14" customWidth="1"/>
    <col min="13102" max="13102" width="1.7109375" style="14" customWidth="1"/>
    <col min="13103" max="13296" width="9.140625" style="14"/>
    <col min="13297" max="13304" width="4" style="14" customWidth="1"/>
    <col min="13305" max="13305" width="6" style="14" customWidth="1"/>
    <col min="13306" max="13307" width="4" style="14" customWidth="1"/>
    <col min="13308" max="13309" width="0" style="14" hidden="1" customWidth="1"/>
    <col min="13310" max="13310" width="47.7109375" style="14" customWidth="1"/>
    <col min="13311" max="13313" width="0" style="14" hidden="1" customWidth="1"/>
    <col min="13314" max="13314" width="14.5703125" style="14" customWidth="1"/>
    <col min="13315" max="13324" width="0" style="14" hidden="1" customWidth="1"/>
    <col min="13325" max="13325" width="1.7109375" style="14" customWidth="1"/>
    <col min="13326" max="13328" width="11.7109375" style="14" customWidth="1"/>
    <col min="13329" max="13329" width="13" style="14" customWidth="1"/>
    <col min="13330" max="13330" width="11.7109375" style="14" customWidth="1"/>
    <col min="13331" max="13331" width="1.7109375" style="14" customWidth="1"/>
    <col min="13332" max="13334" width="1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38" width="13" style="14" customWidth="1"/>
    <col min="13339" max="13339" width="11.7109375" style="14" customWidth="1"/>
    <col min="13340" max="13340" width="1.7109375" style="14" customWidth="1"/>
    <col min="13341" max="13343" width="11.7109375" style="14" customWidth="1"/>
    <col min="13344" max="13344" width="13" style="14" customWidth="1"/>
    <col min="13345" max="13345" width="11.7109375" style="14" customWidth="1"/>
    <col min="13346" max="13346" width="1.7109375" style="14" customWidth="1"/>
    <col min="13347" max="13349" width="1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4" width="11.7109375" style="14" customWidth="1"/>
    <col min="13355" max="13355" width="1.7109375" style="14" customWidth="1"/>
    <col min="13356" max="13356" width="13" style="14" customWidth="1"/>
    <col min="13357" max="13357" width="11.7109375" style="14" customWidth="1"/>
    <col min="13358" max="13358" width="1.7109375" style="14" customWidth="1"/>
    <col min="13359" max="13552" width="9.140625" style="14"/>
    <col min="13553" max="13560" width="4" style="14" customWidth="1"/>
    <col min="13561" max="13561" width="6" style="14" customWidth="1"/>
    <col min="13562" max="13563" width="4" style="14" customWidth="1"/>
    <col min="13564" max="13565" width="0" style="14" hidden="1" customWidth="1"/>
    <col min="13566" max="13566" width="47.7109375" style="14" customWidth="1"/>
    <col min="13567" max="13569" width="0" style="14" hidden="1" customWidth="1"/>
    <col min="13570" max="13570" width="14.5703125" style="14" customWidth="1"/>
    <col min="13571" max="13580" width="0" style="14" hidden="1" customWidth="1"/>
    <col min="13581" max="13581" width="1.7109375" style="14" customWidth="1"/>
    <col min="13582" max="13584" width="11.7109375" style="14" customWidth="1"/>
    <col min="13585" max="13585" width="13" style="14" customWidth="1"/>
    <col min="13586" max="13586" width="11.7109375" style="14" customWidth="1"/>
    <col min="13587" max="13587" width="1.7109375" style="14" customWidth="1"/>
    <col min="13588" max="13590" width="1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4" width="13" style="14" customWidth="1"/>
    <col min="13595" max="13595" width="11.7109375" style="14" customWidth="1"/>
    <col min="13596" max="13596" width="1.7109375" style="14" customWidth="1"/>
    <col min="13597" max="13599" width="11.7109375" style="14" customWidth="1"/>
    <col min="13600" max="13600" width="13" style="14" customWidth="1"/>
    <col min="13601" max="13601" width="11.7109375" style="14" customWidth="1"/>
    <col min="13602" max="13602" width="1.7109375" style="14" customWidth="1"/>
    <col min="13603" max="13605" width="1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10" width="11.7109375" style="14" customWidth="1"/>
    <col min="13611" max="13611" width="1.7109375" style="14" customWidth="1"/>
    <col min="13612" max="13612" width="13" style="14" customWidth="1"/>
    <col min="13613" max="13613" width="11.7109375" style="14" customWidth="1"/>
    <col min="13614" max="13614" width="1.7109375" style="14" customWidth="1"/>
    <col min="13615" max="13808" width="9.140625" style="14"/>
    <col min="13809" max="13816" width="4" style="14" customWidth="1"/>
    <col min="13817" max="13817" width="6" style="14" customWidth="1"/>
    <col min="13818" max="13819" width="4" style="14" customWidth="1"/>
    <col min="13820" max="13821" width="0" style="14" hidden="1" customWidth="1"/>
    <col min="13822" max="13822" width="47.7109375" style="14" customWidth="1"/>
    <col min="13823" max="13825" width="0" style="14" hidden="1" customWidth="1"/>
    <col min="13826" max="13826" width="14.5703125" style="14" customWidth="1"/>
    <col min="13827" max="13836" width="0" style="14" hidden="1" customWidth="1"/>
    <col min="13837" max="13837" width="1.7109375" style="14" customWidth="1"/>
    <col min="13838" max="13840" width="11.7109375" style="14" customWidth="1"/>
    <col min="13841" max="13841" width="13" style="14" customWidth="1"/>
    <col min="13842" max="13842" width="11.7109375" style="14" customWidth="1"/>
    <col min="13843" max="13843" width="1.7109375" style="14" customWidth="1"/>
    <col min="13844" max="13846" width="1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0" width="13" style="14" customWidth="1"/>
    <col min="13851" max="13851" width="11.7109375" style="14" customWidth="1"/>
    <col min="13852" max="13852" width="1.7109375" style="14" customWidth="1"/>
    <col min="13853" max="13855" width="11.7109375" style="14" customWidth="1"/>
    <col min="13856" max="13856" width="13" style="14" customWidth="1"/>
    <col min="13857" max="13857" width="11.7109375" style="14" customWidth="1"/>
    <col min="13858" max="13858" width="1.7109375" style="14" customWidth="1"/>
    <col min="13859" max="13861" width="1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6" width="11.7109375" style="14" customWidth="1"/>
    <col min="13867" max="13867" width="1.7109375" style="14" customWidth="1"/>
    <col min="13868" max="13868" width="13" style="14" customWidth="1"/>
    <col min="13869" max="13869" width="11.7109375" style="14" customWidth="1"/>
    <col min="13870" max="13870" width="1.7109375" style="14" customWidth="1"/>
    <col min="13871" max="14064" width="9.140625" style="14"/>
    <col min="14065" max="14072" width="4" style="14" customWidth="1"/>
    <col min="14073" max="14073" width="6" style="14" customWidth="1"/>
    <col min="14074" max="14075" width="4" style="14" customWidth="1"/>
    <col min="14076" max="14077" width="0" style="14" hidden="1" customWidth="1"/>
    <col min="14078" max="14078" width="47.7109375" style="14" customWidth="1"/>
    <col min="14079" max="14081" width="0" style="14" hidden="1" customWidth="1"/>
    <col min="14082" max="14082" width="14.5703125" style="14" customWidth="1"/>
    <col min="14083" max="14092" width="0" style="14" hidden="1" customWidth="1"/>
    <col min="14093" max="14093" width="1.7109375" style="14" customWidth="1"/>
    <col min="14094" max="14096" width="11.7109375" style="14" customWidth="1"/>
    <col min="14097" max="14097" width="13" style="14" customWidth="1"/>
    <col min="14098" max="14098" width="11.7109375" style="14" customWidth="1"/>
    <col min="14099" max="14099" width="1.7109375" style="14" customWidth="1"/>
    <col min="14100" max="14102" width="1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6" width="13" style="14" customWidth="1"/>
    <col min="14107" max="14107" width="11.7109375" style="14" customWidth="1"/>
    <col min="14108" max="14108" width="1.7109375" style="14" customWidth="1"/>
    <col min="14109" max="14111" width="11.7109375" style="14" customWidth="1"/>
    <col min="14112" max="14112" width="13" style="14" customWidth="1"/>
    <col min="14113" max="14113" width="11.7109375" style="14" customWidth="1"/>
    <col min="14114" max="14114" width="1.7109375" style="14" customWidth="1"/>
    <col min="14115" max="14117" width="1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2" width="11.7109375" style="14" customWidth="1"/>
    <col min="14123" max="14123" width="1.7109375" style="14" customWidth="1"/>
    <col min="14124" max="14124" width="13" style="14" customWidth="1"/>
    <col min="14125" max="14125" width="11.7109375" style="14" customWidth="1"/>
    <col min="14126" max="14126" width="1.7109375" style="14" customWidth="1"/>
    <col min="14127" max="14320" width="9.140625" style="14"/>
    <col min="14321" max="14328" width="4" style="14" customWidth="1"/>
    <col min="14329" max="14329" width="6" style="14" customWidth="1"/>
    <col min="14330" max="14331" width="4" style="14" customWidth="1"/>
    <col min="14332" max="14333" width="0" style="14" hidden="1" customWidth="1"/>
    <col min="14334" max="14334" width="47.7109375" style="14" customWidth="1"/>
    <col min="14335" max="14337" width="0" style="14" hidden="1" customWidth="1"/>
    <col min="14338" max="14338" width="14.5703125" style="14" customWidth="1"/>
    <col min="14339" max="14348" width="0" style="14" hidden="1" customWidth="1"/>
    <col min="14349" max="14349" width="1.7109375" style="14" customWidth="1"/>
    <col min="14350" max="14352" width="11.7109375" style="14" customWidth="1"/>
    <col min="14353" max="14353" width="13" style="14" customWidth="1"/>
    <col min="14354" max="14354" width="11.7109375" style="14" customWidth="1"/>
    <col min="14355" max="14355" width="1.7109375" style="14" customWidth="1"/>
    <col min="14356" max="14358" width="1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2" width="13" style="14" customWidth="1"/>
    <col min="14363" max="14363" width="11.7109375" style="14" customWidth="1"/>
    <col min="14364" max="14364" width="1.7109375" style="14" customWidth="1"/>
    <col min="14365" max="14367" width="11.7109375" style="14" customWidth="1"/>
    <col min="14368" max="14368" width="13" style="14" customWidth="1"/>
    <col min="14369" max="14369" width="11.7109375" style="14" customWidth="1"/>
    <col min="14370" max="14370" width="1.7109375" style="14" customWidth="1"/>
    <col min="14371" max="14373" width="1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8" width="11.7109375" style="14" customWidth="1"/>
    <col min="14379" max="14379" width="1.7109375" style="14" customWidth="1"/>
    <col min="14380" max="14380" width="13" style="14" customWidth="1"/>
    <col min="14381" max="14381" width="11.7109375" style="14" customWidth="1"/>
    <col min="14382" max="14382" width="1.7109375" style="14" customWidth="1"/>
    <col min="14383" max="14576" width="9.140625" style="14"/>
    <col min="14577" max="14584" width="4" style="14" customWidth="1"/>
    <col min="14585" max="14585" width="6" style="14" customWidth="1"/>
    <col min="14586" max="14587" width="4" style="14" customWidth="1"/>
    <col min="14588" max="14589" width="0" style="14" hidden="1" customWidth="1"/>
    <col min="14590" max="14590" width="47.7109375" style="14" customWidth="1"/>
    <col min="14591" max="14593" width="0" style="14" hidden="1" customWidth="1"/>
    <col min="14594" max="14594" width="14.5703125" style="14" customWidth="1"/>
    <col min="14595" max="14604" width="0" style="14" hidden="1" customWidth="1"/>
    <col min="14605" max="14605" width="1.7109375" style="14" customWidth="1"/>
    <col min="14606" max="14608" width="11.7109375" style="14" customWidth="1"/>
    <col min="14609" max="14609" width="13" style="14" customWidth="1"/>
    <col min="14610" max="14610" width="11.7109375" style="14" customWidth="1"/>
    <col min="14611" max="14611" width="1.7109375" style="14" customWidth="1"/>
    <col min="14612" max="14614" width="1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18" width="13" style="14" customWidth="1"/>
    <col min="14619" max="14619" width="11.7109375" style="14" customWidth="1"/>
    <col min="14620" max="14620" width="1.7109375" style="14" customWidth="1"/>
    <col min="14621" max="14623" width="11.7109375" style="14" customWidth="1"/>
    <col min="14624" max="14624" width="13" style="14" customWidth="1"/>
    <col min="14625" max="14625" width="11.7109375" style="14" customWidth="1"/>
    <col min="14626" max="14626" width="1.7109375" style="14" customWidth="1"/>
    <col min="14627" max="14629" width="1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4" width="11.7109375" style="14" customWidth="1"/>
    <col min="14635" max="14635" width="1.7109375" style="14" customWidth="1"/>
    <col min="14636" max="14636" width="13" style="14" customWidth="1"/>
    <col min="14637" max="14637" width="11.7109375" style="14" customWidth="1"/>
    <col min="14638" max="14638" width="1.7109375" style="14" customWidth="1"/>
    <col min="14639" max="14832" width="9.140625" style="14"/>
    <col min="14833" max="14840" width="4" style="14" customWidth="1"/>
    <col min="14841" max="14841" width="6" style="14" customWidth="1"/>
    <col min="14842" max="14843" width="4" style="14" customWidth="1"/>
    <col min="14844" max="14845" width="0" style="14" hidden="1" customWidth="1"/>
    <col min="14846" max="14846" width="47.7109375" style="14" customWidth="1"/>
    <col min="14847" max="14849" width="0" style="14" hidden="1" customWidth="1"/>
    <col min="14850" max="14850" width="14.5703125" style="14" customWidth="1"/>
    <col min="14851" max="14860" width="0" style="14" hidden="1" customWidth="1"/>
    <col min="14861" max="14861" width="1.7109375" style="14" customWidth="1"/>
    <col min="14862" max="14864" width="11.7109375" style="14" customWidth="1"/>
    <col min="14865" max="14865" width="13" style="14" customWidth="1"/>
    <col min="14866" max="14866" width="11.7109375" style="14" customWidth="1"/>
    <col min="14867" max="14867" width="1.7109375" style="14" customWidth="1"/>
    <col min="14868" max="14870" width="1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4" width="13" style="14" customWidth="1"/>
    <col min="14875" max="14875" width="11.7109375" style="14" customWidth="1"/>
    <col min="14876" max="14876" width="1.7109375" style="14" customWidth="1"/>
    <col min="14877" max="14879" width="11.7109375" style="14" customWidth="1"/>
    <col min="14880" max="14880" width="13" style="14" customWidth="1"/>
    <col min="14881" max="14881" width="11.7109375" style="14" customWidth="1"/>
    <col min="14882" max="14882" width="1.7109375" style="14" customWidth="1"/>
    <col min="14883" max="14885" width="1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90" width="11.7109375" style="14" customWidth="1"/>
    <col min="14891" max="14891" width="1.7109375" style="14" customWidth="1"/>
    <col min="14892" max="14892" width="13" style="14" customWidth="1"/>
    <col min="14893" max="14893" width="11.7109375" style="14" customWidth="1"/>
    <col min="14894" max="14894" width="1.7109375" style="14" customWidth="1"/>
    <col min="14895" max="15088" width="9.140625" style="14"/>
    <col min="15089" max="15096" width="4" style="14" customWidth="1"/>
    <col min="15097" max="15097" width="6" style="14" customWidth="1"/>
    <col min="15098" max="15099" width="4" style="14" customWidth="1"/>
    <col min="15100" max="15101" width="0" style="14" hidden="1" customWidth="1"/>
    <col min="15102" max="15102" width="47.7109375" style="14" customWidth="1"/>
    <col min="15103" max="15105" width="0" style="14" hidden="1" customWidth="1"/>
    <col min="15106" max="15106" width="14.5703125" style="14" customWidth="1"/>
    <col min="15107" max="15116" width="0" style="14" hidden="1" customWidth="1"/>
    <col min="15117" max="15117" width="1.7109375" style="14" customWidth="1"/>
    <col min="15118" max="15120" width="11.7109375" style="14" customWidth="1"/>
    <col min="15121" max="15121" width="13" style="14" customWidth="1"/>
    <col min="15122" max="15122" width="11.7109375" style="14" customWidth="1"/>
    <col min="15123" max="15123" width="1.7109375" style="14" customWidth="1"/>
    <col min="15124" max="15126" width="1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0" width="13" style="14" customWidth="1"/>
    <col min="15131" max="15131" width="11.7109375" style="14" customWidth="1"/>
    <col min="15132" max="15132" width="1.7109375" style="14" customWidth="1"/>
    <col min="15133" max="15135" width="11.7109375" style="14" customWidth="1"/>
    <col min="15136" max="15136" width="13" style="14" customWidth="1"/>
    <col min="15137" max="15137" width="11.7109375" style="14" customWidth="1"/>
    <col min="15138" max="15138" width="1.7109375" style="14" customWidth="1"/>
    <col min="15139" max="15141" width="1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6" width="11.7109375" style="14" customWidth="1"/>
    <col min="15147" max="15147" width="1.7109375" style="14" customWidth="1"/>
    <col min="15148" max="15148" width="13" style="14" customWidth="1"/>
    <col min="15149" max="15149" width="11.7109375" style="14" customWidth="1"/>
    <col min="15150" max="15150" width="1.7109375" style="14" customWidth="1"/>
    <col min="15151" max="15344" width="9.140625" style="14"/>
    <col min="15345" max="15352" width="4" style="14" customWidth="1"/>
    <col min="15353" max="15353" width="6" style="14" customWidth="1"/>
    <col min="15354" max="15355" width="4" style="14" customWidth="1"/>
    <col min="15356" max="15357" width="0" style="14" hidden="1" customWidth="1"/>
    <col min="15358" max="15358" width="47.7109375" style="14" customWidth="1"/>
    <col min="15359" max="15361" width="0" style="14" hidden="1" customWidth="1"/>
    <col min="15362" max="15362" width="14.5703125" style="14" customWidth="1"/>
    <col min="15363" max="15372" width="0" style="14" hidden="1" customWidth="1"/>
    <col min="15373" max="15373" width="1.7109375" style="14" customWidth="1"/>
    <col min="15374" max="15376" width="11.7109375" style="14" customWidth="1"/>
    <col min="15377" max="15377" width="13" style="14" customWidth="1"/>
    <col min="15378" max="15378" width="11.7109375" style="14" customWidth="1"/>
    <col min="15379" max="15379" width="1.7109375" style="14" customWidth="1"/>
    <col min="15380" max="15382" width="1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6" width="13" style="14" customWidth="1"/>
    <col min="15387" max="15387" width="11.7109375" style="14" customWidth="1"/>
    <col min="15388" max="15388" width="1.7109375" style="14" customWidth="1"/>
    <col min="15389" max="15391" width="11.7109375" style="14" customWidth="1"/>
    <col min="15392" max="15392" width="13" style="14" customWidth="1"/>
    <col min="15393" max="15393" width="11.7109375" style="14" customWidth="1"/>
    <col min="15394" max="15394" width="1.7109375" style="14" customWidth="1"/>
    <col min="15395" max="15397" width="1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2" width="11.7109375" style="14" customWidth="1"/>
    <col min="15403" max="15403" width="1.7109375" style="14" customWidth="1"/>
    <col min="15404" max="15404" width="13" style="14" customWidth="1"/>
    <col min="15405" max="15405" width="11.7109375" style="14" customWidth="1"/>
    <col min="15406" max="15406" width="1.7109375" style="14" customWidth="1"/>
    <col min="15407" max="15600" width="9.140625" style="14"/>
    <col min="15601" max="15608" width="4" style="14" customWidth="1"/>
    <col min="15609" max="15609" width="6" style="14" customWidth="1"/>
    <col min="15610" max="15611" width="4" style="14" customWidth="1"/>
    <col min="15612" max="15613" width="0" style="14" hidden="1" customWidth="1"/>
    <col min="15614" max="15614" width="47.7109375" style="14" customWidth="1"/>
    <col min="15615" max="15617" width="0" style="14" hidden="1" customWidth="1"/>
    <col min="15618" max="15618" width="14.5703125" style="14" customWidth="1"/>
    <col min="15619" max="15628" width="0" style="14" hidden="1" customWidth="1"/>
    <col min="15629" max="15629" width="1.7109375" style="14" customWidth="1"/>
    <col min="15630" max="15632" width="11.7109375" style="14" customWidth="1"/>
    <col min="15633" max="15633" width="13" style="14" customWidth="1"/>
    <col min="15634" max="15634" width="11.7109375" style="14" customWidth="1"/>
    <col min="15635" max="15635" width="1.7109375" style="14" customWidth="1"/>
    <col min="15636" max="15638" width="1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2" width="13" style="14" customWidth="1"/>
    <col min="15643" max="15643" width="11.7109375" style="14" customWidth="1"/>
    <col min="15644" max="15644" width="1.7109375" style="14" customWidth="1"/>
    <col min="15645" max="15647" width="11.7109375" style="14" customWidth="1"/>
    <col min="15648" max="15648" width="13" style="14" customWidth="1"/>
    <col min="15649" max="15649" width="11.7109375" style="14" customWidth="1"/>
    <col min="15650" max="15650" width="1.7109375" style="14" customWidth="1"/>
    <col min="15651" max="15653" width="1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8" width="11.7109375" style="14" customWidth="1"/>
    <col min="15659" max="15659" width="1.7109375" style="14" customWidth="1"/>
    <col min="15660" max="15660" width="13" style="14" customWidth="1"/>
    <col min="15661" max="15661" width="11.7109375" style="14" customWidth="1"/>
    <col min="15662" max="15662" width="1.7109375" style="14" customWidth="1"/>
    <col min="15663" max="15856" width="9.140625" style="14"/>
    <col min="15857" max="15864" width="4" style="14" customWidth="1"/>
    <col min="15865" max="15865" width="6" style="14" customWidth="1"/>
    <col min="15866" max="15867" width="4" style="14" customWidth="1"/>
    <col min="15868" max="15869" width="0" style="14" hidden="1" customWidth="1"/>
    <col min="15870" max="15870" width="47.7109375" style="14" customWidth="1"/>
    <col min="15871" max="15873" width="0" style="14" hidden="1" customWidth="1"/>
    <col min="15874" max="15874" width="14.5703125" style="14" customWidth="1"/>
    <col min="15875" max="15884" width="0" style="14" hidden="1" customWidth="1"/>
    <col min="15885" max="15885" width="1.7109375" style="14" customWidth="1"/>
    <col min="15886" max="15888" width="11.7109375" style="14" customWidth="1"/>
    <col min="15889" max="15889" width="13" style="14" customWidth="1"/>
    <col min="15890" max="15890" width="11.7109375" style="14" customWidth="1"/>
    <col min="15891" max="15891" width="1.7109375" style="14" customWidth="1"/>
    <col min="15892" max="15894" width="1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898" width="13" style="14" customWidth="1"/>
    <col min="15899" max="15899" width="11.7109375" style="14" customWidth="1"/>
    <col min="15900" max="15900" width="1.7109375" style="14" customWidth="1"/>
    <col min="15901" max="15903" width="11.7109375" style="14" customWidth="1"/>
    <col min="15904" max="15904" width="13" style="14" customWidth="1"/>
    <col min="15905" max="15905" width="11.7109375" style="14" customWidth="1"/>
    <col min="15906" max="15906" width="1.7109375" style="14" customWidth="1"/>
    <col min="15907" max="15909" width="1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4" width="11.7109375" style="14" customWidth="1"/>
    <col min="15915" max="15915" width="1.7109375" style="14" customWidth="1"/>
    <col min="15916" max="15916" width="13" style="14" customWidth="1"/>
    <col min="15917" max="15917" width="11.7109375" style="14" customWidth="1"/>
    <col min="15918" max="15918" width="1.7109375" style="14" customWidth="1"/>
    <col min="15919" max="16112" width="9.140625" style="14"/>
    <col min="16113" max="16120" width="4" style="14" customWidth="1"/>
    <col min="16121" max="16121" width="6" style="14" customWidth="1"/>
    <col min="16122" max="16123" width="4" style="14" customWidth="1"/>
    <col min="16124" max="16125" width="0" style="14" hidden="1" customWidth="1"/>
    <col min="16126" max="16126" width="47.7109375" style="14" customWidth="1"/>
    <col min="16127" max="16129" width="0" style="14" hidden="1" customWidth="1"/>
    <col min="16130" max="16130" width="14.5703125" style="14" customWidth="1"/>
    <col min="16131" max="16140" width="0" style="14" hidden="1" customWidth="1"/>
    <col min="16141" max="16141" width="1.7109375" style="14" customWidth="1"/>
    <col min="16142" max="16144" width="11.7109375" style="14" customWidth="1"/>
    <col min="16145" max="16145" width="13" style="14" customWidth="1"/>
    <col min="16146" max="16146" width="11.7109375" style="14" customWidth="1"/>
    <col min="16147" max="16147" width="1.7109375" style="14" customWidth="1"/>
    <col min="16148" max="16150" width="1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4" width="13" style="14" customWidth="1"/>
    <col min="16155" max="16155" width="11.7109375" style="14" customWidth="1"/>
    <col min="16156" max="16156" width="1.7109375" style="14" customWidth="1"/>
    <col min="16157" max="16159" width="11.7109375" style="14" customWidth="1"/>
    <col min="16160" max="16160" width="13" style="14" customWidth="1"/>
    <col min="16161" max="16161" width="11.7109375" style="14" customWidth="1"/>
    <col min="16162" max="16162" width="1.7109375" style="14" customWidth="1"/>
    <col min="16163" max="16165" width="1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70" width="11.7109375" style="14" customWidth="1"/>
    <col min="16171" max="16171" width="1.7109375" style="14" customWidth="1"/>
    <col min="16172" max="16172" width="13" style="14" customWidth="1"/>
    <col min="16173" max="16173" width="11.7109375" style="14" customWidth="1"/>
    <col min="16174" max="16174" width="1.7109375" style="14" customWidth="1"/>
    <col min="16175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299000</v>
      </c>
      <c r="S13" s="393">
        <f t="shared" ref="S13:AH13" si="0">S14</f>
        <v>0</v>
      </c>
      <c r="T13" s="47">
        <f t="shared" si="0"/>
        <v>48000</v>
      </c>
      <c r="U13" s="47">
        <f t="shared" si="0"/>
        <v>25000</v>
      </c>
      <c r="V13" s="47">
        <f t="shared" si="0"/>
        <v>23000</v>
      </c>
      <c r="W13" s="47">
        <f t="shared" si="0"/>
        <v>96000</v>
      </c>
      <c r="X13" s="47">
        <f t="shared" ref="X13:X16" si="1">W13/(R13/100)</f>
        <v>32.107023411371237</v>
      </c>
      <c r="Y13" s="393">
        <f t="shared" si="0"/>
        <v>0</v>
      </c>
      <c r="Z13" s="47">
        <f t="shared" si="0"/>
        <v>30000</v>
      </c>
      <c r="AA13" s="47">
        <f t="shared" si="0"/>
        <v>30000</v>
      </c>
      <c r="AB13" s="47">
        <f t="shared" si="0"/>
        <v>30000</v>
      </c>
      <c r="AC13" s="47">
        <f t="shared" si="0"/>
        <v>90000</v>
      </c>
      <c r="AD13" s="47">
        <f t="shared" ref="AD13:AD16" si="2">AC13/(R13/100)</f>
        <v>30.100334448160535</v>
      </c>
      <c r="AE13" s="393">
        <f t="shared" si="0"/>
        <v>0</v>
      </c>
      <c r="AF13" s="47">
        <f t="shared" si="0"/>
        <v>186000</v>
      </c>
      <c r="AG13" s="47">
        <f t="shared" ref="AG13:AG16" si="3">AF13/(R13/100)</f>
        <v>62.207357859531776</v>
      </c>
      <c r="AH13" s="393">
        <f t="shared" si="0"/>
        <v>0</v>
      </c>
      <c r="AI13" s="47">
        <f t="shared" ref="AI13:AX13" si="4">AI14</f>
        <v>26000</v>
      </c>
      <c r="AJ13" s="47">
        <f t="shared" si="4"/>
        <v>26000</v>
      </c>
      <c r="AK13" s="47">
        <f t="shared" si="4"/>
        <v>25000</v>
      </c>
      <c r="AL13" s="47">
        <f t="shared" si="4"/>
        <v>77000</v>
      </c>
      <c r="AM13" s="47">
        <f t="shared" ref="AM13:AM16" si="5">AL13/(R13/100)</f>
        <v>25.752508361204015</v>
      </c>
      <c r="AN13" s="393">
        <f t="shared" si="4"/>
        <v>0</v>
      </c>
      <c r="AO13" s="47">
        <f t="shared" si="4"/>
        <v>16000</v>
      </c>
      <c r="AP13" s="47">
        <f t="shared" si="4"/>
        <v>13000</v>
      </c>
      <c r="AQ13" s="47">
        <f t="shared" si="4"/>
        <v>7000</v>
      </c>
      <c r="AR13" s="47">
        <f t="shared" si="4"/>
        <v>36000</v>
      </c>
      <c r="AS13" s="47">
        <f t="shared" ref="AS13:AS16" si="6">AR13/(R13/100)</f>
        <v>12.040133779264215</v>
      </c>
      <c r="AT13" s="393">
        <f t="shared" si="4"/>
        <v>0</v>
      </c>
      <c r="AU13" s="47">
        <f t="shared" si="4"/>
        <v>113000</v>
      </c>
      <c r="AV13" s="47">
        <f t="shared" ref="AV13:AV16" si="7">AU13/(R13/100)</f>
        <v>37.792642140468224</v>
      </c>
      <c r="AW13" s="393">
        <f t="shared" si="4"/>
        <v>0</v>
      </c>
      <c r="AX13" s="47">
        <f t="shared" si="4"/>
        <v>299000</v>
      </c>
      <c r="AY13" s="47">
        <f t="shared" ref="AY13:AY16" si="8">AX13/(R13/100)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299000</v>
      </c>
      <c r="S14" s="394">
        <f t="shared" ref="S14:AX15" si="9">S15</f>
        <v>0</v>
      </c>
      <c r="T14" s="66">
        <f t="shared" si="9"/>
        <v>48000</v>
      </c>
      <c r="U14" s="66">
        <f t="shared" si="9"/>
        <v>25000</v>
      </c>
      <c r="V14" s="66">
        <f t="shared" si="9"/>
        <v>23000</v>
      </c>
      <c r="W14" s="66">
        <f t="shared" si="9"/>
        <v>96000</v>
      </c>
      <c r="X14" s="66">
        <f t="shared" si="1"/>
        <v>32.107023411371237</v>
      </c>
      <c r="Y14" s="394">
        <f t="shared" si="9"/>
        <v>0</v>
      </c>
      <c r="Z14" s="66">
        <f t="shared" si="9"/>
        <v>30000</v>
      </c>
      <c r="AA14" s="66">
        <f t="shared" si="9"/>
        <v>30000</v>
      </c>
      <c r="AB14" s="66">
        <f t="shared" si="9"/>
        <v>30000</v>
      </c>
      <c r="AC14" s="66">
        <f t="shared" si="9"/>
        <v>90000</v>
      </c>
      <c r="AD14" s="66">
        <f t="shared" si="2"/>
        <v>30.100334448160535</v>
      </c>
      <c r="AE14" s="394">
        <f t="shared" si="9"/>
        <v>0</v>
      </c>
      <c r="AF14" s="66">
        <f t="shared" si="9"/>
        <v>186000</v>
      </c>
      <c r="AG14" s="66">
        <f t="shared" si="3"/>
        <v>62.207357859531776</v>
      </c>
      <c r="AH14" s="394">
        <f t="shared" si="9"/>
        <v>0</v>
      </c>
      <c r="AI14" s="66">
        <f t="shared" si="9"/>
        <v>26000</v>
      </c>
      <c r="AJ14" s="66">
        <f t="shared" si="9"/>
        <v>26000</v>
      </c>
      <c r="AK14" s="66">
        <f t="shared" si="9"/>
        <v>25000</v>
      </c>
      <c r="AL14" s="66">
        <f t="shared" si="9"/>
        <v>77000</v>
      </c>
      <c r="AM14" s="66">
        <f t="shared" si="5"/>
        <v>25.752508361204015</v>
      </c>
      <c r="AN14" s="394">
        <f t="shared" si="9"/>
        <v>0</v>
      </c>
      <c r="AO14" s="66">
        <f t="shared" si="9"/>
        <v>16000</v>
      </c>
      <c r="AP14" s="66">
        <f t="shared" si="9"/>
        <v>13000</v>
      </c>
      <c r="AQ14" s="66">
        <f t="shared" si="9"/>
        <v>7000</v>
      </c>
      <c r="AR14" s="66">
        <f t="shared" si="9"/>
        <v>36000</v>
      </c>
      <c r="AS14" s="66">
        <f t="shared" si="6"/>
        <v>12.040133779264215</v>
      </c>
      <c r="AT14" s="394">
        <f t="shared" si="9"/>
        <v>0</v>
      </c>
      <c r="AU14" s="66">
        <f t="shared" si="9"/>
        <v>113000</v>
      </c>
      <c r="AV14" s="66">
        <f t="shared" si="7"/>
        <v>37.792642140468224</v>
      </c>
      <c r="AW14" s="394">
        <f t="shared" si="9"/>
        <v>0</v>
      </c>
      <c r="AX14" s="66">
        <f t="shared" si="9"/>
        <v>299000</v>
      </c>
      <c r="AY14" s="66">
        <f t="shared" si="8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299000</v>
      </c>
      <c r="S15" s="379">
        <f t="shared" si="9"/>
        <v>0</v>
      </c>
      <c r="T15" s="80">
        <f t="shared" si="9"/>
        <v>48000</v>
      </c>
      <c r="U15" s="80">
        <f t="shared" si="9"/>
        <v>25000</v>
      </c>
      <c r="V15" s="80">
        <f t="shared" si="9"/>
        <v>23000</v>
      </c>
      <c r="W15" s="80">
        <f t="shared" si="9"/>
        <v>96000</v>
      </c>
      <c r="X15" s="80">
        <f t="shared" si="1"/>
        <v>32.107023411371237</v>
      </c>
      <c r="Y15" s="379">
        <f t="shared" si="9"/>
        <v>0</v>
      </c>
      <c r="Z15" s="80">
        <f t="shared" si="9"/>
        <v>30000</v>
      </c>
      <c r="AA15" s="80">
        <f t="shared" si="9"/>
        <v>30000</v>
      </c>
      <c r="AB15" s="80">
        <f t="shared" si="9"/>
        <v>30000</v>
      </c>
      <c r="AC15" s="80">
        <f t="shared" si="9"/>
        <v>90000</v>
      </c>
      <c r="AD15" s="80">
        <f t="shared" si="2"/>
        <v>30.100334448160535</v>
      </c>
      <c r="AE15" s="379">
        <f t="shared" si="9"/>
        <v>0</v>
      </c>
      <c r="AF15" s="80">
        <f t="shared" si="9"/>
        <v>186000</v>
      </c>
      <c r="AG15" s="80">
        <f t="shared" si="3"/>
        <v>62.207357859531776</v>
      </c>
      <c r="AH15" s="379">
        <f t="shared" si="9"/>
        <v>0</v>
      </c>
      <c r="AI15" s="80">
        <f t="shared" si="9"/>
        <v>26000</v>
      </c>
      <c r="AJ15" s="80">
        <f t="shared" si="9"/>
        <v>26000</v>
      </c>
      <c r="AK15" s="80">
        <f t="shared" si="9"/>
        <v>25000</v>
      </c>
      <c r="AL15" s="80">
        <f t="shared" si="9"/>
        <v>77000</v>
      </c>
      <c r="AM15" s="80">
        <f t="shared" si="5"/>
        <v>25.752508361204015</v>
      </c>
      <c r="AN15" s="379">
        <f t="shared" si="9"/>
        <v>0</v>
      </c>
      <c r="AO15" s="80">
        <f t="shared" si="9"/>
        <v>16000</v>
      </c>
      <c r="AP15" s="80">
        <f t="shared" si="9"/>
        <v>13000</v>
      </c>
      <c r="AQ15" s="80">
        <f t="shared" si="9"/>
        <v>7000</v>
      </c>
      <c r="AR15" s="80">
        <f t="shared" si="9"/>
        <v>36000</v>
      </c>
      <c r="AS15" s="80">
        <f t="shared" si="6"/>
        <v>12.040133779264215</v>
      </c>
      <c r="AT15" s="379">
        <f t="shared" si="9"/>
        <v>0</v>
      </c>
      <c r="AU15" s="80">
        <f t="shared" si="9"/>
        <v>113000</v>
      </c>
      <c r="AV15" s="80">
        <f t="shared" si="7"/>
        <v>37.792642140468224</v>
      </c>
      <c r="AW15" s="379">
        <f t="shared" si="9"/>
        <v>0</v>
      </c>
      <c r="AX15" s="80">
        <f t="shared" si="9"/>
        <v>299000</v>
      </c>
      <c r="AY15" s="80">
        <f t="shared" si="8"/>
        <v>100</v>
      </c>
    </row>
    <row r="16" spans="1:51" ht="30" customHeight="1" x14ac:dyDescent="0.2">
      <c r="A16" s="82"/>
      <c r="B16" s="83"/>
      <c r="C16" s="83"/>
      <c r="D16" s="168" t="s">
        <v>63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113</v>
      </c>
      <c r="O16" s="95" t="e">
        <f>O17</f>
        <v>#REF!</v>
      </c>
      <c r="P16" s="95" t="e">
        <f t="shared" ref="P16:R16" si="10">P17</f>
        <v>#REF!</v>
      </c>
      <c r="Q16" s="95" t="e">
        <f t="shared" si="10"/>
        <v>#REF!</v>
      </c>
      <c r="R16" s="95">
        <f t="shared" si="10"/>
        <v>299000</v>
      </c>
      <c r="S16" s="375"/>
      <c r="T16" s="95">
        <f t="shared" ref="T16:W16" si="11">T17</f>
        <v>48000</v>
      </c>
      <c r="U16" s="95">
        <f t="shared" si="11"/>
        <v>25000</v>
      </c>
      <c r="V16" s="95">
        <f t="shared" si="11"/>
        <v>23000</v>
      </c>
      <c r="W16" s="95">
        <f t="shared" si="11"/>
        <v>96000</v>
      </c>
      <c r="X16" s="94">
        <f t="shared" si="1"/>
        <v>32.107023411371237</v>
      </c>
      <c r="Y16" s="374"/>
      <c r="Z16" s="94">
        <f t="shared" ref="Z16:AC17" si="12">Z17</f>
        <v>30000</v>
      </c>
      <c r="AA16" s="95">
        <f t="shared" si="12"/>
        <v>30000</v>
      </c>
      <c r="AB16" s="95">
        <f t="shared" si="12"/>
        <v>30000</v>
      </c>
      <c r="AC16" s="95">
        <f t="shared" si="12"/>
        <v>90000</v>
      </c>
      <c r="AD16" s="195">
        <f t="shared" si="2"/>
        <v>30.100334448160535</v>
      </c>
      <c r="AE16" s="374"/>
      <c r="AF16" s="195">
        <f>AF17</f>
        <v>186000</v>
      </c>
      <c r="AG16" s="195">
        <f t="shared" si="3"/>
        <v>62.207357859531776</v>
      </c>
      <c r="AH16" s="374"/>
      <c r="AI16" s="195">
        <f t="shared" ref="AI16:AL17" si="13">AI17</f>
        <v>26000</v>
      </c>
      <c r="AJ16" s="95">
        <f t="shared" si="13"/>
        <v>26000</v>
      </c>
      <c r="AK16" s="95">
        <f t="shared" si="13"/>
        <v>25000</v>
      </c>
      <c r="AL16" s="95">
        <f t="shared" si="13"/>
        <v>77000</v>
      </c>
      <c r="AM16" s="195">
        <f t="shared" si="5"/>
        <v>25.752508361204015</v>
      </c>
      <c r="AN16" s="374"/>
      <c r="AO16" s="195">
        <f t="shared" ref="AO16:AR17" si="14">AO17</f>
        <v>16000</v>
      </c>
      <c r="AP16" s="95">
        <f t="shared" si="14"/>
        <v>13000</v>
      </c>
      <c r="AQ16" s="95">
        <f t="shared" si="14"/>
        <v>7000</v>
      </c>
      <c r="AR16" s="95">
        <f t="shared" si="14"/>
        <v>36000</v>
      </c>
      <c r="AS16" s="195">
        <f t="shared" si="6"/>
        <v>12.040133779264215</v>
      </c>
      <c r="AT16" s="374"/>
      <c r="AU16" s="195">
        <f>AU17</f>
        <v>113000</v>
      </c>
      <c r="AV16" s="195">
        <f t="shared" si="7"/>
        <v>37.792642140468224</v>
      </c>
      <c r="AW16" s="374"/>
      <c r="AX16" s="195">
        <f>AX17</f>
        <v>299000</v>
      </c>
      <c r="AY16" s="195">
        <f t="shared" si="8"/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 t="e">
        <f>O18+#REF!</f>
        <v>#REF!</v>
      </c>
      <c r="P17" s="99" t="e">
        <f>P18+#REF!</f>
        <v>#REF!</v>
      </c>
      <c r="Q17" s="99" t="e">
        <f>Q18+#REF!</f>
        <v>#REF!</v>
      </c>
      <c r="R17" s="99">
        <f>R18</f>
        <v>299000</v>
      </c>
      <c r="S17" s="99">
        <f t="shared" ref="S17:V17" si="15">S18</f>
        <v>0</v>
      </c>
      <c r="T17" s="99">
        <f t="shared" si="15"/>
        <v>48000</v>
      </c>
      <c r="U17" s="99">
        <f t="shared" si="15"/>
        <v>25000</v>
      </c>
      <c r="V17" s="99">
        <f t="shared" si="15"/>
        <v>23000</v>
      </c>
      <c r="W17" s="99">
        <f t="shared" ref="W17:W30" si="16">T17+U17+V17</f>
        <v>96000</v>
      </c>
      <c r="X17" s="98">
        <f t="shared" ref="X17:X30" si="17">W17/(R17/100)</f>
        <v>32.107023411371237</v>
      </c>
      <c r="Y17" s="374"/>
      <c r="Z17" s="98">
        <f t="shared" si="12"/>
        <v>30000</v>
      </c>
      <c r="AA17" s="99">
        <f t="shared" si="12"/>
        <v>30000</v>
      </c>
      <c r="AB17" s="99">
        <f t="shared" si="12"/>
        <v>30000</v>
      </c>
      <c r="AC17" s="99">
        <f t="shared" ref="AC17:AC30" si="18">Z17+AA17+AB17</f>
        <v>90000</v>
      </c>
      <c r="AD17" s="65">
        <f t="shared" ref="AD17:AD21" si="19">AC17/(R17/100)</f>
        <v>30.100334448160535</v>
      </c>
      <c r="AE17" s="374"/>
      <c r="AF17" s="65">
        <f t="shared" ref="AF17:AF30" si="20">W17+AC17</f>
        <v>186000</v>
      </c>
      <c r="AG17" s="65">
        <f t="shared" ref="AG17:AG30" si="21">AF17/(R17/100)</f>
        <v>62.207357859531776</v>
      </c>
      <c r="AH17" s="374"/>
      <c r="AI17" s="65">
        <f t="shared" si="13"/>
        <v>26000</v>
      </c>
      <c r="AJ17" s="99">
        <f t="shared" si="13"/>
        <v>26000</v>
      </c>
      <c r="AK17" s="99">
        <f t="shared" si="13"/>
        <v>25000</v>
      </c>
      <c r="AL17" s="99">
        <f t="shared" ref="AL17:AL30" si="22">AI17+AJ17+AK17</f>
        <v>77000</v>
      </c>
      <c r="AM17" s="65">
        <f t="shared" ref="AM17:AM21" si="23">AL17/(R17/100)</f>
        <v>25.752508361204015</v>
      </c>
      <c r="AN17" s="374"/>
      <c r="AO17" s="65">
        <f t="shared" si="14"/>
        <v>16000</v>
      </c>
      <c r="AP17" s="99">
        <f t="shared" si="14"/>
        <v>13000</v>
      </c>
      <c r="AQ17" s="99">
        <f t="shared" si="14"/>
        <v>7000</v>
      </c>
      <c r="AR17" s="99">
        <f t="shared" ref="AR17:AR30" si="24">AO17+AP17+AQ17</f>
        <v>36000</v>
      </c>
      <c r="AS17" s="65">
        <f t="shared" ref="AS17:AS21" si="25">AR17/(R17/100)</f>
        <v>12.040133779264215</v>
      </c>
      <c r="AT17" s="374"/>
      <c r="AU17" s="65">
        <f t="shared" ref="AU17:AU30" si="26">AL17+AR17</f>
        <v>113000</v>
      </c>
      <c r="AV17" s="65">
        <f t="shared" ref="AV17:AV30" si="27">AU17/(R17/100)</f>
        <v>37.792642140468224</v>
      </c>
      <c r="AW17" s="374"/>
      <c r="AX17" s="65">
        <f t="shared" ref="AX17:AX30" si="28">AF17+AU17</f>
        <v>299000</v>
      </c>
      <c r="AY17" s="65">
        <f t="shared" ref="AY17:AY30" si="29">AX17/(R17/100)</f>
        <v>100</v>
      </c>
    </row>
    <row r="18" spans="1:51" ht="30" customHeight="1" x14ac:dyDescent="0.2">
      <c r="A18" s="82"/>
      <c r="B18" s="83"/>
      <c r="C18" s="83"/>
      <c r="D18" s="63"/>
      <c r="E18" s="60"/>
      <c r="F18" s="83">
        <v>9</v>
      </c>
      <c r="G18" s="109"/>
      <c r="H18" s="172"/>
      <c r="I18" s="59"/>
      <c r="J18" s="60"/>
      <c r="K18" s="61"/>
      <c r="L18" s="62"/>
      <c r="M18" s="63"/>
      <c r="N18" s="101" t="s">
        <v>121</v>
      </c>
      <c r="O18" s="103" t="e">
        <f>O19</f>
        <v>#REF!</v>
      </c>
      <c r="P18" s="131" t="e">
        <f>P19</f>
        <v>#REF!</v>
      </c>
      <c r="Q18" s="132" t="e">
        <f>Q19</f>
        <v>#REF!</v>
      </c>
      <c r="R18" s="103">
        <f>R19</f>
        <v>299000</v>
      </c>
      <c r="S18" s="103"/>
      <c r="T18" s="103">
        <f>T19</f>
        <v>48000</v>
      </c>
      <c r="U18" s="103">
        <f>U19</f>
        <v>25000</v>
      </c>
      <c r="V18" s="103">
        <f>V652+V19+V342+V398+V596</f>
        <v>23000</v>
      </c>
      <c r="W18" s="103">
        <f t="shared" si="16"/>
        <v>96000</v>
      </c>
      <c r="X18" s="102">
        <f t="shared" si="17"/>
        <v>32.107023411371237</v>
      </c>
      <c r="Y18" s="374"/>
      <c r="Z18" s="102">
        <f>Z19</f>
        <v>30000</v>
      </c>
      <c r="AA18" s="103">
        <f>AA19</f>
        <v>30000</v>
      </c>
      <c r="AB18" s="103">
        <f>AB652+AB19+AB342+AB398+AB596</f>
        <v>30000</v>
      </c>
      <c r="AC18" s="103">
        <f t="shared" si="18"/>
        <v>90000</v>
      </c>
      <c r="AD18" s="420">
        <f t="shared" si="19"/>
        <v>30.100334448160535</v>
      </c>
      <c r="AE18" s="374"/>
      <c r="AF18" s="420">
        <f t="shared" si="20"/>
        <v>186000</v>
      </c>
      <c r="AG18" s="420">
        <f t="shared" si="21"/>
        <v>62.207357859531776</v>
      </c>
      <c r="AH18" s="374"/>
      <c r="AI18" s="420">
        <f>AI19</f>
        <v>26000</v>
      </c>
      <c r="AJ18" s="103">
        <f>AJ19</f>
        <v>26000</v>
      </c>
      <c r="AK18" s="103">
        <f>AK652+AK19+AK342+AK398+AK596</f>
        <v>25000</v>
      </c>
      <c r="AL18" s="103">
        <f t="shared" si="22"/>
        <v>77000</v>
      </c>
      <c r="AM18" s="420">
        <f t="shared" si="23"/>
        <v>25.752508361204015</v>
      </c>
      <c r="AN18" s="374"/>
      <c r="AO18" s="420">
        <f t="shared" ref="AO18:AQ18" si="30">AO19+AO29</f>
        <v>16000</v>
      </c>
      <c r="AP18" s="103">
        <f t="shared" si="30"/>
        <v>13000</v>
      </c>
      <c r="AQ18" s="103">
        <f t="shared" si="30"/>
        <v>7000</v>
      </c>
      <c r="AR18" s="103">
        <f t="shared" si="24"/>
        <v>36000</v>
      </c>
      <c r="AS18" s="420">
        <f t="shared" si="25"/>
        <v>12.040133779264215</v>
      </c>
      <c r="AT18" s="374"/>
      <c r="AU18" s="420">
        <f t="shared" si="26"/>
        <v>113000</v>
      </c>
      <c r="AV18" s="420">
        <f t="shared" si="27"/>
        <v>37.792642140468224</v>
      </c>
      <c r="AW18" s="374"/>
      <c r="AX18" s="420">
        <f t="shared" si="28"/>
        <v>299000</v>
      </c>
      <c r="AY18" s="420">
        <f t="shared" si="29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121</v>
      </c>
      <c r="O19" s="103" t="e">
        <f>O20+#REF!</f>
        <v>#REF!</v>
      </c>
      <c r="P19" s="131" t="e">
        <f>P20+#REF!</f>
        <v>#REF!</v>
      </c>
      <c r="Q19" s="132" t="e">
        <f>Q20+#REF!</f>
        <v>#REF!</v>
      </c>
      <c r="R19" s="103">
        <f>R20</f>
        <v>299000</v>
      </c>
      <c r="S19" s="103">
        <f t="shared" ref="S19:V19" si="31">S20</f>
        <v>0</v>
      </c>
      <c r="T19" s="103">
        <f t="shared" si="31"/>
        <v>48000</v>
      </c>
      <c r="U19" s="103">
        <f t="shared" si="31"/>
        <v>25000</v>
      </c>
      <c r="V19" s="103">
        <f t="shared" si="31"/>
        <v>23000</v>
      </c>
      <c r="W19" s="103">
        <f t="shared" si="16"/>
        <v>96000</v>
      </c>
      <c r="X19" s="102">
        <f t="shared" si="17"/>
        <v>32.107023411371237</v>
      </c>
      <c r="Y19" s="374"/>
      <c r="Z19" s="102">
        <f t="shared" ref="Z19" si="32">Z20</f>
        <v>30000</v>
      </c>
      <c r="AA19" s="103">
        <f t="shared" ref="AA19" si="33">AA20</f>
        <v>30000</v>
      </c>
      <c r="AB19" s="103">
        <f t="shared" ref="AB19" si="34">AB20</f>
        <v>30000</v>
      </c>
      <c r="AC19" s="103">
        <f t="shared" si="18"/>
        <v>90000</v>
      </c>
      <c r="AD19" s="420">
        <f t="shared" si="19"/>
        <v>30.100334448160535</v>
      </c>
      <c r="AE19" s="374"/>
      <c r="AF19" s="420">
        <f t="shared" si="20"/>
        <v>186000</v>
      </c>
      <c r="AG19" s="420">
        <f t="shared" si="21"/>
        <v>62.207357859531776</v>
      </c>
      <c r="AH19" s="374"/>
      <c r="AI19" s="420">
        <f t="shared" ref="AI19" si="35">AI20</f>
        <v>26000</v>
      </c>
      <c r="AJ19" s="103">
        <f t="shared" ref="AJ19" si="36">AJ20</f>
        <v>26000</v>
      </c>
      <c r="AK19" s="103">
        <f t="shared" ref="AK19" si="37">AK20</f>
        <v>25000</v>
      </c>
      <c r="AL19" s="103">
        <f t="shared" si="22"/>
        <v>77000</v>
      </c>
      <c r="AM19" s="420">
        <f t="shared" si="23"/>
        <v>25.752508361204015</v>
      </c>
      <c r="AN19" s="374"/>
      <c r="AO19" s="420">
        <f t="shared" ref="AO19" si="38">AO20</f>
        <v>16000</v>
      </c>
      <c r="AP19" s="103">
        <f t="shared" ref="AP19" si="39">AP20</f>
        <v>13000</v>
      </c>
      <c r="AQ19" s="103">
        <f t="shared" ref="AQ19" si="40">AQ20</f>
        <v>7000</v>
      </c>
      <c r="AR19" s="103">
        <f t="shared" si="24"/>
        <v>36000</v>
      </c>
      <c r="AS19" s="420">
        <f t="shared" si="25"/>
        <v>12.040133779264215</v>
      </c>
      <c r="AT19" s="374"/>
      <c r="AU19" s="420">
        <f t="shared" si="26"/>
        <v>113000</v>
      </c>
      <c r="AV19" s="420">
        <f t="shared" si="27"/>
        <v>37.792642140468224</v>
      </c>
      <c r="AW19" s="374"/>
      <c r="AX19" s="420">
        <f t="shared" si="28"/>
        <v>299000</v>
      </c>
      <c r="AY19" s="420">
        <f t="shared" si="29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62" t="s">
        <v>55</v>
      </c>
      <c r="I20" s="89"/>
      <c r="J20" s="85"/>
      <c r="K20" s="90"/>
      <c r="L20" s="91"/>
      <c r="M20" s="92"/>
      <c r="N20" s="163" t="s">
        <v>125</v>
      </c>
      <c r="O20" s="165">
        <f>O21</f>
        <v>299000</v>
      </c>
      <c r="P20" s="166">
        <f>P21</f>
        <v>327000</v>
      </c>
      <c r="Q20" s="167">
        <f>Q21</f>
        <v>358000</v>
      </c>
      <c r="R20" s="165">
        <f>R21</f>
        <v>299000</v>
      </c>
      <c r="S20" s="379"/>
      <c r="T20" s="165">
        <f>T21</f>
        <v>48000</v>
      </c>
      <c r="U20" s="165">
        <f>U21</f>
        <v>25000</v>
      </c>
      <c r="V20" s="165">
        <f>V655+V21+V345+V401+V599</f>
        <v>23000</v>
      </c>
      <c r="W20" s="165">
        <f t="shared" si="16"/>
        <v>96000</v>
      </c>
      <c r="X20" s="164">
        <f t="shared" si="17"/>
        <v>32.107023411371237</v>
      </c>
      <c r="Y20" s="374"/>
      <c r="Z20" s="164">
        <f>Z21</f>
        <v>30000</v>
      </c>
      <c r="AA20" s="165">
        <f>AA21</f>
        <v>30000</v>
      </c>
      <c r="AB20" s="165">
        <f>AB655+AB21+AB345+AB401+AB599</f>
        <v>30000</v>
      </c>
      <c r="AC20" s="165">
        <f t="shared" si="18"/>
        <v>90000</v>
      </c>
      <c r="AD20" s="426">
        <f t="shared" si="19"/>
        <v>30.100334448160535</v>
      </c>
      <c r="AE20" s="374"/>
      <c r="AF20" s="426">
        <f t="shared" si="20"/>
        <v>186000</v>
      </c>
      <c r="AG20" s="426">
        <f t="shared" si="21"/>
        <v>62.207357859531776</v>
      </c>
      <c r="AH20" s="374"/>
      <c r="AI20" s="426">
        <f>AI21</f>
        <v>26000</v>
      </c>
      <c r="AJ20" s="165">
        <f>AJ21</f>
        <v>26000</v>
      </c>
      <c r="AK20" s="165">
        <f>AK655+AK21+AK345+AK401+AK599</f>
        <v>25000</v>
      </c>
      <c r="AL20" s="165">
        <f t="shared" si="22"/>
        <v>77000</v>
      </c>
      <c r="AM20" s="426">
        <f t="shared" si="23"/>
        <v>25.752508361204015</v>
      </c>
      <c r="AN20" s="374"/>
      <c r="AO20" s="426">
        <f>AO21</f>
        <v>16000</v>
      </c>
      <c r="AP20" s="165">
        <f>AP21</f>
        <v>13000</v>
      </c>
      <c r="AQ20" s="165">
        <f>AQ655+AQ21+AQ345+AQ401+AQ599</f>
        <v>7000</v>
      </c>
      <c r="AR20" s="165">
        <f t="shared" si="24"/>
        <v>36000</v>
      </c>
      <c r="AS20" s="426">
        <f t="shared" si="25"/>
        <v>12.040133779264215</v>
      </c>
      <c r="AT20" s="374"/>
      <c r="AU20" s="426">
        <f t="shared" si="26"/>
        <v>113000</v>
      </c>
      <c r="AV20" s="426">
        <f t="shared" si="27"/>
        <v>37.792642140468224</v>
      </c>
      <c r="AW20" s="374"/>
      <c r="AX20" s="426">
        <f t="shared" si="28"/>
        <v>299000</v>
      </c>
      <c r="AY20" s="426">
        <f t="shared" si="29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299000</v>
      </c>
      <c r="P21" s="127">
        <f>P22+P24+P26</f>
        <v>327000</v>
      </c>
      <c r="Q21" s="128">
        <f>Q22+Q24+Q26</f>
        <v>358000</v>
      </c>
      <c r="R21" s="126">
        <f>R22+R24+R26</f>
        <v>299000</v>
      </c>
      <c r="S21" s="388"/>
      <c r="T21" s="126">
        <f>T22+T24+T26</f>
        <v>48000</v>
      </c>
      <c r="U21" s="126">
        <f>U22+U24+U26</f>
        <v>25000</v>
      </c>
      <c r="V21" s="126">
        <f>V22+V24+V26</f>
        <v>23000</v>
      </c>
      <c r="W21" s="126">
        <f t="shared" si="16"/>
        <v>96000</v>
      </c>
      <c r="X21" s="125">
        <f t="shared" si="17"/>
        <v>32.107023411371237</v>
      </c>
      <c r="Y21" s="374"/>
      <c r="Z21" s="125">
        <f>Z22+Z24+Z26</f>
        <v>30000</v>
      </c>
      <c r="AA21" s="126">
        <f>AA22+AA24+AA26</f>
        <v>30000</v>
      </c>
      <c r="AB21" s="126">
        <f>AB22+AB24+AB26</f>
        <v>30000</v>
      </c>
      <c r="AC21" s="126">
        <f t="shared" si="18"/>
        <v>90000</v>
      </c>
      <c r="AD21" s="423">
        <f t="shared" si="19"/>
        <v>30.100334448160535</v>
      </c>
      <c r="AE21" s="374"/>
      <c r="AF21" s="423">
        <f t="shared" si="20"/>
        <v>186000</v>
      </c>
      <c r="AG21" s="423">
        <f t="shared" si="21"/>
        <v>62.207357859531776</v>
      </c>
      <c r="AH21" s="374"/>
      <c r="AI21" s="423">
        <f>AI22+AI24+AI26</f>
        <v>26000</v>
      </c>
      <c r="AJ21" s="126">
        <f>AJ22+AJ24+AJ26</f>
        <v>26000</v>
      </c>
      <c r="AK21" s="126">
        <f>AK22+AK24+AK26</f>
        <v>25000</v>
      </c>
      <c r="AL21" s="126">
        <f t="shared" si="22"/>
        <v>77000</v>
      </c>
      <c r="AM21" s="423">
        <f t="shared" si="23"/>
        <v>25.752508361204015</v>
      </c>
      <c r="AN21" s="374"/>
      <c r="AO21" s="423">
        <f>AO22+AO24+AO26</f>
        <v>16000</v>
      </c>
      <c r="AP21" s="126">
        <f>AP22+AP24+AP26</f>
        <v>13000</v>
      </c>
      <c r="AQ21" s="126">
        <f>AQ22+AQ24+AQ26</f>
        <v>7000</v>
      </c>
      <c r="AR21" s="126">
        <f t="shared" si="24"/>
        <v>36000</v>
      </c>
      <c r="AS21" s="423">
        <f t="shared" si="25"/>
        <v>12.040133779264215</v>
      </c>
      <c r="AT21" s="374"/>
      <c r="AU21" s="423">
        <f t="shared" si="26"/>
        <v>113000</v>
      </c>
      <c r="AV21" s="423">
        <f t="shared" si="27"/>
        <v>37.792642140468224</v>
      </c>
      <c r="AW21" s="374"/>
      <c r="AX21" s="423">
        <f t="shared" si="28"/>
        <v>299000</v>
      </c>
      <c r="AY21" s="423">
        <f t="shared" si="29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242000</v>
      </c>
      <c r="P22" s="131">
        <f>P23</f>
        <v>262000</v>
      </c>
      <c r="Q22" s="132">
        <f>Q23</f>
        <v>283000</v>
      </c>
      <c r="R22" s="103">
        <f>R23</f>
        <v>242000</v>
      </c>
      <c r="S22" s="379"/>
      <c r="T22" s="103">
        <f>T23</f>
        <v>37000</v>
      </c>
      <c r="U22" s="103">
        <f>U23</f>
        <v>19000</v>
      </c>
      <c r="V22" s="103">
        <f>V23</f>
        <v>18000</v>
      </c>
      <c r="W22" s="103">
        <f t="shared" si="16"/>
        <v>74000</v>
      </c>
      <c r="X22" s="102">
        <f t="shared" si="17"/>
        <v>30.578512396694215</v>
      </c>
      <c r="Y22" s="374"/>
      <c r="Z22" s="102">
        <f>Z23</f>
        <v>24000</v>
      </c>
      <c r="AA22" s="103">
        <f>AA23</f>
        <v>24000</v>
      </c>
      <c r="AB22" s="103">
        <f>AB23</f>
        <v>24000</v>
      </c>
      <c r="AC22" s="103">
        <f t="shared" si="18"/>
        <v>72000</v>
      </c>
      <c r="AD22" s="424">
        <f>AC22/(O22/100)</f>
        <v>29.75206611570248</v>
      </c>
      <c r="AE22" s="374"/>
      <c r="AF22" s="420">
        <f t="shared" si="20"/>
        <v>146000</v>
      </c>
      <c r="AG22" s="420">
        <f t="shared" si="21"/>
        <v>60.330578512396691</v>
      </c>
      <c r="AH22" s="374"/>
      <c r="AI22" s="420">
        <f>AI23</f>
        <v>21000</v>
      </c>
      <c r="AJ22" s="103">
        <f>AJ23</f>
        <v>21000</v>
      </c>
      <c r="AK22" s="103">
        <f>AK23</f>
        <v>21000</v>
      </c>
      <c r="AL22" s="103">
        <f t="shared" si="22"/>
        <v>63000</v>
      </c>
      <c r="AM22" s="424">
        <f>AL22/(O22/100)</f>
        <v>26.033057851239668</v>
      </c>
      <c r="AN22" s="374"/>
      <c r="AO22" s="420">
        <f>AO23</f>
        <v>13000</v>
      </c>
      <c r="AP22" s="103">
        <f>AP23</f>
        <v>13000</v>
      </c>
      <c r="AQ22" s="103">
        <f>AQ23</f>
        <v>7000</v>
      </c>
      <c r="AR22" s="103">
        <f t="shared" si="24"/>
        <v>33000</v>
      </c>
      <c r="AS22" s="424">
        <f>AR22/(O22/100)</f>
        <v>13.636363636363637</v>
      </c>
      <c r="AT22" s="374"/>
      <c r="AU22" s="420">
        <f t="shared" si="26"/>
        <v>96000</v>
      </c>
      <c r="AV22" s="420">
        <f t="shared" si="27"/>
        <v>39.669421487603309</v>
      </c>
      <c r="AW22" s="374"/>
      <c r="AX22" s="420">
        <f t="shared" si="28"/>
        <v>242000</v>
      </c>
      <c r="AY22" s="420">
        <f t="shared" si="29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242000</v>
      </c>
      <c r="P23" s="136">
        <v>262000</v>
      </c>
      <c r="Q23" s="137">
        <v>283000</v>
      </c>
      <c r="R23" s="129">
        <v>242000</v>
      </c>
      <c r="S23" s="375"/>
      <c r="T23" s="129">
        <v>37000</v>
      </c>
      <c r="U23" s="129">
        <v>19000</v>
      </c>
      <c r="V23" s="129">
        <v>18000</v>
      </c>
      <c r="W23" s="129">
        <f>T23+U23+V23</f>
        <v>74000</v>
      </c>
      <c r="X23" s="135">
        <f>W23/(R23/100)</f>
        <v>30.578512396694215</v>
      </c>
      <c r="Y23" s="374"/>
      <c r="Z23" s="135">
        <v>24000</v>
      </c>
      <c r="AA23" s="129">
        <v>24000</v>
      </c>
      <c r="AB23" s="129">
        <v>24000</v>
      </c>
      <c r="AC23" s="129">
        <f>Z23+AA23+AB23</f>
        <v>72000</v>
      </c>
      <c r="AD23" s="424">
        <f>AC23/(O23/100)</f>
        <v>29.75206611570248</v>
      </c>
      <c r="AE23" s="374"/>
      <c r="AF23" s="424">
        <f>W23+AC23</f>
        <v>146000</v>
      </c>
      <c r="AG23" s="424">
        <f>AF23/(R23/100)</f>
        <v>60.330578512396691</v>
      </c>
      <c r="AH23" s="374"/>
      <c r="AI23" s="424">
        <v>21000</v>
      </c>
      <c r="AJ23" s="129">
        <v>21000</v>
      </c>
      <c r="AK23" s="129">
        <v>21000</v>
      </c>
      <c r="AL23" s="129">
        <f>AI23+AJ23+AK23</f>
        <v>63000</v>
      </c>
      <c r="AM23" s="424">
        <f>AL23/(O23/100)</f>
        <v>26.033057851239668</v>
      </c>
      <c r="AN23" s="374"/>
      <c r="AO23" s="424">
        <v>13000</v>
      </c>
      <c r="AP23" s="129">
        <v>13000</v>
      </c>
      <c r="AQ23" s="129">
        <v>7000</v>
      </c>
      <c r="AR23" s="129">
        <f>AO23+AP23+AQ23</f>
        <v>33000</v>
      </c>
      <c r="AS23" s="424">
        <f>AR23/(O23/100)</f>
        <v>13.636363636363637</v>
      </c>
      <c r="AT23" s="374"/>
      <c r="AU23" s="424">
        <f>AL23+AR23</f>
        <v>96000</v>
      </c>
      <c r="AV23" s="424">
        <f>AU23/(R23/100)</f>
        <v>39.669421487603309</v>
      </c>
      <c r="AW23" s="374"/>
      <c r="AX23" s="424">
        <f>AF23+AU23</f>
        <v>242000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45000</v>
      </c>
      <c r="P24" s="131">
        <f>P25</f>
        <v>48000</v>
      </c>
      <c r="Q24" s="132">
        <f>Q25</f>
        <v>53000</v>
      </c>
      <c r="R24" s="103">
        <f>R25</f>
        <v>45000</v>
      </c>
      <c r="S24" s="379"/>
      <c r="T24" s="103">
        <f>T25</f>
        <v>7000</v>
      </c>
      <c r="U24" s="103">
        <f>U25</f>
        <v>4000</v>
      </c>
      <c r="V24" s="103">
        <f>V25</f>
        <v>4000</v>
      </c>
      <c r="W24" s="103">
        <f t="shared" si="16"/>
        <v>15000</v>
      </c>
      <c r="X24" s="102">
        <f t="shared" si="17"/>
        <v>33.333333333333336</v>
      </c>
      <c r="Y24" s="374"/>
      <c r="Z24" s="102">
        <f>Z25</f>
        <v>5000</v>
      </c>
      <c r="AA24" s="103">
        <f>AA25</f>
        <v>5000</v>
      </c>
      <c r="AB24" s="103">
        <f>AB25</f>
        <v>5000</v>
      </c>
      <c r="AC24" s="103">
        <f t="shared" si="18"/>
        <v>15000</v>
      </c>
      <c r="AD24" s="424">
        <f>AC24/(O24/100)</f>
        <v>33.333333333333336</v>
      </c>
      <c r="AE24" s="374"/>
      <c r="AF24" s="420">
        <f t="shared" si="20"/>
        <v>30000</v>
      </c>
      <c r="AG24" s="420">
        <f t="shared" si="21"/>
        <v>66.666666666666671</v>
      </c>
      <c r="AH24" s="374"/>
      <c r="AI24" s="420">
        <f>AI25</f>
        <v>4000</v>
      </c>
      <c r="AJ24" s="103">
        <f>AJ25</f>
        <v>4000</v>
      </c>
      <c r="AK24" s="103">
        <f>AK25</f>
        <v>4000</v>
      </c>
      <c r="AL24" s="103">
        <f t="shared" si="22"/>
        <v>12000</v>
      </c>
      <c r="AM24" s="424">
        <f>AL24/(O24/100)</f>
        <v>26.666666666666668</v>
      </c>
      <c r="AN24" s="374"/>
      <c r="AO24" s="420">
        <f>AO25</f>
        <v>3000</v>
      </c>
      <c r="AP24" s="103">
        <f>AP25</f>
        <v>0</v>
      </c>
      <c r="AQ24" s="103">
        <f>AQ25</f>
        <v>0</v>
      </c>
      <c r="AR24" s="103">
        <f t="shared" si="24"/>
        <v>3000</v>
      </c>
      <c r="AS24" s="424">
        <f>AR24/(O24/100)</f>
        <v>6.666666666666667</v>
      </c>
      <c r="AT24" s="374"/>
      <c r="AU24" s="420">
        <f t="shared" si="26"/>
        <v>15000</v>
      </c>
      <c r="AV24" s="420">
        <f t="shared" si="27"/>
        <v>33.333333333333336</v>
      </c>
      <c r="AW24" s="374"/>
      <c r="AX24" s="420">
        <f t="shared" si="28"/>
        <v>45000</v>
      </c>
      <c r="AY24" s="420">
        <f t="shared" si="29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45000</v>
      </c>
      <c r="P25" s="136">
        <v>48000</v>
      </c>
      <c r="Q25" s="137">
        <v>53000</v>
      </c>
      <c r="R25" s="129">
        <v>45000</v>
      </c>
      <c r="S25" s="375"/>
      <c r="T25" s="129">
        <v>7000</v>
      </c>
      <c r="U25" s="129">
        <v>4000</v>
      </c>
      <c r="V25" s="129">
        <v>4000</v>
      </c>
      <c r="W25" s="129">
        <f t="shared" si="16"/>
        <v>15000</v>
      </c>
      <c r="X25" s="135">
        <f t="shared" si="17"/>
        <v>33.333333333333336</v>
      </c>
      <c r="Y25" s="374"/>
      <c r="Z25" s="135">
        <v>5000</v>
      </c>
      <c r="AA25" s="129">
        <v>5000</v>
      </c>
      <c r="AB25" s="129">
        <v>5000</v>
      </c>
      <c r="AC25" s="129">
        <f t="shared" si="18"/>
        <v>15000</v>
      </c>
      <c r="AD25" s="424">
        <f>AC25/(O25/100)</f>
        <v>33.333333333333336</v>
      </c>
      <c r="AE25" s="374"/>
      <c r="AF25" s="424">
        <f t="shared" si="20"/>
        <v>30000</v>
      </c>
      <c r="AG25" s="424">
        <f t="shared" si="21"/>
        <v>66.666666666666671</v>
      </c>
      <c r="AH25" s="374"/>
      <c r="AI25" s="424">
        <v>4000</v>
      </c>
      <c r="AJ25" s="129">
        <v>4000</v>
      </c>
      <c r="AK25" s="129">
        <v>4000</v>
      </c>
      <c r="AL25" s="129">
        <f t="shared" si="22"/>
        <v>12000</v>
      </c>
      <c r="AM25" s="424">
        <f>AL25/(O25/100)</f>
        <v>26.666666666666668</v>
      </c>
      <c r="AN25" s="374"/>
      <c r="AO25" s="424">
        <v>3000</v>
      </c>
      <c r="AP25" s="129"/>
      <c r="AQ25" s="129"/>
      <c r="AR25" s="129">
        <f t="shared" si="24"/>
        <v>3000</v>
      </c>
      <c r="AS25" s="424">
        <f>AR25/(O25/100)</f>
        <v>6.666666666666667</v>
      </c>
      <c r="AT25" s="374"/>
      <c r="AU25" s="424">
        <f t="shared" si="26"/>
        <v>15000</v>
      </c>
      <c r="AV25" s="424">
        <f t="shared" si="27"/>
        <v>33.333333333333336</v>
      </c>
      <c r="AW25" s="374"/>
      <c r="AX25" s="424">
        <f t="shared" si="28"/>
        <v>45000</v>
      </c>
      <c r="AY25" s="424">
        <f t="shared" si="29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12000</v>
      </c>
      <c r="P26" s="131">
        <f>P27+P28+P29+P30</f>
        <v>17000</v>
      </c>
      <c r="Q26" s="132">
        <f>Q27+Q28+Q29+Q30</f>
        <v>22000</v>
      </c>
      <c r="R26" s="103">
        <f>R27+R28+R29+R30</f>
        <v>12000</v>
      </c>
      <c r="S26" s="379"/>
      <c r="T26" s="103">
        <f>T27+T28+T29+T30</f>
        <v>4000</v>
      </c>
      <c r="U26" s="103">
        <f>U27+U28+U29+U30</f>
        <v>2000</v>
      </c>
      <c r="V26" s="103">
        <f>V27+V28+V29+V30</f>
        <v>1000</v>
      </c>
      <c r="W26" s="103">
        <f t="shared" si="16"/>
        <v>7000</v>
      </c>
      <c r="X26" s="102">
        <f t="shared" si="17"/>
        <v>58.333333333333336</v>
      </c>
      <c r="Y26" s="374"/>
      <c r="Z26" s="102">
        <f>Z27+Z28+Z29+Z30</f>
        <v>1000</v>
      </c>
      <c r="AA26" s="103">
        <f>AA27+AA28+AA29+AA30</f>
        <v>1000</v>
      </c>
      <c r="AB26" s="103">
        <f>AB27+AB28+AB29+AB30</f>
        <v>1000</v>
      </c>
      <c r="AC26" s="103">
        <f t="shared" si="18"/>
        <v>3000</v>
      </c>
      <c r="AD26" s="420">
        <f>AC26/(R26/100)</f>
        <v>25</v>
      </c>
      <c r="AE26" s="374"/>
      <c r="AF26" s="420">
        <f t="shared" si="20"/>
        <v>10000</v>
      </c>
      <c r="AG26" s="420">
        <f t="shared" si="21"/>
        <v>83.333333333333329</v>
      </c>
      <c r="AH26" s="374"/>
      <c r="AI26" s="420">
        <f>AI27+AI28+AI29+AI30</f>
        <v>1000</v>
      </c>
      <c r="AJ26" s="103">
        <f>AJ27+AJ28+AJ29+AJ30</f>
        <v>1000</v>
      </c>
      <c r="AK26" s="103">
        <f>AK27+AK28+AK29+AK30</f>
        <v>0</v>
      </c>
      <c r="AL26" s="103">
        <f t="shared" si="22"/>
        <v>2000</v>
      </c>
      <c r="AM26" s="420">
        <f>AL26/(R26/100)</f>
        <v>16.666666666666668</v>
      </c>
      <c r="AN26" s="374"/>
      <c r="AO26" s="420">
        <f>AO27+AO28+AO29+AO30</f>
        <v>0</v>
      </c>
      <c r="AP26" s="103">
        <f>AP27+AP28+AP29+AP30</f>
        <v>0</v>
      </c>
      <c r="AQ26" s="103">
        <f>AQ27+AQ28+AQ29+AQ30</f>
        <v>0</v>
      </c>
      <c r="AR26" s="103">
        <f t="shared" si="24"/>
        <v>0</v>
      </c>
      <c r="AS26" s="420">
        <f>AR26/(R26/100)</f>
        <v>0</v>
      </c>
      <c r="AT26" s="374"/>
      <c r="AU26" s="420">
        <f t="shared" si="26"/>
        <v>2000</v>
      </c>
      <c r="AV26" s="420">
        <f t="shared" si="27"/>
        <v>16.666666666666668</v>
      </c>
      <c r="AW26" s="374"/>
      <c r="AX26" s="420">
        <f t="shared" si="28"/>
        <v>12000</v>
      </c>
      <c r="AY26" s="420">
        <f t="shared" si="29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1000</v>
      </c>
      <c r="P27" s="136">
        <v>2000</v>
      </c>
      <c r="Q27" s="137">
        <v>3000</v>
      </c>
      <c r="R27" s="129">
        <v>1000</v>
      </c>
      <c r="S27" s="375"/>
      <c r="T27" s="129">
        <v>1000</v>
      </c>
      <c r="U27" s="129"/>
      <c r="V27" s="129"/>
      <c r="W27" s="129">
        <f t="shared" si="16"/>
        <v>1000</v>
      </c>
      <c r="X27" s="135">
        <f t="shared" si="17"/>
        <v>100</v>
      </c>
      <c r="Y27" s="374"/>
      <c r="Z27" s="135"/>
      <c r="AA27" s="129"/>
      <c r="AB27" s="129"/>
      <c r="AC27" s="129">
        <f t="shared" si="18"/>
        <v>0</v>
      </c>
      <c r="AD27" s="424">
        <f>AC27/(R27/100)</f>
        <v>0</v>
      </c>
      <c r="AE27" s="374"/>
      <c r="AF27" s="424">
        <f t="shared" si="20"/>
        <v>1000</v>
      </c>
      <c r="AG27" s="424">
        <f t="shared" si="21"/>
        <v>100</v>
      </c>
      <c r="AH27" s="374"/>
      <c r="AI27" s="424"/>
      <c r="AJ27" s="129"/>
      <c r="AK27" s="129"/>
      <c r="AL27" s="129">
        <f t="shared" si="22"/>
        <v>0</v>
      </c>
      <c r="AM27" s="424">
        <f>AL27/(R27/100)</f>
        <v>0</v>
      </c>
      <c r="AN27" s="374"/>
      <c r="AO27" s="424"/>
      <c r="AP27" s="129"/>
      <c r="AQ27" s="129"/>
      <c r="AR27" s="129">
        <f t="shared" si="24"/>
        <v>0</v>
      </c>
      <c r="AS27" s="424">
        <f>AR27/(R27/100)</f>
        <v>0</v>
      </c>
      <c r="AT27" s="374"/>
      <c r="AU27" s="424">
        <f t="shared" si="26"/>
        <v>0</v>
      </c>
      <c r="AV27" s="424">
        <f t="shared" si="27"/>
        <v>0</v>
      </c>
      <c r="AW27" s="374"/>
      <c r="AX27" s="424">
        <f t="shared" si="28"/>
        <v>1000</v>
      </c>
      <c r="AY27" s="424">
        <f t="shared" si="29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8000</v>
      </c>
      <c r="P28" s="136">
        <v>9000</v>
      </c>
      <c r="Q28" s="137">
        <v>10000</v>
      </c>
      <c r="R28" s="129">
        <v>8000</v>
      </c>
      <c r="S28" s="375"/>
      <c r="T28" s="129">
        <v>1000</v>
      </c>
      <c r="U28" s="129">
        <v>1000</v>
      </c>
      <c r="V28" s="129">
        <v>1000</v>
      </c>
      <c r="W28" s="129">
        <f t="shared" si="16"/>
        <v>3000</v>
      </c>
      <c r="X28" s="135">
        <f t="shared" si="17"/>
        <v>37.5</v>
      </c>
      <c r="Y28" s="374"/>
      <c r="Z28" s="135">
        <v>1000</v>
      </c>
      <c r="AA28" s="129">
        <v>1000</v>
      </c>
      <c r="AB28" s="129">
        <v>1000</v>
      </c>
      <c r="AC28" s="129">
        <f t="shared" si="18"/>
        <v>3000</v>
      </c>
      <c r="AD28" s="424">
        <f>AC28/(R28/100)</f>
        <v>37.5</v>
      </c>
      <c r="AE28" s="374"/>
      <c r="AF28" s="424">
        <f t="shared" si="20"/>
        <v>6000</v>
      </c>
      <c r="AG28" s="424">
        <f t="shared" si="21"/>
        <v>75</v>
      </c>
      <c r="AH28" s="374"/>
      <c r="AI28" s="424">
        <v>1000</v>
      </c>
      <c r="AJ28" s="129">
        <v>1000</v>
      </c>
      <c r="AK28" s="129"/>
      <c r="AL28" s="129">
        <f t="shared" si="22"/>
        <v>2000</v>
      </c>
      <c r="AM28" s="424">
        <f>AL28/(R28/100)</f>
        <v>25</v>
      </c>
      <c r="AN28" s="374"/>
      <c r="AO28" s="424"/>
      <c r="AP28" s="129"/>
      <c r="AQ28" s="129"/>
      <c r="AR28" s="129">
        <f t="shared" si="24"/>
        <v>0</v>
      </c>
      <c r="AS28" s="424">
        <f>AR28/(R28/100)</f>
        <v>0</v>
      </c>
      <c r="AT28" s="374"/>
      <c r="AU28" s="424">
        <f t="shared" si="26"/>
        <v>2000</v>
      </c>
      <c r="AV28" s="424">
        <f t="shared" si="27"/>
        <v>25</v>
      </c>
      <c r="AW28" s="374"/>
      <c r="AX28" s="424">
        <f t="shared" si="28"/>
        <v>8000</v>
      </c>
      <c r="AY28" s="424">
        <f t="shared" si="29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1000</v>
      </c>
      <c r="P29" s="136">
        <v>2000</v>
      </c>
      <c r="Q29" s="137">
        <v>3000</v>
      </c>
      <c r="R29" s="129">
        <v>1000</v>
      </c>
      <c r="S29" s="375"/>
      <c r="T29" s="129">
        <v>1000</v>
      </c>
      <c r="U29" s="129"/>
      <c r="V29" s="129"/>
      <c r="W29" s="129">
        <f t="shared" si="16"/>
        <v>1000</v>
      </c>
      <c r="X29" s="135">
        <f t="shared" si="17"/>
        <v>100</v>
      </c>
      <c r="Y29" s="374"/>
      <c r="Z29" s="135"/>
      <c r="AA29" s="129"/>
      <c r="AB29" s="129"/>
      <c r="AC29" s="129">
        <f t="shared" si="18"/>
        <v>0</v>
      </c>
      <c r="AD29" s="424">
        <f>AC29/(R29/100)</f>
        <v>0</v>
      </c>
      <c r="AE29" s="374"/>
      <c r="AF29" s="424">
        <f t="shared" si="20"/>
        <v>1000</v>
      </c>
      <c r="AG29" s="424">
        <f t="shared" si="21"/>
        <v>100</v>
      </c>
      <c r="AH29" s="374"/>
      <c r="AI29" s="424"/>
      <c r="AJ29" s="129"/>
      <c r="AK29" s="129"/>
      <c r="AL29" s="129">
        <f t="shared" si="22"/>
        <v>0</v>
      </c>
      <c r="AM29" s="424">
        <f>AL29/(R29/100)</f>
        <v>0</v>
      </c>
      <c r="AN29" s="374"/>
      <c r="AO29" s="424"/>
      <c r="AP29" s="129"/>
      <c r="AQ29" s="129"/>
      <c r="AR29" s="129">
        <f t="shared" si="24"/>
        <v>0</v>
      </c>
      <c r="AS29" s="424">
        <f>AR29/(R29/100)</f>
        <v>0</v>
      </c>
      <c r="AT29" s="374"/>
      <c r="AU29" s="424">
        <f t="shared" si="26"/>
        <v>0</v>
      </c>
      <c r="AV29" s="424">
        <f t="shared" si="27"/>
        <v>0</v>
      </c>
      <c r="AW29" s="374"/>
      <c r="AX29" s="424">
        <f t="shared" si="28"/>
        <v>1000</v>
      </c>
      <c r="AY29" s="424">
        <f t="shared" si="29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>
        <v>2000</v>
      </c>
      <c r="P30" s="136">
        <v>4000</v>
      </c>
      <c r="Q30" s="137">
        <v>6000</v>
      </c>
      <c r="R30" s="129">
        <v>2000</v>
      </c>
      <c r="S30" s="375"/>
      <c r="T30" s="129">
        <v>1000</v>
      </c>
      <c r="U30" s="129">
        <v>1000</v>
      </c>
      <c r="V30" s="129"/>
      <c r="W30" s="129">
        <f t="shared" si="16"/>
        <v>2000</v>
      </c>
      <c r="X30" s="135">
        <f t="shared" si="17"/>
        <v>100</v>
      </c>
      <c r="Y30" s="374"/>
      <c r="Z30" s="135"/>
      <c r="AA30" s="129"/>
      <c r="AB30" s="129"/>
      <c r="AC30" s="129">
        <f t="shared" si="18"/>
        <v>0</v>
      </c>
      <c r="AD30" s="424">
        <f>AC30/(R30/100)</f>
        <v>0</v>
      </c>
      <c r="AE30" s="374"/>
      <c r="AF30" s="424">
        <f t="shared" si="20"/>
        <v>2000</v>
      </c>
      <c r="AG30" s="424">
        <f t="shared" si="21"/>
        <v>100</v>
      </c>
      <c r="AH30" s="374"/>
      <c r="AI30" s="424"/>
      <c r="AJ30" s="129"/>
      <c r="AK30" s="129"/>
      <c r="AL30" s="129">
        <f t="shared" si="22"/>
        <v>0</v>
      </c>
      <c r="AM30" s="424">
        <f>AL30/(R30/100)</f>
        <v>0</v>
      </c>
      <c r="AN30" s="374"/>
      <c r="AO30" s="424"/>
      <c r="AP30" s="129"/>
      <c r="AQ30" s="129"/>
      <c r="AR30" s="129">
        <f t="shared" si="24"/>
        <v>0</v>
      </c>
      <c r="AS30" s="424">
        <f>AR30/(R30/100)</f>
        <v>0</v>
      </c>
      <c r="AT30" s="374"/>
      <c r="AU30" s="424">
        <f t="shared" si="26"/>
        <v>0</v>
      </c>
      <c r="AV30" s="424">
        <f t="shared" si="27"/>
        <v>0</v>
      </c>
      <c r="AW30" s="374"/>
      <c r="AX30" s="424">
        <f t="shared" si="28"/>
        <v>2000</v>
      </c>
      <c r="AY30" s="424">
        <f t="shared" si="29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W20" sqref="W20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7" width="9.140625" style="14"/>
    <col min="238" max="245" width="4" style="14" customWidth="1"/>
    <col min="246" max="246" width="6" style="14" customWidth="1"/>
    <col min="247" max="248" width="4" style="14" customWidth="1"/>
    <col min="249" max="250" width="0" style="14" hidden="1" customWidth="1"/>
    <col min="251" max="251" width="47.7109375" style="14" customWidth="1"/>
    <col min="252" max="254" width="0" style="14" hidden="1" customWidth="1"/>
    <col min="255" max="255" width="14.5703125" style="14" customWidth="1"/>
    <col min="256" max="265" width="0" style="14" hidden="1" customWidth="1"/>
    <col min="266" max="266" width="1.7109375" style="14" customWidth="1"/>
    <col min="267" max="267" width="13" style="14" customWidth="1"/>
    <col min="268" max="269" width="11.7109375" style="14" customWidth="1"/>
    <col min="270" max="270" width="13" style="14" customWidth="1"/>
    <col min="271" max="271" width="11.7109375" style="14" customWidth="1"/>
    <col min="272" max="272" width="1.7109375" style="14" customWidth="1"/>
    <col min="273" max="273" width="13" style="14" customWidth="1"/>
    <col min="274" max="275" width="11.7109375" style="14" customWidth="1"/>
    <col min="276" max="276" width="13" style="14" customWidth="1"/>
    <col min="277" max="277" width="11.7109375" style="14" customWidth="1"/>
    <col min="278" max="278" width="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5" width="13" style="14" customWidth="1"/>
    <col min="286" max="286" width="11.7109375" style="14" customWidth="1"/>
    <col min="287" max="287" width="1.7109375" style="14" customWidth="1"/>
    <col min="288" max="290" width="11.7109375" style="14" customWidth="1"/>
    <col min="291" max="291" width="13" style="14" customWidth="1"/>
    <col min="292" max="292" width="11.7109375" style="14" customWidth="1"/>
    <col min="293" max="293" width="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7" width="14.5703125" style="14" customWidth="1"/>
    <col min="298" max="298" width="11.7109375" style="14" customWidth="1"/>
    <col min="299" max="299" width="1.7109375" style="14" customWidth="1"/>
    <col min="300" max="493" width="9.140625" style="14"/>
    <col min="494" max="501" width="4" style="14" customWidth="1"/>
    <col min="502" max="502" width="6" style="14" customWidth="1"/>
    <col min="503" max="504" width="4" style="14" customWidth="1"/>
    <col min="505" max="506" width="0" style="14" hidden="1" customWidth="1"/>
    <col min="507" max="507" width="47.7109375" style="14" customWidth="1"/>
    <col min="508" max="510" width="0" style="14" hidden="1" customWidth="1"/>
    <col min="511" max="511" width="14.5703125" style="14" customWidth="1"/>
    <col min="512" max="521" width="0" style="14" hidden="1" customWidth="1"/>
    <col min="522" max="522" width="1.7109375" style="14" customWidth="1"/>
    <col min="523" max="523" width="13" style="14" customWidth="1"/>
    <col min="524" max="525" width="11.7109375" style="14" customWidth="1"/>
    <col min="526" max="526" width="13" style="14" customWidth="1"/>
    <col min="527" max="527" width="11.7109375" style="14" customWidth="1"/>
    <col min="528" max="528" width="1.7109375" style="14" customWidth="1"/>
    <col min="529" max="529" width="13" style="14" customWidth="1"/>
    <col min="530" max="531" width="11.7109375" style="14" customWidth="1"/>
    <col min="532" max="532" width="13" style="14" customWidth="1"/>
    <col min="533" max="533" width="11.7109375" style="14" customWidth="1"/>
    <col min="534" max="534" width="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41" width="13" style="14" customWidth="1"/>
    <col min="542" max="542" width="11.7109375" style="14" customWidth="1"/>
    <col min="543" max="543" width="1.7109375" style="14" customWidth="1"/>
    <col min="544" max="546" width="11.7109375" style="14" customWidth="1"/>
    <col min="547" max="547" width="13" style="14" customWidth="1"/>
    <col min="548" max="548" width="11.7109375" style="14" customWidth="1"/>
    <col min="549" max="549" width="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3" width="14.5703125" style="14" customWidth="1"/>
    <col min="554" max="554" width="11.7109375" style="14" customWidth="1"/>
    <col min="555" max="555" width="1.7109375" style="14" customWidth="1"/>
    <col min="556" max="749" width="9.140625" style="14"/>
    <col min="750" max="757" width="4" style="14" customWidth="1"/>
    <col min="758" max="758" width="6" style="14" customWidth="1"/>
    <col min="759" max="760" width="4" style="14" customWidth="1"/>
    <col min="761" max="762" width="0" style="14" hidden="1" customWidth="1"/>
    <col min="763" max="763" width="47.7109375" style="14" customWidth="1"/>
    <col min="764" max="766" width="0" style="14" hidden="1" customWidth="1"/>
    <col min="767" max="767" width="14.5703125" style="14" customWidth="1"/>
    <col min="768" max="777" width="0" style="14" hidden="1" customWidth="1"/>
    <col min="778" max="778" width="1.7109375" style="14" customWidth="1"/>
    <col min="779" max="779" width="13" style="14" customWidth="1"/>
    <col min="780" max="781" width="11.7109375" style="14" customWidth="1"/>
    <col min="782" max="782" width="13" style="14" customWidth="1"/>
    <col min="783" max="783" width="11.7109375" style="14" customWidth="1"/>
    <col min="784" max="784" width="1.7109375" style="14" customWidth="1"/>
    <col min="785" max="785" width="13" style="14" customWidth="1"/>
    <col min="786" max="787" width="11.7109375" style="14" customWidth="1"/>
    <col min="788" max="788" width="13" style="14" customWidth="1"/>
    <col min="789" max="789" width="11.7109375" style="14" customWidth="1"/>
    <col min="790" max="790" width="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7" width="13" style="14" customWidth="1"/>
    <col min="798" max="798" width="11.7109375" style="14" customWidth="1"/>
    <col min="799" max="799" width="1.7109375" style="14" customWidth="1"/>
    <col min="800" max="802" width="11.7109375" style="14" customWidth="1"/>
    <col min="803" max="803" width="13" style="14" customWidth="1"/>
    <col min="804" max="804" width="11.7109375" style="14" customWidth="1"/>
    <col min="805" max="805" width="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09" width="14.5703125" style="14" customWidth="1"/>
    <col min="810" max="810" width="11.7109375" style="14" customWidth="1"/>
    <col min="811" max="811" width="1.7109375" style="14" customWidth="1"/>
    <col min="812" max="1005" width="9.140625" style="14"/>
    <col min="1006" max="1013" width="4" style="14" customWidth="1"/>
    <col min="1014" max="1014" width="6" style="14" customWidth="1"/>
    <col min="1015" max="1016" width="4" style="14" customWidth="1"/>
    <col min="1017" max="1018" width="0" style="14" hidden="1" customWidth="1"/>
    <col min="1019" max="1019" width="47.7109375" style="14" customWidth="1"/>
    <col min="1020" max="1022" width="0" style="14" hidden="1" customWidth="1"/>
    <col min="1023" max="1023" width="14.5703125" style="14" customWidth="1"/>
    <col min="1024" max="1033" width="0" style="14" hidden="1" customWidth="1"/>
    <col min="1034" max="1034" width="1.7109375" style="14" customWidth="1"/>
    <col min="1035" max="1035" width="13" style="14" customWidth="1"/>
    <col min="1036" max="1037" width="11.7109375" style="14" customWidth="1"/>
    <col min="1038" max="1038" width="13" style="14" customWidth="1"/>
    <col min="1039" max="1039" width="11.7109375" style="14" customWidth="1"/>
    <col min="1040" max="1040" width="1.7109375" style="14" customWidth="1"/>
    <col min="1041" max="1041" width="13" style="14" customWidth="1"/>
    <col min="1042" max="1043" width="11.7109375" style="14" customWidth="1"/>
    <col min="1044" max="1044" width="13" style="14" customWidth="1"/>
    <col min="1045" max="1045" width="11.7109375" style="14" customWidth="1"/>
    <col min="1046" max="1046" width="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3" width="13" style="14" customWidth="1"/>
    <col min="1054" max="1054" width="11.7109375" style="14" customWidth="1"/>
    <col min="1055" max="1055" width="1.7109375" style="14" customWidth="1"/>
    <col min="1056" max="1058" width="11.7109375" style="14" customWidth="1"/>
    <col min="1059" max="1059" width="13" style="14" customWidth="1"/>
    <col min="1060" max="1060" width="11.7109375" style="14" customWidth="1"/>
    <col min="1061" max="1061" width="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5" width="14.5703125" style="14" customWidth="1"/>
    <col min="1066" max="1066" width="11.7109375" style="14" customWidth="1"/>
    <col min="1067" max="1067" width="1.7109375" style="14" customWidth="1"/>
    <col min="1068" max="1261" width="9.140625" style="14"/>
    <col min="1262" max="1269" width="4" style="14" customWidth="1"/>
    <col min="1270" max="1270" width="6" style="14" customWidth="1"/>
    <col min="1271" max="1272" width="4" style="14" customWidth="1"/>
    <col min="1273" max="1274" width="0" style="14" hidden="1" customWidth="1"/>
    <col min="1275" max="1275" width="47.7109375" style="14" customWidth="1"/>
    <col min="1276" max="1278" width="0" style="14" hidden="1" customWidth="1"/>
    <col min="1279" max="1279" width="14.5703125" style="14" customWidth="1"/>
    <col min="1280" max="1289" width="0" style="14" hidden="1" customWidth="1"/>
    <col min="1290" max="1290" width="1.7109375" style="14" customWidth="1"/>
    <col min="1291" max="1291" width="13" style="14" customWidth="1"/>
    <col min="1292" max="1293" width="11.7109375" style="14" customWidth="1"/>
    <col min="1294" max="1294" width="13" style="14" customWidth="1"/>
    <col min="1295" max="1295" width="11.7109375" style="14" customWidth="1"/>
    <col min="1296" max="1296" width="1.7109375" style="14" customWidth="1"/>
    <col min="1297" max="1297" width="13" style="14" customWidth="1"/>
    <col min="1298" max="1299" width="11.7109375" style="14" customWidth="1"/>
    <col min="1300" max="1300" width="13" style="14" customWidth="1"/>
    <col min="1301" max="1301" width="11.7109375" style="14" customWidth="1"/>
    <col min="1302" max="1302" width="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9" width="13" style="14" customWidth="1"/>
    <col min="1310" max="1310" width="11.7109375" style="14" customWidth="1"/>
    <col min="1311" max="1311" width="1.7109375" style="14" customWidth="1"/>
    <col min="1312" max="1314" width="11.7109375" style="14" customWidth="1"/>
    <col min="1315" max="1315" width="13" style="14" customWidth="1"/>
    <col min="1316" max="1316" width="11.7109375" style="14" customWidth="1"/>
    <col min="1317" max="1317" width="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1" width="14.5703125" style="14" customWidth="1"/>
    <col min="1322" max="1322" width="11.7109375" style="14" customWidth="1"/>
    <col min="1323" max="1323" width="1.7109375" style="14" customWidth="1"/>
    <col min="1324" max="1517" width="9.140625" style="14"/>
    <col min="1518" max="1525" width="4" style="14" customWidth="1"/>
    <col min="1526" max="1526" width="6" style="14" customWidth="1"/>
    <col min="1527" max="1528" width="4" style="14" customWidth="1"/>
    <col min="1529" max="1530" width="0" style="14" hidden="1" customWidth="1"/>
    <col min="1531" max="1531" width="47.7109375" style="14" customWidth="1"/>
    <col min="1532" max="1534" width="0" style="14" hidden="1" customWidth="1"/>
    <col min="1535" max="1535" width="14.5703125" style="14" customWidth="1"/>
    <col min="1536" max="1545" width="0" style="14" hidden="1" customWidth="1"/>
    <col min="1546" max="1546" width="1.7109375" style="14" customWidth="1"/>
    <col min="1547" max="1547" width="13" style="14" customWidth="1"/>
    <col min="1548" max="1549" width="11.7109375" style="14" customWidth="1"/>
    <col min="1550" max="1550" width="13" style="14" customWidth="1"/>
    <col min="1551" max="1551" width="11.7109375" style="14" customWidth="1"/>
    <col min="1552" max="1552" width="1.7109375" style="14" customWidth="1"/>
    <col min="1553" max="1553" width="13" style="14" customWidth="1"/>
    <col min="1554" max="1555" width="11.7109375" style="14" customWidth="1"/>
    <col min="1556" max="1556" width="13" style="14" customWidth="1"/>
    <col min="1557" max="1557" width="11.7109375" style="14" customWidth="1"/>
    <col min="1558" max="1558" width="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5" width="13" style="14" customWidth="1"/>
    <col min="1566" max="1566" width="11.7109375" style="14" customWidth="1"/>
    <col min="1567" max="1567" width="1.7109375" style="14" customWidth="1"/>
    <col min="1568" max="1570" width="11.7109375" style="14" customWidth="1"/>
    <col min="1571" max="1571" width="13" style="14" customWidth="1"/>
    <col min="1572" max="1572" width="11.7109375" style="14" customWidth="1"/>
    <col min="1573" max="1573" width="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7" width="14.5703125" style="14" customWidth="1"/>
    <col min="1578" max="1578" width="11.7109375" style="14" customWidth="1"/>
    <col min="1579" max="1579" width="1.7109375" style="14" customWidth="1"/>
    <col min="1580" max="1773" width="9.140625" style="14"/>
    <col min="1774" max="1781" width="4" style="14" customWidth="1"/>
    <col min="1782" max="1782" width="6" style="14" customWidth="1"/>
    <col min="1783" max="1784" width="4" style="14" customWidth="1"/>
    <col min="1785" max="1786" width="0" style="14" hidden="1" customWidth="1"/>
    <col min="1787" max="1787" width="47.7109375" style="14" customWidth="1"/>
    <col min="1788" max="1790" width="0" style="14" hidden="1" customWidth="1"/>
    <col min="1791" max="1791" width="14.5703125" style="14" customWidth="1"/>
    <col min="1792" max="1801" width="0" style="14" hidden="1" customWidth="1"/>
    <col min="1802" max="1802" width="1.7109375" style="14" customWidth="1"/>
    <col min="1803" max="1803" width="13" style="14" customWidth="1"/>
    <col min="1804" max="1805" width="11.7109375" style="14" customWidth="1"/>
    <col min="1806" max="1806" width="13" style="14" customWidth="1"/>
    <col min="1807" max="1807" width="11.7109375" style="14" customWidth="1"/>
    <col min="1808" max="1808" width="1.7109375" style="14" customWidth="1"/>
    <col min="1809" max="1809" width="13" style="14" customWidth="1"/>
    <col min="1810" max="1811" width="11.7109375" style="14" customWidth="1"/>
    <col min="1812" max="1812" width="13" style="14" customWidth="1"/>
    <col min="1813" max="1813" width="11.7109375" style="14" customWidth="1"/>
    <col min="1814" max="1814" width="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21" width="13" style="14" customWidth="1"/>
    <col min="1822" max="1822" width="11.7109375" style="14" customWidth="1"/>
    <col min="1823" max="1823" width="1.7109375" style="14" customWidth="1"/>
    <col min="1824" max="1826" width="11.7109375" style="14" customWidth="1"/>
    <col min="1827" max="1827" width="13" style="14" customWidth="1"/>
    <col min="1828" max="1828" width="11.7109375" style="14" customWidth="1"/>
    <col min="1829" max="1829" width="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3" width="14.5703125" style="14" customWidth="1"/>
    <col min="1834" max="1834" width="11.7109375" style="14" customWidth="1"/>
    <col min="1835" max="1835" width="1.7109375" style="14" customWidth="1"/>
    <col min="1836" max="2029" width="9.140625" style="14"/>
    <col min="2030" max="2037" width="4" style="14" customWidth="1"/>
    <col min="2038" max="2038" width="6" style="14" customWidth="1"/>
    <col min="2039" max="2040" width="4" style="14" customWidth="1"/>
    <col min="2041" max="2042" width="0" style="14" hidden="1" customWidth="1"/>
    <col min="2043" max="2043" width="47.7109375" style="14" customWidth="1"/>
    <col min="2044" max="2046" width="0" style="14" hidden="1" customWidth="1"/>
    <col min="2047" max="2047" width="14.5703125" style="14" customWidth="1"/>
    <col min="2048" max="2057" width="0" style="14" hidden="1" customWidth="1"/>
    <col min="2058" max="2058" width="1.7109375" style="14" customWidth="1"/>
    <col min="2059" max="2059" width="13" style="14" customWidth="1"/>
    <col min="2060" max="2061" width="11.7109375" style="14" customWidth="1"/>
    <col min="2062" max="2062" width="13" style="14" customWidth="1"/>
    <col min="2063" max="2063" width="11.7109375" style="14" customWidth="1"/>
    <col min="2064" max="2064" width="1.7109375" style="14" customWidth="1"/>
    <col min="2065" max="2065" width="13" style="14" customWidth="1"/>
    <col min="2066" max="2067" width="11.7109375" style="14" customWidth="1"/>
    <col min="2068" max="2068" width="13" style="14" customWidth="1"/>
    <col min="2069" max="2069" width="11.7109375" style="14" customWidth="1"/>
    <col min="2070" max="2070" width="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7" width="13" style="14" customWidth="1"/>
    <col min="2078" max="2078" width="11.7109375" style="14" customWidth="1"/>
    <col min="2079" max="2079" width="1.7109375" style="14" customWidth="1"/>
    <col min="2080" max="2082" width="11.7109375" style="14" customWidth="1"/>
    <col min="2083" max="2083" width="13" style="14" customWidth="1"/>
    <col min="2084" max="2084" width="11.7109375" style="14" customWidth="1"/>
    <col min="2085" max="2085" width="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89" width="14.5703125" style="14" customWidth="1"/>
    <col min="2090" max="2090" width="11.7109375" style="14" customWidth="1"/>
    <col min="2091" max="2091" width="1.7109375" style="14" customWidth="1"/>
    <col min="2092" max="2285" width="9.140625" style="14"/>
    <col min="2286" max="2293" width="4" style="14" customWidth="1"/>
    <col min="2294" max="2294" width="6" style="14" customWidth="1"/>
    <col min="2295" max="2296" width="4" style="14" customWidth="1"/>
    <col min="2297" max="2298" width="0" style="14" hidden="1" customWidth="1"/>
    <col min="2299" max="2299" width="47.7109375" style="14" customWidth="1"/>
    <col min="2300" max="2302" width="0" style="14" hidden="1" customWidth="1"/>
    <col min="2303" max="2303" width="14.5703125" style="14" customWidth="1"/>
    <col min="2304" max="2313" width="0" style="14" hidden="1" customWidth="1"/>
    <col min="2314" max="2314" width="1.7109375" style="14" customWidth="1"/>
    <col min="2315" max="2315" width="13" style="14" customWidth="1"/>
    <col min="2316" max="2317" width="11.7109375" style="14" customWidth="1"/>
    <col min="2318" max="2318" width="13" style="14" customWidth="1"/>
    <col min="2319" max="2319" width="11.7109375" style="14" customWidth="1"/>
    <col min="2320" max="2320" width="1.7109375" style="14" customWidth="1"/>
    <col min="2321" max="2321" width="13" style="14" customWidth="1"/>
    <col min="2322" max="2323" width="11.7109375" style="14" customWidth="1"/>
    <col min="2324" max="2324" width="13" style="14" customWidth="1"/>
    <col min="2325" max="2325" width="11.7109375" style="14" customWidth="1"/>
    <col min="2326" max="2326" width="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3" width="13" style="14" customWidth="1"/>
    <col min="2334" max="2334" width="11.7109375" style="14" customWidth="1"/>
    <col min="2335" max="2335" width="1.7109375" style="14" customWidth="1"/>
    <col min="2336" max="2338" width="11.7109375" style="14" customWidth="1"/>
    <col min="2339" max="2339" width="13" style="14" customWidth="1"/>
    <col min="2340" max="2340" width="11.7109375" style="14" customWidth="1"/>
    <col min="2341" max="2341" width="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5" width="14.5703125" style="14" customWidth="1"/>
    <col min="2346" max="2346" width="11.7109375" style="14" customWidth="1"/>
    <col min="2347" max="2347" width="1.7109375" style="14" customWidth="1"/>
    <col min="2348" max="2541" width="9.140625" style="14"/>
    <col min="2542" max="2549" width="4" style="14" customWidth="1"/>
    <col min="2550" max="2550" width="6" style="14" customWidth="1"/>
    <col min="2551" max="2552" width="4" style="14" customWidth="1"/>
    <col min="2553" max="2554" width="0" style="14" hidden="1" customWidth="1"/>
    <col min="2555" max="2555" width="47.7109375" style="14" customWidth="1"/>
    <col min="2556" max="2558" width="0" style="14" hidden="1" customWidth="1"/>
    <col min="2559" max="2559" width="14.5703125" style="14" customWidth="1"/>
    <col min="2560" max="2569" width="0" style="14" hidden="1" customWidth="1"/>
    <col min="2570" max="2570" width="1.7109375" style="14" customWidth="1"/>
    <col min="2571" max="2571" width="13" style="14" customWidth="1"/>
    <col min="2572" max="2573" width="11.7109375" style="14" customWidth="1"/>
    <col min="2574" max="2574" width="13" style="14" customWidth="1"/>
    <col min="2575" max="2575" width="11.7109375" style="14" customWidth="1"/>
    <col min="2576" max="2576" width="1.7109375" style="14" customWidth="1"/>
    <col min="2577" max="2577" width="13" style="14" customWidth="1"/>
    <col min="2578" max="2579" width="11.7109375" style="14" customWidth="1"/>
    <col min="2580" max="2580" width="13" style="14" customWidth="1"/>
    <col min="2581" max="2581" width="11.7109375" style="14" customWidth="1"/>
    <col min="2582" max="2582" width="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9" width="13" style="14" customWidth="1"/>
    <col min="2590" max="2590" width="11.7109375" style="14" customWidth="1"/>
    <col min="2591" max="2591" width="1.7109375" style="14" customWidth="1"/>
    <col min="2592" max="2594" width="11.7109375" style="14" customWidth="1"/>
    <col min="2595" max="2595" width="13" style="14" customWidth="1"/>
    <col min="2596" max="2596" width="11.7109375" style="14" customWidth="1"/>
    <col min="2597" max="2597" width="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1" width="14.5703125" style="14" customWidth="1"/>
    <col min="2602" max="2602" width="11.7109375" style="14" customWidth="1"/>
    <col min="2603" max="2603" width="1.7109375" style="14" customWidth="1"/>
    <col min="2604" max="2797" width="9.140625" style="14"/>
    <col min="2798" max="2805" width="4" style="14" customWidth="1"/>
    <col min="2806" max="2806" width="6" style="14" customWidth="1"/>
    <col min="2807" max="2808" width="4" style="14" customWidth="1"/>
    <col min="2809" max="2810" width="0" style="14" hidden="1" customWidth="1"/>
    <col min="2811" max="2811" width="47.7109375" style="14" customWidth="1"/>
    <col min="2812" max="2814" width="0" style="14" hidden="1" customWidth="1"/>
    <col min="2815" max="2815" width="14.5703125" style="14" customWidth="1"/>
    <col min="2816" max="2825" width="0" style="14" hidden="1" customWidth="1"/>
    <col min="2826" max="2826" width="1.7109375" style="14" customWidth="1"/>
    <col min="2827" max="2827" width="13" style="14" customWidth="1"/>
    <col min="2828" max="2829" width="11.7109375" style="14" customWidth="1"/>
    <col min="2830" max="2830" width="13" style="14" customWidth="1"/>
    <col min="2831" max="2831" width="11.7109375" style="14" customWidth="1"/>
    <col min="2832" max="2832" width="1.7109375" style="14" customWidth="1"/>
    <col min="2833" max="2833" width="13" style="14" customWidth="1"/>
    <col min="2834" max="2835" width="11.7109375" style="14" customWidth="1"/>
    <col min="2836" max="2836" width="13" style="14" customWidth="1"/>
    <col min="2837" max="2837" width="11.7109375" style="14" customWidth="1"/>
    <col min="2838" max="2838" width="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5" width="13" style="14" customWidth="1"/>
    <col min="2846" max="2846" width="11.7109375" style="14" customWidth="1"/>
    <col min="2847" max="2847" width="1.7109375" style="14" customWidth="1"/>
    <col min="2848" max="2850" width="11.7109375" style="14" customWidth="1"/>
    <col min="2851" max="2851" width="13" style="14" customWidth="1"/>
    <col min="2852" max="2852" width="11.7109375" style="14" customWidth="1"/>
    <col min="2853" max="2853" width="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7" width="14.5703125" style="14" customWidth="1"/>
    <col min="2858" max="2858" width="11.7109375" style="14" customWidth="1"/>
    <col min="2859" max="2859" width="1.7109375" style="14" customWidth="1"/>
    <col min="2860" max="3053" width="9.140625" style="14"/>
    <col min="3054" max="3061" width="4" style="14" customWidth="1"/>
    <col min="3062" max="3062" width="6" style="14" customWidth="1"/>
    <col min="3063" max="3064" width="4" style="14" customWidth="1"/>
    <col min="3065" max="3066" width="0" style="14" hidden="1" customWidth="1"/>
    <col min="3067" max="3067" width="47.7109375" style="14" customWidth="1"/>
    <col min="3068" max="3070" width="0" style="14" hidden="1" customWidth="1"/>
    <col min="3071" max="3071" width="14.5703125" style="14" customWidth="1"/>
    <col min="3072" max="3081" width="0" style="14" hidden="1" customWidth="1"/>
    <col min="3082" max="3082" width="1.7109375" style="14" customWidth="1"/>
    <col min="3083" max="3083" width="13" style="14" customWidth="1"/>
    <col min="3084" max="3085" width="11.7109375" style="14" customWidth="1"/>
    <col min="3086" max="3086" width="13" style="14" customWidth="1"/>
    <col min="3087" max="3087" width="11.7109375" style="14" customWidth="1"/>
    <col min="3088" max="3088" width="1.7109375" style="14" customWidth="1"/>
    <col min="3089" max="3089" width="13" style="14" customWidth="1"/>
    <col min="3090" max="3091" width="11.7109375" style="14" customWidth="1"/>
    <col min="3092" max="3092" width="13" style="14" customWidth="1"/>
    <col min="3093" max="3093" width="11.7109375" style="14" customWidth="1"/>
    <col min="3094" max="3094" width="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101" width="13" style="14" customWidth="1"/>
    <col min="3102" max="3102" width="11.7109375" style="14" customWidth="1"/>
    <col min="3103" max="3103" width="1.7109375" style="14" customWidth="1"/>
    <col min="3104" max="3106" width="11.7109375" style="14" customWidth="1"/>
    <col min="3107" max="3107" width="13" style="14" customWidth="1"/>
    <col min="3108" max="3108" width="11.7109375" style="14" customWidth="1"/>
    <col min="3109" max="3109" width="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3" width="14.5703125" style="14" customWidth="1"/>
    <col min="3114" max="3114" width="11.7109375" style="14" customWidth="1"/>
    <col min="3115" max="3115" width="1.7109375" style="14" customWidth="1"/>
    <col min="3116" max="3309" width="9.140625" style="14"/>
    <col min="3310" max="3317" width="4" style="14" customWidth="1"/>
    <col min="3318" max="3318" width="6" style="14" customWidth="1"/>
    <col min="3319" max="3320" width="4" style="14" customWidth="1"/>
    <col min="3321" max="3322" width="0" style="14" hidden="1" customWidth="1"/>
    <col min="3323" max="3323" width="47.7109375" style="14" customWidth="1"/>
    <col min="3324" max="3326" width="0" style="14" hidden="1" customWidth="1"/>
    <col min="3327" max="3327" width="14.5703125" style="14" customWidth="1"/>
    <col min="3328" max="3337" width="0" style="14" hidden="1" customWidth="1"/>
    <col min="3338" max="3338" width="1.7109375" style="14" customWidth="1"/>
    <col min="3339" max="3339" width="13" style="14" customWidth="1"/>
    <col min="3340" max="3341" width="11.7109375" style="14" customWidth="1"/>
    <col min="3342" max="3342" width="13" style="14" customWidth="1"/>
    <col min="3343" max="3343" width="11.7109375" style="14" customWidth="1"/>
    <col min="3344" max="3344" width="1.7109375" style="14" customWidth="1"/>
    <col min="3345" max="3345" width="13" style="14" customWidth="1"/>
    <col min="3346" max="3347" width="11.7109375" style="14" customWidth="1"/>
    <col min="3348" max="3348" width="13" style="14" customWidth="1"/>
    <col min="3349" max="3349" width="11.7109375" style="14" customWidth="1"/>
    <col min="3350" max="3350" width="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7" width="13" style="14" customWidth="1"/>
    <col min="3358" max="3358" width="11.7109375" style="14" customWidth="1"/>
    <col min="3359" max="3359" width="1.7109375" style="14" customWidth="1"/>
    <col min="3360" max="3362" width="11.7109375" style="14" customWidth="1"/>
    <col min="3363" max="3363" width="13" style="14" customWidth="1"/>
    <col min="3364" max="3364" width="11.7109375" style="14" customWidth="1"/>
    <col min="3365" max="3365" width="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69" width="14.5703125" style="14" customWidth="1"/>
    <col min="3370" max="3370" width="11.7109375" style="14" customWidth="1"/>
    <col min="3371" max="3371" width="1.7109375" style="14" customWidth="1"/>
    <col min="3372" max="3565" width="9.140625" style="14"/>
    <col min="3566" max="3573" width="4" style="14" customWidth="1"/>
    <col min="3574" max="3574" width="6" style="14" customWidth="1"/>
    <col min="3575" max="3576" width="4" style="14" customWidth="1"/>
    <col min="3577" max="3578" width="0" style="14" hidden="1" customWidth="1"/>
    <col min="3579" max="3579" width="47.7109375" style="14" customWidth="1"/>
    <col min="3580" max="3582" width="0" style="14" hidden="1" customWidth="1"/>
    <col min="3583" max="3583" width="14.5703125" style="14" customWidth="1"/>
    <col min="3584" max="3593" width="0" style="14" hidden="1" customWidth="1"/>
    <col min="3594" max="3594" width="1.7109375" style="14" customWidth="1"/>
    <col min="3595" max="3595" width="13" style="14" customWidth="1"/>
    <col min="3596" max="3597" width="11.7109375" style="14" customWidth="1"/>
    <col min="3598" max="3598" width="13" style="14" customWidth="1"/>
    <col min="3599" max="3599" width="11.7109375" style="14" customWidth="1"/>
    <col min="3600" max="3600" width="1.7109375" style="14" customWidth="1"/>
    <col min="3601" max="3601" width="13" style="14" customWidth="1"/>
    <col min="3602" max="3603" width="11.7109375" style="14" customWidth="1"/>
    <col min="3604" max="3604" width="13" style="14" customWidth="1"/>
    <col min="3605" max="3605" width="11.7109375" style="14" customWidth="1"/>
    <col min="3606" max="3606" width="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3" width="13" style="14" customWidth="1"/>
    <col min="3614" max="3614" width="11.7109375" style="14" customWidth="1"/>
    <col min="3615" max="3615" width="1.7109375" style="14" customWidth="1"/>
    <col min="3616" max="3618" width="11.7109375" style="14" customWidth="1"/>
    <col min="3619" max="3619" width="13" style="14" customWidth="1"/>
    <col min="3620" max="3620" width="11.7109375" style="14" customWidth="1"/>
    <col min="3621" max="3621" width="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5" width="14.5703125" style="14" customWidth="1"/>
    <col min="3626" max="3626" width="11.7109375" style="14" customWidth="1"/>
    <col min="3627" max="3627" width="1.7109375" style="14" customWidth="1"/>
    <col min="3628" max="3821" width="9.140625" style="14"/>
    <col min="3822" max="3829" width="4" style="14" customWidth="1"/>
    <col min="3830" max="3830" width="6" style="14" customWidth="1"/>
    <col min="3831" max="3832" width="4" style="14" customWidth="1"/>
    <col min="3833" max="3834" width="0" style="14" hidden="1" customWidth="1"/>
    <col min="3835" max="3835" width="47.7109375" style="14" customWidth="1"/>
    <col min="3836" max="3838" width="0" style="14" hidden="1" customWidth="1"/>
    <col min="3839" max="3839" width="14.5703125" style="14" customWidth="1"/>
    <col min="3840" max="3849" width="0" style="14" hidden="1" customWidth="1"/>
    <col min="3850" max="3850" width="1.7109375" style="14" customWidth="1"/>
    <col min="3851" max="3851" width="13" style="14" customWidth="1"/>
    <col min="3852" max="3853" width="11.7109375" style="14" customWidth="1"/>
    <col min="3854" max="3854" width="13" style="14" customWidth="1"/>
    <col min="3855" max="3855" width="11.7109375" style="14" customWidth="1"/>
    <col min="3856" max="3856" width="1.7109375" style="14" customWidth="1"/>
    <col min="3857" max="3857" width="13" style="14" customWidth="1"/>
    <col min="3858" max="3859" width="11.7109375" style="14" customWidth="1"/>
    <col min="3860" max="3860" width="13" style="14" customWidth="1"/>
    <col min="3861" max="3861" width="11.7109375" style="14" customWidth="1"/>
    <col min="3862" max="3862" width="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9" width="13" style="14" customWidth="1"/>
    <col min="3870" max="3870" width="11.7109375" style="14" customWidth="1"/>
    <col min="3871" max="3871" width="1.7109375" style="14" customWidth="1"/>
    <col min="3872" max="3874" width="11.7109375" style="14" customWidth="1"/>
    <col min="3875" max="3875" width="13" style="14" customWidth="1"/>
    <col min="3876" max="3876" width="11.7109375" style="14" customWidth="1"/>
    <col min="3877" max="3877" width="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1" width="14.5703125" style="14" customWidth="1"/>
    <col min="3882" max="3882" width="11.7109375" style="14" customWidth="1"/>
    <col min="3883" max="3883" width="1.7109375" style="14" customWidth="1"/>
    <col min="3884" max="4077" width="9.140625" style="14"/>
    <col min="4078" max="4085" width="4" style="14" customWidth="1"/>
    <col min="4086" max="4086" width="6" style="14" customWidth="1"/>
    <col min="4087" max="4088" width="4" style="14" customWidth="1"/>
    <col min="4089" max="4090" width="0" style="14" hidden="1" customWidth="1"/>
    <col min="4091" max="4091" width="47.7109375" style="14" customWidth="1"/>
    <col min="4092" max="4094" width="0" style="14" hidden="1" customWidth="1"/>
    <col min="4095" max="4095" width="14.5703125" style="14" customWidth="1"/>
    <col min="4096" max="4105" width="0" style="14" hidden="1" customWidth="1"/>
    <col min="4106" max="4106" width="1.7109375" style="14" customWidth="1"/>
    <col min="4107" max="4107" width="13" style="14" customWidth="1"/>
    <col min="4108" max="4109" width="11.7109375" style="14" customWidth="1"/>
    <col min="4110" max="4110" width="13" style="14" customWidth="1"/>
    <col min="4111" max="4111" width="11.7109375" style="14" customWidth="1"/>
    <col min="4112" max="4112" width="1.7109375" style="14" customWidth="1"/>
    <col min="4113" max="4113" width="13" style="14" customWidth="1"/>
    <col min="4114" max="4115" width="11.7109375" style="14" customWidth="1"/>
    <col min="4116" max="4116" width="13" style="14" customWidth="1"/>
    <col min="4117" max="4117" width="11.7109375" style="14" customWidth="1"/>
    <col min="4118" max="4118" width="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5" width="13" style="14" customWidth="1"/>
    <col min="4126" max="4126" width="11.7109375" style="14" customWidth="1"/>
    <col min="4127" max="4127" width="1.7109375" style="14" customWidth="1"/>
    <col min="4128" max="4130" width="11.7109375" style="14" customWidth="1"/>
    <col min="4131" max="4131" width="13" style="14" customWidth="1"/>
    <col min="4132" max="4132" width="11.7109375" style="14" customWidth="1"/>
    <col min="4133" max="4133" width="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7" width="14.5703125" style="14" customWidth="1"/>
    <col min="4138" max="4138" width="11.7109375" style="14" customWidth="1"/>
    <col min="4139" max="4139" width="1.7109375" style="14" customWidth="1"/>
    <col min="4140" max="4333" width="9.140625" style="14"/>
    <col min="4334" max="4341" width="4" style="14" customWidth="1"/>
    <col min="4342" max="4342" width="6" style="14" customWidth="1"/>
    <col min="4343" max="4344" width="4" style="14" customWidth="1"/>
    <col min="4345" max="4346" width="0" style="14" hidden="1" customWidth="1"/>
    <col min="4347" max="4347" width="47.7109375" style="14" customWidth="1"/>
    <col min="4348" max="4350" width="0" style="14" hidden="1" customWidth="1"/>
    <col min="4351" max="4351" width="14.5703125" style="14" customWidth="1"/>
    <col min="4352" max="4361" width="0" style="14" hidden="1" customWidth="1"/>
    <col min="4362" max="4362" width="1.7109375" style="14" customWidth="1"/>
    <col min="4363" max="4363" width="13" style="14" customWidth="1"/>
    <col min="4364" max="4365" width="11.7109375" style="14" customWidth="1"/>
    <col min="4366" max="4366" width="13" style="14" customWidth="1"/>
    <col min="4367" max="4367" width="11.7109375" style="14" customWidth="1"/>
    <col min="4368" max="4368" width="1.7109375" style="14" customWidth="1"/>
    <col min="4369" max="4369" width="13" style="14" customWidth="1"/>
    <col min="4370" max="4371" width="11.7109375" style="14" customWidth="1"/>
    <col min="4372" max="4372" width="13" style="14" customWidth="1"/>
    <col min="4373" max="4373" width="11.7109375" style="14" customWidth="1"/>
    <col min="4374" max="4374" width="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81" width="13" style="14" customWidth="1"/>
    <col min="4382" max="4382" width="11.7109375" style="14" customWidth="1"/>
    <col min="4383" max="4383" width="1.7109375" style="14" customWidth="1"/>
    <col min="4384" max="4386" width="11.7109375" style="14" customWidth="1"/>
    <col min="4387" max="4387" width="13" style="14" customWidth="1"/>
    <col min="4388" max="4388" width="11.7109375" style="14" customWidth="1"/>
    <col min="4389" max="4389" width="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3" width="14.5703125" style="14" customWidth="1"/>
    <col min="4394" max="4394" width="11.7109375" style="14" customWidth="1"/>
    <col min="4395" max="4395" width="1.7109375" style="14" customWidth="1"/>
    <col min="4396" max="4589" width="9.140625" style="14"/>
    <col min="4590" max="4597" width="4" style="14" customWidth="1"/>
    <col min="4598" max="4598" width="6" style="14" customWidth="1"/>
    <col min="4599" max="4600" width="4" style="14" customWidth="1"/>
    <col min="4601" max="4602" width="0" style="14" hidden="1" customWidth="1"/>
    <col min="4603" max="4603" width="47.7109375" style="14" customWidth="1"/>
    <col min="4604" max="4606" width="0" style="14" hidden="1" customWidth="1"/>
    <col min="4607" max="4607" width="14.5703125" style="14" customWidth="1"/>
    <col min="4608" max="4617" width="0" style="14" hidden="1" customWidth="1"/>
    <col min="4618" max="4618" width="1.7109375" style="14" customWidth="1"/>
    <col min="4619" max="4619" width="13" style="14" customWidth="1"/>
    <col min="4620" max="4621" width="11.7109375" style="14" customWidth="1"/>
    <col min="4622" max="4622" width="13" style="14" customWidth="1"/>
    <col min="4623" max="4623" width="11.7109375" style="14" customWidth="1"/>
    <col min="4624" max="4624" width="1.7109375" style="14" customWidth="1"/>
    <col min="4625" max="4625" width="13" style="14" customWidth="1"/>
    <col min="4626" max="4627" width="11.7109375" style="14" customWidth="1"/>
    <col min="4628" max="4628" width="13" style="14" customWidth="1"/>
    <col min="4629" max="4629" width="11.7109375" style="14" customWidth="1"/>
    <col min="4630" max="4630" width="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7" width="13" style="14" customWidth="1"/>
    <col min="4638" max="4638" width="11.7109375" style="14" customWidth="1"/>
    <col min="4639" max="4639" width="1.7109375" style="14" customWidth="1"/>
    <col min="4640" max="4642" width="11.7109375" style="14" customWidth="1"/>
    <col min="4643" max="4643" width="13" style="14" customWidth="1"/>
    <col min="4644" max="4644" width="11.7109375" style="14" customWidth="1"/>
    <col min="4645" max="4645" width="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49" width="14.5703125" style="14" customWidth="1"/>
    <col min="4650" max="4650" width="11.7109375" style="14" customWidth="1"/>
    <col min="4651" max="4651" width="1.7109375" style="14" customWidth="1"/>
    <col min="4652" max="4845" width="9.140625" style="14"/>
    <col min="4846" max="4853" width="4" style="14" customWidth="1"/>
    <col min="4854" max="4854" width="6" style="14" customWidth="1"/>
    <col min="4855" max="4856" width="4" style="14" customWidth="1"/>
    <col min="4857" max="4858" width="0" style="14" hidden="1" customWidth="1"/>
    <col min="4859" max="4859" width="47.7109375" style="14" customWidth="1"/>
    <col min="4860" max="4862" width="0" style="14" hidden="1" customWidth="1"/>
    <col min="4863" max="4863" width="14.5703125" style="14" customWidth="1"/>
    <col min="4864" max="4873" width="0" style="14" hidden="1" customWidth="1"/>
    <col min="4874" max="4874" width="1.7109375" style="14" customWidth="1"/>
    <col min="4875" max="4875" width="13" style="14" customWidth="1"/>
    <col min="4876" max="4877" width="11.7109375" style="14" customWidth="1"/>
    <col min="4878" max="4878" width="13" style="14" customWidth="1"/>
    <col min="4879" max="4879" width="11.7109375" style="14" customWidth="1"/>
    <col min="4880" max="4880" width="1.7109375" style="14" customWidth="1"/>
    <col min="4881" max="4881" width="13" style="14" customWidth="1"/>
    <col min="4882" max="4883" width="11.7109375" style="14" customWidth="1"/>
    <col min="4884" max="4884" width="13" style="14" customWidth="1"/>
    <col min="4885" max="4885" width="11.7109375" style="14" customWidth="1"/>
    <col min="4886" max="4886" width="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3" width="13" style="14" customWidth="1"/>
    <col min="4894" max="4894" width="11.7109375" style="14" customWidth="1"/>
    <col min="4895" max="4895" width="1.7109375" style="14" customWidth="1"/>
    <col min="4896" max="4898" width="11.7109375" style="14" customWidth="1"/>
    <col min="4899" max="4899" width="13" style="14" customWidth="1"/>
    <col min="4900" max="4900" width="11.7109375" style="14" customWidth="1"/>
    <col min="4901" max="4901" width="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5" width="14.5703125" style="14" customWidth="1"/>
    <col min="4906" max="4906" width="11.7109375" style="14" customWidth="1"/>
    <col min="4907" max="4907" width="1.7109375" style="14" customWidth="1"/>
    <col min="4908" max="5101" width="9.140625" style="14"/>
    <col min="5102" max="5109" width="4" style="14" customWidth="1"/>
    <col min="5110" max="5110" width="6" style="14" customWidth="1"/>
    <col min="5111" max="5112" width="4" style="14" customWidth="1"/>
    <col min="5113" max="5114" width="0" style="14" hidden="1" customWidth="1"/>
    <col min="5115" max="5115" width="47.7109375" style="14" customWidth="1"/>
    <col min="5116" max="5118" width="0" style="14" hidden="1" customWidth="1"/>
    <col min="5119" max="5119" width="14.5703125" style="14" customWidth="1"/>
    <col min="5120" max="5129" width="0" style="14" hidden="1" customWidth="1"/>
    <col min="5130" max="5130" width="1.7109375" style="14" customWidth="1"/>
    <col min="5131" max="5131" width="13" style="14" customWidth="1"/>
    <col min="5132" max="5133" width="11.7109375" style="14" customWidth="1"/>
    <col min="5134" max="5134" width="13" style="14" customWidth="1"/>
    <col min="5135" max="5135" width="11.7109375" style="14" customWidth="1"/>
    <col min="5136" max="5136" width="1.7109375" style="14" customWidth="1"/>
    <col min="5137" max="5137" width="13" style="14" customWidth="1"/>
    <col min="5138" max="5139" width="11.7109375" style="14" customWidth="1"/>
    <col min="5140" max="5140" width="13" style="14" customWidth="1"/>
    <col min="5141" max="5141" width="11.7109375" style="14" customWidth="1"/>
    <col min="5142" max="5142" width="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9" width="13" style="14" customWidth="1"/>
    <col min="5150" max="5150" width="11.7109375" style="14" customWidth="1"/>
    <col min="5151" max="5151" width="1.7109375" style="14" customWidth="1"/>
    <col min="5152" max="5154" width="11.7109375" style="14" customWidth="1"/>
    <col min="5155" max="5155" width="13" style="14" customWidth="1"/>
    <col min="5156" max="5156" width="11.7109375" style="14" customWidth="1"/>
    <col min="5157" max="5157" width="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1" width="14.5703125" style="14" customWidth="1"/>
    <col min="5162" max="5162" width="11.7109375" style="14" customWidth="1"/>
    <col min="5163" max="5163" width="1.7109375" style="14" customWidth="1"/>
    <col min="5164" max="5357" width="9.140625" style="14"/>
    <col min="5358" max="5365" width="4" style="14" customWidth="1"/>
    <col min="5366" max="5366" width="6" style="14" customWidth="1"/>
    <col min="5367" max="5368" width="4" style="14" customWidth="1"/>
    <col min="5369" max="5370" width="0" style="14" hidden="1" customWidth="1"/>
    <col min="5371" max="5371" width="47.7109375" style="14" customWidth="1"/>
    <col min="5372" max="5374" width="0" style="14" hidden="1" customWidth="1"/>
    <col min="5375" max="5375" width="14.5703125" style="14" customWidth="1"/>
    <col min="5376" max="5385" width="0" style="14" hidden="1" customWidth="1"/>
    <col min="5386" max="5386" width="1.7109375" style="14" customWidth="1"/>
    <col min="5387" max="5387" width="13" style="14" customWidth="1"/>
    <col min="5388" max="5389" width="11.7109375" style="14" customWidth="1"/>
    <col min="5390" max="5390" width="13" style="14" customWidth="1"/>
    <col min="5391" max="5391" width="11.7109375" style="14" customWidth="1"/>
    <col min="5392" max="5392" width="1.7109375" style="14" customWidth="1"/>
    <col min="5393" max="5393" width="13" style="14" customWidth="1"/>
    <col min="5394" max="5395" width="11.7109375" style="14" customWidth="1"/>
    <col min="5396" max="5396" width="13" style="14" customWidth="1"/>
    <col min="5397" max="5397" width="11.7109375" style="14" customWidth="1"/>
    <col min="5398" max="5398" width="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5" width="13" style="14" customWidth="1"/>
    <col min="5406" max="5406" width="11.7109375" style="14" customWidth="1"/>
    <col min="5407" max="5407" width="1.7109375" style="14" customWidth="1"/>
    <col min="5408" max="5410" width="11.7109375" style="14" customWidth="1"/>
    <col min="5411" max="5411" width="13" style="14" customWidth="1"/>
    <col min="5412" max="5412" width="11.7109375" style="14" customWidth="1"/>
    <col min="5413" max="5413" width="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7" width="14.5703125" style="14" customWidth="1"/>
    <col min="5418" max="5418" width="11.7109375" style="14" customWidth="1"/>
    <col min="5419" max="5419" width="1.7109375" style="14" customWidth="1"/>
    <col min="5420" max="5613" width="9.140625" style="14"/>
    <col min="5614" max="5621" width="4" style="14" customWidth="1"/>
    <col min="5622" max="5622" width="6" style="14" customWidth="1"/>
    <col min="5623" max="5624" width="4" style="14" customWidth="1"/>
    <col min="5625" max="5626" width="0" style="14" hidden="1" customWidth="1"/>
    <col min="5627" max="5627" width="47.7109375" style="14" customWidth="1"/>
    <col min="5628" max="5630" width="0" style="14" hidden="1" customWidth="1"/>
    <col min="5631" max="5631" width="14.5703125" style="14" customWidth="1"/>
    <col min="5632" max="5641" width="0" style="14" hidden="1" customWidth="1"/>
    <col min="5642" max="5642" width="1.7109375" style="14" customWidth="1"/>
    <col min="5643" max="5643" width="13" style="14" customWidth="1"/>
    <col min="5644" max="5645" width="11.7109375" style="14" customWidth="1"/>
    <col min="5646" max="5646" width="13" style="14" customWidth="1"/>
    <col min="5647" max="5647" width="11.7109375" style="14" customWidth="1"/>
    <col min="5648" max="5648" width="1.7109375" style="14" customWidth="1"/>
    <col min="5649" max="5649" width="13" style="14" customWidth="1"/>
    <col min="5650" max="5651" width="11.7109375" style="14" customWidth="1"/>
    <col min="5652" max="5652" width="13" style="14" customWidth="1"/>
    <col min="5653" max="5653" width="11.7109375" style="14" customWidth="1"/>
    <col min="5654" max="5654" width="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61" width="13" style="14" customWidth="1"/>
    <col min="5662" max="5662" width="11.7109375" style="14" customWidth="1"/>
    <col min="5663" max="5663" width="1.7109375" style="14" customWidth="1"/>
    <col min="5664" max="5666" width="11.7109375" style="14" customWidth="1"/>
    <col min="5667" max="5667" width="13" style="14" customWidth="1"/>
    <col min="5668" max="5668" width="11.7109375" style="14" customWidth="1"/>
    <col min="5669" max="5669" width="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3" width="14.5703125" style="14" customWidth="1"/>
    <col min="5674" max="5674" width="11.7109375" style="14" customWidth="1"/>
    <col min="5675" max="5675" width="1.7109375" style="14" customWidth="1"/>
    <col min="5676" max="5869" width="9.140625" style="14"/>
    <col min="5870" max="5877" width="4" style="14" customWidth="1"/>
    <col min="5878" max="5878" width="6" style="14" customWidth="1"/>
    <col min="5879" max="5880" width="4" style="14" customWidth="1"/>
    <col min="5881" max="5882" width="0" style="14" hidden="1" customWidth="1"/>
    <col min="5883" max="5883" width="47.7109375" style="14" customWidth="1"/>
    <col min="5884" max="5886" width="0" style="14" hidden="1" customWidth="1"/>
    <col min="5887" max="5887" width="14.5703125" style="14" customWidth="1"/>
    <col min="5888" max="5897" width="0" style="14" hidden="1" customWidth="1"/>
    <col min="5898" max="5898" width="1.7109375" style="14" customWidth="1"/>
    <col min="5899" max="5899" width="13" style="14" customWidth="1"/>
    <col min="5900" max="5901" width="11.7109375" style="14" customWidth="1"/>
    <col min="5902" max="5902" width="13" style="14" customWidth="1"/>
    <col min="5903" max="5903" width="11.7109375" style="14" customWidth="1"/>
    <col min="5904" max="5904" width="1.7109375" style="14" customWidth="1"/>
    <col min="5905" max="5905" width="13" style="14" customWidth="1"/>
    <col min="5906" max="5907" width="11.7109375" style="14" customWidth="1"/>
    <col min="5908" max="5908" width="13" style="14" customWidth="1"/>
    <col min="5909" max="5909" width="11.7109375" style="14" customWidth="1"/>
    <col min="5910" max="5910" width="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7" width="13" style="14" customWidth="1"/>
    <col min="5918" max="5918" width="11.7109375" style="14" customWidth="1"/>
    <col min="5919" max="5919" width="1.7109375" style="14" customWidth="1"/>
    <col min="5920" max="5922" width="11.7109375" style="14" customWidth="1"/>
    <col min="5923" max="5923" width="13" style="14" customWidth="1"/>
    <col min="5924" max="5924" width="11.7109375" style="14" customWidth="1"/>
    <col min="5925" max="5925" width="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29" width="14.5703125" style="14" customWidth="1"/>
    <col min="5930" max="5930" width="11.7109375" style="14" customWidth="1"/>
    <col min="5931" max="5931" width="1.7109375" style="14" customWidth="1"/>
    <col min="5932" max="6125" width="9.140625" style="14"/>
    <col min="6126" max="6133" width="4" style="14" customWidth="1"/>
    <col min="6134" max="6134" width="6" style="14" customWidth="1"/>
    <col min="6135" max="6136" width="4" style="14" customWidth="1"/>
    <col min="6137" max="6138" width="0" style="14" hidden="1" customWidth="1"/>
    <col min="6139" max="6139" width="47.7109375" style="14" customWidth="1"/>
    <col min="6140" max="6142" width="0" style="14" hidden="1" customWidth="1"/>
    <col min="6143" max="6143" width="14.5703125" style="14" customWidth="1"/>
    <col min="6144" max="6153" width="0" style="14" hidden="1" customWidth="1"/>
    <col min="6154" max="6154" width="1.7109375" style="14" customWidth="1"/>
    <col min="6155" max="6155" width="13" style="14" customWidth="1"/>
    <col min="6156" max="6157" width="11.7109375" style="14" customWidth="1"/>
    <col min="6158" max="6158" width="13" style="14" customWidth="1"/>
    <col min="6159" max="6159" width="11.7109375" style="14" customWidth="1"/>
    <col min="6160" max="6160" width="1.7109375" style="14" customWidth="1"/>
    <col min="6161" max="6161" width="13" style="14" customWidth="1"/>
    <col min="6162" max="6163" width="11.7109375" style="14" customWidth="1"/>
    <col min="6164" max="6164" width="13" style="14" customWidth="1"/>
    <col min="6165" max="6165" width="11.7109375" style="14" customWidth="1"/>
    <col min="6166" max="6166" width="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3" width="13" style="14" customWidth="1"/>
    <col min="6174" max="6174" width="11.7109375" style="14" customWidth="1"/>
    <col min="6175" max="6175" width="1.7109375" style="14" customWidth="1"/>
    <col min="6176" max="6178" width="11.7109375" style="14" customWidth="1"/>
    <col min="6179" max="6179" width="13" style="14" customWidth="1"/>
    <col min="6180" max="6180" width="11.7109375" style="14" customWidth="1"/>
    <col min="6181" max="6181" width="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5" width="14.5703125" style="14" customWidth="1"/>
    <col min="6186" max="6186" width="11.7109375" style="14" customWidth="1"/>
    <col min="6187" max="6187" width="1.7109375" style="14" customWidth="1"/>
    <col min="6188" max="6381" width="9.140625" style="14"/>
    <col min="6382" max="6389" width="4" style="14" customWidth="1"/>
    <col min="6390" max="6390" width="6" style="14" customWidth="1"/>
    <col min="6391" max="6392" width="4" style="14" customWidth="1"/>
    <col min="6393" max="6394" width="0" style="14" hidden="1" customWidth="1"/>
    <col min="6395" max="6395" width="47.7109375" style="14" customWidth="1"/>
    <col min="6396" max="6398" width="0" style="14" hidden="1" customWidth="1"/>
    <col min="6399" max="6399" width="14.5703125" style="14" customWidth="1"/>
    <col min="6400" max="6409" width="0" style="14" hidden="1" customWidth="1"/>
    <col min="6410" max="6410" width="1.7109375" style="14" customWidth="1"/>
    <col min="6411" max="6411" width="13" style="14" customWidth="1"/>
    <col min="6412" max="6413" width="11.7109375" style="14" customWidth="1"/>
    <col min="6414" max="6414" width="13" style="14" customWidth="1"/>
    <col min="6415" max="6415" width="11.7109375" style="14" customWidth="1"/>
    <col min="6416" max="6416" width="1.7109375" style="14" customWidth="1"/>
    <col min="6417" max="6417" width="13" style="14" customWidth="1"/>
    <col min="6418" max="6419" width="11.7109375" style="14" customWidth="1"/>
    <col min="6420" max="6420" width="13" style="14" customWidth="1"/>
    <col min="6421" max="6421" width="11.7109375" style="14" customWidth="1"/>
    <col min="6422" max="6422" width="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9" width="13" style="14" customWidth="1"/>
    <col min="6430" max="6430" width="11.7109375" style="14" customWidth="1"/>
    <col min="6431" max="6431" width="1.7109375" style="14" customWidth="1"/>
    <col min="6432" max="6434" width="11.7109375" style="14" customWidth="1"/>
    <col min="6435" max="6435" width="13" style="14" customWidth="1"/>
    <col min="6436" max="6436" width="11.7109375" style="14" customWidth="1"/>
    <col min="6437" max="6437" width="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1" width="14.5703125" style="14" customWidth="1"/>
    <col min="6442" max="6442" width="11.7109375" style="14" customWidth="1"/>
    <col min="6443" max="6443" width="1.7109375" style="14" customWidth="1"/>
    <col min="6444" max="6637" width="9.140625" style="14"/>
    <col min="6638" max="6645" width="4" style="14" customWidth="1"/>
    <col min="6646" max="6646" width="6" style="14" customWidth="1"/>
    <col min="6647" max="6648" width="4" style="14" customWidth="1"/>
    <col min="6649" max="6650" width="0" style="14" hidden="1" customWidth="1"/>
    <col min="6651" max="6651" width="47.7109375" style="14" customWidth="1"/>
    <col min="6652" max="6654" width="0" style="14" hidden="1" customWidth="1"/>
    <col min="6655" max="6655" width="14.5703125" style="14" customWidth="1"/>
    <col min="6656" max="6665" width="0" style="14" hidden="1" customWidth="1"/>
    <col min="6666" max="6666" width="1.7109375" style="14" customWidth="1"/>
    <col min="6667" max="6667" width="13" style="14" customWidth="1"/>
    <col min="6668" max="6669" width="11.7109375" style="14" customWidth="1"/>
    <col min="6670" max="6670" width="13" style="14" customWidth="1"/>
    <col min="6671" max="6671" width="11.7109375" style="14" customWidth="1"/>
    <col min="6672" max="6672" width="1.7109375" style="14" customWidth="1"/>
    <col min="6673" max="6673" width="13" style="14" customWidth="1"/>
    <col min="6674" max="6675" width="11.7109375" style="14" customWidth="1"/>
    <col min="6676" max="6676" width="13" style="14" customWidth="1"/>
    <col min="6677" max="6677" width="11.7109375" style="14" customWidth="1"/>
    <col min="6678" max="6678" width="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5" width="13" style="14" customWidth="1"/>
    <col min="6686" max="6686" width="11.7109375" style="14" customWidth="1"/>
    <col min="6687" max="6687" width="1.7109375" style="14" customWidth="1"/>
    <col min="6688" max="6690" width="11.7109375" style="14" customWidth="1"/>
    <col min="6691" max="6691" width="13" style="14" customWidth="1"/>
    <col min="6692" max="6692" width="11.7109375" style="14" customWidth="1"/>
    <col min="6693" max="6693" width="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7" width="14.5703125" style="14" customWidth="1"/>
    <col min="6698" max="6698" width="11.7109375" style="14" customWidth="1"/>
    <col min="6699" max="6699" width="1.7109375" style="14" customWidth="1"/>
    <col min="6700" max="6893" width="9.140625" style="14"/>
    <col min="6894" max="6901" width="4" style="14" customWidth="1"/>
    <col min="6902" max="6902" width="6" style="14" customWidth="1"/>
    <col min="6903" max="6904" width="4" style="14" customWidth="1"/>
    <col min="6905" max="6906" width="0" style="14" hidden="1" customWidth="1"/>
    <col min="6907" max="6907" width="47.7109375" style="14" customWidth="1"/>
    <col min="6908" max="6910" width="0" style="14" hidden="1" customWidth="1"/>
    <col min="6911" max="6911" width="14.5703125" style="14" customWidth="1"/>
    <col min="6912" max="6921" width="0" style="14" hidden="1" customWidth="1"/>
    <col min="6922" max="6922" width="1.7109375" style="14" customWidth="1"/>
    <col min="6923" max="6923" width="13" style="14" customWidth="1"/>
    <col min="6924" max="6925" width="11.7109375" style="14" customWidth="1"/>
    <col min="6926" max="6926" width="13" style="14" customWidth="1"/>
    <col min="6927" max="6927" width="11.7109375" style="14" customWidth="1"/>
    <col min="6928" max="6928" width="1.7109375" style="14" customWidth="1"/>
    <col min="6929" max="6929" width="13" style="14" customWidth="1"/>
    <col min="6930" max="6931" width="11.7109375" style="14" customWidth="1"/>
    <col min="6932" max="6932" width="13" style="14" customWidth="1"/>
    <col min="6933" max="6933" width="11.7109375" style="14" customWidth="1"/>
    <col min="6934" max="6934" width="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41" width="13" style="14" customWidth="1"/>
    <col min="6942" max="6942" width="11.7109375" style="14" customWidth="1"/>
    <col min="6943" max="6943" width="1.7109375" style="14" customWidth="1"/>
    <col min="6944" max="6946" width="11.7109375" style="14" customWidth="1"/>
    <col min="6947" max="6947" width="13" style="14" customWidth="1"/>
    <col min="6948" max="6948" width="11.7109375" style="14" customWidth="1"/>
    <col min="6949" max="6949" width="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3" width="14.5703125" style="14" customWidth="1"/>
    <col min="6954" max="6954" width="11.7109375" style="14" customWidth="1"/>
    <col min="6955" max="6955" width="1.7109375" style="14" customWidth="1"/>
    <col min="6956" max="7149" width="9.140625" style="14"/>
    <col min="7150" max="7157" width="4" style="14" customWidth="1"/>
    <col min="7158" max="7158" width="6" style="14" customWidth="1"/>
    <col min="7159" max="7160" width="4" style="14" customWidth="1"/>
    <col min="7161" max="7162" width="0" style="14" hidden="1" customWidth="1"/>
    <col min="7163" max="7163" width="47.7109375" style="14" customWidth="1"/>
    <col min="7164" max="7166" width="0" style="14" hidden="1" customWidth="1"/>
    <col min="7167" max="7167" width="14.5703125" style="14" customWidth="1"/>
    <col min="7168" max="7177" width="0" style="14" hidden="1" customWidth="1"/>
    <col min="7178" max="7178" width="1.7109375" style="14" customWidth="1"/>
    <col min="7179" max="7179" width="13" style="14" customWidth="1"/>
    <col min="7180" max="7181" width="11.7109375" style="14" customWidth="1"/>
    <col min="7182" max="7182" width="13" style="14" customWidth="1"/>
    <col min="7183" max="7183" width="11.7109375" style="14" customWidth="1"/>
    <col min="7184" max="7184" width="1.7109375" style="14" customWidth="1"/>
    <col min="7185" max="7185" width="13" style="14" customWidth="1"/>
    <col min="7186" max="7187" width="11.7109375" style="14" customWidth="1"/>
    <col min="7188" max="7188" width="13" style="14" customWidth="1"/>
    <col min="7189" max="7189" width="11.7109375" style="14" customWidth="1"/>
    <col min="7190" max="7190" width="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7" width="13" style="14" customWidth="1"/>
    <col min="7198" max="7198" width="11.7109375" style="14" customWidth="1"/>
    <col min="7199" max="7199" width="1.7109375" style="14" customWidth="1"/>
    <col min="7200" max="7202" width="11.7109375" style="14" customWidth="1"/>
    <col min="7203" max="7203" width="13" style="14" customWidth="1"/>
    <col min="7204" max="7204" width="11.7109375" style="14" customWidth="1"/>
    <col min="7205" max="7205" width="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09" width="14.5703125" style="14" customWidth="1"/>
    <col min="7210" max="7210" width="11.7109375" style="14" customWidth="1"/>
    <col min="7211" max="7211" width="1.7109375" style="14" customWidth="1"/>
    <col min="7212" max="7405" width="9.140625" style="14"/>
    <col min="7406" max="7413" width="4" style="14" customWidth="1"/>
    <col min="7414" max="7414" width="6" style="14" customWidth="1"/>
    <col min="7415" max="7416" width="4" style="14" customWidth="1"/>
    <col min="7417" max="7418" width="0" style="14" hidden="1" customWidth="1"/>
    <col min="7419" max="7419" width="47.7109375" style="14" customWidth="1"/>
    <col min="7420" max="7422" width="0" style="14" hidden="1" customWidth="1"/>
    <col min="7423" max="7423" width="14.5703125" style="14" customWidth="1"/>
    <col min="7424" max="7433" width="0" style="14" hidden="1" customWidth="1"/>
    <col min="7434" max="7434" width="1.7109375" style="14" customWidth="1"/>
    <col min="7435" max="7435" width="13" style="14" customWidth="1"/>
    <col min="7436" max="7437" width="11.7109375" style="14" customWidth="1"/>
    <col min="7438" max="7438" width="13" style="14" customWidth="1"/>
    <col min="7439" max="7439" width="11.7109375" style="14" customWidth="1"/>
    <col min="7440" max="7440" width="1.7109375" style="14" customWidth="1"/>
    <col min="7441" max="7441" width="13" style="14" customWidth="1"/>
    <col min="7442" max="7443" width="11.7109375" style="14" customWidth="1"/>
    <col min="7444" max="7444" width="13" style="14" customWidth="1"/>
    <col min="7445" max="7445" width="11.7109375" style="14" customWidth="1"/>
    <col min="7446" max="7446" width="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3" width="13" style="14" customWidth="1"/>
    <col min="7454" max="7454" width="11.7109375" style="14" customWidth="1"/>
    <col min="7455" max="7455" width="1.7109375" style="14" customWidth="1"/>
    <col min="7456" max="7458" width="11.7109375" style="14" customWidth="1"/>
    <col min="7459" max="7459" width="13" style="14" customWidth="1"/>
    <col min="7460" max="7460" width="11.7109375" style="14" customWidth="1"/>
    <col min="7461" max="7461" width="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5" width="14.5703125" style="14" customWidth="1"/>
    <col min="7466" max="7466" width="11.7109375" style="14" customWidth="1"/>
    <col min="7467" max="7467" width="1.7109375" style="14" customWidth="1"/>
    <col min="7468" max="7661" width="9.140625" style="14"/>
    <col min="7662" max="7669" width="4" style="14" customWidth="1"/>
    <col min="7670" max="7670" width="6" style="14" customWidth="1"/>
    <col min="7671" max="7672" width="4" style="14" customWidth="1"/>
    <col min="7673" max="7674" width="0" style="14" hidden="1" customWidth="1"/>
    <col min="7675" max="7675" width="47.7109375" style="14" customWidth="1"/>
    <col min="7676" max="7678" width="0" style="14" hidden="1" customWidth="1"/>
    <col min="7679" max="7679" width="14.5703125" style="14" customWidth="1"/>
    <col min="7680" max="7689" width="0" style="14" hidden="1" customWidth="1"/>
    <col min="7690" max="7690" width="1.7109375" style="14" customWidth="1"/>
    <col min="7691" max="7691" width="13" style="14" customWidth="1"/>
    <col min="7692" max="7693" width="11.7109375" style="14" customWidth="1"/>
    <col min="7694" max="7694" width="13" style="14" customWidth="1"/>
    <col min="7695" max="7695" width="11.7109375" style="14" customWidth="1"/>
    <col min="7696" max="7696" width="1.7109375" style="14" customWidth="1"/>
    <col min="7697" max="7697" width="13" style="14" customWidth="1"/>
    <col min="7698" max="7699" width="11.7109375" style="14" customWidth="1"/>
    <col min="7700" max="7700" width="13" style="14" customWidth="1"/>
    <col min="7701" max="7701" width="11.7109375" style="14" customWidth="1"/>
    <col min="7702" max="7702" width="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9" width="13" style="14" customWidth="1"/>
    <col min="7710" max="7710" width="11.7109375" style="14" customWidth="1"/>
    <col min="7711" max="7711" width="1.7109375" style="14" customWidth="1"/>
    <col min="7712" max="7714" width="11.7109375" style="14" customWidth="1"/>
    <col min="7715" max="7715" width="13" style="14" customWidth="1"/>
    <col min="7716" max="7716" width="11.7109375" style="14" customWidth="1"/>
    <col min="7717" max="7717" width="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1" width="14.5703125" style="14" customWidth="1"/>
    <col min="7722" max="7722" width="11.7109375" style="14" customWidth="1"/>
    <col min="7723" max="7723" width="1.7109375" style="14" customWidth="1"/>
    <col min="7724" max="7917" width="9.140625" style="14"/>
    <col min="7918" max="7925" width="4" style="14" customWidth="1"/>
    <col min="7926" max="7926" width="6" style="14" customWidth="1"/>
    <col min="7927" max="7928" width="4" style="14" customWidth="1"/>
    <col min="7929" max="7930" width="0" style="14" hidden="1" customWidth="1"/>
    <col min="7931" max="7931" width="47.7109375" style="14" customWidth="1"/>
    <col min="7932" max="7934" width="0" style="14" hidden="1" customWidth="1"/>
    <col min="7935" max="7935" width="14.5703125" style="14" customWidth="1"/>
    <col min="7936" max="7945" width="0" style="14" hidden="1" customWidth="1"/>
    <col min="7946" max="7946" width="1.7109375" style="14" customWidth="1"/>
    <col min="7947" max="7947" width="13" style="14" customWidth="1"/>
    <col min="7948" max="7949" width="11.7109375" style="14" customWidth="1"/>
    <col min="7950" max="7950" width="13" style="14" customWidth="1"/>
    <col min="7951" max="7951" width="11.7109375" style="14" customWidth="1"/>
    <col min="7952" max="7952" width="1.7109375" style="14" customWidth="1"/>
    <col min="7953" max="7953" width="13" style="14" customWidth="1"/>
    <col min="7954" max="7955" width="11.7109375" style="14" customWidth="1"/>
    <col min="7956" max="7956" width="13" style="14" customWidth="1"/>
    <col min="7957" max="7957" width="11.7109375" style="14" customWidth="1"/>
    <col min="7958" max="7958" width="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5" width="13" style="14" customWidth="1"/>
    <col min="7966" max="7966" width="11.7109375" style="14" customWidth="1"/>
    <col min="7967" max="7967" width="1.7109375" style="14" customWidth="1"/>
    <col min="7968" max="7970" width="11.7109375" style="14" customWidth="1"/>
    <col min="7971" max="7971" width="13" style="14" customWidth="1"/>
    <col min="7972" max="7972" width="11.7109375" style="14" customWidth="1"/>
    <col min="7973" max="7973" width="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7" width="14.5703125" style="14" customWidth="1"/>
    <col min="7978" max="7978" width="11.7109375" style="14" customWidth="1"/>
    <col min="7979" max="7979" width="1.7109375" style="14" customWidth="1"/>
    <col min="7980" max="8173" width="9.140625" style="14"/>
    <col min="8174" max="8181" width="4" style="14" customWidth="1"/>
    <col min="8182" max="8182" width="6" style="14" customWidth="1"/>
    <col min="8183" max="8184" width="4" style="14" customWidth="1"/>
    <col min="8185" max="8186" width="0" style="14" hidden="1" customWidth="1"/>
    <col min="8187" max="8187" width="47.7109375" style="14" customWidth="1"/>
    <col min="8188" max="8190" width="0" style="14" hidden="1" customWidth="1"/>
    <col min="8191" max="8191" width="14.5703125" style="14" customWidth="1"/>
    <col min="8192" max="8201" width="0" style="14" hidden="1" customWidth="1"/>
    <col min="8202" max="8202" width="1.7109375" style="14" customWidth="1"/>
    <col min="8203" max="8203" width="13" style="14" customWidth="1"/>
    <col min="8204" max="8205" width="11.7109375" style="14" customWidth="1"/>
    <col min="8206" max="8206" width="13" style="14" customWidth="1"/>
    <col min="8207" max="8207" width="11.7109375" style="14" customWidth="1"/>
    <col min="8208" max="8208" width="1.7109375" style="14" customWidth="1"/>
    <col min="8209" max="8209" width="13" style="14" customWidth="1"/>
    <col min="8210" max="8211" width="11.7109375" style="14" customWidth="1"/>
    <col min="8212" max="8212" width="13" style="14" customWidth="1"/>
    <col min="8213" max="8213" width="11.7109375" style="14" customWidth="1"/>
    <col min="8214" max="8214" width="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21" width="13" style="14" customWidth="1"/>
    <col min="8222" max="8222" width="11.7109375" style="14" customWidth="1"/>
    <col min="8223" max="8223" width="1.7109375" style="14" customWidth="1"/>
    <col min="8224" max="8226" width="11.7109375" style="14" customWidth="1"/>
    <col min="8227" max="8227" width="13" style="14" customWidth="1"/>
    <col min="8228" max="8228" width="11.7109375" style="14" customWidth="1"/>
    <col min="8229" max="8229" width="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3" width="14.5703125" style="14" customWidth="1"/>
    <col min="8234" max="8234" width="11.7109375" style="14" customWidth="1"/>
    <col min="8235" max="8235" width="1.7109375" style="14" customWidth="1"/>
    <col min="8236" max="8429" width="9.140625" style="14"/>
    <col min="8430" max="8437" width="4" style="14" customWidth="1"/>
    <col min="8438" max="8438" width="6" style="14" customWidth="1"/>
    <col min="8439" max="8440" width="4" style="14" customWidth="1"/>
    <col min="8441" max="8442" width="0" style="14" hidden="1" customWidth="1"/>
    <col min="8443" max="8443" width="47.7109375" style="14" customWidth="1"/>
    <col min="8444" max="8446" width="0" style="14" hidden="1" customWidth="1"/>
    <col min="8447" max="8447" width="14.5703125" style="14" customWidth="1"/>
    <col min="8448" max="8457" width="0" style="14" hidden="1" customWidth="1"/>
    <col min="8458" max="8458" width="1.7109375" style="14" customWidth="1"/>
    <col min="8459" max="8459" width="13" style="14" customWidth="1"/>
    <col min="8460" max="8461" width="11.7109375" style="14" customWidth="1"/>
    <col min="8462" max="8462" width="13" style="14" customWidth="1"/>
    <col min="8463" max="8463" width="11.7109375" style="14" customWidth="1"/>
    <col min="8464" max="8464" width="1.7109375" style="14" customWidth="1"/>
    <col min="8465" max="8465" width="13" style="14" customWidth="1"/>
    <col min="8466" max="8467" width="11.7109375" style="14" customWidth="1"/>
    <col min="8468" max="8468" width="13" style="14" customWidth="1"/>
    <col min="8469" max="8469" width="11.7109375" style="14" customWidth="1"/>
    <col min="8470" max="8470" width="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7" width="13" style="14" customWidth="1"/>
    <col min="8478" max="8478" width="11.7109375" style="14" customWidth="1"/>
    <col min="8479" max="8479" width="1.7109375" style="14" customWidth="1"/>
    <col min="8480" max="8482" width="11.7109375" style="14" customWidth="1"/>
    <col min="8483" max="8483" width="13" style="14" customWidth="1"/>
    <col min="8484" max="8484" width="11.7109375" style="14" customWidth="1"/>
    <col min="8485" max="8485" width="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89" width="14.5703125" style="14" customWidth="1"/>
    <col min="8490" max="8490" width="11.7109375" style="14" customWidth="1"/>
    <col min="8491" max="8491" width="1.7109375" style="14" customWidth="1"/>
    <col min="8492" max="8685" width="9.140625" style="14"/>
    <col min="8686" max="8693" width="4" style="14" customWidth="1"/>
    <col min="8694" max="8694" width="6" style="14" customWidth="1"/>
    <col min="8695" max="8696" width="4" style="14" customWidth="1"/>
    <col min="8697" max="8698" width="0" style="14" hidden="1" customWidth="1"/>
    <col min="8699" max="8699" width="47.7109375" style="14" customWidth="1"/>
    <col min="8700" max="8702" width="0" style="14" hidden="1" customWidth="1"/>
    <col min="8703" max="8703" width="14.5703125" style="14" customWidth="1"/>
    <col min="8704" max="8713" width="0" style="14" hidden="1" customWidth="1"/>
    <col min="8714" max="8714" width="1.7109375" style="14" customWidth="1"/>
    <col min="8715" max="8715" width="13" style="14" customWidth="1"/>
    <col min="8716" max="8717" width="11.7109375" style="14" customWidth="1"/>
    <col min="8718" max="8718" width="13" style="14" customWidth="1"/>
    <col min="8719" max="8719" width="11.7109375" style="14" customWidth="1"/>
    <col min="8720" max="8720" width="1.7109375" style="14" customWidth="1"/>
    <col min="8721" max="8721" width="13" style="14" customWidth="1"/>
    <col min="8722" max="8723" width="11.7109375" style="14" customWidth="1"/>
    <col min="8724" max="8724" width="13" style="14" customWidth="1"/>
    <col min="8725" max="8725" width="11.7109375" style="14" customWidth="1"/>
    <col min="8726" max="8726" width="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3" width="13" style="14" customWidth="1"/>
    <col min="8734" max="8734" width="11.7109375" style="14" customWidth="1"/>
    <col min="8735" max="8735" width="1.7109375" style="14" customWidth="1"/>
    <col min="8736" max="8738" width="11.7109375" style="14" customWidth="1"/>
    <col min="8739" max="8739" width="13" style="14" customWidth="1"/>
    <col min="8740" max="8740" width="11.7109375" style="14" customWidth="1"/>
    <col min="8741" max="8741" width="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5" width="14.5703125" style="14" customWidth="1"/>
    <col min="8746" max="8746" width="11.7109375" style="14" customWidth="1"/>
    <col min="8747" max="8747" width="1.7109375" style="14" customWidth="1"/>
    <col min="8748" max="8941" width="9.140625" style="14"/>
    <col min="8942" max="8949" width="4" style="14" customWidth="1"/>
    <col min="8950" max="8950" width="6" style="14" customWidth="1"/>
    <col min="8951" max="8952" width="4" style="14" customWidth="1"/>
    <col min="8953" max="8954" width="0" style="14" hidden="1" customWidth="1"/>
    <col min="8955" max="8955" width="47.7109375" style="14" customWidth="1"/>
    <col min="8956" max="8958" width="0" style="14" hidden="1" customWidth="1"/>
    <col min="8959" max="8959" width="14.5703125" style="14" customWidth="1"/>
    <col min="8960" max="8969" width="0" style="14" hidden="1" customWidth="1"/>
    <col min="8970" max="8970" width="1.7109375" style="14" customWidth="1"/>
    <col min="8971" max="8971" width="13" style="14" customWidth="1"/>
    <col min="8972" max="8973" width="11.7109375" style="14" customWidth="1"/>
    <col min="8974" max="8974" width="13" style="14" customWidth="1"/>
    <col min="8975" max="8975" width="11.7109375" style="14" customWidth="1"/>
    <col min="8976" max="8976" width="1.7109375" style="14" customWidth="1"/>
    <col min="8977" max="8977" width="13" style="14" customWidth="1"/>
    <col min="8978" max="8979" width="11.7109375" style="14" customWidth="1"/>
    <col min="8980" max="8980" width="13" style="14" customWidth="1"/>
    <col min="8981" max="8981" width="11.7109375" style="14" customWidth="1"/>
    <col min="8982" max="8982" width="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9" width="13" style="14" customWidth="1"/>
    <col min="8990" max="8990" width="11.7109375" style="14" customWidth="1"/>
    <col min="8991" max="8991" width="1.7109375" style="14" customWidth="1"/>
    <col min="8992" max="8994" width="11.7109375" style="14" customWidth="1"/>
    <col min="8995" max="8995" width="13" style="14" customWidth="1"/>
    <col min="8996" max="8996" width="11.7109375" style="14" customWidth="1"/>
    <col min="8997" max="8997" width="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1" width="14.5703125" style="14" customWidth="1"/>
    <col min="9002" max="9002" width="11.7109375" style="14" customWidth="1"/>
    <col min="9003" max="9003" width="1.7109375" style="14" customWidth="1"/>
    <col min="9004" max="9197" width="9.140625" style="14"/>
    <col min="9198" max="9205" width="4" style="14" customWidth="1"/>
    <col min="9206" max="9206" width="6" style="14" customWidth="1"/>
    <col min="9207" max="9208" width="4" style="14" customWidth="1"/>
    <col min="9209" max="9210" width="0" style="14" hidden="1" customWidth="1"/>
    <col min="9211" max="9211" width="47.7109375" style="14" customWidth="1"/>
    <col min="9212" max="9214" width="0" style="14" hidden="1" customWidth="1"/>
    <col min="9215" max="9215" width="14.5703125" style="14" customWidth="1"/>
    <col min="9216" max="9225" width="0" style="14" hidden="1" customWidth="1"/>
    <col min="9226" max="9226" width="1.7109375" style="14" customWidth="1"/>
    <col min="9227" max="9227" width="13" style="14" customWidth="1"/>
    <col min="9228" max="9229" width="11.7109375" style="14" customWidth="1"/>
    <col min="9230" max="9230" width="13" style="14" customWidth="1"/>
    <col min="9231" max="9231" width="11.7109375" style="14" customWidth="1"/>
    <col min="9232" max="9232" width="1.7109375" style="14" customWidth="1"/>
    <col min="9233" max="9233" width="13" style="14" customWidth="1"/>
    <col min="9234" max="9235" width="11.7109375" style="14" customWidth="1"/>
    <col min="9236" max="9236" width="13" style="14" customWidth="1"/>
    <col min="9237" max="9237" width="11.7109375" style="14" customWidth="1"/>
    <col min="9238" max="9238" width="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5" width="13" style="14" customWidth="1"/>
    <col min="9246" max="9246" width="11.7109375" style="14" customWidth="1"/>
    <col min="9247" max="9247" width="1.7109375" style="14" customWidth="1"/>
    <col min="9248" max="9250" width="11.7109375" style="14" customWidth="1"/>
    <col min="9251" max="9251" width="13" style="14" customWidth="1"/>
    <col min="9252" max="9252" width="11.7109375" style="14" customWidth="1"/>
    <col min="9253" max="9253" width="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7" width="14.5703125" style="14" customWidth="1"/>
    <col min="9258" max="9258" width="11.7109375" style="14" customWidth="1"/>
    <col min="9259" max="9259" width="1.7109375" style="14" customWidth="1"/>
    <col min="9260" max="9453" width="9.140625" style="14"/>
    <col min="9454" max="9461" width="4" style="14" customWidth="1"/>
    <col min="9462" max="9462" width="6" style="14" customWidth="1"/>
    <col min="9463" max="9464" width="4" style="14" customWidth="1"/>
    <col min="9465" max="9466" width="0" style="14" hidden="1" customWidth="1"/>
    <col min="9467" max="9467" width="47.7109375" style="14" customWidth="1"/>
    <col min="9468" max="9470" width="0" style="14" hidden="1" customWidth="1"/>
    <col min="9471" max="9471" width="14.5703125" style="14" customWidth="1"/>
    <col min="9472" max="9481" width="0" style="14" hidden="1" customWidth="1"/>
    <col min="9482" max="9482" width="1.7109375" style="14" customWidth="1"/>
    <col min="9483" max="9483" width="13" style="14" customWidth="1"/>
    <col min="9484" max="9485" width="11.7109375" style="14" customWidth="1"/>
    <col min="9486" max="9486" width="13" style="14" customWidth="1"/>
    <col min="9487" max="9487" width="11.7109375" style="14" customWidth="1"/>
    <col min="9488" max="9488" width="1.7109375" style="14" customWidth="1"/>
    <col min="9489" max="9489" width="13" style="14" customWidth="1"/>
    <col min="9490" max="9491" width="11.7109375" style="14" customWidth="1"/>
    <col min="9492" max="9492" width="13" style="14" customWidth="1"/>
    <col min="9493" max="9493" width="11.7109375" style="14" customWidth="1"/>
    <col min="9494" max="9494" width="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501" width="13" style="14" customWidth="1"/>
    <col min="9502" max="9502" width="11.7109375" style="14" customWidth="1"/>
    <col min="9503" max="9503" width="1.7109375" style="14" customWidth="1"/>
    <col min="9504" max="9506" width="11.7109375" style="14" customWidth="1"/>
    <col min="9507" max="9507" width="13" style="14" customWidth="1"/>
    <col min="9508" max="9508" width="11.7109375" style="14" customWidth="1"/>
    <col min="9509" max="9509" width="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3" width="14.5703125" style="14" customWidth="1"/>
    <col min="9514" max="9514" width="11.7109375" style="14" customWidth="1"/>
    <col min="9515" max="9515" width="1.7109375" style="14" customWidth="1"/>
    <col min="9516" max="9709" width="9.140625" style="14"/>
    <col min="9710" max="9717" width="4" style="14" customWidth="1"/>
    <col min="9718" max="9718" width="6" style="14" customWidth="1"/>
    <col min="9719" max="9720" width="4" style="14" customWidth="1"/>
    <col min="9721" max="9722" width="0" style="14" hidden="1" customWidth="1"/>
    <col min="9723" max="9723" width="47.7109375" style="14" customWidth="1"/>
    <col min="9724" max="9726" width="0" style="14" hidden="1" customWidth="1"/>
    <col min="9727" max="9727" width="14.5703125" style="14" customWidth="1"/>
    <col min="9728" max="9737" width="0" style="14" hidden="1" customWidth="1"/>
    <col min="9738" max="9738" width="1.7109375" style="14" customWidth="1"/>
    <col min="9739" max="9739" width="13" style="14" customWidth="1"/>
    <col min="9740" max="9741" width="11.7109375" style="14" customWidth="1"/>
    <col min="9742" max="9742" width="13" style="14" customWidth="1"/>
    <col min="9743" max="9743" width="11.7109375" style="14" customWidth="1"/>
    <col min="9744" max="9744" width="1.7109375" style="14" customWidth="1"/>
    <col min="9745" max="9745" width="13" style="14" customWidth="1"/>
    <col min="9746" max="9747" width="11.7109375" style="14" customWidth="1"/>
    <col min="9748" max="9748" width="13" style="14" customWidth="1"/>
    <col min="9749" max="9749" width="11.7109375" style="14" customWidth="1"/>
    <col min="9750" max="9750" width="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7" width="13" style="14" customWidth="1"/>
    <col min="9758" max="9758" width="11.7109375" style="14" customWidth="1"/>
    <col min="9759" max="9759" width="1.7109375" style="14" customWidth="1"/>
    <col min="9760" max="9762" width="11.7109375" style="14" customWidth="1"/>
    <col min="9763" max="9763" width="13" style="14" customWidth="1"/>
    <col min="9764" max="9764" width="11.7109375" style="14" customWidth="1"/>
    <col min="9765" max="9765" width="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69" width="14.5703125" style="14" customWidth="1"/>
    <col min="9770" max="9770" width="11.7109375" style="14" customWidth="1"/>
    <col min="9771" max="9771" width="1.7109375" style="14" customWidth="1"/>
    <col min="9772" max="9965" width="9.140625" style="14"/>
    <col min="9966" max="9973" width="4" style="14" customWidth="1"/>
    <col min="9974" max="9974" width="6" style="14" customWidth="1"/>
    <col min="9975" max="9976" width="4" style="14" customWidth="1"/>
    <col min="9977" max="9978" width="0" style="14" hidden="1" customWidth="1"/>
    <col min="9979" max="9979" width="47.7109375" style="14" customWidth="1"/>
    <col min="9980" max="9982" width="0" style="14" hidden="1" customWidth="1"/>
    <col min="9983" max="9983" width="14.5703125" style="14" customWidth="1"/>
    <col min="9984" max="9993" width="0" style="14" hidden="1" customWidth="1"/>
    <col min="9994" max="9994" width="1.7109375" style="14" customWidth="1"/>
    <col min="9995" max="9995" width="13" style="14" customWidth="1"/>
    <col min="9996" max="9997" width="11.7109375" style="14" customWidth="1"/>
    <col min="9998" max="9998" width="13" style="14" customWidth="1"/>
    <col min="9999" max="9999" width="11.7109375" style="14" customWidth="1"/>
    <col min="10000" max="10000" width="1.7109375" style="14" customWidth="1"/>
    <col min="10001" max="10001" width="13" style="14" customWidth="1"/>
    <col min="10002" max="10003" width="11.7109375" style="14" customWidth="1"/>
    <col min="10004" max="10004" width="13" style="14" customWidth="1"/>
    <col min="10005" max="10005" width="11.7109375" style="14" customWidth="1"/>
    <col min="10006" max="10006" width="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3" width="13" style="14" customWidth="1"/>
    <col min="10014" max="10014" width="11.7109375" style="14" customWidth="1"/>
    <col min="10015" max="10015" width="1.7109375" style="14" customWidth="1"/>
    <col min="10016" max="10018" width="11.7109375" style="14" customWidth="1"/>
    <col min="10019" max="10019" width="13" style="14" customWidth="1"/>
    <col min="10020" max="10020" width="11.7109375" style="14" customWidth="1"/>
    <col min="10021" max="10021" width="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5" width="14.5703125" style="14" customWidth="1"/>
    <col min="10026" max="10026" width="11.7109375" style="14" customWidth="1"/>
    <col min="10027" max="10027" width="1.7109375" style="14" customWidth="1"/>
    <col min="10028" max="10221" width="9.140625" style="14"/>
    <col min="10222" max="10229" width="4" style="14" customWidth="1"/>
    <col min="10230" max="10230" width="6" style="14" customWidth="1"/>
    <col min="10231" max="10232" width="4" style="14" customWidth="1"/>
    <col min="10233" max="10234" width="0" style="14" hidden="1" customWidth="1"/>
    <col min="10235" max="10235" width="47.7109375" style="14" customWidth="1"/>
    <col min="10236" max="10238" width="0" style="14" hidden="1" customWidth="1"/>
    <col min="10239" max="10239" width="14.5703125" style="14" customWidth="1"/>
    <col min="10240" max="10249" width="0" style="14" hidden="1" customWidth="1"/>
    <col min="10250" max="10250" width="1.7109375" style="14" customWidth="1"/>
    <col min="10251" max="10251" width="13" style="14" customWidth="1"/>
    <col min="10252" max="10253" width="11.7109375" style="14" customWidth="1"/>
    <col min="10254" max="10254" width="13" style="14" customWidth="1"/>
    <col min="10255" max="10255" width="11.7109375" style="14" customWidth="1"/>
    <col min="10256" max="10256" width="1.7109375" style="14" customWidth="1"/>
    <col min="10257" max="10257" width="13" style="14" customWidth="1"/>
    <col min="10258" max="10259" width="11.7109375" style="14" customWidth="1"/>
    <col min="10260" max="10260" width="13" style="14" customWidth="1"/>
    <col min="10261" max="10261" width="11.7109375" style="14" customWidth="1"/>
    <col min="10262" max="10262" width="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9" width="13" style="14" customWidth="1"/>
    <col min="10270" max="10270" width="11.7109375" style="14" customWidth="1"/>
    <col min="10271" max="10271" width="1.7109375" style="14" customWidth="1"/>
    <col min="10272" max="10274" width="11.7109375" style="14" customWidth="1"/>
    <col min="10275" max="10275" width="13" style="14" customWidth="1"/>
    <col min="10276" max="10276" width="11.7109375" style="14" customWidth="1"/>
    <col min="10277" max="10277" width="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1" width="14.5703125" style="14" customWidth="1"/>
    <col min="10282" max="10282" width="11.7109375" style="14" customWidth="1"/>
    <col min="10283" max="10283" width="1.7109375" style="14" customWidth="1"/>
    <col min="10284" max="10477" width="9.140625" style="14"/>
    <col min="10478" max="10485" width="4" style="14" customWidth="1"/>
    <col min="10486" max="10486" width="6" style="14" customWidth="1"/>
    <col min="10487" max="10488" width="4" style="14" customWidth="1"/>
    <col min="10489" max="10490" width="0" style="14" hidden="1" customWidth="1"/>
    <col min="10491" max="10491" width="47.7109375" style="14" customWidth="1"/>
    <col min="10492" max="10494" width="0" style="14" hidden="1" customWidth="1"/>
    <col min="10495" max="10495" width="14.5703125" style="14" customWidth="1"/>
    <col min="10496" max="10505" width="0" style="14" hidden="1" customWidth="1"/>
    <col min="10506" max="10506" width="1.7109375" style="14" customWidth="1"/>
    <col min="10507" max="10507" width="13" style="14" customWidth="1"/>
    <col min="10508" max="10509" width="11.7109375" style="14" customWidth="1"/>
    <col min="10510" max="10510" width="13" style="14" customWidth="1"/>
    <col min="10511" max="10511" width="11.7109375" style="14" customWidth="1"/>
    <col min="10512" max="10512" width="1.7109375" style="14" customWidth="1"/>
    <col min="10513" max="10513" width="13" style="14" customWidth="1"/>
    <col min="10514" max="10515" width="11.7109375" style="14" customWidth="1"/>
    <col min="10516" max="10516" width="13" style="14" customWidth="1"/>
    <col min="10517" max="10517" width="11.7109375" style="14" customWidth="1"/>
    <col min="10518" max="10518" width="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5" width="13" style="14" customWidth="1"/>
    <col min="10526" max="10526" width="11.7109375" style="14" customWidth="1"/>
    <col min="10527" max="10527" width="1.7109375" style="14" customWidth="1"/>
    <col min="10528" max="10530" width="11.7109375" style="14" customWidth="1"/>
    <col min="10531" max="10531" width="13" style="14" customWidth="1"/>
    <col min="10532" max="10532" width="11.7109375" style="14" customWidth="1"/>
    <col min="10533" max="10533" width="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7" width="14.5703125" style="14" customWidth="1"/>
    <col min="10538" max="10538" width="11.7109375" style="14" customWidth="1"/>
    <col min="10539" max="10539" width="1.7109375" style="14" customWidth="1"/>
    <col min="10540" max="10733" width="9.140625" style="14"/>
    <col min="10734" max="10741" width="4" style="14" customWidth="1"/>
    <col min="10742" max="10742" width="6" style="14" customWidth="1"/>
    <col min="10743" max="10744" width="4" style="14" customWidth="1"/>
    <col min="10745" max="10746" width="0" style="14" hidden="1" customWidth="1"/>
    <col min="10747" max="10747" width="47.7109375" style="14" customWidth="1"/>
    <col min="10748" max="10750" width="0" style="14" hidden="1" customWidth="1"/>
    <col min="10751" max="10751" width="14.5703125" style="14" customWidth="1"/>
    <col min="10752" max="10761" width="0" style="14" hidden="1" customWidth="1"/>
    <col min="10762" max="10762" width="1.7109375" style="14" customWidth="1"/>
    <col min="10763" max="10763" width="13" style="14" customWidth="1"/>
    <col min="10764" max="10765" width="11.7109375" style="14" customWidth="1"/>
    <col min="10766" max="10766" width="13" style="14" customWidth="1"/>
    <col min="10767" max="10767" width="11.7109375" style="14" customWidth="1"/>
    <col min="10768" max="10768" width="1.7109375" style="14" customWidth="1"/>
    <col min="10769" max="10769" width="13" style="14" customWidth="1"/>
    <col min="10770" max="10771" width="11.7109375" style="14" customWidth="1"/>
    <col min="10772" max="10772" width="13" style="14" customWidth="1"/>
    <col min="10773" max="10773" width="11.7109375" style="14" customWidth="1"/>
    <col min="10774" max="10774" width="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81" width="13" style="14" customWidth="1"/>
    <col min="10782" max="10782" width="11.7109375" style="14" customWidth="1"/>
    <col min="10783" max="10783" width="1.7109375" style="14" customWidth="1"/>
    <col min="10784" max="10786" width="11.7109375" style="14" customWidth="1"/>
    <col min="10787" max="10787" width="13" style="14" customWidth="1"/>
    <col min="10788" max="10788" width="11.7109375" style="14" customWidth="1"/>
    <col min="10789" max="10789" width="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3" width="14.5703125" style="14" customWidth="1"/>
    <col min="10794" max="10794" width="11.7109375" style="14" customWidth="1"/>
    <col min="10795" max="10795" width="1.7109375" style="14" customWidth="1"/>
    <col min="10796" max="10989" width="9.140625" style="14"/>
    <col min="10990" max="10997" width="4" style="14" customWidth="1"/>
    <col min="10998" max="10998" width="6" style="14" customWidth="1"/>
    <col min="10999" max="11000" width="4" style="14" customWidth="1"/>
    <col min="11001" max="11002" width="0" style="14" hidden="1" customWidth="1"/>
    <col min="11003" max="11003" width="47.7109375" style="14" customWidth="1"/>
    <col min="11004" max="11006" width="0" style="14" hidden="1" customWidth="1"/>
    <col min="11007" max="11007" width="14.5703125" style="14" customWidth="1"/>
    <col min="11008" max="11017" width="0" style="14" hidden="1" customWidth="1"/>
    <col min="11018" max="11018" width="1.7109375" style="14" customWidth="1"/>
    <col min="11019" max="11019" width="13" style="14" customWidth="1"/>
    <col min="11020" max="11021" width="11.7109375" style="14" customWidth="1"/>
    <col min="11022" max="11022" width="13" style="14" customWidth="1"/>
    <col min="11023" max="11023" width="11.7109375" style="14" customWidth="1"/>
    <col min="11024" max="11024" width="1.7109375" style="14" customWidth="1"/>
    <col min="11025" max="11025" width="13" style="14" customWidth="1"/>
    <col min="11026" max="11027" width="11.7109375" style="14" customWidth="1"/>
    <col min="11028" max="11028" width="13" style="14" customWidth="1"/>
    <col min="11029" max="11029" width="11.7109375" style="14" customWidth="1"/>
    <col min="11030" max="11030" width="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7" width="13" style="14" customWidth="1"/>
    <col min="11038" max="11038" width="11.7109375" style="14" customWidth="1"/>
    <col min="11039" max="11039" width="1.7109375" style="14" customWidth="1"/>
    <col min="11040" max="11042" width="11.7109375" style="14" customWidth="1"/>
    <col min="11043" max="11043" width="13" style="14" customWidth="1"/>
    <col min="11044" max="11044" width="11.7109375" style="14" customWidth="1"/>
    <col min="11045" max="11045" width="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49" width="14.5703125" style="14" customWidth="1"/>
    <col min="11050" max="11050" width="11.7109375" style="14" customWidth="1"/>
    <col min="11051" max="11051" width="1.7109375" style="14" customWidth="1"/>
    <col min="11052" max="11245" width="9.140625" style="14"/>
    <col min="11246" max="11253" width="4" style="14" customWidth="1"/>
    <col min="11254" max="11254" width="6" style="14" customWidth="1"/>
    <col min="11255" max="11256" width="4" style="14" customWidth="1"/>
    <col min="11257" max="11258" width="0" style="14" hidden="1" customWidth="1"/>
    <col min="11259" max="11259" width="47.7109375" style="14" customWidth="1"/>
    <col min="11260" max="11262" width="0" style="14" hidden="1" customWidth="1"/>
    <col min="11263" max="11263" width="14.5703125" style="14" customWidth="1"/>
    <col min="11264" max="11273" width="0" style="14" hidden="1" customWidth="1"/>
    <col min="11274" max="11274" width="1.7109375" style="14" customWidth="1"/>
    <col min="11275" max="11275" width="13" style="14" customWidth="1"/>
    <col min="11276" max="11277" width="11.7109375" style="14" customWidth="1"/>
    <col min="11278" max="11278" width="13" style="14" customWidth="1"/>
    <col min="11279" max="11279" width="11.7109375" style="14" customWidth="1"/>
    <col min="11280" max="11280" width="1.7109375" style="14" customWidth="1"/>
    <col min="11281" max="11281" width="13" style="14" customWidth="1"/>
    <col min="11282" max="11283" width="11.7109375" style="14" customWidth="1"/>
    <col min="11284" max="11284" width="13" style="14" customWidth="1"/>
    <col min="11285" max="11285" width="11.7109375" style="14" customWidth="1"/>
    <col min="11286" max="11286" width="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3" width="13" style="14" customWidth="1"/>
    <col min="11294" max="11294" width="11.7109375" style="14" customWidth="1"/>
    <col min="11295" max="11295" width="1.7109375" style="14" customWidth="1"/>
    <col min="11296" max="11298" width="11.7109375" style="14" customWidth="1"/>
    <col min="11299" max="11299" width="13" style="14" customWidth="1"/>
    <col min="11300" max="11300" width="11.7109375" style="14" customWidth="1"/>
    <col min="11301" max="11301" width="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5" width="14.5703125" style="14" customWidth="1"/>
    <col min="11306" max="11306" width="11.7109375" style="14" customWidth="1"/>
    <col min="11307" max="11307" width="1.7109375" style="14" customWidth="1"/>
    <col min="11308" max="11501" width="9.140625" style="14"/>
    <col min="11502" max="11509" width="4" style="14" customWidth="1"/>
    <col min="11510" max="11510" width="6" style="14" customWidth="1"/>
    <col min="11511" max="11512" width="4" style="14" customWidth="1"/>
    <col min="11513" max="11514" width="0" style="14" hidden="1" customWidth="1"/>
    <col min="11515" max="11515" width="47.7109375" style="14" customWidth="1"/>
    <col min="11516" max="11518" width="0" style="14" hidden="1" customWidth="1"/>
    <col min="11519" max="11519" width="14.5703125" style="14" customWidth="1"/>
    <col min="11520" max="11529" width="0" style="14" hidden="1" customWidth="1"/>
    <col min="11530" max="11530" width="1.7109375" style="14" customWidth="1"/>
    <col min="11531" max="11531" width="13" style="14" customWidth="1"/>
    <col min="11532" max="11533" width="11.7109375" style="14" customWidth="1"/>
    <col min="11534" max="11534" width="13" style="14" customWidth="1"/>
    <col min="11535" max="11535" width="11.7109375" style="14" customWidth="1"/>
    <col min="11536" max="11536" width="1.7109375" style="14" customWidth="1"/>
    <col min="11537" max="11537" width="13" style="14" customWidth="1"/>
    <col min="11538" max="11539" width="11.7109375" style="14" customWidth="1"/>
    <col min="11540" max="11540" width="13" style="14" customWidth="1"/>
    <col min="11541" max="11541" width="11.7109375" style="14" customWidth="1"/>
    <col min="11542" max="11542" width="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9" width="13" style="14" customWidth="1"/>
    <col min="11550" max="11550" width="11.7109375" style="14" customWidth="1"/>
    <col min="11551" max="11551" width="1.7109375" style="14" customWidth="1"/>
    <col min="11552" max="11554" width="11.7109375" style="14" customWidth="1"/>
    <col min="11555" max="11555" width="13" style="14" customWidth="1"/>
    <col min="11556" max="11556" width="11.7109375" style="14" customWidth="1"/>
    <col min="11557" max="11557" width="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1" width="14.5703125" style="14" customWidth="1"/>
    <col min="11562" max="11562" width="11.7109375" style="14" customWidth="1"/>
    <col min="11563" max="11563" width="1.7109375" style="14" customWidth="1"/>
    <col min="11564" max="11757" width="9.140625" style="14"/>
    <col min="11758" max="11765" width="4" style="14" customWidth="1"/>
    <col min="11766" max="11766" width="6" style="14" customWidth="1"/>
    <col min="11767" max="11768" width="4" style="14" customWidth="1"/>
    <col min="11769" max="11770" width="0" style="14" hidden="1" customWidth="1"/>
    <col min="11771" max="11771" width="47.7109375" style="14" customWidth="1"/>
    <col min="11772" max="11774" width="0" style="14" hidden="1" customWidth="1"/>
    <col min="11775" max="11775" width="14.5703125" style="14" customWidth="1"/>
    <col min="11776" max="11785" width="0" style="14" hidden="1" customWidth="1"/>
    <col min="11786" max="11786" width="1.7109375" style="14" customWidth="1"/>
    <col min="11787" max="11787" width="13" style="14" customWidth="1"/>
    <col min="11788" max="11789" width="11.7109375" style="14" customWidth="1"/>
    <col min="11790" max="11790" width="13" style="14" customWidth="1"/>
    <col min="11791" max="11791" width="11.7109375" style="14" customWidth="1"/>
    <col min="11792" max="11792" width="1.7109375" style="14" customWidth="1"/>
    <col min="11793" max="11793" width="13" style="14" customWidth="1"/>
    <col min="11794" max="11795" width="11.7109375" style="14" customWidth="1"/>
    <col min="11796" max="11796" width="13" style="14" customWidth="1"/>
    <col min="11797" max="11797" width="11.7109375" style="14" customWidth="1"/>
    <col min="11798" max="11798" width="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5" width="13" style="14" customWidth="1"/>
    <col min="11806" max="11806" width="11.7109375" style="14" customWidth="1"/>
    <col min="11807" max="11807" width="1.7109375" style="14" customWidth="1"/>
    <col min="11808" max="11810" width="11.7109375" style="14" customWidth="1"/>
    <col min="11811" max="11811" width="13" style="14" customWidth="1"/>
    <col min="11812" max="11812" width="11.7109375" style="14" customWidth="1"/>
    <col min="11813" max="11813" width="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7" width="14.5703125" style="14" customWidth="1"/>
    <col min="11818" max="11818" width="11.7109375" style="14" customWidth="1"/>
    <col min="11819" max="11819" width="1.7109375" style="14" customWidth="1"/>
    <col min="11820" max="12013" width="9.140625" style="14"/>
    <col min="12014" max="12021" width="4" style="14" customWidth="1"/>
    <col min="12022" max="12022" width="6" style="14" customWidth="1"/>
    <col min="12023" max="12024" width="4" style="14" customWidth="1"/>
    <col min="12025" max="12026" width="0" style="14" hidden="1" customWidth="1"/>
    <col min="12027" max="12027" width="47.7109375" style="14" customWidth="1"/>
    <col min="12028" max="12030" width="0" style="14" hidden="1" customWidth="1"/>
    <col min="12031" max="12031" width="14.5703125" style="14" customWidth="1"/>
    <col min="12032" max="12041" width="0" style="14" hidden="1" customWidth="1"/>
    <col min="12042" max="12042" width="1.7109375" style="14" customWidth="1"/>
    <col min="12043" max="12043" width="13" style="14" customWidth="1"/>
    <col min="12044" max="12045" width="11.7109375" style="14" customWidth="1"/>
    <col min="12046" max="12046" width="13" style="14" customWidth="1"/>
    <col min="12047" max="12047" width="11.7109375" style="14" customWidth="1"/>
    <col min="12048" max="12048" width="1.7109375" style="14" customWidth="1"/>
    <col min="12049" max="12049" width="13" style="14" customWidth="1"/>
    <col min="12050" max="12051" width="11.7109375" style="14" customWidth="1"/>
    <col min="12052" max="12052" width="13" style="14" customWidth="1"/>
    <col min="12053" max="12053" width="11.7109375" style="14" customWidth="1"/>
    <col min="12054" max="12054" width="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61" width="13" style="14" customWidth="1"/>
    <col min="12062" max="12062" width="11.7109375" style="14" customWidth="1"/>
    <col min="12063" max="12063" width="1.7109375" style="14" customWidth="1"/>
    <col min="12064" max="12066" width="11.7109375" style="14" customWidth="1"/>
    <col min="12067" max="12067" width="13" style="14" customWidth="1"/>
    <col min="12068" max="12068" width="11.7109375" style="14" customWidth="1"/>
    <col min="12069" max="12069" width="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3" width="14.5703125" style="14" customWidth="1"/>
    <col min="12074" max="12074" width="11.7109375" style="14" customWidth="1"/>
    <col min="12075" max="12075" width="1.7109375" style="14" customWidth="1"/>
    <col min="12076" max="12269" width="9.140625" style="14"/>
    <col min="12270" max="12277" width="4" style="14" customWidth="1"/>
    <col min="12278" max="12278" width="6" style="14" customWidth="1"/>
    <col min="12279" max="12280" width="4" style="14" customWidth="1"/>
    <col min="12281" max="12282" width="0" style="14" hidden="1" customWidth="1"/>
    <col min="12283" max="12283" width="47.7109375" style="14" customWidth="1"/>
    <col min="12284" max="12286" width="0" style="14" hidden="1" customWidth="1"/>
    <col min="12287" max="12287" width="14.5703125" style="14" customWidth="1"/>
    <col min="12288" max="12297" width="0" style="14" hidden="1" customWidth="1"/>
    <col min="12298" max="12298" width="1.7109375" style="14" customWidth="1"/>
    <col min="12299" max="12299" width="13" style="14" customWidth="1"/>
    <col min="12300" max="12301" width="11.7109375" style="14" customWidth="1"/>
    <col min="12302" max="12302" width="13" style="14" customWidth="1"/>
    <col min="12303" max="12303" width="11.7109375" style="14" customWidth="1"/>
    <col min="12304" max="12304" width="1.7109375" style="14" customWidth="1"/>
    <col min="12305" max="12305" width="13" style="14" customWidth="1"/>
    <col min="12306" max="12307" width="11.7109375" style="14" customWidth="1"/>
    <col min="12308" max="12308" width="13" style="14" customWidth="1"/>
    <col min="12309" max="12309" width="11.7109375" style="14" customWidth="1"/>
    <col min="12310" max="12310" width="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7" width="13" style="14" customWidth="1"/>
    <col min="12318" max="12318" width="11.7109375" style="14" customWidth="1"/>
    <col min="12319" max="12319" width="1.7109375" style="14" customWidth="1"/>
    <col min="12320" max="12322" width="11.7109375" style="14" customWidth="1"/>
    <col min="12323" max="12323" width="13" style="14" customWidth="1"/>
    <col min="12324" max="12324" width="11.7109375" style="14" customWidth="1"/>
    <col min="12325" max="12325" width="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29" width="14.5703125" style="14" customWidth="1"/>
    <col min="12330" max="12330" width="11.7109375" style="14" customWidth="1"/>
    <col min="12331" max="12331" width="1.7109375" style="14" customWidth="1"/>
    <col min="12332" max="12525" width="9.140625" style="14"/>
    <col min="12526" max="12533" width="4" style="14" customWidth="1"/>
    <col min="12534" max="12534" width="6" style="14" customWidth="1"/>
    <col min="12535" max="12536" width="4" style="14" customWidth="1"/>
    <col min="12537" max="12538" width="0" style="14" hidden="1" customWidth="1"/>
    <col min="12539" max="12539" width="47.7109375" style="14" customWidth="1"/>
    <col min="12540" max="12542" width="0" style="14" hidden="1" customWidth="1"/>
    <col min="12543" max="12543" width="14.5703125" style="14" customWidth="1"/>
    <col min="12544" max="12553" width="0" style="14" hidden="1" customWidth="1"/>
    <col min="12554" max="12554" width="1.7109375" style="14" customWidth="1"/>
    <col min="12555" max="12555" width="13" style="14" customWidth="1"/>
    <col min="12556" max="12557" width="11.7109375" style="14" customWidth="1"/>
    <col min="12558" max="12558" width="13" style="14" customWidth="1"/>
    <col min="12559" max="12559" width="11.7109375" style="14" customWidth="1"/>
    <col min="12560" max="12560" width="1.7109375" style="14" customWidth="1"/>
    <col min="12561" max="12561" width="13" style="14" customWidth="1"/>
    <col min="12562" max="12563" width="11.7109375" style="14" customWidth="1"/>
    <col min="12564" max="12564" width="13" style="14" customWidth="1"/>
    <col min="12565" max="12565" width="11.7109375" style="14" customWidth="1"/>
    <col min="12566" max="12566" width="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3" width="13" style="14" customWidth="1"/>
    <col min="12574" max="12574" width="11.7109375" style="14" customWidth="1"/>
    <col min="12575" max="12575" width="1.7109375" style="14" customWidth="1"/>
    <col min="12576" max="12578" width="11.7109375" style="14" customWidth="1"/>
    <col min="12579" max="12579" width="13" style="14" customWidth="1"/>
    <col min="12580" max="12580" width="11.7109375" style="14" customWidth="1"/>
    <col min="12581" max="12581" width="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5" width="14.5703125" style="14" customWidth="1"/>
    <col min="12586" max="12586" width="11.7109375" style="14" customWidth="1"/>
    <col min="12587" max="12587" width="1.7109375" style="14" customWidth="1"/>
    <col min="12588" max="12781" width="9.140625" style="14"/>
    <col min="12782" max="12789" width="4" style="14" customWidth="1"/>
    <col min="12790" max="12790" width="6" style="14" customWidth="1"/>
    <col min="12791" max="12792" width="4" style="14" customWidth="1"/>
    <col min="12793" max="12794" width="0" style="14" hidden="1" customWidth="1"/>
    <col min="12795" max="12795" width="47.7109375" style="14" customWidth="1"/>
    <col min="12796" max="12798" width="0" style="14" hidden="1" customWidth="1"/>
    <col min="12799" max="12799" width="14.5703125" style="14" customWidth="1"/>
    <col min="12800" max="12809" width="0" style="14" hidden="1" customWidth="1"/>
    <col min="12810" max="12810" width="1.7109375" style="14" customWidth="1"/>
    <col min="12811" max="12811" width="13" style="14" customWidth="1"/>
    <col min="12812" max="12813" width="11.7109375" style="14" customWidth="1"/>
    <col min="12814" max="12814" width="13" style="14" customWidth="1"/>
    <col min="12815" max="12815" width="11.7109375" style="14" customWidth="1"/>
    <col min="12816" max="12816" width="1.7109375" style="14" customWidth="1"/>
    <col min="12817" max="12817" width="13" style="14" customWidth="1"/>
    <col min="12818" max="12819" width="11.7109375" style="14" customWidth="1"/>
    <col min="12820" max="12820" width="13" style="14" customWidth="1"/>
    <col min="12821" max="12821" width="11.7109375" style="14" customWidth="1"/>
    <col min="12822" max="12822" width="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9" width="13" style="14" customWidth="1"/>
    <col min="12830" max="12830" width="11.7109375" style="14" customWidth="1"/>
    <col min="12831" max="12831" width="1.7109375" style="14" customWidth="1"/>
    <col min="12832" max="12834" width="11.7109375" style="14" customWidth="1"/>
    <col min="12835" max="12835" width="13" style="14" customWidth="1"/>
    <col min="12836" max="12836" width="11.7109375" style="14" customWidth="1"/>
    <col min="12837" max="12837" width="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1" width="14.5703125" style="14" customWidth="1"/>
    <col min="12842" max="12842" width="11.7109375" style="14" customWidth="1"/>
    <col min="12843" max="12843" width="1.7109375" style="14" customWidth="1"/>
    <col min="12844" max="13037" width="9.140625" style="14"/>
    <col min="13038" max="13045" width="4" style="14" customWidth="1"/>
    <col min="13046" max="13046" width="6" style="14" customWidth="1"/>
    <col min="13047" max="13048" width="4" style="14" customWidth="1"/>
    <col min="13049" max="13050" width="0" style="14" hidden="1" customWidth="1"/>
    <col min="13051" max="13051" width="47.7109375" style="14" customWidth="1"/>
    <col min="13052" max="13054" width="0" style="14" hidden="1" customWidth="1"/>
    <col min="13055" max="13055" width="14.5703125" style="14" customWidth="1"/>
    <col min="13056" max="13065" width="0" style="14" hidden="1" customWidth="1"/>
    <col min="13066" max="13066" width="1.7109375" style="14" customWidth="1"/>
    <col min="13067" max="13067" width="13" style="14" customWidth="1"/>
    <col min="13068" max="13069" width="11.7109375" style="14" customWidth="1"/>
    <col min="13070" max="13070" width="13" style="14" customWidth="1"/>
    <col min="13071" max="13071" width="11.7109375" style="14" customWidth="1"/>
    <col min="13072" max="13072" width="1.7109375" style="14" customWidth="1"/>
    <col min="13073" max="13073" width="13" style="14" customWidth="1"/>
    <col min="13074" max="13075" width="11.7109375" style="14" customWidth="1"/>
    <col min="13076" max="13076" width="13" style="14" customWidth="1"/>
    <col min="13077" max="13077" width="11.7109375" style="14" customWidth="1"/>
    <col min="13078" max="13078" width="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5" width="13" style="14" customWidth="1"/>
    <col min="13086" max="13086" width="11.7109375" style="14" customWidth="1"/>
    <col min="13087" max="13087" width="1.7109375" style="14" customWidth="1"/>
    <col min="13088" max="13090" width="11.7109375" style="14" customWidth="1"/>
    <col min="13091" max="13091" width="13" style="14" customWidth="1"/>
    <col min="13092" max="13092" width="11.7109375" style="14" customWidth="1"/>
    <col min="13093" max="13093" width="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7" width="14.5703125" style="14" customWidth="1"/>
    <col min="13098" max="13098" width="11.7109375" style="14" customWidth="1"/>
    <col min="13099" max="13099" width="1.7109375" style="14" customWidth="1"/>
    <col min="13100" max="13293" width="9.140625" style="14"/>
    <col min="13294" max="13301" width="4" style="14" customWidth="1"/>
    <col min="13302" max="13302" width="6" style="14" customWidth="1"/>
    <col min="13303" max="13304" width="4" style="14" customWidth="1"/>
    <col min="13305" max="13306" width="0" style="14" hidden="1" customWidth="1"/>
    <col min="13307" max="13307" width="47.7109375" style="14" customWidth="1"/>
    <col min="13308" max="13310" width="0" style="14" hidden="1" customWidth="1"/>
    <col min="13311" max="13311" width="14.5703125" style="14" customWidth="1"/>
    <col min="13312" max="13321" width="0" style="14" hidden="1" customWidth="1"/>
    <col min="13322" max="13322" width="1.7109375" style="14" customWidth="1"/>
    <col min="13323" max="13323" width="13" style="14" customWidth="1"/>
    <col min="13324" max="13325" width="11.7109375" style="14" customWidth="1"/>
    <col min="13326" max="13326" width="13" style="14" customWidth="1"/>
    <col min="13327" max="13327" width="11.7109375" style="14" customWidth="1"/>
    <col min="13328" max="13328" width="1.7109375" style="14" customWidth="1"/>
    <col min="13329" max="13329" width="13" style="14" customWidth="1"/>
    <col min="13330" max="13331" width="11.7109375" style="14" customWidth="1"/>
    <col min="13332" max="13332" width="13" style="14" customWidth="1"/>
    <col min="13333" max="13333" width="11.7109375" style="14" customWidth="1"/>
    <col min="13334" max="13334" width="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41" width="13" style="14" customWidth="1"/>
    <col min="13342" max="13342" width="11.7109375" style="14" customWidth="1"/>
    <col min="13343" max="13343" width="1.7109375" style="14" customWidth="1"/>
    <col min="13344" max="13346" width="11.7109375" style="14" customWidth="1"/>
    <col min="13347" max="13347" width="13" style="14" customWidth="1"/>
    <col min="13348" max="13348" width="11.7109375" style="14" customWidth="1"/>
    <col min="13349" max="13349" width="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3" width="14.5703125" style="14" customWidth="1"/>
    <col min="13354" max="13354" width="11.7109375" style="14" customWidth="1"/>
    <col min="13355" max="13355" width="1.7109375" style="14" customWidth="1"/>
    <col min="13356" max="13549" width="9.140625" style="14"/>
    <col min="13550" max="13557" width="4" style="14" customWidth="1"/>
    <col min="13558" max="13558" width="6" style="14" customWidth="1"/>
    <col min="13559" max="13560" width="4" style="14" customWidth="1"/>
    <col min="13561" max="13562" width="0" style="14" hidden="1" customWidth="1"/>
    <col min="13563" max="13563" width="47.7109375" style="14" customWidth="1"/>
    <col min="13564" max="13566" width="0" style="14" hidden="1" customWidth="1"/>
    <col min="13567" max="13567" width="14.5703125" style="14" customWidth="1"/>
    <col min="13568" max="13577" width="0" style="14" hidden="1" customWidth="1"/>
    <col min="13578" max="13578" width="1.7109375" style="14" customWidth="1"/>
    <col min="13579" max="13579" width="13" style="14" customWidth="1"/>
    <col min="13580" max="13581" width="11.7109375" style="14" customWidth="1"/>
    <col min="13582" max="13582" width="13" style="14" customWidth="1"/>
    <col min="13583" max="13583" width="11.7109375" style="14" customWidth="1"/>
    <col min="13584" max="13584" width="1.7109375" style="14" customWidth="1"/>
    <col min="13585" max="13585" width="13" style="14" customWidth="1"/>
    <col min="13586" max="13587" width="11.7109375" style="14" customWidth="1"/>
    <col min="13588" max="13588" width="13" style="14" customWidth="1"/>
    <col min="13589" max="13589" width="11.7109375" style="14" customWidth="1"/>
    <col min="13590" max="13590" width="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7" width="13" style="14" customWidth="1"/>
    <col min="13598" max="13598" width="11.7109375" style="14" customWidth="1"/>
    <col min="13599" max="13599" width="1.7109375" style="14" customWidth="1"/>
    <col min="13600" max="13602" width="11.7109375" style="14" customWidth="1"/>
    <col min="13603" max="13603" width="13" style="14" customWidth="1"/>
    <col min="13604" max="13604" width="11.7109375" style="14" customWidth="1"/>
    <col min="13605" max="13605" width="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09" width="14.5703125" style="14" customWidth="1"/>
    <col min="13610" max="13610" width="11.7109375" style="14" customWidth="1"/>
    <col min="13611" max="13611" width="1.7109375" style="14" customWidth="1"/>
    <col min="13612" max="13805" width="9.140625" style="14"/>
    <col min="13806" max="13813" width="4" style="14" customWidth="1"/>
    <col min="13814" max="13814" width="6" style="14" customWidth="1"/>
    <col min="13815" max="13816" width="4" style="14" customWidth="1"/>
    <col min="13817" max="13818" width="0" style="14" hidden="1" customWidth="1"/>
    <col min="13819" max="13819" width="47.7109375" style="14" customWidth="1"/>
    <col min="13820" max="13822" width="0" style="14" hidden="1" customWidth="1"/>
    <col min="13823" max="13823" width="14.5703125" style="14" customWidth="1"/>
    <col min="13824" max="13833" width="0" style="14" hidden="1" customWidth="1"/>
    <col min="13834" max="13834" width="1.7109375" style="14" customWidth="1"/>
    <col min="13835" max="13835" width="13" style="14" customWidth="1"/>
    <col min="13836" max="13837" width="11.7109375" style="14" customWidth="1"/>
    <col min="13838" max="13838" width="13" style="14" customWidth="1"/>
    <col min="13839" max="13839" width="11.7109375" style="14" customWidth="1"/>
    <col min="13840" max="13840" width="1.7109375" style="14" customWidth="1"/>
    <col min="13841" max="13841" width="13" style="14" customWidth="1"/>
    <col min="13842" max="13843" width="11.7109375" style="14" customWidth="1"/>
    <col min="13844" max="13844" width="13" style="14" customWidth="1"/>
    <col min="13845" max="13845" width="11.7109375" style="14" customWidth="1"/>
    <col min="13846" max="13846" width="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3" width="13" style="14" customWidth="1"/>
    <col min="13854" max="13854" width="11.7109375" style="14" customWidth="1"/>
    <col min="13855" max="13855" width="1.7109375" style="14" customWidth="1"/>
    <col min="13856" max="13858" width="11.7109375" style="14" customWidth="1"/>
    <col min="13859" max="13859" width="13" style="14" customWidth="1"/>
    <col min="13860" max="13860" width="11.7109375" style="14" customWidth="1"/>
    <col min="13861" max="13861" width="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5" width="14.5703125" style="14" customWidth="1"/>
    <col min="13866" max="13866" width="11.7109375" style="14" customWidth="1"/>
    <col min="13867" max="13867" width="1.7109375" style="14" customWidth="1"/>
    <col min="13868" max="14061" width="9.140625" style="14"/>
    <col min="14062" max="14069" width="4" style="14" customWidth="1"/>
    <col min="14070" max="14070" width="6" style="14" customWidth="1"/>
    <col min="14071" max="14072" width="4" style="14" customWidth="1"/>
    <col min="14073" max="14074" width="0" style="14" hidden="1" customWidth="1"/>
    <col min="14075" max="14075" width="47.7109375" style="14" customWidth="1"/>
    <col min="14076" max="14078" width="0" style="14" hidden="1" customWidth="1"/>
    <col min="14079" max="14079" width="14.5703125" style="14" customWidth="1"/>
    <col min="14080" max="14089" width="0" style="14" hidden="1" customWidth="1"/>
    <col min="14090" max="14090" width="1.7109375" style="14" customWidth="1"/>
    <col min="14091" max="14091" width="13" style="14" customWidth="1"/>
    <col min="14092" max="14093" width="11.7109375" style="14" customWidth="1"/>
    <col min="14094" max="14094" width="13" style="14" customWidth="1"/>
    <col min="14095" max="14095" width="11.7109375" style="14" customWidth="1"/>
    <col min="14096" max="14096" width="1.7109375" style="14" customWidth="1"/>
    <col min="14097" max="14097" width="13" style="14" customWidth="1"/>
    <col min="14098" max="14099" width="11.7109375" style="14" customWidth="1"/>
    <col min="14100" max="14100" width="13" style="14" customWidth="1"/>
    <col min="14101" max="14101" width="11.7109375" style="14" customWidth="1"/>
    <col min="14102" max="14102" width="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9" width="13" style="14" customWidth="1"/>
    <col min="14110" max="14110" width="11.7109375" style="14" customWidth="1"/>
    <col min="14111" max="14111" width="1.7109375" style="14" customWidth="1"/>
    <col min="14112" max="14114" width="11.7109375" style="14" customWidth="1"/>
    <col min="14115" max="14115" width="13" style="14" customWidth="1"/>
    <col min="14116" max="14116" width="11.7109375" style="14" customWidth="1"/>
    <col min="14117" max="14117" width="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1" width="14.5703125" style="14" customWidth="1"/>
    <col min="14122" max="14122" width="11.7109375" style="14" customWidth="1"/>
    <col min="14123" max="14123" width="1.7109375" style="14" customWidth="1"/>
    <col min="14124" max="14317" width="9.140625" style="14"/>
    <col min="14318" max="14325" width="4" style="14" customWidth="1"/>
    <col min="14326" max="14326" width="6" style="14" customWidth="1"/>
    <col min="14327" max="14328" width="4" style="14" customWidth="1"/>
    <col min="14329" max="14330" width="0" style="14" hidden="1" customWidth="1"/>
    <col min="14331" max="14331" width="47.7109375" style="14" customWidth="1"/>
    <col min="14332" max="14334" width="0" style="14" hidden="1" customWidth="1"/>
    <col min="14335" max="14335" width="14.5703125" style="14" customWidth="1"/>
    <col min="14336" max="14345" width="0" style="14" hidden="1" customWidth="1"/>
    <col min="14346" max="14346" width="1.7109375" style="14" customWidth="1"/>
    <col min="14347" max="14347" width="13" style="14" customWidth="1"/>
    <col min="14348" max="14349" width="11.7109375" style="14" customWidth="1"/>
    <col min="14350" max="14350" width="13" style="14" customWidth="1"/>
    <col min="14351" max="14351" width="11.7109375" style="14" customWidth="1"/>
    <col min="14352" max="14352" width="1.7109375" style="14" customWidth="1"/>
    <col min="14353" max="14353" width="13" style="14" customWidth="1"/>
    <col min="14354" max="14355" width="11.7109375" style="14" customWidth="1"/>
    <col min="14356" max="14356" width="13" style="14" customWidth="1"/>
    <col min="14357" max="14357" width="11.7109375" style="14" customWidth="1"/>
    <col min="14358" max="14358" width="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5" width="13" style="14" customWidth="1"/>
    <col min="14366" max="14366" width="11.7109375" style="14" customWidth="1"/>
    <col min="14367" max="14367" width="1.7109375" style="14" customWidth="1"/>
    <col min="14368" max="14370" width="11.7109375" style="14" customWidth="1"/>
    <col min="14371" max="14371" width="13" style="14" customWidth="1"/>
    <col min="14372" max="14372" width="11.7109375" style="14" customWidth="1"/>
    <col min="14373" max="14373" width="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7" width="14.5703125" style="14" customWidth="1"/>
    <col min="14378" max="14378" width="11.7109375" style="14" customWidth="1"/>
    <col min="14379" max="14379" width="1.7109375" style="14" customWidth="1"/>
    <col min="14380" max="14573" width="9.140625" style="14"/>
    <col min="14574" max="14581" width="4" style="14" customWidth="1"/>
    <col min="14582" max="14582" width="6" style="14" customWidth="1"/>
    <col min="14583" max="14584" width="4" style="14" customWidth="1"/>
    <col min="14585" max="14586" width="0" style="14" hidden="1" customWidth="1"/>
    <col min="14587" max="14587" width="47.7109375" style="14" customWidth="1"/>
    <col min="14588" max="14590" width="0" style="14" hidden="1" customWidth="1"/>
    <col min="14591" max="14591" width="14.5703125" style="14" customWidth="1"/>
    <col min="14592" max="14601" width="0" style="14" hidden="1" customWidth="1"/>
    <col min="14602" max="14602" width="1.7109375" style="14" customWidth="1"/>
    <col min="14603" max="14603" width="13" style="14" customWidth="1"/>
    <col min="14604" max="14605" width="11.7109375" style="14" customWidth="1"/>
    <col min="14606" max="14606" width="13" style="14" customWidth="1"/>
    <col min="14607" max="14607" width="11.7109375" style="14" customWidth="1"/>
    <col min="14608" max="14608" width="1.7109375" style="14" customWidth="1"/>
    <col min="14609" max="14609" width="13" style="14" customWidth="1"/>
    <col min="14610" max="14611" width="11.7109375" style="14" customWidth="1"/>
    <col min="14612" max="14612" width="13" style="14" customWidth="1"/>
    <col min="14613" max="14613" width="11.7109375" style="14" customWidth="1"/>
    <col min="14614" max="14614" width="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21" width="13" style="14" customWidth="1"/>
    <col min="14622" max="14622" width="11.7109375" style="14" customWidth="1"/>
    <col min="14623" max="14623" width="1.7109375" style="14" customWidth="1"/>
    <col min="14624" max="14626" width="11.7109375" style="14" customWidth="1"/>
    <col min="14627" max="14627" width="13" style="14" customWidth="1"/>
    <col min="14628" max="14628" width="11.7109375" style="14" customWidth="1"/>
    <col min="14629" max="14629" width="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3" width="14.5703125" style="14" customWidth="1"/>
    <col min="14634" max="14634" width="11.7109375" style="14" customWidth="1"/>
    <col min="14635" max="14635" width="1.7109375" style="14" customWidth="1"/>
    <col min="14636" max="14829" width="9.140625" style="14"/>
    <col min="14830" max="14837" width="4" style="14" customWidth="1"/>
    <col min="14838" max="14838" width="6" style="14" customWidth="1"/>
    <col min="14839" max="14840" width="4" style="14" customWidth="1"/>
    <col min="14841" max="14842" width="0" style="14" hidden="1" customWidth="1"/>
    <col min="14843" max="14843" width="47.7109375" style="14" customWidth="1"/>
    <col min="14844" max="14846" width="0" style="14" hidden="1" customWidth="1"/>
    <col min="14847" max="14847" width="14.5703125" style="14" customWidth="1"/>
    <col min="14848" max="14857" width="0" style="14" hidden="1" customWidth="1"/>
    <col min="14858" max="14858" width="1.7109375" style="14" customWidth="1"/>
    <col min="14859" max="14859" width="13" style="14" customWidth="1"/>
    <col min="14860" max="14861" width="11.7109375" style="14" customWidth="1"/>
    <col min="14862" max="14862" width="13" style="14" customWidth="1"/>
    <col min="14863" max="14863" width="11.7109375" style="14" customWidth="1"/>
    <col min="14864" max="14864" width="1.7109375" style="14" customWidth="1"/>
    <col min="14865" max="14865" width="13" style="14" customWidth="1"/>
    <col min="14866" max="14867" width="11.7109375" style="14" customWidth="1"/>
    <col min="14868" max="14868" width="13" style="14" customWidth="1"/>
    <col min="14869" max="14869" width="11.7109375" style="14" customWidth="1"/>
    <col min="14870" max="14870" width="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7" width="13" style="14" customWidth="1"/>
    <col min="14878" max="14878" width="11.7109375" style="14" customWidth="1"/>
    <col min="14879" max="14879" width="1.7109375" style="14" customWidth="1"/>
    <col min="14880" max="14882" width="11.7109375" style="14" customWidth="1"/>
    <col min="14883" max="14883" width="13" style="14" customWidth="1"/>
    <col min="14884" max="14884" width="11.7109375" style="14" customWidth="1"/>
    <col min="14885" max="14885" width="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89" width="14.5703125" style="14" customWidth="1"/>
    <col min="14890" max="14890" width="11.7109375" style="14" customWidth="1"/>
    <col min="14891" max="14891" width="1.7109375" style="14" customWidth="1"/>
    <col min="14892" max="15085" width="9.140625" style="14"/>
    <col min="15086" max="15093" width="4" style="14" customWidth="1"/>
    <col min="15094" max="15094" width="6" style="14" customWidth="1"/>
    <col min="15095" max="15096" width="4" style="14" customWidth="1"/>
    <col min="15097" max="15098" width="0" style="14" hidden="1" customWidth="1"/>
    <col min="15099" max="15099" width="47.7109375" style="14" customWidth="1"/>
    <col min="15100" max="15102" width="0" style="14" hidden="1" customWidth="1"/>
    <col min="15103" max="15103" width="14.5703125" style="14" customWidth="1"/>
    <col min="15104" max="15113" width="0" style="14" hidden="1" customWidth="1"/>
    <col min="15114" max="15114" width="1.7109375" style="14" customWidth="1"/>
    <col min="15115" max="15115" width="13" style="14" customWidth="1"/>
    <col min="15116" max="15117" width="11.7109375" style="14" customWidth="1"/>
    <col min="15118" max="15118" width="13" style="14" customWidth="1"/>
    <col min="15119" max="15119" width="11.7109375" style="14" customWidth="1"/>
    <col min="15120" max="15120" width="1.7109375" style="14" customWidth="1"/>
    <col min="15121" max="15121" width="13" style="14" customWidth="1"/>
    <col min="15122" max="15123" width="11.7109375" style="14" customWidth="1"/>
    <col min="15124" max="15124" width="13" style="14" customWidth="1"/>
    <col min="15125" max="15125" width="11.7109375" style="14" customWidth="1"/>
    <col min="15126" max="15126" width="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3" width="13" style="14" customWidth="1"/>
    <col min="15134" max="15134" width="11.7109375" style="14" customWidth="1"/>
    <col min="15135" max="15135" width="1.7109375" style="14" customWidth="1"/>
    <col min="15136" max="15138" width="11.7109375" style="14" customWidth="1"/>
    <col min="15139" max="15139" width="13" style="14" customWidth="1"/>
    <col min="15140" max="15140" width="11.7109375" style="14" customWidth="1"/>
    <col min="15141" max="15141" width="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5" width="14.5703125" style="14" customWidth="1"/>
    <col min="15146" max="15146" width="11.7109375" style="14" customWidth="1"/>
    <col min="15147" max="15147" width="1.7109375" style="14" customWidth="1"/>
    <col min="15148" max="15341" width="9.140625" style="14"/>
    <col min="15342" max="15349" width="4" style="14" customWidth="1"/>
    <col min="15350" max="15350" width="6" style="14" customWidth="1"/>
    <col min="15351" max="15352" width="4" style="14" customWidth="1"/>
    <col min="15353" max="15354" width="0" style="14" hidden="1" customWidth="1"/>
    <col min="15355" max="15355" width="47.7109375" style="14" customWidth="1"/>
    <col min="15356" max="15358" width="0" style="14" hidden="1" customWidth="1"/>
    <col min="15359" max="15359" width="14.5703125" style="14" customWidth="1"/>
    <col min="15360" max="15369" width="0" style="14" hidden="1" customWidth="1"/>
    <col min="15370" max="15370" width="1.7109375" style="14" customWidth="1"/>
    <col min="15371" max="15371" width="13" style="14" customWidth="1"/>
    <col min="15372" max="15373" width="11.7109375" style="14" customWidth="1"/>
    <col min="15374" max="15374" width="13" style="14" customWidth="1"/>
    <col min="15375" max="15375" width="11.7109375" style="14" customWidth="1"/>
    <col min="15376" max="15376" width="1.7109375" style="14" customWidth="1"/>
    <col min="15377" max="15377" width="13" style="14" customWidth="1"/>
    <col min="15378" max="15379" width="11.7109375" style="14" customWidth="1"/>
    <col min="15380" max="15380" width="13" style="14" customWidth="1"/>
    <col min="15381" max="15381" width="11.7109375" style="14" customWidth="1"/>
    <col min="15382" max="15382" width="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9" width="13" style="14" customWidth="1"/>
    <col min="15390" max="15390" width="11.7109375" style="14" customWidth="1"/>
    <col min="15391" max="15391" width="1.7109375" style="14" customWidth="1"/>
    <col min="15392" max="15394" width="11.7109375" style="14" customWidth="1"/>
    <col min="15395" max="15395" width="13" style="14" customWidth="1"/>
    <col min="15396" max="15396" width="11.7109375" style="14" customWidth="1"/>
    <col min="15397" max="15397" width="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1" width="14.5703125" style="14" customWidth="1"/>
    <col min="15402" max="15402" width="11.7109375" style="14" customWidth="1"/>
    <col min="15403" max="15403" width="1.7109375" style="14" customWidth="1"/>
    <col min="15404" max="15597" width="9.140625" style="14"/>
    <col min="15598" max="15605" width="4" style="14" customWidth="1"/>
    <col min="15606" max="15606" width="6" style="14" customWidth="1"/>
    <col min="15607" max="15608" width="4" style="14" customWidth="1"/>
    <col min="15609" max="15610" width="0" style="14" hidden="1" customWidth="1"/>
    <col min="15611" max="15611" width="47.7109375" style="14" customWidth="1"/>
    <col min="15612" max="15614" width="0" style="14" hidden="1" customWidth="1"/>
    <col min="15615" max="15615" width="14.5703125" style="14" customWidth="1"/>
    <col min="15616" max="15625" width="0" style="14" hidden="1" customWidth="1"/>
    <col min="15626" max="15626" width="1.7109375" style="14" customWidth="1"/>
    <col min="15627" max="15627" width="13" style="14" customWidth="1"/>
    <col min="15628" max="15629" width="11.7109375" style="14" customWidth="1"/>
    <col min="15630" max="15630" width="13" style="14" customWidth="1"/>
    <col min="15631" max="15631" width="11.7109375" style="14" customWidth="1"/>
    <col min="15632" max="15632" width="1.7109375" style="14" customWidth="1"/>
    <col min="15633" max="15633" width="13" style="14" customWidth="1"/>
    <col min="15634" max="15635" width="11.7109375" style="14" customWidth="1"/>
    <col min="15636" max="15636" width="13" style="14" customWidth="1"/>
    <col min="15637" max="15637" width="11.7109375" style="14" customWidth="1"/>
    <col min="15638" max="15638" width="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5" width="13" style="14" customWidth="1"/>
    <col min="15646" max="15646" width="11.7109375" style="14" customWidth="1"/>
    <col min="15647" max="15647" width="1.7109375" style="14" customWidth="1"/>
    <col min="15648" max="15650" width="11.7109375" style="14" customWidth="1"/>
    <col min="15651" max="15651" width="13" style="14" customWidth="1"/>
    <col min="15652" max="15652" width="11.7109375" style="14" customWidth="1"/>
    <col min="15653" max="15653" width="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7" width="14.5703125" style="14" customWidth="1"/>
    <col min="15658" max="15658" width="11.7109375" style="14" customWidth="1"/>
    <col min="15659" max="15659" width="1.7109375" style="14" customWidth="1"/>
    <col min="15660" max="15853" width="9.140625" style="14"/>
    <col min="15854" max="15861" width="4" style="14" customWidth="1"/>
    <col min="15862" max="15862" width="6" style="14" customWidth="1"/>
    <col min="15863" max="15864" width="4" style="14" customWidth="1"/>
    <col min="15865" max="15866" width="0" style="14" hidden="1" customWidth="1"/>
    <col min="15867" max="15867" width="47.7109375" style="14" customWidth="1"/>
    <col min="15868" max="15870" width="0" style="14" hidden="1" customWidth="1"/>
    <col min="15871" max="15871" width="14.5703125" style="14" customWidth="1"/>
    <col min="15872" max="15881" width="0" style="14" hidden="1" customWidth="1"/>
    <col min="15882" max="15882" width="1.7109375" style="14" customWidth="1"/>
    <col min="15883" max="15883" width="13" style="14" customWidth="1"/>
    <col min="15884" max="15885" width="11.7109375" style="14" customWidth="1"/>
    <col min="15886" max="15886" width="13" style="14" customWidth="1"/>
    <col min="15887" max="15887" width="11.7109375" style="14" customWidth="1"/>
    <col min="15888" max="15888" width="1.7109375" style="14" customWidth="1"/>
    <col min="15889" max="15889" width="13" style="14" customWidth="1"/>
    <col min="15890" max="15891" width="11.7109375" style="14" customWidth="1"/>
    <col min="15892" max="15892" width="13" style="14" customWidth="1"/>
    <col min="15893" max="15893" width="11.7109375" style="14" customWidth="1"/>
    <col min="15894" max="15894" width="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901" width="13" style="14" customWidth="1"/>
    <col min="15902" max="15902" width="11.7109375" style="14" customWidth="1"/>
    <col min="15903" max="15903" width="1.7109375" style="14" customWidth="1"/>
    <col min="15904" max="15906" width="11.7109375" style="14" customWidth="1"/>
    <col min="15907" max="15907" width="13" style="14" customWidth="1"/>
    <col min="15908" max="15908" width="11.7109375" style="14" customWidth="1"/>
    <col min="15909" max="15909" width="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3" width="14.5703125" style="14" customWidth="1"/>
    <col min="15914" max="15914" width="11.7109375" style="14" customWidth="1"/>
    <col min="15915" max="15915" width="1.7109375" style="14" customWidth="1"/>
    <col min="15916" max="16109" width="9.140625" style="14"/>
    <col min="16110" max="16117" width="4" style="14" customWidth="1"/>
    <col min="16118" max="16118" width="6" style="14" customWidth="1"/>
    <col min="16119" max="16120" width="4" style="14" customWidth="1"/>
    <col min="16121" max="16122" width="0" style="14" hidden="1" customWidth="1"/>
    <col min="16123" max="16123" width="47.7109375" style="14" customWidth="1"/>
    <col min="16124" max="16126" width="0" style="14" hidden="1" customWidth="1"/>
    <col min="16127" max="16127" width="14.5703125" style="14" customWidth="1"/>
    <col min="16128" max="16137" width="0" style="14" hidden="1" customWidth="1"/>
    <col min="16138" max="16138" width="1.7109375" style="14" customWidth="1"/>
    <col min="16139" max="16139" width="13" style="14" customWidth="1"/>
    <col min="16140" max="16141" width="11.7109375" style="14" customWidth="1"/>
    <col min="16142" max="16142" width="13" style="14" customWidth="1"/>
    <col min="16143" max="16143" width="11.7109375" style="14" customWidth="1"/>
    <col min="16144" max="16144" width="1.7109375" style="14" customWidth="1"/>
    <col min="16145" max="16145" width="13" style="14" customWidth="1"/>
    <col min="16146" max="16147" width="11.7109375" style="14" customWidth="1"/>
    <col min="16148" max="16148" width="13" style="14" customWidth="1"/>
    <col min="16149" max="16149" width="11.7109375" style="14" customWidth="1"/>
    <col min="16150" max="16150" width="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7" width="13" style="14" customWidth="1"/>
    <col min="16158" max="16158" width="11.7109375" style="14" customWidth="1"/>
    <col min="16159" max="16159" width="1.7109375" style="14" customWidth="1"/>
    <col min="16160" max="16162" width="11.7109375" style="14" customWidth="1"/>
    <col min="16163" max="16163" width="13" style="14" customWidth="1"/>
    <col min="16164" max="16164" width="11.7109375" style="14" customWidth="1"/>
    <col min="16165" max="16165" width="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69" width="14.5703125" style="14" customWidth="1"/>
    <col min="16170" max="16170" width="11.7109375" style="14" customWidth="1"/>
    <col min="16171" max="16171" width="1.7109375" style="14" customWidth="1"/>
    <col min="1617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242000</v>
      </c>
      <c r="S13" s="393">
        <f t="shared" ref="S13:AH13" si="0">S14</f>
        <v>0</v>
      </c>
      <c r="T13" s="47">
        <f t="shared" si="0"/>
        <v>37000</v>
      </c>
      <c r="U13" s="47">
        <f t="shared" si="0"/>
        <v>19000</v>
      </c>
      <c r="V13" s="47">
        <f t="shared" si="0"/>
        <v>18000</v>
      </c>
      <c r="W13" s="47">
        <f t="shared" si="0"/>
        <v>74000</v>
      </c>
      <c r="X13" s="47">
        <f t="shared" ref="X13:X16" si="1">W13/(R13/100)</f>
        <v>30.578512396694215</v>
      </c>
      <c r="Y13" s="393">
        <f t="shared" si="0"/>
        <v>0</v>
      </c>
      <c r="Z13" s="47">
        <f t="shared" si="0"/>
        <v>24000</v>
      </c>
      <c r="AA13" s="47">
        <f t="shared" si="0"/>
        <v>24000</v>
      </c>
      <c r="AB13" s="47">
        <f t="shared" si="0"/>
        <v>24000</v>
      </c>
      <c r="AC13" s="47">
        <f t="shared" si="0"/>
        <v>72000</v>
      </c>
      <c r="AD13" s="47">
        <f t="shared" ref="AD13:AD16" si="2">AC13/(R13/100)</f>
        <v>29.75206611570248</v>
      </c>
      <c r="AE13" s="393">
        <f t="shared" si="0"/>
        <v>0</v>
      </c>
      <c r="AF13" s="47">
        <f t="shared" si="0"/>
        <v>146000</v>
      </c>
      <c r="AG13" s="47">
        <f t="shared" ref="AG13:AG16" si="3">AF13/(R13/100)</f>
        <v>60.330578512396691</v>
      </c>
      <c r="AH13" s="393">
        <f t="shared" si="0"/>
        <v>0</v>
      </c>
      <c r="AI13" s="47">
        <f t="shared" ref="AI13:AX13" si="4">AI14</f>
        <v>21000</v>
      </c>
      <c r="AJ13" s="47">
        <f t="shared" si="4"/>
        <v>21000</v>
      </c>
      <c r="AK13" s="47">
        <f t="shared" si="4"/>
        <v>21000</v>
      </c>
      <c r="AL13" s="47">
        <f t="shared" si="4"/>
        <v>63000</v>
      </c>
      <c r="AM13" s="47">
        <f t="shared" ref="AM13:AM16" si="5">AL13/(R13/100)</f>
        <v>26.033057851239668</v>
      </c>
      <c r="AN13" s="393">
        <f t="shared" si="4"/>
        <v>0</v>
      </c>
      <c r="AO13" s="47">
        <f t="shared" si="4"/>
        <v>13000</v>
      </c>
      <c r="AP13" s="47">
        <f t="shared" si="4"/>
        <v>13000</v>
      </c>
      <c r="AQ13" s="47">
        <f t="shared" si="4"/>
        <v>7000</v>
      </c>
      <c r="AR13" s="47">
        <f t="shared" si="4"/>
        <v>33000</v>
      </c>
      <c r="AS13" s="47">
        <f t="shared" ref="AS13:AS16" si="6">AR13/(R13/100)</f>
        <v>13.636363636363637</v>
      </c>
      <c r="AT13" s="393">
        <f t="shared" si="4"/>
        <v>0</v>
      </c>
      <c r="AU13" s="47">
        <f t="shared" si="4"/>
        <v>96000</v>
      </c>
      <c r="AV13" s="47">
        <f t="shared" ref="AV13:AV16" si="7">AU13/(R13/100)</f>
        <v>39.669421487603309</v>
      </c>
      <c r="AW13" s="393">
        <f t="shared" si="4"/>
        <v>0</v>
      </c>
      <c r="AX13" s="47">
        <f t="shared" si="4"/>
        <v>242000</v>
      </c>
      <c r="AY13" s="47">
        <f t="shared" ref="AY13:AY16" si="8">AX13/(R13/100)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242000</v>
      </c>
      <c r="S14" s="394">
        <f t="shared" ref="S14:AX15" si="9">S15</f>
        <v>0</v>
      </c>
      <c r="T14" s="66">
        <f t="shared" si="9"/>
        <v>37000</v>
      </c>
      <c r="U14" s="66">
        <f t="shared" si="9"/>
        <v>19000</v>
      </c>
      <c r="V14" s="66">
        <f t="shared" si="9"/>
        <v>18000</v>
      </c>
      <c r="W14" s="66">
        <f t="shared" si="9"/>
        <v>74000</v>
      </c>
      <c r="X14" s="66">
        <f t="shared" si="1"/>
        <v>30.578512396694215</v>
      </c>
      <c r="Y14" s="394">
        <f t="shared" si="9"/>
        <v>0</v>
      </c>
      <c r="Z14" s="66">
        <f t="shared" si="9"/>
        <v>24000</v>
      </c>
      <c r="AA14" s="66">
        <f t="shared" si="9"/>
        <v>24000</v>
      </c>
      <c r="AB14" s="66">
        <f t="shared" si="9"/>
        <v>24000</v>
      </c>
      <c r="AC14" s="66">
        <f t="shared" si="9"/>
        <v>72000</v>
      </c>
      <c r="AD14" s="66">
        <f t="shared" si="2"/>
        <v>29.75206611570248</v>
      </c>
      <c r="AE14" s="394">
        <f t="shared" si="9"/>
        <v>0</v>
      </c>
      <c r="AF14" s="66">
        <f t="shared" si="9"/>
        <v>146000</v>
      </c>
      <c r="AG14" s="66">
        <f t="shared" si="3"/>
        <v>60.330578512396691</v>
      </c>
      <c r="AH14" s="394">
        <f t="shared" si="9"/>
        <v>0</v>
      </c>
      <c r="AI14" s="66">
        <f t="shared" si="9"/>
        <v>21000</v>
      </c>
      <c r="AJ14" s="66">
        <f t="shared" si="9"/>
        <v>21000</v>
      </c>
      <c r="AK14" s="66">
        <f t="shared" si="9"/>
        <v>21000</v>
      </c>
      <c r="AL14" s="66">
        <f t="shared" si="9"/>
        <v>63000</v>
      </c>
      <c r="AM14" s="66">
        <f t="shared" si="5"/>
        <v>26.033057851239668</v>
      </c>
      <c r="AN14" s="394">
        <f t="shared" si="9"/>
        <v>0</v>
      </c>
      <c r="AO14" s="66">
        <f t="shared" si="9"/>
        <v>13000</v>
      </c>
      <c r="AP14" s="66">
        <f t="shared" si="9"/>
        <v>13000</v>
      </c>
      <c r="AQ14" s="66">
        <f t="shared" si="9"/>
        <v>7000</v>
      </c>
      <c r="AR14" s="66">
        <f t="shared" si="9"/>
        <v>33000</v>
      </c>
      <c r="AS14" s="66">
        <f t="shared" si="6"/>
        <v>13.636363636363637</v>
      </c>
      <c r="AT14" s="394">
        <f t="shared" si="9"/>
        <v>0</v>
      </c>
      <c r="AU14" s="66">
        <f t="shared" si="9"/>
        <v>96000</v>
      </c>
      <c r="AV14" s="66">
        <f t="shared" si="7"/>
        <v>39.669421487603309</v>
      </c>
      <c r="AW14" s="394">
        <f t="shared" si="9"/>
        <v>0</v>
      </c>
      <c r="AX14" s="66">
        <f t="shared" si="9"/>
        <v>242000</v>
      </c>
      <c r="AY14" s="66">
        <f t="shared" si="8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242000</v>
      </c>
      <c r="S15" s="379">
        <f t="shared" si="9"/>
        <v>0</v>
      </c>
      <c r="T15" s="80">
        <f t="shared" si="9"/>
        <v>37000</v>
      </c>
      <c r="U15" s="80">
        <f t="shared" si="9"/>
        <v>19000</v>
      </c>
      <c r="V15" s="80">
        <f t="shared" si="9"/>
        <v>18000</v>
      </c>
      <c r="W15" s="80">
        <f t="shared" si="9"/>
        <v>74000</v>
      </c>
      <c r="X15" s="80">
        <f t="shared" si="1"/>
        <v>30.578512396694215</v>
      </c>
      <c r="Y15" s="379">
        <f t="shared" si="9"/>
        <v>0</v>
      </c>
      <c r="Z15" s="80">
        <f t="shared" si="9"/>
        <v>24000</v>
      </c>
      <c r="AA15" s="80">
        <f t="shared" si="9"/>
        <v>24000</v>
      </c>
      <c r="AB15" s="80">
        <f t="shared" si="9"/>
        <v>24000</v>
      </c>
      <c r="AC15" s="80">
        <f t="shared" si="9"/>
        <v>72000</v>
      </c>
      <c r="AD15" s="80">
        <f t="shared" si="2"/>
        <v>29.75206611570248</v>
      </c>
      <c r="AE15" s="379">
        <f t="shared" si="9"/>
        <v>0</v>
      </c>
      <c r="AF15" s="80">
        <f t="shared" si="9"/>
        <v>146000</v>
      </c>
      <c r="AG15" s="80">
        <f t="shared" si="3"/>
        <v>60.330578512396691</v>
      </c>
      <c r="AH15" s="379">
        <f t="shared" si="9"/>
        <v>0</v>
      </c>
      <c r="AI15" s="80">
        <f t="shared" si="9"/>
        <v>21000</v>
      </c>
      <c r="AJ15" s="80">
        <f t="shared" si="9"/>
        <v>21000</v>
      </c>
      <c r="AK15" s="80">
        <f t="shared" si="9"/>
        <v>21000</v>
      </c>
      <c r="AL15" s="80">
        <f t="shared" si="9"/>
        <v>63000</v>
      </c>
      <c r="AM15" s="80">
        <f t="shared" si="5"/>
        <v>26.033057851239668</v>
      </c>
      <c r="AN15" s="379">
        <f t="shared" si="9"/>
        <v>0</v>
      </c>
      <c r="AO15" s="80">
        <f t="shared" si="9"/>
        <v>13000</v>
      </c>
      <c r="AP15" s="80">
        <f t="shared" si="9"/>
        <v>13000</v>
      </c>
      <c r="AQ15" s="80">
        <f t="shared" si="9"/>
        <v>7000</v>
      </c>
      <c r="AR15" s="80">
        <f t="shared" si="9"/>
        <v>33000</v>
      </c>
      <c r="AS15" s="80">
        <f t="shared" si="6"/>
        <v>13.636363636363637</v>
      </c>
      <c r="AT15" s="379">
        <f t="shared" si="9"/>
        <v>0</v>
      </c>
      <c r="AU15" s="80">
        <f t="shared" si="9"/>
        <v>96000</v>
      </c>
      <c r="AV15" s="80">
        <f t="shared" si="7"/>
        <v>39.669421487603309</v>
      </c>
      <c r="AW15" s="379">
        <f t="shared" si="9"/>
        <v>0</v>
      </c>
      <c r="AX15" s="80">
        <f t="shared" si="9"/>
        <v>242000</v>
      </c>
      <c r="AY15" s="80">
        <f t="shared" si="8"/>
        <v>100</v>
      </c>
    </row>
    <row r="16" spans="1:51" ht="30" customHeight="1" x14ac:dyDescent="0.2">
      <c r="A16" s="82"/>
      <c r="B16" s="83"/>
      <c r="C16" s="83"/>
      <c r="D16" s="168" t="s">
        <v>63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113</v>
      </c>
      <c r="O16" s="95" t="e">
        <f>O17</f>
        <v>#REF!</v>
      </c>
      <c r="P16" s="95" t="e">
        <f t="shared" ref="P16:R16" si="10">P17</f>
        <v>#REF!</v>
      </c>
      <c r="Q16" s="95" t="e">
        <f t="shared" si="10"/>
        <v>#REF!</v>
      </c>
      <c r="R16" s="95">
        <f t="shared" si="10"/>
        <v>242000</v>
      </c>
      <c r="S16" s="375"/>
      <c r="T16" s="95">
        <f t="shared" ref="T16:W16" si="11">T17</f>
        <v>37000</v>
      </c>
      <c r="U16" s="95">
        <f t="shared" si="11"/>
        <v>19000</v>
      </c>
      <c r="V16" s="95">
        <f t="shared" si="11"/>
        <v>18000</v>
      </c>
      <c r="W16" s="95">
        <f t="shared" si="11"/>
        <v>74000</v>
      </c>
      <c r="X16" s="94">
        <f t="shared" si="1"/>
        <v>30.578512396694215</v>
      </c>
      <c r="Y16" s="374"/>
      <c r="Z16" s="94">
        <f t="shared" ref="Z16:AC17" si="12">Z17</f>
        <v>24000</v>
      </c>
      <c r="AA16" s="95">
        <f t="shared" si="12"/>
        <v>24000</v>
      </c>
      <c r="AB16" s="95">
        <f t="shared" si="12"/>
        <v>24000</v>
      </c>
      <c r="AC16" s="95">
        <f t="shared" si="12"/>
        <v>72000</v>
      </c>
      <c r="AD16" s="195">
        <f t="shared" si="2"/>
        <v>29.75206611570248</v>
      </c>
      <c r="AE16" s="374"/>
      <c r="AF16" s="195">
        <f>AF17</f>
        <v>146000</v>
      </c>
      <c r="AG16" s="195">
        <f t="shared" si="3"/>
        <v>60.330578512396691</v>
      </c>
      <c r="AH16" s="374"/>
      <c r="AI16" s="195">
        <f t="shared" ref="AI16:AL17" si="13">AI17</f>
        <v>21000</v>
      </c>
      <c r="AJ16" s="95">
        <f t="shared" si="13"/>
        <v>21000</v>
      </c>
      <c r="AK16" s="95">
        <f t="shared" si="13"/>
        <v>21000</v>
      </c>
      <c r="AL16" s="95">
        <f t="shared" si="13"/>
        <v>63000</v>
      </c>
      <c r="AM16" s="195">
        <f t="shared" si="5"/>
        <v>26.033057851239668</v>
      </c>
      <c r="AN16" s="374"/>
      <c r="AO16" s="195">
        <f t="shared" ref="AO16:AR17" si="14">AO17</f>
        <v>13000</v>
      </c>
      <c r="AP16" s="95">
        <f t="shared" si="14"/>
        <v>13000</v>
      </c>
      <c r="AQ16" s="95">
        <f t="shared" si="14"/>
        <v>7000</v>
      </c>
      <c r="AR16" s="95">
        <f t="shared" si="14"/>
        <v>33000</v>
      </c>
      <c r="AS16" s="195">
        <f t="shared" si="6"/>
        <v>13.636363636363637</v>
      </c>
      <c r="AT16" s="374"/>
      <c r="AU16" s="195">
        <f>AU17</f>
        <v>96000</v>
      </c>
      <c r="AV16" s="195">
        <f t="shared" si="7"/>
        <v>39.669421487603309</v>
      </c>
      <c r="AW16" s="374"/>
      <c r="AX16" s="195">
        <f>AX17</f>
        <v>242000</v>
      </c>
      <c r="AY16" s="195">
        <f t="shared" si="8"/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 t="e">
        <f>O18+#REF!</f>
        <v>#REF!</v>
      </c>
      <c r="P17" s="99" t="e">
        <f>P18+#REF!</f>
        <v>#REF!</v>
      </c>
      <c r="Q17" s="99" t="e">
        <f>Q18+#REF!</f>
        <v>#REF!</v>
      </c>
      <c r="R17" s="99">
        <f>R18</f>
        <v>242000</v>
      </c>
      <c r="S17" s="99">
        <f t="shared" ref="S17:V17" si="15">S18</f>
        <v>0</v>
      </c>
      <c r="T17" s="99">
        <f t="shared" si="15"/>
        <v>37000</v>
      </c>
      <c r="U17" s="99">
        <f t="shared" si="15"/>
        <v>19000</v>
      </c>
      <c r="V17" s="99">
        <f t="shared" si="15"/>
        <v>18000</v>
      </c>
      <c r="W17" s="99">
        <f t="shared" ref="W17:W28" si="16">T17+U17+V17</f>
        <v>74000</v>
      </c>
      <c r="X17" s="98">
        <f t="shared" ref="X17:X28" si="17">W17/(R17/100)</f>
        <v>30.578512396694215</v>
      </c>
      <c r="Y17" s="374"/>
      <c r="Z17" s="98">
        <f t="shared" si="12"/>
        <v>24000</v>
      </c>
      <c r="AA17" s="99">
        <f t="shared" si="12"/>
        <v>24000</v>
      </c>
      <c r="AB17" s="99">
        <f t="shared" si="12"/>
        <v>24000</v>
      </c>
      <c r="AC17" s="99">
        <f t="shared" ref="AC17:AC28" si="18">Z17+AA17+AB17</f>
        <v>72000</v>
      </c>
      <c r="AD17" s="65">
        <f t="shared" ref="AD17:AD19" si="19">AC17/(R17/100)</f>
        <v>29.75206611570248</v>
      </c>
      <c r="AE17" s="374"/>
      <c r="AF17" s="65">
        <f t="shared" ref="AF17:AF28" si="20">W17+AC17</f>
        <v>146000</v>
      </c>
      <c r="AG17" s="65">
        <f t="shared" ref="AG17:AG28" si="21">AF17/(R17/100)</f>
        <v>60.330578512396691</v>
      </c>
      <c r="AH17" s="374"/>
      <c r="AI17" s="65">
        <f t="shared" si="13"/>
        <v>21000</v>
      </c>
      <c r="AJ17" s="99">
        <f t="shared" si="13"/>
        <v>21000</v>
      </c>
      <c r="AK17" s="99">
        <f t="shared" si="13"/>
        <v>21000</v>
      </c>
      <c r="AL17" s="99">
        <f t="shared" ref="AL17:AL28" si="22">AI17+AJ17+AK17</f>
        <v>63000</v>
      </c>
      <c r="AM17" s="65">
        <f t="shared" ref="AM17:AM19" si="23">AL17/(R17/100)</f>
        <v>26.033057851239668</v>
      </c>
      <c r="AN17" s="374"/>
      <c r="AO17" s="65">
        <f t="shared" si="14"/>
        <v>13000</v>
      </c>
      <c r="AP17" s="99">
        <f t="shared" si="14"/>
        <v>13000</v>
      </c>
      <c r="AQ17" s="99">
        <f t="shared" si="14"/>
        <v>7000</v>
      </c>
      <c r="AR17" s="99">
        <f t="shared" ref="AR17:AR28" si="24">AO17+AP17+AQ17</f>
        <v>33000</v>
      </c>
      <c r="AS17" s="65">
        <f t="shared" ref="AS17:AS19" si="25">AR17/(R17/100)</f>
        <v>13.636363636363637</v>
      </c>
      <c r="AT17" s="374"/>
      <c r="AU17" s="65">
        <f t="shared" ref="AU17:AU28" si="26">AL17+AR17</f>
        <v>96000</v>
      </c>
      <c r="AV17" s="65">
        <f t="shared" ref="AV17:AV28" si="27">AU17/(R17/100)</f>
        <v>39.669421487603309</v>
      </c>
      <c r="AW17" s="374"/>
      <c r="AX17" s="65">
        <f t="shared" ref="AX17:AX28" si="28">AF17+AU17</f>
        <v>242000</v>
      </c>
      <c r="AY17" s="65">
        <f t="shared" ref="AY17:AY28" si="29">AX17/(R17/100)</f>
        <v>100</v>
      </c>
    </row>
    <row r="18" spans="1:51" ht="30" customHeight="1" x14ac:dyDescent="0.2">
      <c r="A18" s="82"/>
      <c r="B18" s="83"/>
      <c r="C18" s="83"/>
      <c r="D18" s="63"/>
      <c r="E18" s="60"/>
      <c r="F18" s="83">
        <v>9</v>
      </c>
      <c r="G18" s="109"/>
      <c r="H18" s="172"/>
      <c r="I18" s="59"/>
      <c r="J18" s="60"/>
      <c r="K18" s="61"/>
      <c r="L18" s="62"/>
      <c r="M18" s="63"/>
      <c r="N18" s="101" t="s">
        <v>121</v>
      </c>
      <c r="O18" s="103" t="e">
        <f>O19</f>
        <v>#REF!</v>
      </c>
      <c r="P18" s="131" t="e">
        <f>P19</f>
        <v>#REF!</v>
      </c>
      <c r="Q18" s="132" t="e">
        <f>Q19</f>
        <v>#REF!</v>
      </c>
      <c r="R18" s="103">
        <f>R19</f>
        <v>242000</v>
      </c>
      <c r="S18" s="103"/>
      <c r="T18" s="103">
        <f>T19</f>
        <v>37000</v>
      </c>
      <c r="U18" s="103">
        <f>U19</f>
        <v>19000</v>
      </c>
      <c r="V18" s="103">
        <f>V652+V19+V342+V398+V596</f>
        <v>18000</v>
      </c>
      <c r="W18" s="103">
        <f t="shared" si="16"/>
        <v>74000</v>
      </c>
      <c r="X18" s="102">
        <f t="shared" si="17"/>
        <v>30.578512396694215</v>
      </c>
      <c r="Y18" s="374"/>
      <c r="Z18" s="102">
        <f>Z19</f>
        <v>24000</v>
      </c>
      <c r="AA18" s="103">
        <f>AA19</f>
        <v>24000</v>
      </c>
      <c r="AB18" s="103">
        <f>AB652+AB19+AB342+AB398+AB596</f>
        <v>24000</v>
      </c>
      <c r="AC18" s="103">
        <f t="shared" si="18"/>
        <v>72000</v>
      </c>
      <c r="AD18" s="420">
        <f t="shared" si="19"/>
        <v>29.75206611570248</v>
      </c>
      <c r="AE18" s="374"/>
      <c r="AF18" s="420">
        <f t="shared" si="20"/>
        <v>146000</v>
      </c>
      <c r="AG18" s="420">
        <f t="shared" si="21"/>
        <v>60.330578512396691</v>
      </c>
      <c r="AH18" s="374"/>
      <c r="AI18" s="420">
        <f>AI19</f>
        <v>21000</v>
      </c>
      <c r="AJ18" s="103">
        <f>AJ19</f>
        <v>21000</v>
      </c>
      <c r="AK18" s="103">
        <f>AK652+AK19+AK342+AK398+AK596</f>
        <v>21000</v>
      </c>
      <c r="AL18" s="103">
        <f t="shared" si="22"/>
        <v>63000</v>
      </c>
      <c r="AM18" s="420">
        <f t="shared" si="23"/>
        <v>26.033057851239668</v>
      </c>
      <c r="AN18" s="374"/>
      <c r="AO18" s="420">
        <f t="shared" ref="AO18:AQ18" si="30">AO19+AO29</f>
        <v>13000</v>
      </c>
      <c r="AP18" s="103">
        <f t="shared" si="30"/>
        <v>13000</v>
      </c>
      <c r="AQ18" s="103">
        <f t="shared" si="30"/>
        <v>7000</v>
      </c>
      <c r="AR18" s="103">
        <f t="shared" si="24"/>
        <v>33000</v>
      </c>
      <c r="AS18" s="420">
        <f t="shared" si="25"/>
        <v>13.636363636363637</v>
      </c>
      <c r="AT18" s="374"/>
      <c r="AU18" s="420">
        <f t="shared" si="26"/>
        <v>96000</v>
      </c>
      <c r="AV18" s="420">
        <f t="shared" si="27"/>
        <v>39.669421487603309</v>
      </c>
      <c r="AW18" s="374"/>
      <c r="AX18" s="420">
        <f t="shared" si="28"/>
        <v>242000</v>
      </c>
      <c r="AY18" s="420">
        <f t="shared" si="29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121</v>
      </c>
      <c r="O19" s="103" t="e">
        <f>O20+#REF!</f>
        <v>#REF!</v>
      </c>
      <c r="P19" s="131" t="e">
        <f>P20+#REF!</f>
        <v>#REF!</v>
      </c>
      <c r="Q19" s="132" t="e">
        <f>Q20+#REF!</f>
        <v>#REF!</v>
      </c>
      <c r="R19" s="103">
        <f>R20</f>
        <v>242000</v>
      </c>
      <c r="S19" s="103">
        <f t="shared" ref="S19:V19" si="31">S20</f>
        <v>0</v>
      </c>
      <c r="T19" s="103">
        <f t="shared" si="31"/>
        <v>37000</v>
      </c>
      <c r="U19" s="103">
        <f t="shared" si="31"/>
        <v>19000</v>
      </c>
      <c r="V19" s="103">
        <f t="shared" si="31"/>
        <v>18000</v>
      </c>
      <c r="W19" s="103">
        <f t="shared" si="16"/>
        <v>74000</v>
      </c>
      <c r="X19" s="102">
        <f t="shared" si="17"/>
        <v>30.578512396694215</v>
      </c>
      <c r="Y19" s="374"/>
      <c r="Z19" s="102">
        <f t="shared" ref="Z19:AB19" si="32">Z20</f>
        <v>24000</v>
      </c>
      <c r="AA19" s="103">
        <f t="shared" si="32"/>
        <v>24000</v>
      </c>
      <c r="AB19" s="103">
        <f t="shared" si="32"/>
        <v>24000</v>
      </c>
      <c r="AC19" s="103">
        <f t="shared" si="18"/>
        <v>72000</v>
      </c>
      <c r="AD19" s="420">
        <f t="shared" si="19"/>
        <v>29.75206611570248</v>
      </c>
      <c r="AE19" s="374"/>
      <c r="AF19" s="420">
        <f t="shared" si="20"/>
        <v>146000</v>
      </c>
      <c r="AG19" s="420">
        <f t="shared" si="21"/>
        <v>60.330578512396691</v>
      </c>
      <c r="AH19" s="374"/>
      <c r="AI19" s="420">
        <f t="shared" ref="AI19:AK19" si="33">AI20</f>
        <v>21000</v>
      </c>
      <c r="AJ19" s="103">
        <f t="shared" si="33"/>
        <v>21000</v>
      </c>
      <c r="AK19" s="103">
        <f t="shared" si="33"/>
        <v>21000</v>
      </c>
      <c r="AL19" s="103">
        <f t="shared" si="22"/>
        <v>63000</v>
      </c>
      <c r="AM19" s="420">
        <f t="shared" si="23"/>
        <v>26.033057851239668</v>
      </c>
      <c r="AN19" s="374"/>
      <c r="AO19" s="420">
        <f t="shared" ref="AO19:AQ19" si="34">AO20</f>
        <v>13000</v>
      </c>
      <c r="AP19" s="103">
        <f t="shared" si="34"/>
        <v>13000</v>
      </c>
      <c r="AQ19" s="103">
        <f t="shared" si="34"/>
        <v>7000</v>
      </c>
      <c r="AR19" s="103">
        <f t="shared" si="24"/>
        <v>33000</v>
      </c>
      <c r="AS19" s="420">
        <f t="shared" si="25"/>
        <v>13.636363636363637</v>
      </c>
      <c r="AT19" s="374"/>
      <c r="AU19" s="420">
        <f t="shared" si="26"/>
        <v>96000</v>
      </c>
      <c r="AV19" s="420">
        <f t="shared" si="27"/>
        <v>39.669421487603309</v>
      </c>
      <c r="AW19" s="374"/>
      <c r="AX19" s="420">
        <f t="shared" si="28"/>
        <v>242000</v>
      </c>
      <c r="AY19" s="420">
        <f t="shared" si="29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4"/>
      <c r="H20" s="105"/>
      <c r="I20" s="59"/>
      <c r="J20" s="130" t="s">
        <v>63</v>
      </c>
      <c r="K20" s="61"/>
      <c r="L20" s="62"/>
      <c r="M20" s="63"/>
      <c r="N20" s="101" t="s">
        <v>64</v>
      </c>
      <c r="O20" s="103">
        <f>O21</f>
        <v>242000</v>
      </c>
      <c r="P20" s="131">
        <f>P21</f>
        <v>262000</v>
      </c>
      <c r="Q20" s="132">
        <f>Q21</f>
        <v>283000</v>
      </c>
      <c r="R20" s="103">
        <f>R21</f>
        <v>242000</v>
      </c>
      <c r="S20" s="379"/>
      <c r="T20" s="103">
        <f>T21</f>
        <v>37000</v>
      </c>
      <c r="U20" s="103">
        <f>U21</f>
        <v>19000</v>
      </c>
      <c r="V20" s="103">
        <f>V21</f>
        <v>18000</v>
      </c>
      <c r="W20" s="103">
        <f t="shared" si="16"/>
        <v>74000</v>
      </c>
      <c r="X20" s="102">
        <f t="shared" si="17"/>
        <v>30.578512396694215</v>
      </c>
      <c r="Y20" s="374"/>
      <c r="Z20" s="102">
        <f>Z21</f>
        <v>24000</v>
      </c>
      <c r="AA20" s="103">
        <f>AA21</f>
        <v>24000</v>
      </c>
      <c r="AB20" s="103">
        <f>AB21</f>
        <v>24000</v>
      </c>
      <c r="AC20" s="103">
        <f t="shared" si="18"/>
        <v>72000</v>
      </c>
      <c r="AD20" s="424">
        <f>AC20/(O20/100)</f>
        <v>29.75206611570248</v>
      </c>
      <c r="AE20" s="374"/>
      <c r="AF20" s="420">
        <f t="shared" si="20"/>
        <v>146000</v>
      </c>
      <c r="AG20" s="420">
        <f t="shared" si="21"/>
        <v>60.330578512396691</v>
      </c>
      <c r="AH20" s="374"/>
      <c r="AI20" s="420">
        <f>AI21</f>
        <v>21000</v>
      </c>
      <c r="AJ20" s="103">
        <f>AJ21</f>
        <v>21000</v>
      </c>
      <c r="AK20" s="103">
        <f>AK21</f>
        <v>21000</v>
      </c>
      <c r="AL20" s="103">
        <f t="shared" si="22"/>
        <v>63000</v>
      </c>
      <c r="AM20" s="424">
        <f>AL20/(O20/100)</f>
        <v>26.033057851239668</v>
      </c>
      <c r="AN20" s="374"/>
      <c r="AO20" s="420">
        <f>AO21</f>
        <v>13000</v>
      </c>
      <c r="AP20" s="103">
        <f>AP21</f>
        <v>13000</v>
      </c>
      <c r="AQ20" s="103">
        <f>AQ21</f>
        <v>7000</v>
      </c>
      <c r="AR20" s="103">
        <f t="shared" si="24"/>
        <v>33000</v>
      </c>
      <c r="AS20" s="424">
        <f>AR20/(O20/100)</f>
        <v>13.636363636363637</v>
      </c>
      <c r="AT20" s="374"/>
      <c r="AU20" s="420">
        <f t="shared" si="26"/>
        <v>96000</v>
      </c>
      <c r="AV20" s="420">
        <f t="shared" si="27"/>
        <v>39.669421487603309</v>
      </c>
      <c r="AW20" s="374"/>
      <c r="AX20" s="420">
        <f t="shared" si="28"/>
        <v>242000</v>
      </c>
      <c r="AY20" s="420">
        <f t="shared" si="29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59"/>
      <c r="J21" s="60"/>
      <c r="K21" s="133">
        <v>1</v>
      </c>
      <c r="L21" s="62"/>
      <c r="M21" s="63"/>
      <c r="N21" s="134" t="s">
        <v>65</v>
      </c>
      <c r="O21" s="129">
        <v>242000</v>
      </c>
      <c r="P21" s="136">
        <v>262000</v>
      </c>
      <c r="Q21" s="137">
        <v>283000</v>
      </c>
      <c r="R21" s="129">
        <v>242000</v>
      </c>
      <c r="S21" s="375"/>
      <c r="T21" s="129">
        <v>37000</v>
      </c>
      <c r="U21" s="129">
        <v>19000</v>
      </c>
      <c r="V21" s="129">
        <v>18000</v>
      </c>
      <c r="W21" s="129">
        <f>T21+U21+V21</f>
        <v>74000</v>
      </c>
      <c r="X21" s="135">
        <f>W21/(R21/100)</f>
        <v>30.578512396694215</v>
      </c>
      <c r="Y21" s="374"/>
      <c r="Z21" s="135">
        <v>24000</v>
      </c>
      <c r="AA21" s="129">
        <v>24000</v>
      </c>
      <c r="AB21" s="129">
        <v>24000</v>
      </c>
      <c r="AC21" s="129">
        <f>Z21+AA21+AB21</f>
        <v>72000</v>
      </c>
      <c r="AD21" s="424">
        <f>AC21/(O21/100)</f>
        <v>29.75206611570248</v>
      </c>
      <c r="AE21" s="374"/>
      <c r="AF21" s="424">
        <f>W21+AC21</f>
        <v>146000</v>
      </c>
      <c r="AG21" s="424">
        <f>AF21/(R21/100)</f>
        <v>60.330578512396691</v>
      </c>
      <c r="AH21" s="374"/>
      <c r="AI21" s="424">
        <v>21000</v>
      </c>
      <c r="AJ21" s="129">
        <v>21000</v>
      </c>
      <c r="AK21" s="129">
        <v>21000</v>
      </c>
      <c r="AL21" s="129">
        <f>AI21+AJ21+AK21</f>
        <v>63000</v>
      </c>
      <c r="AM21" s="424">
        <f>AL21/(O21/100)</f>
        <v>26.033057851239668</v>
      </c>
      <c r="AN21" s="374"/>
      <c r="AO21" s="424">
        <v>13000</v>
      </c>
      <c r="AP21" s="129">
        <v>13000</v>
      </c>
      <c r="AQ21" s="129">
        <v>7000</v>
      </c>
      <c r="AR21" s="129">
        <f>AO21+AP21+AQ21</f>
        <v>33000</v>
      </c>
      <c r="AS21" s="424">
        <f>AR21/(O21/100)</f>
        <v>13.636363636363637</v>
      </c>
      <c r="AT21" s="374"/>
      <c r="AU21" s="424">
        <f>AL21+AR21</f>
        <v>96000</v>
      </c>
      <c r="AV21" s="424">
        <f>AU21/(R21/100)</f>
        <v>39.669421487603309</v>
      </c>
      <c r="AW21" s="374"/>
      <c r="AX21" s="424">
        <f>AF21+AU21</f>
        <v>242000</v>
      </c>
      <c r="AY21" s="424">
        <f>AX21/(R21/100)</f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67</v>
      </c>
      <c r="K22" s="61"/>
      <c r="L22" s="62"/>
      <c r="M22" s="63"/>
      <c r="N22" s="101" t="s">
        <v>68</v>
      </c>
      <c r="O22" s="103">
        <f>O23</f>
        <v>45000</v>
      </c>
      <c r="P22" s="131">
        <f>P23</f>
        <v>48000</v>
      </c>
      <c r="Q22" s="132">
        <f>Q23</f>
        <v>53000</v>
      </c>
      <c r="R22" s="103">
        <f>R23</f>
        <v>45000</v>
      </c>
      <c r="S22" s="379"/>
      <c r="T22" s="103">
        <f>T23</f>
        <v>7000</v>
      </c>
      <c r="U22" s="103">
        <f>U23</f>
        <v>4000</v>
      </c>
      <c r="V22" s="103">
        <f>V23</f>
        <v>4000</v>
      </c>
      <c r="W22" s="103">
        <f t="shared" si="16"/>
        <v>15000</v>
      </c>
      <c r="X22" s="102">
        <f t="shared" si="17"/>
        <v>33.333333333333336</v>
      </c>
      <c r="Y22" s="374"/>
      <c r="Z22" s="102">
        <f>Z23</f>
        <v>5000</v>
      </c>
      <c r="AA22" s="103">
        <f>AA23</f>
        <v>5000</v>
      </c>
      <c r="AB22" s="103">
        <f>AB23</f>
        <v>5000</v>
      </c>
      <c r="AC22" s="103">
        <f t="shared" si="18"/>
        <v>15000</v>
      </c>
      <c r="AD22" s="424">
        <f>AC22/(O22/100)</f>
        <v>33.333333333333336</v>
      </c>
      <c r="AE22" s="374"/>
      <c r="AF22" s="420">
        <f t="shared" si="20"/>
        <v>30000</v>
      </c>
      <c r="AG22" s="420">
        <f t="shared" si="21"/>
        <v>66.666666666666671</v>
      </c>
      <c r="AH22" s="374"/>
      <c r="AI22" s="420">
        <f>AI23</f>
        <v>4000</v>
      </c>
      <c r="AJ22" s="103">
        <f>AJ23</f>
        <v>4000</v>
      </c>
      <c r="AK22" s="103">
        <f>AK23</f>
        <v>4000</v>
      </c>
      <c r="AL22" s="103">
        <f t="shared" si="22"/>
        <v>12000</v>
      </c>
      <c r="AM22" s="424">
        <f>AL22/(O22/100)</f>
        <v>26.666666666666668</v>
      </c>
      <c r="AN22" s="374"/>
      <c r="AO22" s="420">
        <f>AO23</f>
        <v>3000</v>
      </c>
      <c r="AP22" s="103">
        <f>AP23</f>
        <v>0</v>
      </c>
      <c r="AQ22" s="103">
        <f>AQ23</f>
        <v>0</v>
      </c>
      <c r="AR22" s="103">
        <f t="shared" si="24"/>
        <v>3000</v>
      </c>
      <c r="AS22" s="424">
        <f>AR22/(O22/100)</f>
        <v>6.666666666666667</v>
      </c>
      <c r="AT22" s="374"/>
      <c r="AU22" s="420">
        <f t="shared" si="26"/>
        <v>15000</v>
      </c>
      <c r="AV22" s="420">
        <f t="shared" si="27"/>
        <v>33.333333333333336</v>
      </c>
      <c r="AW22" s="374"/>
      <c r="AX22" s="420">
        <f t="shared" si="28"/>
        <v>45000</v>
      </c>
      <c r="AY22" s="420">
        <f t="shared" si="29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45000</v>
      </c>
      <c r="P23" s="136">
        <v>48000</v>
      </c>
      <c r="Q23" s="137">
        <v>53000</v>
      </c>
      <c r="R23" s="129">
        <v>45000</v>
      </c>
      <c r="S23" s="375"/>
      <c r="T23" s="129">
        <v>7000</v>
      </c>
      <c r="U23" s="129">
        <v>4000</v>
      </c>
      <c r="V23" s="129">
        <v>4000</v>
      </c>
      <c r="W23" s="129">
        <f t="shared" si="16"/>
        <v>15000</v>
      </c>
      <c r="X23" s="135">
        <f t="shared" si="17"/>
        <v>33.333333333333336</v>
      </c>
      <c r="Y23" s="374"/>
      <c r="Z23" s="135">
        <v>5000</v>
      </c>
      <c r="AA23" s="129">
        <v>5000</v>
      </c>
      <c r="AB23" s="129">
        <v>5000</v>
      </c>
      <c r="AC23" s="129">
        <f t="shared" si="18"/>
        <v>15000</v>
      </c>
      <c r="AD23" s="424">
        <f>AC23/(O23/100)</f>
        <v>33.333333333333336</v>
      </c>
      <c r="AE23" s="374"/>
      <c r="AF23" s="424">
        <f t="shared" si="20"/>
        <v>30000</v>
      </c>
      <c r="AG23" s="424">
        <f t="shared" si="21"/>
        <v>66.666666666666671</v>
      </c>
      <c r="AH23" s="374"/>
      <c r="AI23" s="424">
        <v>4000</v>
      </c>
      <c r="AJ23" s="129">
        <v>4000</v>
      </c>
      <c r="AK23" s="129">
        <v>4000</v>
      </c>
      <c r="AL23" s="129">
        <f t="shared" si="22"/>
        <v>12000</v>
      </c>
      <c r="AM23" s="424">
        <f>AL23/(O23/100)</f>
        <v>26.666666666666668</v>
      </c>
      <c r="AN23" s="374"/>
      <c r="AO23" s="424">
        <v>3000</v>
      </c>
      <c r="AP23" s="129"/>
      <c r="AQ23" s="129"/>
      <c r="AR23" s="129">
        <f t="shared" si="24"/>
        <v>3000</v>
      </c>
      <c r="AS23" s="424">
        <f>AR23/(O23/100)</f>
        <v>6.666666666666667</v>
      </c>
      <c r="AT23" s="374"/>
      <c r="AU23" s="424">
        <f t="shared" si="26"/>
        <v>15000</v>
      </c>
      <c r="AV23" s="424">
        <f t="shared" si="27"/>
        <v>33.333333333333336</v>
      </c>
      <c r="AW23" s="374"/>
      <c r="AX23" s="424">
        <f t="shared" si="28"/>
        <v>45000</v>
      </c>
      <c r="AY23" s="424">
        <f t="shared" si="29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55</v>
      </c>
      <c r="K24" s="61"/>
      <c r="L24" s="62"/>
      <c r="M24" s="63"/>
      <c r="N24" s="101" t="s">
        <v>56</v>
      </c>
      <c r="O24" s="103">
        <f>O25+O26+O27+O28</f>
        <v>12000</v>
      </c>
      <c r="P24" s="131">
        <f>P25+P26+P27+P28</f>
        <v>17000</v>
      </c>
      <c r="Q24" s="132">
        <f>Q25+Q26+Q27+Q28</f>
        <v>22000</v>
      </c>
      <c r="R24" s="103">
        <f>R25+R26+R27+R28</f>
        <v>12000</v>
      </c>
      <c r="S24" s="379"/>
      <c r="T24" s="103">
        <f>T25+T26+T27+T28</f>
        <v>4000</v>
      </c>
      <c r="U24" s="103">
        <f>U25+U26+U27+U28</f>
        <v>2000</v>
      </c>
      <c r="V24" s="103">
        <f>V25+V26+V27+V28</f>
        <v>1000</v>
      </c>
      <c r="W24" s="103">
        <f t="shared" si="16"/>
        <v>7000</v>
      </c>
      <c r="X24" s="102">
        <f t="shared" si="17"/>
        <v>58.333333333333336</v>
      </c>
      <c r="Y24" s="374"/>
      <c r="Z24" s="102">
        <f>Z25+Z26+Z27+Z28</f>
        <v>1000</v>
      </c>
      <c r="AA24" s="103">
        <f>AA25+AA26+AA27+AA28</f>
        <v>1000</v>
      </c>
      <c r="AB24" s="103">
        <f>AB25+AB26+AB27+AB28</f>
        <v>1000</v>
      </c>
      <c r="AC24" s="103">
        <f t="shared" si="18"/>
        <v>3000</v>
      </c>
      <c r="AD24" s="420">
        <f>AC24/(R24/100)</f>
        <v>25</v>
      </c>
      <c r="AE24" s="374"/>
      <c r="AF24" s="420">
        <f t="shared" si="20"/>
        <v>10000</v>
      </c>
      <c r="AG24" s="420">
        <f t="shared" si="21"/>
        <v>83.333333333333329</v>
      </c>
      <c r="AH24" s="374"/>
      <c r="AI24" s="420">
        <f>AI25+AI26+AI27+AI28</f>
        <v>1000</v>
      </c>
      <c r="AJ24" s="103">
        <f>AJ25+AJ26+AJ27+AJ28</f>
        <v>1000</v>
      </c>
      <c r="AK24" s="103">
        <f>AK25+AK26+AK27+AK28</f>
        <v>0</v>
      </c>
      <c r="AL24" s="103">
        <f t="shared" si="22"/>
        <v>2000</v>
      </c>
      <c r="AM24" s="420">
        <f>AL24/(R24/100)</f>
        <v>16.666666666666668</v>
      </c>
      <c r="AN24" s="374"/>
      <c r="AO24" s="420">
        <f>AO25+AO26+AO27+AO28</f>
        <v>0</v>
      </c>
      <c r="AP24" s="103">
        <f>AP25+AP26+AP27+AP28</f>
        <v>0</v>
      </c>
      <c r="AQ24" s="103">
        <f>AQ25+AQ26+AQ27+AQ28</f>
        <v>0</v>
      </c>
      <c r="AR24" s="103">
        <f t="shared" si="24"/>
        <v>0</v>
      </c>
      <c r="AS24" s="420">
        <f>AR24/(R24/100)</f>
        <v>0</v>
      </c>
      <c r="AT24" s="374"/>
      <c r="AU24" s="420">
        <f t="shared" si="26"/>
        <v>2000</v>
      </c>
      <c r="AV24" s="420">
        <f t="shared" si="27"/>
        <v>16.666666666666668</v>
      </c>
      <c r="AW24" s="374"/>
      <c r="AX24" s="420">
        <f t="shared" si="28"/>
        <v>12000</v>
      </c>
      <c r="AY24" s="420">
        <f t="shared" si="29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2</v>
      </c>
      <c r="L25" s="62"/>
      <c r="M25" s="63"/>
      <c r="N25" s="134" t="s">
        <v>57</v>
      </c>
      <c r="O25" s="129">
        <v>1000</v>
      </c>
      <c r="P25" s="136">
        <v>2000</v>
      </c>
      <c r="Q25" s="137">
        <v>3000</v>
      </c>
      <c r="R25" s="129">
        <v>1000</v>
      </c>
      <c r="S25" s="375"/>
      <c r="T25" s="129">
        <v>1000</v>
      </c>
      <c r="U25" s="129"/>
      <c r="V25" s="129"/>
      <c r="W25" s="129">
        <f t="shared" si="16"/>
        <v>1000</v>
      </c>
      <c r="X25" s="135">
        <f t="shared" si="17"/>
        <v>100</v>
      </c>
      <c r="Y25" s="374"/>
      <c r="Z25" s="135"/>
      <c r="AA25" s="129"/>
      <c r="AB25" s="129"/>
      <c r="AC25" s="129">
        <f t="shared" si="18"/>
        <v>0</v>
      </c>
      <c r="AD25" s="424">
        <f>AC25/(R25/100)</f>
        <v>0</v>
      </c>
      <c r="AE25" s="374"/>
      <c r="AF25" s="424">
        <f t="shared" si="20"/>
        <v>1000</v>
      </c>
      <c r="AG25" s="424">
        <f t="shared" si="21"/>
        <v>100</v>
      </c>
      <c r="AH25" s="374"/>
      <c r="AI25" s="424"/>
      <c r="AJ25" s="129"/>
      <c r="AK25" s="129"/>
      <c r="AL25" s="129">
        <f t="shared" si="22"/>
        <v>0</v>
      </c>
      <c r="AM25" s="424">
        <f>AL25/(R25/100)</f>
        <v>0</v>
      </c>
      <c r="AN25" s="374"/>
      <c r="AO25" s="424"/>
      <c r="AP25" s="129"/>
      <c r="AQ25" s="129"/>
      <c r="AR25" s="129">
        <f t="shared" si="24"/>
        <v>0</v>
      </c>
      <c r="AS25" s="424">
        <f>AR25/(R25/100)</f>
        <v>0</v>
      </c>
      <c r="AT25" s="374"/>
      <c r="AU25" s="424">
        <f t="shared" si="26"/>
        <v>0</v>
      </c>
      <c r="AV25" s="424">
        <f t="shared" si="27"/>
        <v>0</v>
      </c>
      <c r="AW25" s="374"/>
      <c r="AX25" s="424">
        <f t="shared" si="28"/>
        <v>1000</v>
      </c>
      <c r="AY25" s="424">
        <f t="shared" si="29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3</v>
      </c>
      <c r="L26" s="62"/>
      <c r="M26" s="63"/>
      <c r="N26" s="134" t="s">
        <v>69</v>
      </c>
      <c r="O26" s="129">
        <v>8000</v>
      </c>
      <c r="P26" s="136">
        <v>9000</v>
      </c>
      <c r="Q26" s="137">
        <v>10000</v>
      </c>
      <c r="R26" s="129">
        <v>8000</v>
      </c>
      <c r="S26" s="375"/>
      <c r="T26" s="129">
        <v>1000</v>
      </c>
      <c r="U26" s="129">
        <v>1000</v>
      </c>
      <c r="V26" s="129">
        <v>1000</v>
      </c>
      <c r="W26" s="129">
        <f t="shared" si="16"/>
        <v>3000</v>
      </c>
      <c r="X26" s="135">
        <f t="shared" si="17"/>
        <v>37.5</v>
      </c>
      <c r="Y26" s="374"/>
      <c r="Z26" s="135">
        <v>1000</v>
      </c>
      <c r="AA26" s="129">
        <v>1000</v>
      </c>
      <c r="AB26" s="129">
        <v>1000</v>
      </c>
      <c r="AC26" s="129">
        <f t="shared" si="18"/>
        <v>3000</v>
      </c>
      <c r="AD26" s="424">
        <f>AC26/(R26/100)</f>
        <v>37.5</v>
      </c>
      <c r="AE26" s="374"/>
      <c r="AF26" s="424">
        <f t="shared" si="20"/>
        <v>6000</v>
      </c>
      <c r="AG26" s="424">
        <f t="shared" si="21"/>
        <v>75</v>
      </c>
      <c r="AH26" s="374"/>
      <c r="AI26" s="424">
        <v>1000</v>
      </c>
      <c r="AJ26" s="129">
        <v>1000</v>
      </c>
      <c r="AK26" s="129"/>
      <c r="AL26" s="129">
        <f t="shared" si="22"/>
        <v>2000</v>
      </c>
      <c r="AM26" s="424">
        <f>AL26/(R26/100)</f>
        <v>25</v>
      </c>
      <c r="AN26" s="374"/>
      <c r="AO26" s="424"/>
      <c r="AP26" s="129"/>
      <c r="AQ26" s="129"/>
      <c r="AR26" s="129">
        <f t="shared" si="24"/>
        <v>0</v>
      </c>
      <c r="AS26" s="424">
        <f>AR26/(R26/100)</f>
        <v>0</v>
      </c>
      <c r="AT26" s="374"/>
      <c r="AU26" s="424">
        <f t="shared" si="26"/>
        <v>2000</v>
      </c>
      <c r="AV26" s="424">
        <f t="shared" si="27"/>
        <v>25</v>
      </c>
      <c r="AW26" s="374"/>
      <c r="AX26" s="424">
        <f t="shared" si="28"/>
        <v>8000</v>
      </c>
      <c r="AY26" s="424">
        <f t="shared" si="29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5</v>
      </c>
      <c r="L27" s="62"/>
      <c r="M27" s="63"/>
      <c r="N27" s="134" t="s">
        <v>58</v>
      </c>
      <c r="O27" s="129">
        <v>1000</v>
      </c>
      <c r="P27" s="136">
        <v>2000</v>
      </c>
      <c r="Q27" s="137">
        <v>3000</v>
      </c>
      <c r="R27" s="129">
        <v>1000</v>
      </c>
      <c r="S27" s="375"/>
      <c r="T27" s="129">
        <v>1000</v>
      </c>
      <c r="U27" s="129"/>
      <c r="V27" s="129"/>
      <c r="W27" s="129">
        <f t="shared" si="16"/>
        <v>1000</v>
      </c>
      <c r="X27" s="135">
        <f t="shared" si="17"/>
        <v>100</v>
      </c>
      <c r="Y27" s="374"/>
      <c r="Z27" s="135"/>
      <c r="AA27" s="129"/>
      <c r="AB27" s="129"/>
      <c r="AC27" s="129">
        <f t="shared" si="18"/>
        <v>0</v>
      </c>
      <c r="AD27" s="424">
        <f>AC27/(R27/100)</f>
        <v>0</v>
      </c>
      <c r="AE27" s="374"/>
      <c r="AF27" s="424">
        <f t="shared" si="20"/>
        <v>1000</v>
      </c>
      <c r="AG27" s="424">
        <f t="shared" si="21"/>
        <v>100</v>
      </c>
      <c r="AH27" s="374"/>
      <c r="AI27" s="424"/>
      <c r="AJ27" s="129"/>
      <c r="AK27" s="129"/>
      <c r="AL27" s="129">
        <f t="shared" si="22"/>
        <v>0</v>
      </c>
      <c r="AM27" s="424">
        <f>AL27/(R27/100)</f>
        <v>0</v>
      </c>
      <c r="AN27" s="374"/>
      <c r="AO27" s="424"/>
      <c r="AP27" s="129"/>
      <c r="AQ27" s="129"/>
      <c r="AR27" s="129">
        <f t="shared" si="24"/>
        <v>0</v>
      </c>
      <c r="AS27" s="424">
        <f>AR27/(R27/100)</f>
        <v>0</v>
      </c>
      <c r="AT27" s="374"/>
      <c r="AU27" s="424">
        <f t="shared" si="26"/>
        <v>0</v>
      </c>
      <c r="AV27" s="424">
        <f t="shared" si="27"/>
        <v>0</v>
      </c>
      <c r="AW27" s="374"/>
      <c r="AX27" s="424">
        <f t="shared" si="28"/>
        <v>1000</v>
      </c>
      <c r="AY27" s="424">
        <f t="shared" si="29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7</v>
      </c>
      <c r="L28" s="62"/>
      <c r="M28" s="63"/>
      <c r="N28" s="134" t="s">
        <v>59</v>
      </c>
      <c r="O28" s="129">
        <v>2000</v>
      </c>
      <c r="P28" s="136">
        <v>4000</v>
      </c>
      <c r="Q28" s="137">
        <v>6000</v>
      </c>
      <c r="R28" s="129">
        <v>2000</v>
      </c>
      <c r="S28" s="375"/>
      <c r="T28" s="129">
        <v>1000</v>
      </c>
      <c r="U28" s="129">
        <v>1000</v>
      </c>
      <c r="V28" s="129"/>
      <c r="W28" s="129">
        <f t="shared" si="16"/>
        <v>2000</v>
      </c>
      <c r="X28" s="135">
        <f t="shared" si="17"/>
        <v>100</v>
      </c>
      <c r="Y28" s="374"/>
      <c r="Z28" s="135"/>
      <c r="AA28" s="129"/>
      <c r="AB28" s="129"/>
      <c r="AC28" s="129">
        <f t="shared" si="18"/>
        <v>0</v>
      </c>
      <c r="AD28" s="424">
        <f>AC28/(R28/100)</f>
        <v>0</v>
      </c>
      <c r="AE28" s="374"/>
      <c r="AF28" s="424">
        <f t="shared" si="20"/>
        <v>2000</v>
      </c>
      <c r="AG28" s="424">
        <f t="shared" si="21"/>
        <v>100</v>
      </c>
      <c r="AH28" s="374"/>
      <c r="AI28" s="424"/>
      <c r="AJ28" s="129"/>
      <c r="AK28" s="129"/>
      <c r="AL28" s="129">
        <f t="shared" si="22"/>
        <v>0</v>
      </c>
      <c r="AM28" s="424">
        <f>AL28/(R28/100)</f>
        <v>0</v>
      </c>
      <c r="AN28" s="374"/>
      <c r="AO28" s="424"/>
      <c r="AP28" s="129"/>
      <c r="AQ28" s="129"/>
      <c r="AR28" s="129">
        <f t="shared" si="24"/>
        <v>0</v>
      </c>
      <c r="AS28" s="424">
        <f>AR28/(R28/100)</f>
        <v>0</v>
      </c>
      <c r="AT28" s="374"/>
      <c r="AU28" s="424">
        <f t="shared" si="26"/>
        <v>0</v>
      </c>
      <c r="AV28" s="424">
        <f t="shared" si="27"/>
        <v>0</v>
      </c>
      <c r="AW28" s="374"/>
      <c r="AX28" s="424">
        <f t="shared" si="28"/>
        <v>2000</v>
      </c>
      <c r="AY28" s="424">
        <f t="shared" si="29"/>
        <v>100</v>
      </c>
    </row>
    <row r="29" spans="1:51" ht="29.1" customHeight="1" x14ac:dyDescent="0.2">
      <c r="A29" s="52"/>
      <c r="B29" s="54"/>
      <c r="C29" s="54"/>
      <c r="D29" s="55"/>
      <c r="E29" s="56"/>
      <c r="F29" s="54"/>
      <c r="G29" s="57"/>
      <c r="H29" s="58"/>
      <c r="I29" s="366"/>
      <c r="J29" s="56"/>
      <c r="K29" s="365">
        <v>7</v>
      </c>
      <c r="L29" s="364"/>
      <c r="M29" s="55"/>
      <c r="N29" s="363" t="s">
        <v>59</v>
      </c>
      <c r="O29" s="362">
        <v>2000</v>
      </c>
      <c r="P29" s="360">
        <v>2000</v>
      </c>
      <c r="Q29" s="359">
        <v>2000</v>
      </c>
      <c r="R29" s="362">
        <f>O29</f>
        <v>2000</v>
      </c>
      <c r="T29" s="362">
        <v>1000</v>
      </c>
      <c r="U29" s="362">
        <v>1000</v>
      </c>
      <c r="V29" s="362">
        <v>0</v>
      </c>
      <c r="W29" s="361">
        <f>SUM(T29:V29)</f>
        <v>2000</v>
      </c>
      <c r="X29" s="359" t="e">
        <f>W29/(#REF!/100)</f>
        <v>#REF!</v>
      </c>
      <c r="Z29" s="362">
        <v>0</v>
      </c>
      <c r="AA29" s="362">
        <v>0</v>
      </c>
      <c r="AB29" s="362">
        <v>0</v>
      </c>
      <c r="AC29" s="361">
        <f>SUM(Z29:AB29)</f>
        <v>0</v>
      </c>
      <c r="AD29" s="359" t="e">
        <f>AC29/(#REF!/100)</f>
        <v>#REF!</v>
      </c>
      <c r="AF29" s="361">
        <f>W29+AC29</f>
        <v>2000</v>
      </c>
      <c r="AG29" s="359" t="e">
        <f>AF29/(#REF!/100)</f>
        <v>#REF!</v>
      </c>
      <c r="AI29" s="362">
        <v>0</v>
      </c>
      <c r="AJ29" s="362">
        <v>0</v>
      </c>
      <c r="AK29" s="362">
        <v>0</v>
      </c>
      <c r="AL29" s="361">
        <f>SUM(AI29:AK29)</f>
        <v>0</v>
      </c>
      <c r="AM29" s="359" t="e">
        <f>AL29/(#REF!/100)</f>
        <v>#REF!</v>
      </c>
      <c r="AO29" s="362">
        <v>0</v>
      </c>
      <c r="AP29" s="362">
        <v>0</v>
      </c>
      <c r="AQ29" s="362">
        <v>0</v>
      </c>
      <c r="AR29" s="361">
        <f>SUM(AO29:AQ29)</f>
        <v>0</v>
      </c>
      <c r="AS29" s="359" t="e">
        <f>AR29/(#REF!/100)</f>
        <v>#REF!</v>
      </c>
      <c r="AU29" s="361">
        <f>AL29+AR29</f>
        <v>0</v>
      </c>
      <c r="AV29" s="359" t="e">
        <f>AU29/(#REF!/100)</f>
        <v>#REF!</v>
      </c>
      <c r="AX29" s="360">
        <f>AF29+AU29</f>
        <v>2000</v>
      </c>
      <c r="AY29" s="359">
        <f>AX29/(R29/100)</f>
        <v>100</v>
      </c>
    </row>
    <row r="30" spans="1:51" ht="29.1" customHeight="1" x14ac:dyDescent="0.2">
      <c r="A30" s="52"/>
      <c r="B30" s="54"/>
      <c r="C30" s="54"/>
      <c r="D30" s="55"/>
      <c r="E30" s="56"/>
      <c r="F30" s="54"/>
      <c r="G30" s="57"/>
      <c r="H30" s="58"/>
      <c r="I30" s="366"/>
      <c r="J30" s="56"/>
      <c r="K30" s="365">
        <v>9</v>
      </c>
      <c r="L30" s="364"/>
      <c r="M30" s="55"/>
      <c r="N30" s="363" t="s">
        <v>172</v>
      </c>
      <c r="O30" s="362">
        <v>0</v>
      </c>
      <c r="P30" s="360">
        <v>0</v>
      </c>
      <c r="Q30" s="359">
        <v>0</v>
      </c>
      <c r="R30" s="362">
        <f>O30</f>
        <v>0</v>
      </c>
      <c r="T30" s="362">
        <f>(R30/100*8)</f>
        <v>0</v>
      </c>
      <c r="U30" s="362">
        <f>(R30/100*5)</f>
        <v>0</v>
      </c>
      <c r="V30" s="362">
        <f>(R30/100*5)</f>
        <v>0</v>
      </c>
      <c r="W30" s="361">
        <f>SUM(T30:V30)</f>
        <v>0</v>
      </c>
      <c r="X30" s="359" t="e">
        <f>W30/(#REF!/100)</f>
        <v>#REF!</v>
      </c>
      <c r="Z30" s="362" t="e">
        <f>(#REF!/100*5)</f>
        <v>#REF!</v>
      </c>
      <c r="AA30" s="362" t="e">
        <f>(#REF!/100*5)</f>
        <v>#REF!</v>
      </c>
      <c r="AB30" s="362" t="e">
        <f>(#REF!/100*5)</f>
        <v>#REF!</v>
      </c>
      <c r="AC30" s="361" t="e">
        <f>SUM(Z30:AB30)</f>
        <v>#REF!</v>
      </c>
      <c r="AD30" s="359" t="e">
        <f>AC30/(#REF!/100)</f>
        <v>#REF!</v>
      </c>
      <c r="AF30" s="361" t="e">
        <f>W30+AC30</f>
        <v>#REF!</v>
      </c>
      <c r="AG30" s="359" t="e">
        <f>AF30/(#REF!/100)</f>
        <v>#REF!</v>
      </c>
      <c r="AI30" s="362">
        <f>(R30/100*10)</f>
        <v>0</v>
      </c>
      <c r="AJ30" s="362">
        <f>(R30/100*10)</f>
        <v>0</v>
      </c>
      <c r="AK30" s="362">
        <f>(R30/100*10)</f>
        <v>0</v>
      </c>
      <c r="AL30" s="361">
        <f>SUM(AI30:AK30)</f>
        <v>0</v>
      </c>
      <c r="AM30" s="359" t="e">
        <f>AL30/(#REF!/100)</f>
        <v>#REF!</v>
      </c>
      <c r="AO30" s="362" t="e">
        <f>(AA30/100*5)</f>
        <v>#REF!</v>
      </c>
      <c r="AP30" s="362">
        <f>(R30/100*8)</f>
        <v>0</v>
      </c>
      <c r="AQ30" s="362">
        <f>(R30/100*9)</f>
        <v>0</v>
      </c>
      <c r="AR30" s="361" t="e">
        <f>SUM(AO30:AQ30)</f>
        <v>#REF!</v>
      </c>
      <c r="AS30" s="359" t="e">
        <f>AR30/(#REF!/100)</f>
        <v>#REF!</v>
      </c>
      <c r="AU30" s="361" t="e">
        <f>AL30+AR30</f>
        <v>#REF!</v>
      </c>
      <c r="AV30" s="359" t="e">
        <f>AU30/(#REF!/100)</f>
        <v>#REF!</v>
      </c>
      <c r="AX30" s="360" t="e">
        <f>AF30+AU30</f>
        <v>#REF!</v>
      </c>
      <c r="AY30" s="359" t="e">
        <f>AX30/(R30/100)</f>
        <v>#REF!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R18" sqref="R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4901000</v>
      </c>
      <c r="S13" s="393">
        <f t="shared" ref="S13:AH13" si="0">S14</f>
        <v>0</v>
      </c>
      <c r="T13" s="47">
        <f t="shared" si="0"/>
        <v>733900</v>
      </c>
      <c r="U13" s="47">
        <f t="shared" si="0"/>
        <v>364500</v>
      </c>
      <c r="V13" s="47">
        <f t="shared" si="0"/>
        <v>344700</v>
      </c>
      <c r="W13" s="47">
        <f t="shared" si="0"/>
        <v>1443100</v>
      </c>
      <c r="X13" s="47">
        <f t="shared" si="0"/>
        <v>29.44501122219955</v>
      </c>
      <c r="Y13" s="393">
        <f t="shared" si="0"/>
        <v>0</v>
      </c>
      <c r="Z13" s="47">
        <f t="shared" si="0"/>
        <v>480700</v>
      </c>
      <c r="AA13" s="47">
        <f t="shared" si="0"/>
        <v>476400</v>
      </c>
      <c r="AB13" s="47">
        <f t="shared" si="0"/>
        <v>531700</v>
      </c>
      <c r="AC13" s="47">
        <f t="shared" si="0"/>
        <v>1488800</v>
      </c>
      <c r="AD13" s="47">
        <f t="shared" si="0"/>
        <v>30.377473984901041</v>
      </c>
      <c r="AE13" s="393">
        <f t="shared" si="0"/>
        <v>0</v>
      </c>
      <c r="AF13" s="47">
        <f t="shared" si="0"/>
        <v>2931900</v>
      </c>
      <c r="AG13" s="47">
        <f t="shared" si="0"/>
        <v>59.822485207100591</v>
      </c>
      <c r="AH13" s="393">
        <f t="shared" si="0"/>
        <v>0</v>
      </c>
      <c r="AI13" s="47">
        <f t="shared" ref="AI13:AX13" si="1">AI14</f>
        <v>475600</v>
      </c>
      <c r="AJ13" s="47">
        <f t="shared" si="1"/>
        <v>324400</v>
      </c>
      <c r="AK13" s="47">
        <f t="shared" si="1"/>
        <v>323900</v>
      </c>
      <c r="AL13" s="47">
        <f t="shared" si="1"/>
        <v>1123900</v>
      </c>
      <c r="AM13" s="47">
        <f t="shared" si="1"/>
        <v>22.932054682717812</v>
      </c>
      <c r="AN13" s="393">
        <f t="shared" si="1"/>
        <v>0</v>
      </c>
      <c r="AO13" s="47">
        <f t="shared" si="1"/>
        <v>282600</v>
      </c>
      <c r="AP13" s="47">
        <f t="shared" si="1"/>
        <v>282600</v>
      </c>
      <c r="AQ13" s="47">
        <f t="shared" si="1"/>
        <v>280000</v>
      </c>
      <c r="AR13" s="47">
        <f t="shared" si="1"/>
        <v>845200</v>
      </c>
      <c r="AS13" s="47">
        <f t="shared" si="1"/>
        <v>17.245460110181597</v>
      </c>
      <c r="AT13" s="393">
        <f t="shared" si="1"/>
        <v>0</v>
      </c>
      <c r="AU13" s="47">
        <f t="shared" si="1"/>
        <v>1969100</v>
      </c>
      <c r="AV13" s="47">
        <f t="shared" si="1"/>
        <v>40.177514792899409</v>
      </c>
      <c r="AW13" s="393">
        <f t="shared" si="1"/>
        <v>0</v>
      </c>
      <c r="AX13" s="47">
        <f t="shared" si="1"/>
        <v>4901000</v>
      </c>
      <c r="AY13" s="47">
        <f t="shared" ref="S13:AY20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4901000</v>
      </c>
      <c r="S14" s="394">
        <f t="shared" si="2"/>
        <v>0</v>
      </c>
      <c r="T14" s="66">
        <f t="shared" si="2"/>
        <v>733900</v>
      </c>
      <c r="U14" s="66">
        <f t="shared" si="2"/>
        <v>364500</v>
      </c>
      <c r="V14" s="66">
        <f t="shared" si="2"/>
        <v>344700</v>
      </c>
      <c r="W14" s="66">
        <f t="shared" si="2"/>
        <v>1443100</v>
      </c>
      <c r="X14" s="66">
        <f t="shared" si="2"/>
        <v>29.44501122219955</v>
      </c>
      <c r="Y14" s="394">
        <f t="shared" si="2"/>
        <v>0</v>
      </c>
      <c r="Z14" s="66">
        <f t="shared" si="2"/>
        <v>480700</v>
      </c>
      <c r="AA14" s="66">
        <f t="shared" si="2"/>
        <v>476400</v>
      </c>
      <c r="AB14" s="66">
        <f t="shared" si="2"/>
        <v>531700</v>
      </c>
      <c r="AC14" s="66">
        <f t="shared" si="2"/>
        <v>1488800</v>
      </c>
      <c r="AD14" s="66">
        <f t="shared" si="2"/>
        <v>30.377473984901041</v>
      </c>
      <c r="AE14" s="394">
        <f t="shared" si="2"/>
        <v>0</v>
      </c>
      <c r="AF14" s="66">
        <f t="shared" si="2"/>
        <v>2931900</v>
      </c>
      <c r="AG14" s="66">
        <f t="shared" si="2"/>
        <v>59.822485207100591</v>
      </c>
      <c r="AH14" s="394">
        <f t="shared" si="2"/>
        <v>0</v>
      </c>
      <c r="AI14" s="66">
        <f t="shared" si="2"/>
        <v>475600</v>
      </c>
      <c r="AJ14" s="66">
        <f t="shared" si="2"/>
        <v>324400</v>
      </c>
      <c r="AK14" s="66">
        <f t="shared" si="2"/>
        <v>323900</v>
      </c>
      <c r="AL14" s="66">
        <f t="shared" si="2"/>
        <v>1123900</v>
      </c>
      <c r="AM14" s="66">
        <f t="shared" si="2"/>
        <v>22.932054682717812</v>
      </c>
      <c r="AN14" s="394">
        <f t="shared" si="2"/>
        <v>0</v>
      </c>
      <c r="AO14" s="66">
        <f t="shared" si="2"/>
        <v>282600</v>
      </c>
      <c r="AP14" s="66">
        <f t="shared" si="2"/>
        <v>282600</v>
      </c>
      <c r="AQ14" s="66">
        <f t="shared" si="2"/>
        <v>280000</v>
      </c>
      <c r="AR14" s="66">
        <f t="shared" si="2"/>
        <v>845200</v>
      </c>
      <c r="AS14" s="66">
        <f t="shared" si="2"/>
        <v>17.245460110181597</v>
      </c>
      <c r="AT14" s="394">
        <f t="shared" si="2"/>
        <v>0</v>
      </c>
      <c r="AU14" s="66">
        <f t="shared" si="2"/>
        <v>1969100</v>
      </c>
      <c r="AV14" s="66">
        <f t="shared" si="2"/>
        <v>40.177514792899409</v>
      </c>
      <c r="AW14" s="394">
        <f t="shared" si="2"/>
        <v>0</v>
      </c>
      <c r="AX14" s="66">
        <f t="shared" si="2"/>
        <v>4901000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4901000</v>
      </c>
      <c r="S15" s="379">
        <f t="shared" si="2"/>
        <v>0</v>
      </c>
      <c r="T15" s="80">
        <f t="shared" si="2"/>
        <v>733900</v>
      </c>
      <c r="U15" s="80">
        <f t="shared" si="2"/>
        <v>364500</v>
      </c>
      <c r="V15" s="80">
        <f t="shared" si="2"/>
        <v>344700</v>
      </c>
      <c r="W15" s="80">
        <f t="shared" si="2"/>
        <v>1443100</v>
      </c>
      <c r="X15" s="80">
        <f t="shared" si="2"/>
        <v>29.44501122219955</v>
      </c>
      <c r="Y15" s="379">
        <f t="shared" si="2"/>
        <v>0</v>
      </c>
      <c r="Z15" s="80">
        <f t="shared" si="2"/>
        <v>480700</v>
      </c>
      <c r="AA15" s="80">
        <f t="shared" si="2"/>
        <v>476400</v>
      </c>
      <c r="AB15" s="80">
        <f t="shared" si="2"/>
        <v>531700</v>
      </c>
      <c r="AC15" s="80">
        <f t="shared" si="2"/>
        <v>1488800</v>
      </c>
      <c r="AD15" s="80">
        <f t="shared" si="2"/>
        <v>30.377473984901041</v>
      </c>
      <c r="AE15" s="379">
        <f t="shared" si="2"/>
        <v>0</v>
      </c>
      <c r="AF15" s="80">
        <f t="shared" si="2"/>
        <v>2931900</v>
      </c>
      <c r="AG15" s="80">
        <f t="shared" si="2"/>
        <v>59.822485207100591</v>
      </c>
      <c r="AH15" s="379">
        <f t="shared" si="2"/>
        <v>0</v>
      </c>
      <c r="AI15" s="80">
        <f t="shared" si="2"/>
        <v>475600</v>
      </c>
      <c r="AJ15" s="80">
        <f t="shared" si="2"/>
        <v>324400</v>
      </c>
      <c r="AK15" s="80">
        <f t="shared" si="2"/>
        <v>323900</v>
      </c>
      <c r="AL15" s="80">
        <f t="shared" si="2"/>
        <v>1123900</v>
      </c>
      <c r="AM15" s="80">
        <f t="shared" si="2"/>
        <v>22.932054682717812</v>
      </c>
      <c r="AN15" s="379">
        <f t="shared" si="2"/>
        <v>0</v>
      </c>
      <c r="AO15" s="80">
        <f t="shared" si="2"/>
        <v>282600</v>
      </c>
      <c r="AP15" s="80">
        <f t="shared" si="2"/>
        <v>282600</v>
      </c>
      <c r="AQ15" s="80">
        <f t="shared" si="2"/>
        <v>280000</v>
      </c>
      <c r="AR15" s="80">
        <f t="shared" si="2"/>
        <v>845200</v>
      </c>
      <c r="AS15" s="80">
        <f t="shared" si="2"/>
        <v>17.245460110181597</v>
      </c>
      <c r="AT15" s="379">
        <f t="shared" si="2"/>
        <v>0</v>
      </c>
      <c r="AU15" s="80">
        <f t="shared" si="2"/>
        <v>1969100</v>
      </c>
      <c r="AV15" s="80">
        <f t="shared" si="2"/>
        <v>40.177514792899409</v>
      </c>
      <c r="AW15" s="379">
        <f t="shared" si="2"/>
        <v>0</v>
      </c>
      <c r="AX15" s="80">
        <f t="shared" si="2"/>
        <v>4901000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67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126</v>
      </c>
      <c r="O16" s="95">
        <f t="shared" ref="O16:R20" si="3">O17</f>
        <v>4901000</v>
      </c>
      <c r="P16" s="169">
        <f t="shared" si="3"/>
        <v>5616000</v>
      </c>
      <c r="Q16" s="170">
        <f t="shared" si="3"/>
        <v>6063000</v>
      </c>
      <c r="R16" s="95">
        <f t="shared" si="3"/>
        <v>4901000</v>
      </c>
      <c r="S16" s="375"/>
      <c r="T16" s="95">
        <f t="shared" si="2"/>
        <v>733900</v>
      </c>
      <c r="U16" s="95">
        <f t="shared" si="2"/>
        <v>364500</v>
      </c>
      <c r="V16" s="95">
        <f>V650+V17+V340+V396+V594</f>
        <v>344700</v>
      </c>
      <c r="W16" s="95">
        <f t="shared" ref="W16:W30" si="4">T16+U16+V16</f>
        <v>1443100</v>
      </c>
      <c r="X16" s="94">
        <f t="shared" ref="X16:X30" si="5">W16/(R16/100)</f>
        <v>29.44501122219955</v>
      </c>
      <c r="Y16" s="374"/>
      <c r="Z16" s="94">
        <f t="shared" si="2"/>
        <v>480700</v>
      </c>
      <c r="AA16" s="95">
        <f t="shared" si="2"/>
        <v>476400</v>
      </c>
      <c r="AB16" s="95">
        <f>AB650+AB17+AB340+AB396+AB594</f>
        <v>531700</v>
      </c>
      <c r="AC16" s="95">
        <f t="shared" ref="AC16:AC30" si="6">Z16+AA16+AB16</f>
        <v>1488800</v>
      </c>
      <c r="AD16" s="195">
        <f t="shared" ref="AD16:AD21" si="7">AC16/(R16/100)</f>
        <v>30.377473984901041</v>
      </c>
      <c r="AE16" s="374"/>
      <c r="AF16" s="195">
        <f t="shared" ref="AF16:AF30" si="8">W16+AC16</f>
        <v>2931900</v>
      </c>
      <c r="AG16" s="195">
        <f t="shared" ref="AG16:AG30" si="9">AF16/(R16/100)</f>
        <v>59.822485207100591</v>
      </c>
      <c r="AH16" s="374"/>
      <c r="AI16" s="195">
        <f t="shared" si="2"/>
        <v>475600</v>
      </c>
      <c r="AJ16" s="95">
        <f t="shared" si="2"/>
        <v>324400</v>
      </c>
      <c r="AK16" s="95">
        <f>AK650+AK17+AK340+AK396+AK594</f>
        <v>323900</v>
      </c>
      <c r="AL16" s="95">
        <f t="shared" ref="AL16:AL30" si="10">AI16+AJ16+AK16</f>
        <v>1123900</v>
      </c>
      <c r="AM16" s="195">
        <f t="shared" ref="AM16:AM21" si="11">AL16/(R16/100)</f>
        <v>22.932054682717812</v>
      </c>
      <c r="AN16" s="374"/>
      <c r="AO16" s="195">
        <f t="shared" si="2"/>
        <v>282600</v>
      </c>
      <c r="AP16" s="95">
        <f t="shared" si="2"/>
        <v>282600</v>
      </c>
      <c r="AQ16" s="95">
        <f>AQ650+AQ17+AQ340+AQ396+AQ594</f>
        <v>280000</v>
      </c>
      <c r="AR16" s="95">
        <f t="shared" ref="AR16:AR30" si="12">AO16+AP16+AQ16</f>
        <v>845200</v>
      </c>
      <c r="AS16" s="195">
        <f t="shared" ref="AS16:AS21" si="13">AR16/(R16/100)</f>
        <v>17.245460110181597</v>
      </c>
      <c r="AT16" s="374"/>
      <c r="AU16" s="195">
        <f t="shared" ref="AU16:AU30" si="14">AL16+AR16</f>
        <v>1969100</v>
      </c>
      <c r="AV16" s="195">
        <f t="shared" ref="AV16:AV30" si="15">AU16/(R16/100)</f>
        <v>40.177514792899409</v>
      </c>
      <c r="AW16" s="374"/>
      <c r="AX16" s="195">
        <f t="shared" ref="AX16:AX30" si="16">AF16+AU16</f>
        <v>4901000</v>
      </c>
      <c r="AY16" s="195">
        <f t="shared" ref="AY16:AY30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si="3"/>
        <v>4901000</v>
      </c>
      <c r="P17" s="66">
        <f t="shared" si="3"/>
        <v>5616000</v>
      </c>
      <c r="Q17" s="67">
        <f t="shared" si="3"/>
        <v>6063000</v>
      </c>
      <c r="R17" s="99">
        <f t="shared" si="3"/>
        <v>4901000</v>
      </c>
      <c r="S17" s="383"/>
      <c r="T17" s="99">
        <f t="shared" si="2"/>
        <v>733900</v>
      </c>
      <c r="U17" s="99">
        <f t="shared" si="2"/>
        <v>364500</v>
      </c>
      <c r="V17" s="99">
        <f>V651+V18+V341+V397+V595</f>
        <v>344700</v>
      </c>
      <c r="W17" s="99">
        <f t="shared" si="4"/>
        <v>1443100</v>
      </c>
      <c r="X17" s="98">
        <f t="shared" si="5"/>
        <v>29.44501122219955</v>
      </c>
      <c r="Y17" s="374"/>
      <c r="Z17" s="98">
        <f t="shared" si="2"/>
        <v>480700</v>
      </c>
      <c r="AA17" s="99">
        <f t="shared" si="2"/>
        <v>476400</v>
      </c>
      <c r="AB17" s="99">
        <f>AB651+AB18+AB341+AB397+AB595</f>
        <v>531700</v>
      </c>
      <c r="AC17" s="99">
        <f t="shared" si="6"/>
        <v>1488800</v>
      </c>
      <c r="AD17" s="65">
        <f t="shared" si="7"/>
        <v>30.377473984901041</v>
      </c>
      <c r="AE17" s="374"/>
      <c r="AF17" s="65">
        <f t="shared" si="8"/>
        <v>2931900</v>
      </c>
      <c r="AG17" s="65">
        <f t="shared" si="9"/>
        <v>59.822485207100591</v>
      </c>
      <c r="AH17" s="374"/>
      <c r="AI17" s="65">
        <f t="shared" si="2"/>
        <v>475600</v>
      </c>
      <c r="AJ17" s="99">
        <f t="shared" si="2"/>
        <v>324400</v>
      </c>
      <c r="AK17" s="99">
        <f>AK651+AK18+AK341+AK397+AK595</f>
        <v>323900</v>
      </c>
      <c r="AL17" s="99">
        <f t="shared" si="10"/>
        <v>1123900</v>
      </c>
      <c r="AM17" s="65">
        <f t="shared" si="11"/>
        <v>22.932054682717812</v>
      </c>
      <c r="AN17" s="374"/>
      <c r="AO17" s="65">
        <f t="shared" si="2"/>
        <v>282600</v>
      </c>
      <c r="AP17" s="99">
        <f t="shared" si="2"/>
        <v>282600</v>
      </c>
      <c r="AQ17" s="99">
        <f>AQ651+AQ18+AQ341+AQ397+AQ595</f>
        <v>280000</v>
      </c>
      <c r="AR17" s="99">
        <f t="shared" si="12"/>
        <v>845200</v>
      </c>
      <c r="AS17" s="65">
        <f t="shared" si="13"/>
        <v>17.245460110181597</v>
      </c>
      <c r="AT17" s="374"/>
      <c r="AU17" s="65">
        <f t="shared" si="14"/>
        <v>1969100</v>
      </c>
      <c r="AV17" s="65">
        <f t="shared" si="15"/>
        <v>40.177514792899409</v>
      </c>
      <c r="AW17" s="374"/>
      <c r="AX17" s="65">
        <f t="shared" si="16"/>
        <v>4901000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128</v>
      </c>
      <c r="O18" s="103">
        <f t="shared" si="3"/>
        <v>4901000</v>
      </c>
      <c r="P18" s="131">
        <f t="shared" si="3"/>
        <v>5616000</v>
      </c>
      <c r="Q18" s="132">
        <f t="shared" si="3"/>
        <v>6063000</v>
      </c>
      <c r="R18" s="103">
        <f t="shared" si="3"/>
        <v>4901000</v>
      </c>
      <c r="S18" s="379"/>
      <c r="T18" s="103">
        <f t="shared" si="2"/>
        <v>733900</v>
      </c>
      <c r="U18" s="103">
        <f t="shared" si="2"/>
        <v>364500</v>
      </c>
      <c r="V18" s="103">
        <f>V652+V19+V342+V398+V596</f>
        <v>344700</v>
      </c>
      <c r="W18" s="103">
        <f t="shared" si="4"/>
        <v>1443100</v>
      </c>
      <c r="X18" s="102">
        <f t="shared" si="5"/>
        <v>29.44501122219955</v>
      </c>
      <c r="Y18" s="374"/>
      <c r="Z18" s="102">
        <f t="shared" si="2"/>
        <v>480700</v>
      </c>
      <c r="AA18" s="103">
        <f t="shared" si="2"/>
        <v>476400</v>
      </c>
      <c r="AB18" s="103">
        <f>AB652+AB19+AB342+AB398+AB596</f>
        <v>531700</v>
      </c>
      <c r="AC18" s="103">
        <f t="shared" si="6"/>
        <v>1488800</v>
      </c>
      <c r="AD18" s="420">
        <f t="shared" si="7"/>
        <v>30.377473984901041</v>
      </c>
      <c r="AE18" s="374"/>
      <c r="AF18" s="420">
        <f t="shared" si="8"/>
        <v>2931900</v>
      </c>
      <c r="AG18" s="420">
        <f t="shared" si="9"/>
        <v>59.822485207100591</v>
      </c>
      <c r="AH18" s="374"/>
      <c r="AI18" s="420">
        <f t="shared" si="2"/>
        <v>475600</v>
      </c>
      <c r="AJ18" s="103">
        <f t="shared" si="2"/>
        <v>324400</v>
      </c>
      <c r="AK18" s="103">
        <f>AK652+AK19+AK342+AK398+AK596</f>
        <v>323900</v>
      </c>
      <c r="AL18" s="103">
        <f t="shared" si="10"/>
        <v>1123900</v>
      </c>
      <c r="AM18" s="420">
        <f t="shared" si="11"/>
        <v>22.932054682717812</v>
      </c>
      <c r="AN18" s="374"/>
      <c r="AO18" s="420">
        <f t="shared" si="2"/>
        <v>282600</v>
      </c>
      <c r="AP18" s="103">
        <f t="shared" si="2"/>
        <v>282600</v>
      </c>
      <c r="AQ18" s="103">
        <f>AQ652+AQ19+AQ342+AQ398+AQ596</f>
        <v>280000</v>
      </c>
      <c r="AR18" s="103">
        <f t="shared" si="12"/>
        <v>845200</v>
      </c>
      <c r="AS18" s="420">
        <f t="shared" si="13"/>
        <v>17.245460110181597</v>
      </c>
      <c r="AT18" s="374"/>
      <c r="AU18" s="420">
        <f t="shared" si="14"/>
        <v>1969100</v>
      </c>
      <c r="AV18" s="420">
        <f t="shared" si="15"/>
        <v>40.177514792899409</v>
      </c>
      <c r="AW18" s="374"/>
      <c r="AX18" s="420">
        <f t="shared" si="16"/>
        <v>4901000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129</v>
      </c>
      <c r="O19" s="103">
        <f t="shared" si="3"/>
        <v>4901000</v>
      </c>
      <c r="P19" s="131">
        <f t="shared" si="3"/>
        <v>5616000</v>
      </c>
      <c r="Q19" s="132">
        <f t="shared" si="3"/>
        <v>6063000</v>
      </c>
      <c r="R19" s="103">
        <f t="shared" si="3"/>
        <v>4901000</v>
      </c>
      <c r="S19" s="379"/>
      <c r="T19" s="103">
        <f t="shared" si="2"/>
        <v>733900</v>
      </c>
      <c r="U19" s="103">
        <f t="shared" si="2"/>
        <v>364500</v>
      </c>
      <c r="V19" s="103">
        <f>V653+V20+V343+V399+V597</f>
        <v>344700</v>
      </c>
      <c r="W19" s="103">
        <f t="shared" si="4"/>
        <v>1443100</v>
      </c>
      <c r="X19" s="102">
        <f t="shared" si="5"/>
        <v>29.44501122219955</v>
      </c>
      <c r="Y19" s="374"/>
      <c r="Z19" s="102">
        <f t="shared" si="2"/>
        <v>480700</v>
      </c>
      <c r="AA19" s="103">
        <f t="shared" si="2"/>
        <v>476400</v>
      </c>
      <c r="AB19" s="103">
        <f>AB653+AB20+AB343+AB399+AB597</f>
        <v>531700</v>
      </c>
      <c r="AC19" s="103">
        <f t="shared" si="6"/>
        <v>1488800</v>
      </c>
      <c r="AD19" s="420">
        <f t="shared" si="7"/>
        <v>30.377473984901041</v>
      </c>
      <c r="AE19" s="374"/>
      <c r="AF19" s="420">
        <f t="shared" si="8"/>
        <v>2931900</v>
      </c>
      <c r="AG19" s="420">
        <f t="shared" si="9"/>
        <v>59.822485207100591</v>
      </c>
      <c r="AH19" s="374"/>
      <c r="AI19" s="420">
        <f t="shared" si="2"/>
        <v>475600</v>
      </c>
      <c r="AJ19" s="103">
        <f t="shared" si="2"/>
        <v>324400</v>
      </c>
      <c r="AK19" s="103">
        <f>AK653+AK20+AK343+AK399+AK597</f>
        <v>323900</v>
      </c>
      <c r="AL19" s="103">
        <f t="shared" si="10"/>
        <v>1123900</v>
      </c>
      <c r="AM19" s="420">
        <f t="shared" si="11"/>
        <v>22.932054682717812</v>
      </c>
      <c r="AN19" s="374"/>
      <c r="AO19" s="420">
        <f t="shared" si="2"/>
        <v>282600</v>
      </c>
      <c r="AP19" s="103">
        <f t="shared" si="2"/>
        <v>282600</v>
      </c>
      <c r="AQ19" s="103">
        <f>AQ653+AQ20+AQ343+AQ399+AQ597</f>
        <v>280000</v>
      </c>
      <c r="AR19" s="103">
        <f t="shared" si="12"/>
        <v>845200</v>
      </c>
      <c r="AS19" s="420">
        <f t="shared" si="13"/>
        <v>17.245460110181597</v>
      </c>
      <c r="AT19" s="374"/>
      <c r="AU19" s="420">
        <f t="shared" si="14"/>
        <v>1969100</v>
      </c>
      <c r="AV19" s="420">
        <f t="shared" si="15"/>
        <v>40.177514792899409</v>
      </c>
      <c r="AW19" s="374"/>
      <c r="AX19" s="420">
        <f t="shared" si="16"/>
        <v>4901000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129</v>
      </c>
      <c r="O20" s="103">
        <f t="shared" si="3"/>
        <v>4901000</v>
      </c>
      <c r="P20" s="131">
        <f t="shared" si="3"/>
        <v>5616000</v>
      </c>
      <c r="Q20" s="132">
        <f t="shared" si="3"/>
        <v>6063000</v>
      </c>
      <c r="R20" s="103">
        <f t="shared" si="3"/>
        <v>4901000</v>
      </c>
      <c r="S20" s="379"/>
      <c r="T20" s="103">
        <f t="shared" si="2"/>
        <v>733900</v>
      </c>
      <c r="U20" s="103">
        <f t="shared" si="2"/>
        <v>364500</v>
      </c>
      <c r="V20" s="103">
        <f>V654+V21+V344+V400+V598</f>
        <v>344700</v>
      </c>
      <c r="W20" s="103">
        <f t="shared" si="4"/>
        <v>1443100</v>
      </c>
      <c r="X20" s="102">
        <f t="shared" si="5"/>
        <v>29.44501122219955</v>
      </c>
      <c r="Y20" s="374"/>
      <c r="Z20" s="102">
        <f t="shared" si="2"/>
        <v>480700</v>
      </c>
      <c r="AA20" s="103">
        <f t="shared" si="2"/>
        <v>476400</v>
      </c>
      <c r="AB20" s="103">
        <f>AB654+AB21+AB344+AB400+AB598</f>
        <v>531700</v>
      </c>
      <c r="AC20" s="103">
        <f t="shared" si="6"/>
        <v>1488800</v>
      </c>
      <c r="AD20" s="420">
        <f t="shared" si="7"/>
        <v>30.377473984901041</v>
      </c>
      <c r="AE20" s="374"/>
      <c r="AF20" s="420">
        <f t="shared" si="8"/>
        <v>2931900</v>
      </c>
      <c r="AG20" s="420">
        <f t="shared" si="9"/>
        <v>59.822485207100591</v>
      </c>
      <c r="AH20" s="374"/>
      <c r="AI20" s="420">
        <f t="shared" si="2"/>
        <v>475600</v>
      </c>
      <c r="AJ20" s="103">
        <f t="shared" si="2"/>
        <v>324400</v>
      </c>
      <c r="AK20" s="103">
        <f>AK654+AK21+AK344+AK400+AK598</f>
        <v>323900</v>
      </c>
      <c r="AL20" s="103">
        <f t="shared" si="10"/>
        <v>1123900</v>
      </c>
      <c r="AM20" s="420">
        <f t="shared" si="11"/>
        <v>22.932054682717812</v>
      </c>
      <c r="AN20" s="374"/>
      <c r="AO20" s="420">
        <f t="shared" si="2"/>
        <v>282600</v>
      </c>
      <c r="AP20" s="103">
        <f t="shared" si="2"/>
        <v>282600</v>
      </c>
      <c r="AQ20" s="103">
        <f>AQ654+AQ21+AQ344+AQ400+AQ598</f>
        <v>280000</v>
      </c>
      <c r="AR20" s="103">
        <f t="shared" si="12"/>
        <v>845200</v>
      </c>
      <c r="AS20" s="420">
        <f t="shared" si="13"/>
        <v>17.245460110181597</v>
      </c>
      <c r="AT20" s="374"/>
      <c r="AU20" s="420">
        <f t="shared" si="14"/>
        <v>1969100</v>
      </c>
      <c r="AV20" s="420">
        <f t="shared" si="15"/>
        <v>40.177514792899409</v>
      </c>
      <c r="AW20" s="374"/>
      <c r="AX20" s="420">
        <f t="shared" si="16"/>
        <v>4901000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4901000</v>
      </c>
      <c r="P21" s="127">
        <f>P22+P24+P26</f>
        <v>5616000</v>
      </c>
      <c r="Q21" s="128">
        <f>Q22+Q24+Q26</f>
        <v>6063000</v>
      </c>
      <c r="R21" s="126">
        <f>R22+R24+R26</f>
        <v>4901000</v>
      </c>
      <c r="S21" s="388"/>
      <c r="T21" s="126">
        <f>T22+T24+T26</f>
        <v>733900</v>
      </c>
      <c r="U21" s="126">
        <f>U22+U24+U26</f>
        <v>364500</v>
      </c>
      <c r="V21" s="126">
        <f>V22+V24+V26</f>
        <v>344700</v>
      </c>
      <c r="W21" s="126">
        <f t="shared" si="4"/>
        <v>1443100</v>
      </c>
      <c r="X21" s="125">
        <f t="shared" si="5"/>
        <v>29.44501122219955</v>
      </c>
      <c r="Y21" s="374"/>
      <c r="Z21" s="125">
        <f>Z22+Z24+Z26</f>
        <v>480700</v>
      </c>
      <c r="AA21" s="126">
        <f>AA22+AA24+AA26</f>
        <v>476400</v>
      </c>
      <c r="AB21" s="126">
        <f>AB22+AB24+AB26</f>
        <v>531700</v>
      </c>
      <c r="AC21" s="126">
        <f t="shared" si="6"/>
        <v>1488800</v>
      </c>
      <c r="AD21" s="423">
        <f t="shared" si="7"/>
        <v>30.377473984901041</v>
      </c>
      <c r="AE21" s="374"/>
      <c r="AF21" s="423">
        <f t="shared" si="8"/>
        <v>2931900</v>
      </c>
      <c r="AG21" s="423">
        <f t="shared" si="9"/>
        <v>59.822485207100591</v>
      </c>
      <c r="AH21" s="374"/>
      <c r="AI21" s="423">
        <f>AI22+AI24+AI26</f>
        <v>475600</v>
      </c>
      <c r="AJ21" s="126">
        <f>AJ22+AJ24+AJ26</f>
        <v>324400</v>
      </c>
      <c r="AK21" s="126">
        <f>AK22+AK24+AK26</f>
        <v>323900</v>
      </c>
      <c r="AL21" s="126">
        <f t="shared" si="10"/>
        <v>1123900</v>
      </c>
      <c r="AM21" s="423">
        <f t="shared" si="11"/>
        <v>22.932054682717812</v>
      </c>
      <c r="AN21" s="374"/>
      <c r="AO21" s="423">
        <f>AO22+AO24+AO26</f>
        <v>282600</v>
      </c>
      <c r="AP21" s="126">
        <f>AP22+AP24+AP26</f>
        <v>282600</v>
      </c>
      <c r="AQ21" s="126">
        <f>AQ22+AQ24+AQ26</f>
        <v>280000</v>
      </c>
      <c r="AR21" s="126">
        <f t="shared" si="12"/>
        <v>845200</v>
      </c>
      <c r="AS21" s="423">
        <f t="shared" si="13"/>
        <v>17.245460110181597</v>
      </c>
      <c r="AT21" s="374"/>
      <c r="AU21" s="423">
        <f t="shared" si="14"/>
        <v>1969100</v>
      </c>
      <c r="AV21" s="423">
        <f t="shared" si="15"/>
        <v>40.177514792899409</v>
      </c>
      <c r="AW21" s="374"/>
      <c r="AX21" s="423">
        <f t="shared" si="16"/>
        <v>4901000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4150000</v>
      </c>
      <c r="P22" s="131">
        <f>P23</f>
        <v>4750000</v>
      </c>
      <c r="Q22" s="132">
        <f>Q23</f>
        <v>5129000</v>
      </c>
      <c r="R22" s="103">
        <f>R23</f>
        <v>4150000</v>
      </c>
      <c r="S22" s="379"/>
      <c r="T22" s="103">
        <f>T23</f>
        <v>625000</v>
      </c>
      <c r="U22" s="103">
        <f>U23</f>
        <v>300000</v>
      </c>
      <c r="V22" s="103">
        <f>V23</f>
        <v>300000</v>
      </c>
      <c r="W22" s="103">
        <f t="shared" si="4"/>
        <v>1225000</v>
      </c>
      <c r="X22" s="102">
        <f t="shared" si="5"/>
        <v>29.518072289156628</v>
      </c>
      <c r="Y22" s="374"/>
      <c r="Z22" s="102">
        <f>Z23</f>
        <v>425000</v>
      </c>
      <c r="AA22" s="103">
        <f>AA23</f>
        <v>400000</v>
      </c>
      <c r="AB22" s="103">
        <f>AB23</f>
        <v>450000</v>
      </c>
      <c r="AC22" s="103">
        <f t="shared" si="6"/>
        <v>1275000</v>
      </c>
      <c r="AD22" s="424">
        <f>AC22/(O22/100)</f>
        <v>30.722891566265059</v>
      </c>
      <c r="AE22" s="374"/>
      <c r="AF22" s="420">
        <f t="shared" si="8"/>
        <v>2500000</v>
      </c>
      <c r="AG22" s="420">
        <f t="shared" si="9"/>
        <v>60.24096385542169</v>
      </c>
      <c r="AH22" s="374"/>
      <c r="AI22" s="420">
        <f>AI23</f>
        <v>400000</v>
      </c>
      <c r="AJ22" s="103">
        <f>AJ23</f>
        <v>250000</v>
      </c>
      <c r="AK22" s="103">
        <f>AK23</f>
        <v>250000</v>
      </c>
      <c r="AL22" s="103">
        <f t="shared" si="10"/>
        <v>900000</v>
      </c>
      <c r="AM22" s="424">
        <f>AL22/(O22/100)</f>
        <v>21.686746987951807</v>
      </c>
      <c r="AN22" s="374"/>
      <c r="AO22" s="420">
        <f>AO23</f>
        <v>250000</v>
      </c>
      <c r="AP22" s="103">
        <f>AP23</f>
        <v>250000</v>
      </c>
      <c r="AQ22" s="103">
        <f>AQ23</f>
        <v>250000</v>
      </c>
      <c r="AR22" s="103">
        <f t="shared" si="12"/>
        <v>750000</v>
      </c>
      <c r="AS22" s="424">
        <f>AR22/(O22/100)</f>
        <v>18.072289156626507</v>
      </c>
      <c r="AT22" s="374"/>
      <c r="AU22" s="420">
        <f t="shared" si="14"/>
        <v>1650000</v>
      </c>
      <c r="AV22" s="420">
        <f t="shared" si="15"/>
        <v>39.75903614457831</v>
      </c>
      <c r="AW22" s="374"/>
      <c r="AX22" s="420">
        <f t="shared" si="16"/>
        <v>4150000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4150000</v>
      </c>
      <c r="P23" s="136">
        <v>4750000</v>
      </c>
      <c r="Q23" s="137">
        <v>5129000</v>
      </c>
      <c r="R23" s="129">
        <v>4150000</v>
      </c>
      <c r="S23" s="375"/>
      <c r="T23" s="129">
        <v>625000</v>
      </c>
      <c r="U23" s="129">
        <v>300000</v>
      </c>
      <c r="V23" s="129">
        <v>300000</v>
      </c>
      <c r="W23" s="129">
        <f>T23+U23+V23</f>
        <v>1225000</v>
      </c>
      <c r="X23" s="135">
        <f>W23/(R23/100)</f>
        <v>29.518072289156628</v>
      </c>
      <c r="Y23" s="374"/>
      <c r="Z23" s="135">
        <v>425000</v>
      </c>
      <c r="AA23" s="129">
        <v>400000</v>
      </c>
      <c r="AB23" s="129">
        <v>450000</v>
      </c>
      <c r="AC23" s="129">
        <f t="shared" si="6"/>
        <v>1275000</v>
      </c>
      <c r="AD23" s="424">
        <f>AC23/(O23/100)</f>
        <v>30.722891566265059</v>
      </c>
      <c r="AE23" s="374"/>
      <c r="AF23" s="424">
        <f>W23+AC23</f>
        <v>2500000</v>
      </c>
      <c r="AG23" s="424">
        <f>AF23/(R23/100)</f>
        <v>60.24096385542169</v>
      </c>
      <c r="AH23" s="374"/>
      <c r="AI23" s="424">
        <v>400000</v>
      </c>
      <c r="AJ23" s="129">
        <v>250000</v>
      </c>
      <c r="AK23" s="129">
        <v>250000</v>
      </c>
      <c r="AL23" s="129">
        <f t="shared" si="10"/>
        <v>900000</v>
      </c>
      <c r="AM23" s="424">
        <f>AL23/(O23/100)</f>
        <v>21.686746987951807</v>
      </c>
      <c r="AN23" s="374"/>
      <c r="AO23" s="424">
        <v>250000</v>
      </c>
      <c r="AP23" s="129">
        <v>250000</v>
      </c>
      <c r="AQ23" s="129">
        <v>250000</v>
      </c>
      <c r="AR23" s="129">
        <f t="shared" si="12"/>
        <v>750000</v>
      </c>
      <c r="AS23" s="424">
        <f>AR23/(O23/100)</f>
        <v>18.072289156626507</v>
      </c>
      <c r="AT23" s="374"/>
      <c r="AU23" s="424">
        <f>AL23+AR23</f>
        <v>1650000</v>
      </c>
      <c r="AV23" s="424">
        <f>AU23/(R23/100)</f>
        <v>39.75903614457831</v>
      </c>
      <c r="AW23" s="374"/>
      <c r="AX23" s="424">
        <f>AF23+AU23</f>
        <v>4150000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700000</v>
      </c>
      <c r="P24" s="131">
        <f>P25</f>
        <v>810000</v>
      </c>
      <c r="Q24" s="132">
        <f>Q25</f>
        <v>872000</v>
      </c>
      <c r="R24" s="103">
        <f>R25</f>
        <v>700000</v>
      </c>
      <c r="S24" s="379"/>
      <c r="T24" s="103">
        <f>T25</f>
        <v>105000</v>
      </c>
      <c r="U24" s="103">
        <f>U25</f>
        <v>60000</v>
      </c>
      <c r="V24" s="103">
        <f>V25</f>
        <v>40000</v>
      </c>
      <c r="W24" s="103">
        <f t="shared" si="4"/>
        <v>205000</v>
      </c>
      <c r="X24" s="102">
        <f t="shared" si="5"/>
        <v>29.285714285714285</v>
      </c>
      <c r="Y24" s="374"/>
      <c r="Z24" s="102">
        <f>Z25</f>
        <v>50000</v>
      </c>
      <c r="AA24" s="103">
        <f>AA25</f>
        <v>70000</v>
      </c>
      <c r="AB24" s="103">
        <f>AB25</f>
        <v>75000</v>
      </c>
      <c r="AC24" s="103">
        <f t="shared" si="6"/>
        <v>195000</v>
      </c>
      <c r="AD24" s="424">
        <f>AC24/(O24/100)</f>
        <v>27.857142857142858</v>
      </c>
      <c r="AE24" s="374"/>
      <c r="AF24" s="420">
        <f t="shared" si="8"/>
        <v>400000</v>
      </c>
      <c r="AG24" s="420">
        <f t="shared" si="9"/>
        <v>57.142857142857146</v>
      </c>
      <c r="AH24" s="374"/>
      <c r="AI24" s="420">
        <f>AI25</f>
        <v>70000</v>
      </c>
      <c r="AJ24" s="103">
        <f>AJ25</f>
        <v>70000</v>
      </c>
      <c r="AK24" s="103">
        <f>AK25</f>
        <v>70000</v>
      </c>
      <c r="AL24" s="103">
        <f t="shared" si="10"/>
        <v>210000</v>
      </c>
      <c r="AM24" s="424">
        <f>AL24/(O24/100)</f>
        <v>30</v>
      </c>
      <c r="AN24" s="374"/>
      <c r="AO24" s="420">
        <f>AO25</f>
        <v>30000</v>
      </c>
      <c r="AP24" s="103">
        <f>AP25</f>
        <v>30000</v>
      </c>
      <c r="AQ24" s="103">
        <f>AQ25</f>
        <v>30000</v>
      </c>
      <c r="AR24" s="103">
        <f t="shared" si="12"/>
        <v>90000</v>
      </c>
      <c r="AS24" s="424">
        <f>AR24/(O24/100)</f>
        <v>12.857142857142858</v>
      </c>
      <c r="AT24" s="374"/>
      <c r="AU24" s="420">
        <f t="shared" si="14"/>
        <v>300000</v>
      </c>
      <c r="AV24" s="420">
        <f t="shared" si="15"/>
        <v>42.857142857142854</v>
      </c>
      <c r="AW24" s="374"/>
      <c r="AX24" s="420">
        <f t="shared" si="16"/>
        <v>700000</v>
      </c>
      <c r="AY24" s="420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700000</v>
      </c>
      <c r="P25" s="136">
        <v>810000</v>
      </c>
      <c r="Q25" s="137">
        <v>872000</v>
      </c>
      <c r="R25" s="129">
        <v>700000</v>
      </c>
      <c r="S25" s="375"/>
      <c r="T25" s="129">
        <v>105000</v>
      </c>
      <c r="U25" s="129">
        <v>60000</v>
      </c>
      <c r="V25" s="129">
        <v>40000</v>
      </c>
      <c r="W25" s="129">
        <f t="shared" si="4"/>
        <v>205000</v>
      </c>
      <c r="X25" s="135">
        <f t="shared" si="5"/>
        <v>29.285714285714285</v>
      </c>
      <c r="Y25" s="374"/>
      <c r="Z25" s="135">
        <v>50000</v>
      </c>
      <c r="AA25" s="129">
        <v>70000</v>
      </c>
      <c r="AB25" s="129">
        <v>75000</v>
      </c>
      <c r="AC25" s="129">
        <f t="shared" si="6"/>
        <v>195000</v>
      </c>
      <c r="AD25" s="424">
        <f>AC25/(O25/100)</f>
        <v>27.857142857142858</v>
      </c>
      <c r="AE25" s="374"/>
      <c r="AF25" s="424">
        <f t="shared" si="8"/>
        <v>400000</v>
      </c>
      <c r="AG25" s="424">
        <f t="shared" si="9"/>
        <v>57.142857142857146</v>
      </c>
      <c r="AH25" s="374"/>
      <c r="AI25" s="424">
        <v>70000</v>
      </c>
      <c r="AJ25" s="129">
        <v>70000</v>
      </c>
      <c r="AK25" s="129">
        <v>70000</v>
      </c>
      <c r="AL25" s="129">
        <f t="shared" si="10"/>
        <v>210000</v>
      </c>
      <c r="AM25" s="424">
        <f>AL25/(O25/100)</f>
        <v>30</v>
      </c>
      <c r="AN25" s="374"/>
      <c r="AO25" s="424">
        <v>30000</v>
      </c>
      <c r="AP25" s="129">
        <v>30000</v>
      </c>
      <c r="AQ25" s="129">
        <v>30000</v>
      </c>
      <c r="AR25" s="129">
        <f t="shared" si="12"/>
        <v>90000</v>
      </c>
      <c r="AS25" s="424">
        <f>AR25/(O25/100)</f>
        <v>12.857142857142858</v>
      </c>
      <c r="AT25" s="374"/>
      <c r="AU25" s="424">
        <f t="shared" si="14"/>
        <v>300000</v>
      </c>
      <c r="AV25" s="424">
        <f t="shared" si="15"/>
        <v>42.857142857142854</v>
      </c>
      <c r="AW25" s="374"/>
      <c r="AX25" s="424">
        <f t="shared" si="16"/>
        <v>700000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51000</v>
      </c>
      <c r="P26" s="131">
        <f>P27+P28+P29+P30</f>
        <v>56000</v>
      </c>
      <c r="Q26" s="132">
        <f>Q27+Q28+Q29+Q30</f>
        <v>62000</v>
      </c>
      <c r="R26" s="103">
        <f>R27+R28+R29+R30</f>
        <v>51000</v>
      </c>
      <c r="S26" s="379"/>
      <c r="T26" s="103">
        <f>T27+T28+T29+T30</f>
        <v>3900</v>
      </c>
      <c r="U26" s="103">
        <f>U27+U28+U29+U30</f>
        <v>4500</v>
      </c>
      <c r="V26" s="103">
        <f>V27+V28+V29+V30</f>
        <v>4700</v>
      </c>
      <c r="W26" s="103">
        <f t="shared" si="4"/>
        <v>13100</v>
      </c>
      <c r="X26" s="102">
        <f t="shared" si="5"/>
        <v>25.686274509803923</v>
      </c>
      <c r="Y26" s="374"/>
      <c r="Z26" s="102">
        <f>Z27+Z28+Z29+Z30</f>
        <v>5700</v>
      </c>
      <c r="AA26" s="103">
        <f>AA27+AA28+AA29+AA30</f>
        <v>6400</v>
      </c>
      <c r="AB26" s="103">
        <f>AB27+AB28+AB29+AB30</f>
        <v>6700</v>
      </c>
      <c r="AC26" s="103">
        <f t="shared" si="6"/>
        <v>18800</v>
      </c>
      <c r="AD26" s="420">
        <f>AC26/(R26/100)</f>
        <v>36.862745098039213</v>
      </c>
      <c r="AE26" s="374"/>
      <c r="AF26" s="420">
        <f t="shared" si="8"/>
        <v>31900</v>
      </c>
      <c r="AG26" s="420">
        <f t="shared" si="9"/>
        <v>62.549019607843135</v>
      </c>
      <c r="AH26" s="374"/>
      <c r="AI26" s="420">
        <f>AI27+AI28+AI29+AI30</f>
        <v>5600</v>
      </c>
      <c r="AJ26" s="103">
        <f>AJ27+AJ28+AJ29+AJ30</f>
        <v>4400</v>
      </c>
      <c r="AK26" s="103">
        <f>AK27+AK28+AK29+AK30</f>
        <v>3900</v>
      </c>
      <c r="AL26" s="103">
        <f t="shared" si="10"/>
        <v>13900</v>
      </c>
      <c r="AM26" s="420">
        <f>AL26/(R26/100)</f>
        <v>27.254901960784313</v>
      </c>
      <c r="AN26" s="374"/>
      <c r="AO26" s="420">
        <f>AO27+AO28+AO29+AO30</f>
        <v>2600</v>
      </c>
      <c r="AP26" s="103">
        <f>AP27+AP28+AP29+AP30</f>
        <v>2600</v>
      </c>
      <c r="AQ26" s="103">
        <f>AQ27+AQ28+AQ29+AQ30</f>
        <v>0</v>
      </c>
      <c r="AR26" s="103">
        <f t="shared" si="12"/>
        <v>5200</v>
      </c>
      <c r="AS26" s="420">
        <f>AR26/(R26/100)</f>
        <v>10.196078431372548</v>
      </c>
      <c r="AT26" s="374"/>
      <c r="AU26" s="420">
        <f t="shared" si="14"/>
        <v>19100</v>
      </c>
      <c r="AV26" s="420">
        <f t="shared" si="15"/>
        <v>37.450980392156865</v>
      </c>
      <c r="AW26" s="374"/>
      <c r="AX26" s="420">
        <f t="shared" si="16"/>
        <v>51000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5000</v>
      </c>
      <c r="P27" s="136">
        <v>5000</v>
      </c>
      <c r="Q27" s="137">
        <v>7000</v>
      </c>
      <c r="R27" s="129">
        <v>5000</v>
      </c>
      <c r="S27" s="375"/>
      <c r="T27" s="129">
        <v>400</v>
      </c>
      <c r="U27" s="129">
        <v>600</v>
      </c>
      <c r="V27" s="129">
        <v>700</v>
      </c>
      <c r="W27" s="129">
        <f t="shared" si="4"/>
        <v>1700</v>
      </c>
      <c r="X27" s="135">
        <f t="shared" si="5"/>
        <v>34</v>
      </c>
      <c r="Y27" s="374"/>
      <c r="Z27" s="135">
        <v>400</v>
      </c>
      <c r="AA27" s="129">
        <v>400</v>
      </c>
      <c r="AB27" s="129">
        <v>400</v>
      </c>
      <c r="AC27" s="129">
        <f t="shared" si="6"/>
        <v>1200</v>
      </c>
      <c r="AD27" s="424">
        <f>AC27/(R27/100)</f>
        <v>24</v>
      </c>
      <c r="AE27" s="374"/>
      <c r="AF27" s="424">
        <f t="shared" si="8"/>
        <v>2900</v>
      </c>
      <c r="AG27" s="424">
        <f t="shared" si="9"/>
        <v>58</v>
      </c>
      <c r="AH27" s="374"/>
      <c r="AI27" s="424">
        <v>400</v>
      </c>
      <c r="AJ27" s="129">
        <v>400</v>
      </c>
      <c r="AK27" s="129">
        <v>500</v>
      </c>
      <c r="AL27" s="129">
        <f t="shared" si="10"/>
        <v>1300</v>
      </c>
      <c r="AM27" s="424">
        <f>AL27/(R27/100)</f>
        <v>26</v>
      </c>
      <c r="AN27" s="374"/>
      <c r="AO27" s="424">
        <v>400</v>
      </c>
      <c r="AP27" s="129">
        <v>400</v>
      </c>
      <c r="AQ27" s="129">
        <v>0</v>
      </c>
      <c r="AR27" s="129">
        <f t="shared" si="12"/>
        <v>800</v>
      </c>
      <c r="AS27" s="424">
        <f>AR27/(R27/100)</f>
        <v>16</v>
      </c>
      <c r="AT27" s="374"/>
      <c r="AU27" s="424">
        <f t="shared" si="14"/>
        <v>2100</v>
      </c>
      <c r="AV27" s="424">
        <f t="shared" si="15"/>
        <v>42</v>
      </c>
      <c r="AW27" s="374"/>
      <c r="AX27" s="424">
        <f t="shared" si="16"/>
        <v>5000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7000</v>
      </c>
      <c r="P28" s="136">
        <v>9000</v>
      </c>
      <c r="Q28" s="137">
        <v>9000</v>
      </c>
      <c r="R28" s="129">
        <v>7000</v>
      </c>
      <c r="S28" s="375"/>
      <c r="T28" s="129">
        <v>500</v>
      </c>
      <c r="U28" s="129">
        <v>700</v>
      </c>
      <c r="V28" s="129">
        <v>800</v>
      </c>
      <c r="W28" s="129">
        <f t="shared" si="4"/>
        <v>2000</v>
      </c>
      <c r="X28" s="135">
        <f t="shared" si="5"/>
        <v>28.571428571428573</v>
      </c>
      <c r="Y28" s="374"/>
      <c r="Z28" s="135">
        <v>800</v>
      </c>
      <c r="AA28" s="129">
        <v>1200</v>
      </c>
      <c r="AB28" s="129">
        <v>1500</v>
      </c>
      <c r="AC28" s="129">
        <f t="shared" si="6"/>
        <v>3500</v>
      </c>
      <c r="AD28" s="424">
        <f>AC28/(R28/100)</f>
        <v>50</v>
      </c>
      <c r="AE28" s="374"/>
      <c r="AF28" s="424">
        <f t="shared" si="8"/>
        <v>5500</v>
      </c>
      <c r="AG28" s="424">
        <f t="shared" si="9"/>
        <v>78.571428571428569</v>
      </c>
      <c r="AH28" s="374"/>
      <c r="AI28" s="424">
        <v>700</v>
      </c>
      <c r="AJ28" s="129">
        <v>700</v>
      </c>
      <c r="AK28" s="129">
        <v>100</v>
      </c>
      <c r="AL28" s="129">
        <f t="shared" si="10"/>
        <v>1500</v>
      </c>
      <c r="AM28" s="424">
        <f>AL28/(R28/100)</f>
        <v>21.428571428571427</v>
      </c>
      <c r="AN28" s="374"/>
      <c r="AO28" s="424">
        <v>0</v>
      </c>
      <c r="AP28" s="129">
        <v>0</v>
      </c>
      <c r="AQ28" s="129">
        <v>0</v>
      </c>
      <c r="AR28" s="129">
        <f t="shared" si="12"/>
        <v>0</v>
      </c>
      <c r="AS28" s="424">
        <f>AR28/(R28/100)</f>
        <v>0</v>
      </c>
      <c r="AT28" s="374"/>
      <c r="AU28" s="424">
        <f t="shared" si="14"/>
        <v>1500</v>
      </c>
      <c r="AV28" s="424">
        <f t="shared" si="15"/>
        <v>21.428571428571427</v>
      </c>
      <c r="AW28" s="374"/>
      <c r="AX28" s="424">
        <f t="shared" si="16"/>
        <v>7000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33000</v>
      </c>
      <c r="P29" s="136">
        <v>35000</v>
      </c>
      <c r="Q29" s="137">
        <v>37000</v>
      </c>
      <c r="R29" s="129">
        <v>33000</v>
      </c>
      <c r="S29" s="375"/>
      <c r="T29" s="129">
        <v>2600</v>
      </c>
      <c r="U29" s="129">
        <v>2800</v>
      </c>
      <c r="V29" s="129">
        <v>2800</v>
      </c>
      <c r="W29" s="129">
        <f t="shared" si="4"/>
        <v>8200</v>
      </c>
      <c r="X29" s="135">
        <f t="shared" si="5"/>
        <v>24.848484848484848</v>
      </c>
      <c r="Y29" s="374"/>
      <c r="Z29" s="135">
        <v>3300</v>
      </c>
      <c r="AA29" s="129">
        <v>3600</v>
      </c>
      <c r="AB29" s="129">
        <v>3600</v>
      </c>
      <c r="AC29" s="129">
        <f t="shared" si="6"/>
        <v>10500</v>
      </c>
      <c r="AD29" s="424">
        <f>AC29/(R29/100)</f>
        <v>31.818181818181817</v>
      </c>
      <c r="AE29" s="374"/>
      <c r="AF29" s="424">
        <f t="shared" si="8"/>
        <v>18700</v>
      </c>
      <c r="AG29" s="424">
        <f t="shared" si="9"/>
        <v>56.666666666666664</v>
      </c>
      <c r="AH29" s="374"/>
      <c r="AI29" s="424">
        <v>3300</v>
      </c>
      <c r="AJ29" s="129">
        <v>3300</v>
      </c>
      <c r="AK29" s="129">
        <v>3300</v>
      </c>
      <c r="AL29" s="129">
        <f t="shared" si="10"/>
        <v>9900</v>
      </c>
      <c r="AM29" s="424">
        <f>AL29/(R29/100)</f>
        <v>30</v>
      </c>
      <c r="AN29" s="374"/>
      <c r="AO29" s="424">
        <v>2200</v>
      </c>
      <c r="AP29" s="129">
        <v>2200</v>
      </c>
      <c r="AQ29" s="129">
        <v>0</v>
      </c>
      <c r="AR29" s="129">
        <f t="shared" si="12"/>
        <v>4400</v>
      </c>
      <c r="AS29" s="424">
        <f>AR29/(R29/100)</f>
        <v>13.333333333333334</v>
      </c>
      <c r="AT29" s="374"/>
      <c r="AU29" s="424">
        <f t="shared" si="14"/>
        <v>14300</v>
      </c>
      <c r="AV29" s="424">
        <f t="shared" si="15"/>
        <v>43.333333333333336</v>
      </c>
      <c r="AW29" s="374"/>
      <c r="AX29" s="424">
        <f t="shared" si="16"/>
        <v>33000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>
        <v>6000</v>
      </c>
      <c r="P30" s="136">
        <v>7000</v>
      </c>
      <c r="Q30" s="137">
        <v>9000</v>
      </c>
      <c r="R30" s="129">
        <v>6000</v>
      </c>
      <c r="S30" s="375"/>
      <c r="T30" s="129">
        <v>400</v>
      </c>
      <c r="U30" s="129">
        <v>400</v>
      </c>
      <c r="V30" s="129">
        <v>400</v>
      </c>
      <c r="W30" s="129">
        <f t="shared" si="4"/>
        <v>1200</v>
      </c>
      <c r="X30" s="135">
        <f t="shared" si="5"/>
        <v>20</v>
      </c>
      <c r="Y30" s="374"/>
      <c r="Z30" s="135">
        <v>1200</v>
      </c>
      <c r="AA30" s="129">
        <v>1200</v>
      </c>
      <c r="AB30" s="129">
        <v>1200</v>
      </c>
      <c r="AC30" s="129">
        <f t="shared" si="6"/>
        <v>3600</v>
      </c>
      <c r="AD30" s="424">
        <f>AC30/(R30/100)</f>
        <v>60</v>
      </c>
      <c r="AE30" s="374"/>
      <c r="AF30" s="424">
        <f t="shared" si="8"/>
        <v>4800</v>
      </c>
      <c r="AG30" s="424">
        <f t="shared" si="9"/>
        <v>80</v>
      </c>
      <c r="AH30" s="374"/>
      <c r="AI30" s="424">
        <v>1200</v>
      </c>
      <c r="AJ30" s="129">
        <v>0</v>
      </c>
      <c r="AK30" s="129">
        <v>0</v>
      </c>
      <c r="AL30" s="129">
        <f t="shared" si="10"/>
        <v>1200</v>
      </c>
      <c r="AM30" s="424">
        <f>AL30/(R30/100)</f>
        <v>20</v>
      </c>
      <c r="AN30" s="374"/>
      <c r="AO30" s="424">
        <v>0</v>
      </c>
      <c r="AP30" s="129">
        <v>0</v>
      </c>
      <c r="AQ30" s="129">
        <v>0</v>
      </c>
      <c r="AR30" s="129">
        <f t="shared" si="12"/>
        <v>0</v>
      </c>
      <c r="AS30" s="424">
        <f>AR30/(R30/100)</f>
        <v>0</v>
      </c>
      <c r="AT30" s="374"/>
      <c r="AU30" s="424">
        <f t="shared" si="14"/>
        <v>1200</v>
      </c>
      <c r="AV30" s="424">
        <f t="shared" si="15"/>
        <v>20</v>
      </c>
      <c r="AW30" s="374"/>
      <c r="AX30" s="424">
        <f t="shared" si="16"/>
        <v>6000</v>
      </c>
      <c r="AY30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3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AZ1" sqref="AZ1:BH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7" width="9.140625" style="14"/>
    <col min="238" max="245" width="4" style="14" customWidth="1"/>
    <col min="246" max="246" width="6" style="14" customWidth="1"/>
    <col min="247" max="248" width="4" style="14" customWidth="1"/>
    <col min="249" max="250" width="0" style="14" hidden="1" customWidth="1"/>
    <col min="251" max="251" width="47.7109375" style="14" customWidth="1"/>
    <col min="252" max="254" width="0" style="14" hidden="1" customWidth="1"/>
    <col min="255" max="255" width="14.5703125" style="14" customWidth="1"/>
    <col min="256" max="265" width="0" style="14" hidden="1" customWidth="1"/>
    <col min="266" max="266" width="1.7109375" style="14" customWidth="1"/>
    <col min="267" max="267" width="13" style="14" customWidth="1"/>
    <col min="268" max="269" width="11.7109375" style="14" customWidth="1"/>
    <col min="270" max="270" width="13" style="14" customWidth="1"/>
    <col min="271" max="271" width="11.7109375" style="14" customWidth="1"/>
    <col min="272" max="272" width="1.7109375" style="14" customWidth="1"/>
    <col min="273" max="273" width="13" style="14" customWidth="1"/>
    <col min="274" max="275" width="11.7109375" style="14" customWidth="1"/>
    <col min="276" max="276" width="13" style="14" customWidth="1"/>
    <col min="277" max="277" width="11.7109375" style="14" customWidth="1"/>
    <col min="278" max="278" width="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5" width="13" style="14" customWidth="1"/>
    <col min="286" max="286" width="11.7109375" style="14" customWidth="1"/>
    <col min="287" max="287" width="1.7109375" style="14" customWidth="1"/>
    <col min="288" max="290" width="11.7109375" style="14" customWidth="1"/>
    <col min="291" max="291" width="13" style="14" customWidth="1"/>
    <col min="292" max="292" width="11.7109375" style="14" customWidth="1"/>
    <col min="293" max="293" width="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7" width="14.5703125" style="14" customWidth="1"/>
    <col min="298" max="298" width="11.7109375" style="14" customWidth="1"/>
    <col min="299" max="299" width="1.7109375" style="14" customWidth="1"/>
    <col min="300" max="493" width="9.140625" style="14"/>
    <col min="494" max="501" width="4" style="14" customWidth="1"/>
    <col min="502" max="502" width="6" style="14" customWidth="1"/>
    <col min="503" max="504" width="4" style="14" customWidth="1"/>
    <col min="505" max="506" width="0" style="14" hidden="1" customWidth="1"/>
    <col min="507" max="507" width="47.7109375" style="14" customWidth="1"/>
    <col min="508" max="510" width="0" style="14" hidden="1" customWidth="1"/>
    <col min="511" max="511" width="14.5703125" style="14" customWidth="1"/>
    <col min="512" max="521" width="0" style="14" hidden="1" customWidth="1"/>
    <col min="522" max="522" width="1.7109375" style="14" customWidth="1"/>
    <col min="523" max="523" width="13" style="14" customWidth="1"/>
    <col min="524" max="525" width="11.7109375" style="14" customWidth="1"/>
    <col min="526" max="526" width="13" style="14" customWidth="1"/>
    <col min="527" max="527" width="11.7109375" style="14" customWidth="1"/>
    <col min="528" max="528" width="1.7109375" style="14" customWidth="1"/>
    <col min="529" max="529" width="13" style="14" customWidth="1"/>
    <col min="530" max="531" width="11.7109375" style="14" customWidth="1"/>
    <col min="532" max="532" width="13" style="14" customWidth="1"/>
    <col min="533" max="533" width="11.7109375" style="14" customWidth="1"/>
    <col min="534" max="534" width="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41" width="13" style="14" customWidth="1"/>
    <col min="542" max="542" width="11.7109375" style="14" customWidth="1"/>
    <col min="543" max="543" width="1.7109375" style="14" customWidth="1"/>
    <col min="544" max="546" width="11.7109375" style="14" customWidth="1"/>
    <col min="547" max="547" width="13" style="14" customWidth="1"/>
    <col min="548" max="548" width="11.7109375" style="14" customWidth="1"/>
    <col min="549" max="549" width="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3" width="14.5703125" style="14" customWidth="1"/>
    <col min="554" max="554" width="11.7109375" style="14" customWidth="1"/>
    <col min="555" max="555" width="1.7109375" style="14" customWidth="1"/>
    <col min="556" max="749" width="9.140625" style="14"/>
    <col min="750" max="757" width="4" style="14" customWidth="1"/>
    <col min="758" max="758" width="6" style="14" customWidth="1"/>
    <col min="759" max="760" width="4" style="14" customWidth="1"/>
    <col min="761" max="762" width="0" style="14" hidden="1" customWidth="1"/>
    <col min="763" max="763" width="47.7109375" style="14" customWidth="1"/>
    <col min="764" max="766" width="0" style="14" hidden="1" customWidth="1"/>
    <col min="767" max="767" width="14.5703125" style="14" customWidth="1"/>
    <col min="768" max="777" width="0" style="14" hidden="1" customWidth="1"/>
    <col min="778" max="778" width="1.7109375" style="14" customWidth="1"/>
    <col min="779" max="779" width="13" style="14" customWidth="1"/>
    <col min="780" max="781" width="11.7109375" style="14" customWidth="1"/>
    <col min="782" max="782" width="13" style="14" customWidth="1"/>
    <col min="783" max="783" width="11.7109375" style="14" customWidth="1"/>
    <col min="784" max="784" width="1.7109375" style="14" customWidth="1"/>
    <col min="785" max="785" width="13" style="14" customWidth="1"/>
    <col min="786" max="787" width="11.7109375" style="14" customWidth="1"/>
    <col min="788" max="788" width="13" style="14" customWidth="1"/>
    <col min="789" max="789" width="11.7109375" style="14" customWidth="1"/>
    <col min="790" max="790" width="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7" width="13" style="14" customWidth="1"/>
    <col min="798" max="798" width="11.7109375" style="14" customWidth="1"/>
    <col min="799" max="799" width="1.7109375" style="14" customWidth="1"/>
    <col min="800" max="802" width="11.7109375" style="14" customWidth="1"/>
    <col min="803" max="803" width="13" style="14" customWidth="1"/>
    <col min="804" max="804" width="11.7109375" style="14" customWidth="1"/>
    <col min="805" max="805" width="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09" width="14.5703125" style="14" customWidth="1"/>
    <col min="810" max="810" width="11.7109375" style="14" customWidth="1"/>
    <col min="811" max="811" width="1.7109375" style="14" customWidth="1"/>
    <col min="812" max="1005" width="9.140625" style="14"/>
    <col min="1006" max="1013" width="4" style="14" customWidth="1"/>
    <col min="1014" max="1014" width="6" style="14" customWidth="1"/>
    <col min="1015" max="1016" width="4" style="14" customWidth="1"/>
    <col min="1017" max="1018" width="0" style="14" hidden="1" customWidth="1"/>
    <col min="1019" max="1019" width="47.7109375" style="14" customWidth="1"/>
    <col min="1020" max="1022" width="0" style="14" hidden="1" customWidth="1"/>
    <col min="1023" max="1023" width="14.5703125" style="14" customWidth="1"/>
    <col min="1024" max="1033" width="0" style="14" hidden="1" customWidth="1"/>
    <col min="1034" max="1034" width="1.7109375" style="14" customWidth="1"/>
    <col min="1035" max="1035" width="13" style="14" customWidth="1"/>
    <col min="1036" max="1037" width="11.7109375" style="14" customWidth="1"/>
    <col min="1038" max="1038" width="13" style="14" customWidth="1"/>
    <col min="1039" max="1039" width="11.7109375" style="14" customWidth="1"/>
    <col min="1040" max="1040" width="1.7109375" style="14" customWidth="1"/>
    <col min="1041" max="1041" width="13" style="14" customWidth="1"/>
    <col min="1042" max="1043" width="11.7109375" style="14" customWidth="1"/>
    <col min="1044" max="1044" width="13" style="14" customWidth="1"/>
    <col min="1045" max="1045" width="11.7109375" style="14" customWidth="1"/>
    <col min="1046" max="1046" width="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3" width="13" style="14" customWidth="1"/>
    <col min="1054" max="1054" width="11.7109375" style="14" customWidth="1"/>
    <col min="1055" max="1055" width="1.7109375" style="14" customWidth="1"/>
    <col min="1056" max="1058" width="11.7109375" style="14" customWidth="1"/>
    <col min="1059" max="1059" width="13" style="14" customWidth="1"/>
    <col min="1060" max="1060" width="11.7109375" style="14" customWidth="1"/>
    <col min="1061" max="1061" width="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5" width="14.5703125" style="14" customWidth="1"/>
    <col min="1066" max="1066" width="11.7109375" style="14" customWidth="1"/>
    <col min="1067" max="1067" width="1.7109375" style="14" customWidth="1"/>
    <col min="1068" max="1261" width="9.140625" style="14"/>
    <col min="1262" max="1269" width="4" style="14" customWidth="1"/>
    <col min="1270" max="1270" width="6" style="14" customWidth="1"/>
    <col min="1271" max="1272" width="4" style="14" customWidth="1"/>
    <col min="1273" max="1274" width="0" style="14" hidden="1" customWidth="1"/>
    <col min="1275" max="1275" width="47.7109375" style="14" customWidth="1"/>
    <col min="1276" max="1278" width="0" style="14" hidden="1" customWidth="1"/>
    <col min="1279" max="1279" width="14.5703125" style="14" customWidth="1"/>
    <col min="1280" max="1289" width="0" style="14" hidden="1" customWidth="1"/>
    <col min="1290" max="1290" width="1.7109375" style="14" customWidth="1"/>
    <col min="1291" max="1291" width="13" style="14" customWidth="1"/>
    <col min="1292" max="1293" width="11.7109375" style="14" customWidth="1"/>
    <col min="1294" max="1294" width="13" style="14" customWidth="1"/>
    <col min="1295" max="1295" width="11.7109375" style="14" customWidth="1"/>
    <col min="1296" max="1296" width="1.7109375" style="14" customWidth="1"/>
    <col min="1297" max="1297" width="13" style="14" customWidth="1"/>
    <col min="1298" max="1299" width="11.7109375" style="14" customWidth="1"/>
    <col min="1300" max="1300" width="13" style="14" customWidth="1"/>
    <col min="1301" max="1301" width="11.7109375" style="14" customWidth="1"/>
    <col min="1302" max="1302" width="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9" width="13" style="14" customWidth="1"/>
    <col min="1310" max="1310" width="11.7109375" style="14" customWidth="1"/>
    <col min="1311" max="1311" width="1.7109375" style="14" customWidth="1"/>
    <col min="1312" max="1314" width="11.7109375" style="14" customWidth="1"/>
    <col min="1315" max="1315" width="13" style="14" customWidth="1"/>
    <col min="1316" max="1316" width="11.7109375" style="14" customWidth="1"/>
    <col min="1317" max="1317" width="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1" width="14.5703125" style="14" customWidth="1"/>
    <col min="1322" max="1322" width="11.7109375" style="14" customWidth="1"/>
    <col min="1323" max="1323" width="1.7109375" style="14" customWidth="1"/>
    <col min="1324" max="1517" width="9.140625" style="14"/>
    <col min="1518" max="1525" width="4" style="14" customWidth="1"/>
    <col min="1526" max="1526" width="6" style="14" customWidth="1"/>
    <col min="1527" max="1528" width="4" style="14" customWidth="1"/>
    <col min="1529" max="1530" width="0" style="14" hidden="1" customWidth="1"/>
    <col min="1531" max="1531" width="47.7109375" style="14" customWidth="1"/>
    <col min="1532" max="1534" width="0" style="14" hidden="1" customWidth="1"/>
    <col min="1535" max="1535" width="14.5703125" style="14" customWidth="1"/>
    <col min="1536" max="1545" width="0" style="14" hidden="1" customWidth="1"/>
    <col min="1546" max="1546" width="1.7109375" style="14" customWidth="1"/>
    <col min="1547" max="1547" width="13" style="14" customWidth="1"/>
    <col min="1548" max="1549" width="11.7109375" style="14" customWidth="1"/>
    <col min="1550" max="1550" width="13" style="14" customWidth="1"/>
    <col min="1551" max="1551" width="11.7109375" style="14" customWidth="1"/>
    <col min="1552" max="1552" width="1.7109375" style="14" customWidth="1"/>
    <col min="1553" max="1553" width="13" style="14" customWidth="1"/>
    <col min="1554" max="1555" width="11.7109375" style="14" customWidth="1"/>
    <col min="1556" max="1556" width="13" style="14" customWidth="1"/>
    <col min="1557" max="1557" width="11.7109375" style="14" customWidth="1"/>
    <col min="1558" max="1558" width="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5" width="13" style="14" customWidth="1"/>
    <col min="1566" max="1566" width="11.7109375" style="14" customWidth="1"/>
    <col min="1567" max="1567" width="1.7109375" style="14" customWidth="1"/>
    <col min="1568" max="1570" width="11.7109375" style="14" customWidth="1"/>
    <col min="1571" max="1571" width="13" style="14" customWidth="1"/>
    <col min="1572" max="1572" width="11.7109375" style="14" customWidth="1"/>
    <col min="1573" max="1573" width="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7" width="14.5703125" style="14" customWidth="1"/>
    <col min="1578" max="1578" width="11.7109375" style="14" customWidth="1"/>
    <col min="1579" max="1579" width="1.7109375" style="14" customWidth="1"/>
    <col min="1580" max="1773" width="9.140625" style="14"/>
    <col min="1774" max="1781" width="4" style="14" customWidth="1"/>
    <col min="1782" max="1782" width="6" style="14" customWidth="1"/>
    <col min="1783" max="1784" width="4" style="14" customWidth="1"/>
    <col min="1785" max="1786" width="0" style="14" hidden="1" customWidth="1"/>
    <col min="1787" max="1787" width="47.7109375" style="14" customWidth="1"/>
    <col min="1788" max="1790" width="0" style="14" hidden="1" customWidth="1"/>
    <col min="1791" max="1791" width="14.5703125" style="14" customWidth="1"/>
    <col min="1792" max="1801" width="0" style="14" hidden="1" customWidth="1"/>
    <col min="1802" max="1802" width="1.7109375" style="14" customWidth="1"/>
    <col min="1803" max="1803" width="13" style="14" customWidth="1"/>
    <col min="1804" max="1805" width="11.7109375" style="14" customWidth="1"/>
    <col min="1806" max="1806" width="13" style="14" customWidth="1"/>
    <col min="1807" max="1807" width="11.7109375" style="14" customWidth="1"/>
    <col min="1808" max="1808" width="1.7109375" style="14" customWidth="1"/>
    <col min="1809" max="1809" width="13" style="14" customWidth="1"/>
    <col min="1810" max="1811" width="11.7109375" style="14" customWidth="1"/>
    <col min="1812" max="1812" width="13" style="14" customWidth="1"/>
    <col min="1813" max="1813" width="11.7109375" style="14" customWidth="1"/>
    <col min="1814" max="1814" width="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21" width="13" style="14" customWidth="1"/>
    <col min="1822" max="1822" width="11.7109375" style="14" customWidth="1"/>
    <col min="1823" max="1823" width="1.7109375" style="14" customWidth="1"/>
    <col min="1824" max="1826" width="11.7109375" style="14" customWidth="1"/>
    <col min="1827" max="1827" width="13" style="14" customWidth="1"/>
    <col min="1828" max="1828" width="11.7109375" style="14" customWidth="1"/>
    <col min="1829" max="1829" width="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3" width="14.5703125" style="14" customWidth="1"/>
    <col min="1834" max="1834" width="11.7109375" style="14" customWidth="1"/>
    <col min="1835" max="1835" width="1.7109375" style="14" customWidth="1"/>
    <col min="1836" max="2029" width="9.140625" style="14"/>
    <col min="2030" max="2037" width="4" style="14" customWidth="1"/>
    <col min="2038" max="2038" width="6" style="14" customWidth="1"/>
    <col min="2039" max="2040" width="4" style="14" customWidth="1"/>
    <col min="2041" max="2042" width="0" style="14" hidden="1" customWidth="1"/>
    <col min="2043" max="2043" width="47.7109375" style="14" customWidth="1"/>
    <col min="2044" max="2046" width="0" style="14" hidden="1" customWidth="1"/>
    <col min="2047" max="2047" width="14.5703125" style="14" customWidth="1"/>
    <col min="2048" max="2057" width="0" style="14" hidden="1" customWidth="1"/>
    <col min="2058" max="2058" width="1.7109375" style="14" customWidth="1"/>
    <col min="2059" max="2059" width="13" style="14" customWidth="1"/>
    <col min="2060" max="2061" width="11.7109375" style="14" customWidth="1"/>
    <col min="2062" max="2062" width="13" style="14" customWidth="1"/>
    <col min="2063" max="2063" width="11.7109375" style="14" customWidth="1"/>
    <col min="2064" max="2064" width="1.7109375" style="14" customWidth="1"/>
    <col min="2065" max="2065" width="13" style="14" customWidth="1"/>
    <col min="2066" max="2067" width="11.7109375" style="14" customWidth="1"/>
    <col min="2068" max="2068" width="13" style="14" customWidth="1"/>
    <col min="2069" max="2069" width="11.7109375" style="14" customWidth="1"/>
    <col min="2070" max="2070" width="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7" width="13" style="14" customWidth="1"/>
    <col min="2078" max="2078" width="11.7109375" style="14" customWidth="1"/>
    <col min="2079" max="2079" width="1.7109375" style="14" customWidth="1"/>
    <col min="2080" max="2082" width="11.7109375" style="14" customWidth="1"/>
    <col min="2083" max="2083" width="13" style="14" customWidth="1"/>
    <col min="2084" max="2084" width="11.7109375" style="14" customWidth="1"/>
    <col min="2085" max="2085" width="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89" width="14.5703125" style="14" customWidth="1"/>
    <col min="2090" max="2090" width="11.7109375" style="14" customWidth="1"/>
    <col min="2091" max="2091" width="1.7109375" style="14" customWidth="1"/>
    <col min="2092" max="2285" width="9.140625" style="14"/>
    <col min="2286" max="2293" width="4" style="14" customWidth="1"/>
    <col min="2294" max="2294" width="6" style="14" customWidth="1"/>
    <col min="2295" max="2296" width="4" style="14" customWidth="1"/>
    <col min="2297" max="2298" width="0" style="14" hidden="1" customWidth="1"/>
    <col min="2299" max="2299" width="47.7109375" style="14" customWidth="1"/>
    <col min="2300" max="2302" width="0" style="14" hidden="1" customWidth="1"/>
    <col min="2303" max="2303" width="14.5703125" style="14" customWidth="1"/>
    <col min="2304" max="2313" width="0" style="14" hidden="1" customWidth="1"/>
    <col min="2314" max="2314" width="1.7109375" style="14" customWidth="1"/>
    <col min="2315" max="2315" width="13" style="14" customWidth="1"/>
    <col min="2316" max="2317" width="11.7109375" style="14" customWidth="1"/>
    <col min="2318" max="2318" width="13" style="14" customWidth="1"/>
    <col min="2319" max="2319" width="11.7109375" style="14" customWidth="1"/>
    <col min="2320" max="2320" width="1.7109375" style="14" customWidth="1"/>
    <col min="2321" max="2321" width="13" style="14" customWidth="1"/>
    <col min="2322" max="2323" width="11.7109375" style="14" customWidth="1"/>
    <col min="2324" max="2324" width="13" style="14" customWidth="1"/>
    <col min="2325" max="2325" width="11.7109375" style="14" customWidth="1"/>
    <col min="2326" max="2326" width="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3" width="13" style="14" customWidth="1"/>
    <col min="2334" max="2334" width="11.7109375" style="14" customWidth="1"/>
    <col min="2335" max="2335" width="1.7109375" style="14" customWidth="1"/>
    <col min="2336" max="2338" width="11.7109375" style="14" customWidth="1"/>
    <col min="2339" max="2339" width="13" style="14" customWidth="1"/>
    <col min="2340" max="2340" width="11.7109375" style="14" customWidth="1"/>
    <col min="2341" max="2341" width="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5" width="14.5703125" style="14" customWidth="1"/>
    <col min="2346" max="2346" width="11.7109375" style="14" customWidth="1"/>
    <col min="2347" max="2347" width="1.7109375" style="14" customWidth="1"/>
    <col min="2348" max="2541" width="9.140625" style="14"/>
    <col min="2542" max="2549" width="4" style="14" customWidth="1"/>
    <col min="2550" max="2550" width="6" style="14" customWidth="1"/>
    <col min="2551" max="2552" width="4" style="14" customWidth="1"/>
    <col min="2553" max="2554" width="0" style="14" hidden="1" customWidth="1"/>
    <col min="2555" max="2555" width="47.7109375" style="14" customWidth="1"/>
    <col min="2556" max="2558" width="0" style="14" hidden="1" customWidth="1"/>
    <col min="2559" max="2559" width="14.5703125" style="14" customWidth="1"/>
    <col min="2560" max="2569" width="0" style="14" hidden="1" customWidth="1"/>
    <col min="2570" max="2570" width="1.7109375" style="14" customWidth="1"/>
    <col min="2571" max="2571" width="13" style="14" customWidth="1"/>
    <col min="2572" max="2573" width="11.7109375" style="14" customWidth="1"/>
    <col min="2574" max="2574" width="13" style="14" customWidth="1"/>
    <col min="2575" max="2575" width="11.7109375" style="14" customWidth="1"/>
    <col min="2576" max="2576" width="1.7109375" style="14" customWidth="1"/>
    <col min="2577" max="2577" width="13" style="14" customWidth="1"/>
    <col min="2578" max="2579" width="11.7109375" style="14" customWidth="1"/>
    <col min="2580" max="2580" width="13" style="14" customWidth="1"/>
    <col min="2581" max="2581" width="11.7109375" style="14" customWidth="1"/>
    <col min="2582" max="2582" width="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9" width="13" style="14" customWidth="1"/>
    <col min="2590" max="2590" width="11.7109375" style="14" customWidth="1"/>
    <col min="2591" max="2591" width="1.7109375" style="14" customWidth="1"/>
    <col min="2592" max="2594" width="11.7109375" style="14" customWidth="1"/>
    <col min="2595" max="2595" width="13" style="14" customWidth="1"/>
    <col min="2596" max="2596" width="11.7109375" style="14" customWidth="1"/>
    <col min="2597" max="2597" width="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1" width="14.5703125" style="14" customWidth="1"/>
    <col min="2602" max="2602" width="11.7109375" style="14" customWidth="1"/>
    <col min="2603" max="2603" width="1.7109375" style="14" customWidth="1"/>
    <col min="2604" max="2797" width="9.140625" style="14"/>
    <col min="2798" max="2805" width="4" style="14" customWidth="1"/>
    <col min="2806" max="2806" width="6" style="14" customWidth="1"/>
    <col min="2807" max="2808" width="4" style="14" customWidth="1"/>
    <col min="2809" max="2810" width="0" style="14" hidden="1" customWidth="1"/>
    <col min="2811" max="2811" width="47.7109375" style="14" customWidth="1"/>
    <col min="2812" max="2814" width="0" style="14" hidden="1" customWidth="1"/>
    <col min="2815" max="2815" width="14.5703125" style="14" customWidth="1"/>
    <col min="2816" max="2825" width="0" style="14" hidden="1" customWidth="1"/>
    <col min="2826" max="2826" width="1.7109375" style="14" customWidth="1"/>
    <col min="2827" max="2827" width="13" style="14" customWidth="1"/>
    <col min="2828" max="2829" width="11.7109375" style="14" customWidth="1"/>
    <col min="2830" max="2830" width="13" style="14" customWidth="1"/>
    <col min="2831" max="2831" width="11.7109375" style="14" customWidth="1"/>
    <col min="2832" max="2832" width="1.7109375" style="14" customWidth="1"/>
    <col min="2833" max="2833" width="13" style="14" customWidth="1"/>
    <col min="2834" max="2835" width="11.7109375" style="14" customWidth="1"/>
    <col min="2836" max="2836" width="13" style="14" customWidth="1"/>
    <col min="2837" max="2837" width="11.7109375" style="14" customWidth="1"/>
    <col min="2838" max="2838" width="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5" width="13" style="14" customWidth="1"/>
    <col min="2846" max="2846" width="11.7109375" style="14" customWidth="1"/>
    <col min="2847" max="2847" width="1.7109375" style="14" customWidth="1"/>
    <col min="2848" max="2850" width="11.7109375" style="14" customWidth="1"/>
    <col min="2851" max="2851" width="13" style="14" customWidth="1"/>
    <col min="2852" max="2852" width="11.7109375" style="14" customWidth="1"/>
    <col min="2853" max="2853" width="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7" width="14.5703125" style="14" customWidth="1"/>
    <col min="2858" max="2858" width="11.7109375" style="14" customWidth="1"/>
    <col min="2859" max="2859" width="1.7109375" style="14" customWidth="1"/>
    <col min="2860" max="3053" width="9.140625" style="14"/>
    <col min="3054" max="3061" width="4" style="14" customWidth="1"/>
    <col min="3062" max="3062" width="6" style="14" customWidth="1"/>
    <col min="3063" max="3064" width="4" style="14" customWidth="1"/>
    <col min="3065" max="3066" width="0" style="14" hidden="1" customWidth="1"/>
    <col min="3067" max="3067" width="47.7109375" style="14" customWidth="1"/>
    <col min="3068" max="3070" width="0" style="14" hidden="1" customWidth="1"/>
    <col min="3071" max="3071" width="14.5703125" style="14" customWidth="1"/>
    <col min="3072" max="3081" width="0" style="14" hidden="1" customWidth="1"/>
    <col min="3082" max="3082" width="1.7109375" style="14" customWidth="1"/>
    <col min="3083" max="3083" width="13" style="14" customWidth="1"/>
    <col min="3084" max="3085" width="11.7109375" style="14" customWidth="1"/>
    <col min="3086" max="3086" width="13" style="14" customWidth="1"/>
    <col min="3087" max="3087" width="11.7109375" style="14" customWidth="1"/>
    <col min="3088" max="3088" width="1.7109375" style="14" customWidth="1"/>
    <col min="3089" max="3089" width="13" style="14" customWidth="1"/>
    <col min="3090" max="3091" width="11.7109375" style="14" customWidth="1"/>
    <col min="3092" max="3092" width="13" style="14" customWidth="1"/>
    <col min="3093" max="3093" width="11.7109375" style="14" customWidth="1"/>
    <col min="3094" max="3094" width="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101" width="13" style="14" customWidth="1"/>
    <col min="3102" max="3102" width="11.7109375" style="14" customWidth="1"/>
    <col min="3103" max="3103" width="1.7109375" style="14" customWidth="1"/>
    <col min="3104" max="3106" width="11.7109375" style="14" customWidth="1"/>
    <col min="3107" max="3107" width="13" style="14" customWidth="1"/>
    <col min="3108" max="3108" width="11.7109375" style="14" customWidth="1"/>
    <col min="3109" max="3109" width="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3" width="14.5703125" style="14" customWidth="1"/>
    <col min="3114" max="3114" width="11.7109375" style="14" customWidth="1"/>
    <col min="3115" max="3115" width="1.7109375" style="14" customWidth="1"/>
    <col min="3116" max="3309" width="9.140625" style="14"/>
    <col min="3310" max="3317" width="4" style="14" customWidth="1"/>
    <col min="3318" max="3318" width="6" style="14" customWidth="1"/>
    <col min="3319" max="3320" width="4" style="14" customWidth="1"/>
    <col min="3321" max="3322" width="0" style="14" hidden="1" customWidth="1"/>
    <col min="3323" max="3323" width="47.7109375" style="14" customWidth="1"/>
    <col min="3324" max="3326" width="0" style="14" hidden="1" customWidth="1"/>
    <col min="3327" max="3327" width="14.5703125" style="14" customWidth="1"/>
    <col min="3328" max="3337" width="0" style="14" hidden="1" customWidth="1"/>
    <col min="3338" max="3338" width="1.7109375" style="14" customWidth="1"/>
    <col min="3339" max="3339" width="13" style="14" customWidth="1"/>
    <col min="3340" max="3341" width="11.7109375" style="14" customWidth="1"/>
    <col min="3342" max="3342" width="13" style="14" customWidth="1"/>
    <col min="3343" max="3343" width="11.7109375" style="14" customWidth="1"/>
    <col min="3344" max="3344" width="1.7109375" style="14" customWidth="1"/>
    <col min="3345" max="3345" width="13" style="14" customWidth="1"/>
    <col min="3346" max="3347" width="11.7109375" style="14" customWidth="1"/>
    <col min="3348" max="3348" width="13" style="14" customWidth="1"/>
    <col min="3349" max="3349" width="11.7109375" style="14" customWidth="1"/>
    <col min="3350" max="3350" width="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7" width="13" style="14" customWidth="1"/>
    <col min="3358" max="3358" width="11.7109375" style="14" customWidth="1"/>
    <col min="3359" max="3359" width="1.7109375" style="14" customWidth="1"/>
    <col min="3360" max="3362" width="11.7109375" style="14" customWidth="1"/>
    <col min="3363" max="3363" width="13" style="14" customWidth="1"/>
    <col min="3364" max="3364" width="11.7109375" style="14" customWidth="1"/>
    <col min="3365" max="3365" width="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69" width="14.5703125" style="14" customWidth="1"/>
    <col min="3370" max="3370" width="11.7109375" style="14" customWidth="1"/>
    <col min="3371" max="3371" width="1.7109375" style="14" customWidth="1"/>
    <col min="3372" max="3565" width="9.140625" style="14"/>
    <col min="3566" max="3573" width="4" style="14" customWidth="1"/>
    <col min="3574" max="3574" width="6" style="14" customWidth="1"/>
    <col min="3575" max="3576" width="4" style="14" customWidth="1"/>
    <col min="3577" max="3578" width="0" style="14" hidden="1" customWidth="1"/>
    <col min="3579" max="3579" width="47.7109375" style="14" customWidth="1"/>
    <col min="3580" max="3582" width="0" style="14" hidden="1" customWidth="1"/>
    <col min="3583" max="3583" width="14.5703125" style="14" customWidth="1"/>
    <col min="3584" max="3593" width="0" style="14" hidden="1" customWidth="1"/>
    <col min="3594" max="3594" width="1.7109375" style="14" customWidth="1"/>
    <col min="3595" max="3595" width="13" style="14" customWidth="1"/>
    <col min="3596" max="3597" width="11.7109375" style="14" customWidth="1"/>
    <col min="3598" max="3598" width="13" style="14" customWidth="1"/>
    <col min="3599" max="3599" width="11.7109375" style="14" customWidth="1"/>
    <col min="3600" max="3600" width="1.7109375" style="14" customWidth="1"/>
    <col min="3601" max="3601" width="13" style="14" customWidth="1"/>
    <col min="3602" max="3603" width="11.7109375" style="14" customWidth="1"/>
    <col min="3604" max="3604" width="13" style="14" customWidth="1"/>
    <col min="3605" max="3605" width="11.7109375" style="14" customWidth="1"/>
    <col min="3606" max="3606" width="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3" width="13" style="14" customWidth="1"/>
    <col min="3614" max="3614" width="11.7109375" style="14" customWidth="1"/>
    <col min="3615" max="3615" width="1.7109375" style="14" customWidth="1"/>
    <col min="3616" max="3618" width="11.7109375" style="14" customWidth="1"/>
    <col min="3619" max="3619" width="13" style="14" customWidth="1"/>
    <col min="3620" max="3620" width="11.7109375" style="14" customWidth="1"/>
    <col min="3621" max="3621" width="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5" width="14.5703125" style="14" customWidth="1"/>
    <col min="3626" max="3626" width="11.7109375" style="14" customWidth="1"/>
    <col min="3627" max="3627" width="1.7109375" style="14" customWidth="1"/>
    <col min="3628" max="3821" width="9.140625" style="14"/>
    <col min="3822" max="3829" width="4" style="14" customWidth="1"/>
    <col min="3830" max="3830" width="6" style="14" customWidth="1"/>
    <col min="3831" max="3832" width="4" style="14" customWidth="1"/>
    <col min="3833" max="3834" width="0" style="14" hidden="1" customWidth="1"/>
    <col min="3835" max="3835" width="47.7109375" style="14" customWidth="1"/>
    <col min="3836" max="3838" width="0" style="14" hidden="1" customWidth="1"/>
    <col min="3839" max="3839" width="14.5703125" style="14" customWidth="1"/>
    <col min="3840" max="3849" width="0" style="14" hidden="1" customWidth="1"/>
    <col min="3850" max="3850" width="1.7109375" style="14" customWidth="1"/>
    <col min="3851" max="3851" width="13" style="14" customWidth="1"/>
    <col min="3852" max="3853" width="11.7109375" style="14" customWidth="1"/>
    <col min="3854" max="3854" width="13" style="14" customWidth="1"/>
    <col min="3855" max="3855" width="11.7109375" style="14" customWidth="1"/>
    <col min="3856" max="3856" width="1.7109375" style="14" customWidth="1"/>
    <col min="3857" max="3857" width="13" style="14" customWidth="1"/>
    <col min="3858" max="3859" width="11.7109375" style="14" customWidth="1"/>
    <col min="3860" max="3860" width="13" style="14" customWidth="1"/>
    <col min="3861" max="3861" width="11.7109375" style="14" customWidth="1"/>
    <col min="3862" max="3862" width="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9" width="13" style="14" customWidth="1"/>
    <col min="3870" max="3870" width="11.7109375" style="14" customWidth="1"/>
    <col min="3871" max="3871" width="1.7109375" style="14" customWidth="1"/>
    <col min="3872" max="3874" width="11.7109375" style="14" customWidth="1"/>
    <col min="3875" max="3875" width="13" style="14" customWidth="1"/>
    <col min="3876" max="3876" width="11.7109375" style="14" customWidth="1"/>
    <col min="3877" max="3877" width="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1" width="14.5703125" style="14" customWidth="1"/>
    <col min="3882" max="3882" width="11.7109375" style="14" customWidth="1"/>
    <col min="3883" max="3883" width="1.7109375" style="14" customWidth="1"/>
    <col min="3884" max="4077" width="9.140625" style="14"/>
    <col min="4078" max="4085" width="4" style="14" customWidth="1"/>
    <col min="4086" max="4086" width="6" style="14" customWidth="1"/>
    <col min="4087" max="4088" width="4" style="14" customWidth="1"/>
    <col min="4089" max="4090" width="0" style="14" hidden="1" customWidth="1"/>
    <col min="4091" max="4091" width="47.7109375" style="14" customWidth="1"/>
    <col min="4092" max="4094" width="0" style="14" hidden="1" customWidth="1"/>
    <col min="4095" max="4095" width="14.5703125" style="14" customWidth="1"/>
    <col min="4096" max="4105" width="0" style="14" hidden="1" customWidth="1"/>
    <col min="4106" max="4106" width="1.7109375" style="14" customWidth="1"/>
    <col min="4107" max="4107" width="13" style="14" customWidth="1"/>
    <col min="4108" max="4109" width="11.7109375" style="14" customWidth="1"/>
    <col min="4110" max="4110" width="13" style="14" customWidth="1"/>
    <col min="4111" max="4111" width="11.7109375" style="14" customWidth="1"/>
    <col min="4112" max="4112" width="1.7109375" style="14" customWidth="1"/>
    <col min="4113" max="4113" width="13" style="14" customWidth="1"/>
    <col min="4114" max="4115" width="11.7109375" style="14" customWidth="1"/>
    <col min="4116" max="4116" width="13" style="14" customWidth="1"/>
    <col min="4117" max="4117" width="11.7109375" style="14" customWidth="1"/>
    <col min="4118" max="4118" width="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5" width="13" style="14" customWidth="1"/>
    <col min="4126" max="4126" width="11.7109375" style="14" customWidth="1"/>
    <col min="4127" max="4127" width="1.7109375" style="14" customWidth="1"/>
    <col min="4128" max="4130" width="11.7109375" style="14" customWidth="1"/>
    <col min="4131" max="4131" width="13" style="14" customWidth="1"/>
    <col min="4132" max="4132" width="11.7109375" style="14" customWidth="1"/>
    <col min="4133" max="4133" width="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7" width="14.5703125" style="14" customWidth="1"/>
    <col min="4138" max="4138" width="11.7109375" style="14" customWidth="1"/>
    <col min="4139" max="4139" width="1.7109375" style="14" customWidth="1"/>
    <col min="4140" max="4333" width="9.140625" style="14"/>
    <col min="4334" max="4341" width="4" style="14" customWidth="1"/>
    <col min="4342" max="4342" width="6" style="14" customWidth="1"/>
    <col min="4343" max="4344" width="4" style="14" customWidth="1"/>
    <col min="4345" max="4346" width="0" style="14" hidden="1" customWidth="1"/>
    <col min="4347" max="4347" width="47.7109375" style="14" customWidth="1"/>
    <col min="4348" max="4350" width="0" style="14" hidden="1" customWidth="1"/>
    <col min="4351" max="4351" width="14.5703125" style="14" customWidth="1"/>
    <col min="4352" max="4361" width="0" style="14" hidden="1" customWidth="1"/>
    <col min="4362" max="4362" width="1.7109375" style="14" customWidth="1"/>
    <col min="4363" max="4363" width="13" style="14" customWidth="1"/>
    <col min="4364" max="4365" width="11.7109375" style="14" customWidth="1"/>
    <col min="4366" max="4366" width="13" style="14" customWidth="1"/>
    <col min="4367" max="4367" width="11.7109375" style="14" customWidth="1"/>
    <col min="4368" max="4368" width="1.7109375" style="14" customWidth="1"/>
    <col min="4369" max="4369" width="13" style="14" customWidth="1"/>
    <col min="4370" max="4371" width="11.7109375" style="14" customWidth="1"/>
    <col min="4372" max="4372" width="13" style="14" customWidth="1"/>
    <col min="4373" max="4373" width="11.7109375" style="14" customWidth="1"/>
    <col min="4374" max="4374" width="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81" width="13" style="14" customWidth="1"/>
    <col min="4382" max="4382" width="11.7109375" style="14" customWidth="1"/>
    <col min="4383" max="4383" width="1.7109375" style="14" customWidth="1"/>
    <col min="4384" max="4386" width="11.7109375" style="14" customWidth="1"/>
    <col min="4387" max="4387" width="13" style="14" customWidth="1"/>
    <col min="4388" max="4388" width="11.7109375" style="14" customWidth="1"/>
    <col min="4389" max="4389" width="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3" width="14.5703125" style="14" customWidth="1"/>
    <col min="4394" max="4394" width="11.7109375" style="14" customWidth="1"/>
    <col min="4395" max="4395" width="1.7109375" style="14" customWidth="1"/>
    <col min="4396" max="4589" width="9.140625" style="14"/>
    <col min="4590" max="4597" width="4" style="14" customWidth="1"/>
    <col min="4598" max="4598" width="6" style="14" customWidth="1"/>
    <col min="4599" max="4600" width="4" style="14" customWidth="1"/>
    <col min="4601" max="4602" width="0" style="14" hidden="1" customWidth="1"/>
    <col min="4603" max="4603" width="47.7109375" style="14" customWidth="1"/>
    <col min="4604" max="4606" width="0" style="14" hidden="1" customWidth="1"/>
    <col min="4607" max="4607" width="14.5703125" style="14" customWidth="1"/>
    <col min="4608" max="4617" width="0" style="14" hidden="1" customWidth="1"/>
    <col min="4618" max="4618" width="1.7109375" style="14" customWidth="1"/>
    <col min="4619" max="4619" width="13" style="14" customWidth="1"/>
    <col min="4620" max="4621" width="11.7109375" style="14" customWidth="1"/>
    <col min="4622" max="4622" width="13" style="14" customWidth="1"/>
    <col min="4623" max="4623" width="11.7109375" style="14" customWidth="1"/>
    <col min="4624" max="4624" width="1.7109375" style="14" customWidth="1"/>
    <col min="4625" max="4625" width="13" style="14" customWidth="1"/>
    <col min="4626" max="4627" width="11.7109375" style="14" customWidth="1"/>
    <col min="4628" max="4628" width="13" style="14" customWidth="1"/>
    <col min="4629" max="4629" width="11.7109375" style="14" customWidth="1"/>
    <col min="4630" max="4630" width="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7" width="13" style="14" customWidth="1"/>
    <col min="4638" max="4638" width="11.7109375" style="14" customWidth="1"/>
    <col min="4639" max="4639" width="1.7109375" style="14" customWidth="1"/>
    <col min="4640" max="4642" width="11.7109375" style="14" customWidth="1"/>
    <col min="4643" max="4643" width="13" style="14" customWidth="1"/>
    <col min="4644" max="4644" width="11.7109375" style="14" customWidth="1"/>
    <col min="4645" max="4645" width="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49" width="14.5703125" style="14" customWidth="1"/>
    <col min="4650" max="4650" width="11.7109375" style="14" customWidth="1"/>
    <col min="4651" max="4651" width="1.7109375" style="14" customWidth="1"/>
    <col min="4652" max="4845" width="9.140625" style="14"/>
    <col min="4846" max="4853" width="4" style="14" customWidth="1"/>
    <col min="4854" max="4854" width="6" style="14" customWidth="1"/>
    <col min="4855" max="4856" width="4" style="14" customWidth="1"/>
    <col min="4857" max="4858" width="0" style="14" hidden="1" customWidth="1"/>
    <col min="4859" max="4859" width="47.7109375" style="14" customWidth="1"/>
    <col min="4860" max="4862" width="0" style="14" hidden="1" customWidth="1"/>
    <col min="4863" max="4863" width="14.5703125" style="14" customWidth="1"/>
    <col min="4864" max="4873" width="0" style="14" hidden="1" customWidth="1"/>
    <col min="4874" max="4874" width="1.7109375" style="14" customWidth="1"/>
    <col min="4875" max="4875" width="13" style="14" customWidth="1"/>
    <col min="4876" max="4877" width="11.7109375" style="14" customWidth="1"/>
    <col min="4878" max="4878" width="13" style="14" customWidth="1"/>
    <col min="4879" max="4879" width="11.7109375" style="14" customWidth="1"/>
    <col min="4880" max="4880" width="1.7109375" style="14" customWidth="1"/>
    <col min="4881" max="4881" width="13" style="14" customWidth="1"/>
    <col min="4882" max="4883" width="11.7109375" style="14" customWidth="1"/>
    <col min="4884" max="4884" width="13" style="14" customWidth="1"/>
    <col min="4885" max="4885" width="11.7109375" style="14" customWidth="1"/>
    <col min="4886" max="4886" width="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3" width="13" style="14" customWidth="1"/>
    <col min="4894" max="4894" width="11.7109375" style="14" customWidth="1"/>
    <col min="4895" max="4895" width="1.7109375" style="14" customWidth="1"/>
    <col min="4896" max="4898" width="11.7109375" style="14" customWidth="1"/>
    <col min="4899" max="4899" width="13" style="14" customWidth="1"/>
    <col min="4900" max="4900" width="11.7109375" style="14" customWidth="1"/>
    <col min="4901" max="4901" width="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5" width="14.5703125" style="14" customWidth="1"/>
    <col min="4906" max="4906" width="11.7109375" style="14" customWidth="1"/>
    <col min="4907" max="4907" width="1.7109375" style="14" customWidth="1"/>
    <col min="4908" max="5101" width="9.140625" style="14"/>
    <col min="5102" max="5109" width="4" style="14" customWidth="1"/>
    <col min="5110" max="5110" width="6" style="14" customWidth="1"/>
    <col min="5111" max="5112" width="4" style="14" customWidth="1"/>
    <col min="5113" max="5114" width="0" style="14" hidden="1" customWidth="1"/>
    <col min="5115" max="5115" width="47.7109375" style="14" customWidth="1"/>
    <col min="5116" max="5118" width="0" style="14" hidden="1" customWidth="1"/>
    <col min="5119" max="5119" width="14.5703125" style="14" customWidth="1"/>
    <col min="5120" max="5129" width="0" style="14" hidden="1" customWidth="1"/>
    <col min="5130" max="5130" width="1.7109375" style="14" customWidth="1"/>
    <col min="5131" max="5131" width="13" style="14" customWidth="1"/>
    <col min="5132" max="5133" width="11.7109375" style="14" customWidth="1"/>
    <col min="5134" max="5134" width="13" style="14" customWidth="1"/>
    <col min="5135" max="5135" width="11.7109375" style="14" customWidth="1"/>
    <col min="5136" max="5136" width="1.7109375" style="14" customWidth="1"/>
    <col min="5137" max="5137" width="13" style="14" customWidth="1"/>
    <col min="5138" max="5139" width="11.7109375" style="14" customWidth="1"/>
    <col min="5140" max="5140" width="13" style="14" customWidth="1"/>
    <col min="5141" max="5141" width="11.7109375" style="14" customWidth="1"/>
    <col min="5142" max="5142" width="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9" width="13" style="14" customWidth="1"/>
    <col min="5150" max="5150" width="11.7109375" style="14" customWidth="1"/>
    <col min="5151" max="5151" width="1.7109375" style="14" customWidth="1"/>
    <col min="5152" max="5154" width="11.7109375" style="14" customWidth="1"/>
    <col min="5155" max="5155" width="13" style="14" customWidth="1"/>
    <col min="5156" max="5156" width="11.7109375" style="14" customWidth="1"/>
    <col min="5157" max="5157" width="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1" width="14.5703125" style="14" customWidth="1"/>
    <col min="5162" max="5162" width="11.7109375" style="14" customWidth="1"/>
    <col min="5163" max="5163" width="1.7109375" style="14" customWidth="1"/>
    <col min="5164" max="5357" width="9.140625" style="14"/>
    <col min="5358" max="5365" width="4" style="14" customWidth="1"/>
    <col min="5366" max="5366" width="6" style="14" customWidth="1"/>
    <col min="5367" max="5368" width="4" style="14" customWidth="1"/>
    <col min="5369" max="5370" width="0" style="14" hidden="1" customWidth="1"/>
    <col min="5371" max="5371" width="47.7109375" style="14" customWidth="1"/>
    <col min="5372" max="5374" width="0" style="14" hidden="1" customWidth="1"/>
    <col min="5375" max="5375" width="14.5703125" style="14" customWidth="1"/>
    <col min="5376" max="5385" width="0" style="14" hidden="1" customWidth="1"/>
    <col min="5386" max="5386" width="1.7109375" style="14" customWidth="1"/>
    <col min="5387" max="5387" width="13" style="14" customWidth="1"/>
    <col min="5388" max="5389" width="11.7109375" style="14" customWidth="1"/>
    <col min="5390" max="5390" width="13" style="14" customWidth="1"/>
    <col min="5391" max="5391" width="11.7109375" style="14" customWidth="1"/>
    <col min="5392" max="5392" width="1.7109375" style="14" customWidth="1"/>
    <col min="5393" max="5393" width="13" style="14" customWidth="1"/>
    <col min="5394" max="5395" width="11.7109375" style="14" customWidth="1"/>
    <col min="5396" max="5396" width="13" style="14" customWidth="1"/>
    <col min="5397" max="5397" width="11.7109375" style="14" customWidth="1"/>
    <col min="5398" max="5398" width="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5" width="13" style="14" customWidth="1"/>
    <col min="5406" max="5406" width="11.7109375" style="14" customWidth="1"/>
    <col min="5407" max="5407" width="1.7109375" style="14" customWidth="1"/>
    <col min="5408" max="5410" width="11.7109375" style="14" customWidth="1"/>
    <col min="5411" max="5411" width="13" style="14" customWidth="1"/>
    <col min="5412" max="5412" width="11.7109375" style="14" customWidth="1"/>
    <col min="5413" max="5413" width="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7" width="14.5703125" style="14" customWidth="1"/>
    <col min="5418" max="5418" width="11.7109375" style="14" customWidth="1"/>
    <col min="5419" max="5419" width="1.7109375" style="14" customWidth="1"/>
    <col min="5420" max="5613" width="9.140625" style="14"/>
    <col min="5614" max="5621" width="4" style="14" customWidth="1"/>
    <col min="5622" max="5622" width="6" style="14" customWidth="1"/>
    <col min="5623" max="5624" width="4" style="14" customWidth="1"/>
    <col min="5625" max="5626" width="0" style="14" hidden="1" customWidth="1"/>
    <col min="5627" max="5627" width="47.7109375" style="14" customWidth="1"/>
    <col min="5628" max="5630" width="0" style="14" hidden="1" customWidth="1"/>
    <col min="5631" max="5631" width="14.5703125" style="14" customWidth="1"/>
    <col min="5632" max="5641" width="0" style="14" hidden="1" customWidth="1"/>
    <col min="5642" max="5642" width="1.7109375" style="14" customWidth="1"/>
    <col min="5643" max="5643" width="13" style="14" customWidth="1"/>
    <col min="5644" max="5645" width="11.7109375" style="14" customWidth="1"/>
    <col min="5646" max="5646" width="13" style="14" customWidth="1"/>
    <col min="5647" max="5647" width="11.7109375" style="14" customWidth="1"/>
    <col min="5648" max="5648" width="1.7109375" style="14" customWidth="1"/>
    <col min="5649" max="5649" width="13" style="14" customWidth="1"/>
    <col min="5650" max="5651" width="11.7109375" style="14" customWidth="1"/>
    <col min="5652" max="5652" width="13" style="14" customWidth="1"/>
    <col min="5653" max="5653" width="11.7109375" style="14" customWidth="1"/>
    <col min="5654" max="5654" width="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61" width="13" style="14" customWidth="1"/>
    <col min="5662" max="5662" width="11.7109375" style="14" customWidth="1"/>
    <col min="5663" max="5663" width="1.7109375" style="14" customWidth="1"/>
    <col min="5664" max="5666" width="11.7109375" style="14" customWidth="1"/>
    <col min="5667" max="5667" width="13" style="14" customWidth="1"/>
    <col min="5668" max="5668" width="11.7109375" style="14" customWidth="1"/>
    <col min="5669" max="5669" width="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3" width="14.5703125" style="14" customWidth="1"/>
    <col min="5674" max="5674" width="11.7109375" style="14" customWidth="1"/>
    <col min="5675" max="5675" width="1.7109375" style="14" customWidth="1"/>
    <col min="5676" max="5869" width="9.140625" style="14"/>
    <col min="5870" max="5877" width="4" style="14" customWidth="1"/>
    <col min="5878" max="5878" width="6" style="14" customWidth="1"/>
    <col min="5879" max="5880" width="4" style="14" customWidth="1"/>
    <col min="5881" max="5882" width="0" style="14" hidden="1" customWidth="1"/>
    <col min="5883" max="5883" width="47.7109375" style="14" customWidth="1"/>
    <col min="5884" max="5886" width="0" style="14" hidden="1" customWidth="1"/>
    <col min="5887" max="5887" width="14.5703125" style="14" customWidth="1"/>
    <col min="5888" max="5897" width="0" style="14" hidden="1" customWidth="1"/>
    <col min="5898" max="5898" width="1.7109375" style="14" customWidth="1"/>
    <col min="5899" max="5899" width="13" style="14" customWidth="1"/>
    <col min="5900" max="5901" width="11.7109375" style="14" customWidth="1"/>
    <col min="5902" max="5902" width="13" style="14" customWidth="1"/>
    <col min="5903" max="5903" width="11.7109375" style="14" customWidth="1"/>
    <col min="5904" max="5904" width="1.7109375" style="14" customWidth="1"/>
    <col min="5905" max="5905" width="13" style="14" customWidth="1"/>
    <col min="5906" max="5907" width="11.7109375" style="14" customWidth="1"/>
    <col min="5908" max="5908" width="13" style="14" customWidth="1"/>
    <col min="5909" max="5909" width="11.7109375" style="14" customWidth="1"/>
    <col min="5910" max="5910" width="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7" width="13" style="14" customWidth="1"/>
    <col min="5918" max="5918" width="11.7109375" style="14" customWidth="1"/>
    <col min="5919" max="5919" width="1.7109375" style="14" customWidth="1"/>
    <col min="5920" max="5922" width="11.7109375" style="14" customWidth="1"/>
    <col min="5923" max="5923" width="13" style="14" customWidth="1"/>
    <col min="5924" max="5924" width="11.7109375" style="14" customWidth="1"/>
    <col min="5925" max="5925" width="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29" width="14.5703125" style="14" customWidth="1"/>
    <col min="5930" max="5930" width="11.7109375" style="14" customWidth="1"/>
    <col min="5931" max="5931" width="1.7109375" style="14" customWidth="1"/>
    <col min="5932" max="6125" width="9.140625" style="14"/>
    <col min="6126" max="6133" width="4" style="14" customWidth="1"/>
    <col min="6134" max="6134" width="6" style="14" customWidth="1"/>
    <col min="6135" max="6136" width="4" style="14" customWidth="1"/>
    <col min="6137" max="6138" width="0" style="14" hidden="1" customWidth="1"/>
    <col min="6139" max="6139" width="47.7109375" style="14" customWidth="1"/>
    <col min="6140" max="6142" width="0" style="14" hidden="1" customWidth="1"/>
    <col min="6143" max="6143" width="14.5703125" style="14" customWidth="1"/>
    <col min="6144" max="6153" width="0" style="14" hidden="1" customWidth="1"/>
    <col min="6154" max="6154" width="1.7109375" style="14" customWidth="1"/>
    <col min="6155" max="6155" width="13" style="14" customWidth="1"/>
    <col min="6156" max="6157" width="11.7109375" style="14" customWidth="1"/>
    <col min="6158" max="6158" width="13" style="14" customWidth="1"/>
    <col min="6159" max="6159" width="11.7109375" style="14" customWidth="1"/>
    <col min="6160" max="6160" width="1.7109375" style="14" customWidth="1"/>
    <col min="6161" max="6161" width="13" style="14" customWidth="1"/>
    <col min="6162" max="6163" width="11.7109375" style="14" customWidth="1"/>
    <col min="6164" max="6164" width="13" style="14" customWidth="1"/>
    <col min="6165" max="6165" width="11.7109375" style="14" customWidth="1"/>
    <col min="6166" max="6166" width="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3" width="13" style="14" customWidth="1"/>
    <col min="6174" max="6174" width="11.7109375" style="14" customWidth="1"/>
    <col min="6175" max="6175" width="1.7109375" style="14" customWidth="1"/>
    <col min="6176" max="6178" width="11.7109375" style="14" customWidth="1"/>
    <col min="6179" max="6179" width="13" style="14" customWidth="1"/>
    <col min="6180" max="6180" width="11.7109375" style="14" customWidth="1"/>
    <col min="6181" max="6181" width="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5" width="14.5703125" style="14" customWidth="1"/>
    <col min="6186" max="6186" width="11.7109375" style="14" customWidth="1"/>
    <col min="6187" max="6187" width="1.7109375" style="14" customWidth="1"/>
    <col min="6188" max="6381" width="9.140625" style="14"/>
    <col min="6382" max="6389" width="4" style="14" customWidth="1"/>
    <col min="6390" max="6390" width="6" style="14" customWidth="1"/>
    <col min="6391" max="6392" width="4" style="14" customWidth="1"/>
    <col min="6393" max="6394" width="0" style="14" hidden="1" customWidth="1"/>
    <col min="6395" max="6395" width="47.7109375" style="14" customWidth="1"/>
    <col min="6396" max="6398" width="0" style="14" hidden="1" customWidth="1"/>
    <col min="6399" max="6399" width="14.5703125" style="14" customWidth="1"/>
    <col min="6400" max="6409" width="0" style="14" hidden="1" customWidth="1"/>
    <col min="6410" max="6410" width="1.7109375" style="14" customWidth="1"/>
    <col min="6411" max="6411" width="13" style="14" customWidth="1"/>
    <col min="6412" max="6413" width="11.7109375" style="14" customWidth="1"/>
    <col min="6414" max="6414" width="13" style="14" customWidth="1"/>
    <col min="6415" max="6415" width="11.7109375" style="14" customWidth="1"/>
    <col min="6416" max="6416" width="1.7109375" style="14" customWidth="1"/>
    <col min="6417" max="6417" width="13" style="14" customWidth="1"/>
    <col min="6418" max="6419" width="11.7109375" style="14" customWidth="1"/>
    <col min="6420" max="6420" width="13" style="14" customWidth="1"/>
    <col min="6421" max="6421" width="11.7109375" style="14" customWidth="1"/>
    <col min="6422" max="6422" width="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9" width="13" style="14" customWidth="1"/>
    <col min="6430" max="6430" width="11.7109375" style="14" customWidth="1"/>
    <col min="6431" max="6431" width="1.7109375" style="14" customWidth="1"/>
    <col min="6432" max="6434" width="11.7109375" style="14" customWidth="1"/>
    <col min="6435" max="6435" width="13" style="14" customWidth="1"/>
    <col min="6436" max="6436" width="11.7109375" style="14" customWidth="1"/>
    <col min="6437" max="6437" width="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1" width="14.5703125" style="14" customWidth="1"/>
    <col min="6442" max="6442" width="11.7109375" style="14" customWidth="1"/>
    <col min="6443" max="6443" width="1.7109375" style="14" customWidth="1"/>
    <col min="6444" max="6637" width="9.140625" style="14"/>
    <col min="6638" max="6645" width="4" style="14" customWidth="1"/>
    <col min="6646" max="6646" width="6" style="14" customWidth="1"/>
    <col min="6647" max="6648" width="4" style="14" customWidth="1"/>
    <col min="6649" max="6650" width="0" style="14" hidden="1" customWidth="1"/>
    <col min="6651" max="6651" width="47.7109375" style="14" customWidth="1"/>
    <col min="6652" max="6654" width="0" style="14" hidden="1" customWidth="1"/>
    <col min="6655" max="6655" width="14.5703125" style="14" customWidth="1"/>
    <col min="6656" max="6665" width="0" style="14" hidden="1" customWidth="1"/>
    <col min="6666" max="6666" width="1.7109375" style="14" customWidth="1"/>
    <col min="6667" max="6667" width="13" style="14" customWidth="1"/>
    <col min="6668" max="6669" width="11.7109375" style="14" customWidth="1"/>
    <col min="6670" max="6670" width="13" style="14" customWidth="1"/>
    <col min="6671" max="6671" width="11.7109375" style="14" customWidth="1"/>
    <col min="6672" max="6672" width="1.7109375" style="14" customWidth="1"/>
    <col min="6673" max="6673" width="13" style="14" customWidth="1"/>
    <col min="6674" max="6675" width="11.7109375" style="14" customWidth="1"/>
    <col min="6676" max="6676" width="13" style="14" customWidth="1"/>
    <col min="6677" max="6677" width="11.7109375" style="14" customWidth="1"/>
    <col min="6678" max="6678" width="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5" width="13" style="14" customWidth="1"/>
    <col min="6686" max="6686" width="11.7109375" style="14" customWidth="1"/>
    <col min="6687" max="6687" width="1.7109375" style="14" customWidth="1"/>
    <col min="6688" max="6690" width="11.7109375" style="14" customWidth="1"/>
    <col min="6691" max="6691" width="13" style="14" customWidth="1"/>
    <col min="6692" max="6692" width="11.7109375" style="14" customWidth="1"/>
    <col min="6693" max="6693" width="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7" width="14.5703125" style="14" customWidth="1"/>
    <col min="6698" max="6698" width="11.7109375" style="14" customWidth="1"/>
    <col min="6699" max="6699" width="1.7109375" style="14" customWidth="1"/>
    <col min="6700" max="6893" width="9.140625" style="14"/>
    <col min="6894" max="6901" width="4" style="14" customWidth="1"/>
    <col min="6902" max="6902" width="6" style="14" customWidth="1"/>
    <col min="6903" max="6904" width="4" style="14" customWidth="1"/>
    <col min="6905" max="6906" width="0" style="14" hidden="1" customWidth="1"/>
    <col min="6907" max="6907" width="47.7109375" style="14" customWidth="1"/>
    <col min="6908" max="6910" width="0" style="14" hidden="1" customWidth="1"/>
    <col min="6911" max="6911" width="14.5703125" style="14" customWidth="1"/>
    <col min="6912" max="6921" width="0" style="14" hidden="1" customWidth="1"/>
    <col min="6922" max="6922" width="1.7109375" style="14" customWidth="1"/>
    <col min="6923" max="6923" width="13" style="14" customWidth="1"/>
    <col min="6924" max="6925" width="11.7109375" style="14" customWidth="1"/>
    <col min="6926" max="6926" width="13" style="14" customWidth="1"/>
    <col min="6927" max="6927" width="11.7109375" style="14" customWidth="1"/>
    <col min="6928" max="6928" width="1.7109375" style="14" customWidth="1"/>
    <col min="6929" max="6929" width="13" style="14" customWidth="1"/>
    <col min="6930" max="6931" width="11.7109375" style="14" customWidth="1"/>
    <col min="6932" max="6932" width="13" style="14" customWidth="1"/>
    <col min="6933" max="6933" width="11.7109375" style="14" customWidth="1"/>
    <col min="6934" max="6934" width="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41" width="13" style="14" customWidth="1"/>
    <col min="6942" max="6942" width="11.7109375" style="14" customWidth="1"/>
    <col min="6943" max="6943" width="1.7109375" style="14" customWidth="1"/>
    <col min="6944" max="6946" width="11.7109375" style="14" customWidth="1"/>
    <col min="6947" max="6947" width="13" style="14" customWidth="1"/>
    <col min="6948" max="6948" width="11.7109375" style="14" customWidth="1"/>
    <col min="6949" max="6949" width="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3" width="14.5703125" style="14" customWidth="1"/>
    <col min="6954" max="6954" width="11.7109375" style="14" customWidth="1"/>
    <col min="6955" max="6955" width="1.7109375" style="14" customWidth="1"/>
    <col min="6956" max="7149" width="9.140625" style="14"/>
    <col min="7150" max="7157" width="4" style="14" customWidth="1"/>
    <col min="7158" max="7158" width="6" style="14" customWidth="1"/>
    <col min="7159" max="7160" width="4" style="14" customWidth="1"/>
    <col min="7161" max="7162" width="0" style="14" hidden="1" customWidth="1"/>
    <col min="7163" max="7163" width="47.7109375" style="14" customWidth="1"/>
    <col min="7164" max="7166" width="0" style="14" hidden="1" customWidth="1"/>
    <col min="7167" max="7167" width="14.5703125" style="14" customWidth="1"/>
    <col min="7168" max="7177" width="0" style="14" hidden="1" customWidth="1"/>
    <col min="7178" max="7178" width="1.7109375" style="14" customWidth="1"/>
    <col min="7179" max="7179" width="13" style="14" customWidth="1"/>
    <col min="7180" max="7181" width="11.7109375" style="14" customWidth="1"/>
    <col min="7182" max="7182" width="13" style="14" customWidth="1"/>
    <col min="7183" max="7183" width="11.7109375" style="14" customWidth="1"/>
    <col min="7184" max="7184" width="1.7109375" style="14" customWidth="1"/>
    <col min="7185" max="7185" width="13" style="14" customWidth="1"/>
    <col min="7186" max="7187" width="11.7109375" style="14" customWidth="1"/>
    <col min="7188" max="7188" width="13" style="14" customWidth="1"/>
    <col min="7189" max="7189" width="11.7109375" style="14" customWidth="1"/>
    <col min="7190" max="7190" width="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7" width="13" style="14" customWidth="1"/>
    <col min="7198" max="7198" width="11.7109375" style="14" customWidth="1"/>
    <col min="7199" max="7199" width="1.7109375" style="14" customWidth="1"/>
    <col min="7200" max="7202" width="11.7109375" style="14" customWidth="1"/>
    <col min="7203" max="7203" width="13" style="14" customWidth="1"/>
    <col min="7204" max="7204" width="11.7109375" style="14" customWidth="1"/>
    <col min="7205" max="7205" width="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09" width="14.5703125" style="14" customWidth="1"/>
    <col min="7210" max="7210" width="11.7109375" style="14" customWidth="1"/>
    <col min="7211" max="7211" width="1.7109375" style="14" customWidth="1"/>
    <col min="7212" max="7405" width="9.140625" style="14"/>
    <col min="7406" max="7413" width="4" style="14" customWidth="1"/>
    <col min="7414" max="7414" width="6" style="14" customWidth="1"/>
    <col min="7415" max="7416" width="4" style="14" customWidth="1"/>
    <col min="7417" max="7418" width="0" style="14" hidden="1" customWidth="1"/>
    <col min="7419" max="7419" width="47.7109375" style="14" customWidth="1"/>
    <col min="7420" max="7422" width="0" style="14" hidden="1" customWidth="1"/>
    <col min="7423" max="7423" width="14.5703125" style="14" customWidth="1"/>
    <col min="7424" max="7433" width="0" style="14" hidden="1" customWidth="1"/>
    <col min="7434" max="7434" width="1.7109375" style="14" customWidth="1"/>
    <col min="7435" max="7435" width="13" style="14" customWidth="1"/>
    <col min="7436" max="7437" width="11.7109375" style="14" customWidth="1"/>
    <col min="7438" max="7438" width="13" style="14" customWidth="1"/>
    <col min="7439" max="7439" width="11.7109375" style="14" customWidth="1"/>
    <col min="7440" max="7440" width="1.7109375" style="14" customWidth="1"/>
    <col min="7441" max="7441" width="13" style="14" customWidth="1"/>
    <col min="7442" max="7443" width="11.7109375" style="14" customWidth="1"/>
    <col min="7444" max="7444" width="13" style="14" customWidth="1"/>
    <col min="7445" max="7445" width="11.7109375" style="14" customWidth="1"/>
    <col min="7446" max="7446" width="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3" width="13" style="14" customWidth="1"/>
    <col min="7454" max="7454" width="11.7109375" style="14" customWidth="1"/>
    <col min="7455" max="7455" width="1.7109375" style="14" customWidth="1"/>
    <col min="7456" max="7458" width="11.7109375" style="14" customWidth="1"/>
    <col min="7459" max="7459" width="13" style="14" customWidth="1"/>
    <col min="7460" max="7460" width="11.7109375" style="14" customWidth="1"/>
    <col min="7461" max="7461" width="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5" width="14.5703125" style="14" customWidth="1"/>
    <col min="7466" max="7466" width="11.7109375" style="14" customWidth="1"/>
    <col min="7467" max="7467" width="1.7109375" style="14" customWidth="1"/>
    <col min="7468" max="7661" width="9.140625" style="14"/>
    <col min="7662" max="7669" width="4" style="14" customWidth="1"/>
    <col min="7670" max="7670" width="6" style="14" customWidth="1"/>
    <col min="7671" max="7672" width="4" style="14" customWidth="1"/>
    <col min="7673" max="7674" width="0" style="14" hidden="1" customWidth="1"/>
    <col min="7675" max="7675" width="47.7109375" style="14" customWidth="1"/>
    <col min="7676" max="7678" width="0" style="14" hidden="1" customWidth="1"/>
    <col min="7679" max="7679" width="14.5703125" style="14" customWidth="1"/>
    <col min="7680" max="7689" width="0" style="14" hidden="1" customWidth="1"/>
    <col min="7690" max="7690" width="1.7109375" style="14" customWidth="1"/>
    <col min="7691" max="7691" width="13" style="14" customWidth="1"/>
    <col min="7692" max="7693" width="11.7109375" style="14" customWidth="1"/>
    <col min="7694" max="7694" width="13" style="14" customWidth="1"/>
    <col min="7695" max="7695" width="11.7109375" style="14" customWidth="1"/>
    <col min="7696" max="7696" width="1.7109375" style="14" customWidth="1"/>
    <col min="7697" max="7697" width="13" style="14" customWidth="1"/>
    <col min="7698" max="7699" width="11.7109375" style="14" customWidth="1"/>
    <col min="7700" max="7700" width="13" style="14" customWidth="1"/>
    <col min="7701" max="7701" width="11.7109375" style="14" customWidth="1"/>
    <col min="7702" max="7702" width="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9" width="13" style="14" customWidth="1"/>
    <col min="7710" max="7710" width="11.7109375" style="14" customWidth="1"/>
    <col min="7711" max="7711" width="1.7109375" style="14" customWidth="1"/>
    <col min="7712" max="7714" width="11.7109375" style="14" customWidth="1"/>
    <col min="7715" max="7715" width="13" style="14" customWidth="1"/>
    <col min="7716" max="7716" width="11.7109375" style="14" customWidth="1"/>
    <col min="7717" max="7717" width="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1" width="14.5703125" style="14" customWidth="1"/>
    <col min="7722" max="7722" width="11.7109375" style="14" customWidth="1"/>
    <col min="7723" max="7723" width="1.7109375" style="14" customWidth="1"/>
    <col min="7724" max="7917" width="9.140625" style="14"/>
    <col min="7918" max="7925" width="4" style="14" customWidth="1"/>
    <col min="7926" max="7926" width="6" style="14" customWidth="1"/>
    <col min="7927" max="7928" width="4" style="14" customWidth="1"/>
    <col min="7929" max="7930" width="0" style="14" hidden="1" customWidth="1"/>
    <col min="7931" max="7931" width="47.7109375" style="14" customWidth="1"/>
    <col min="7932" max="7934" width="0" style="14" hidden="1" customWidth="1"/>
    <col min="7935" max="7935" width="14.5703125" style="14" customWidth="1"/>
    <col min="7936" max="7945" width="0" style="14" hidden="1" customWidth="1"/>
    <col min="7946" max="7946" width="1.7109375" style="14" customWidth="1"/>
    <col min="7947" max="7947" width="13" style="14" customWidth="1"/>
    <col min="7948" max="7949" width="11.7109375" style="14" customWidth="1"/>
    <col min="7950" max="7950" width="13" style="14" customWidth="1"/>
    <col min="7951" max="7951" width="11.7109375" style="14" customWidth="1"/>
    <col min="7952" max="7952" width="1.7109375" style="14" customWidth="1"/>
    <col min="7953" max="7953" width="13" style="14" customWidth="1"/>
    <col min="7954" max="7955" width="11.7109375" style="14" customWidth="1"/>
    <col min="7956" max="7956" width="13" style="14" customWidth="1"/>
    <col min="7957" max="7957" width="11.7109375" style="14" customWidth="1"/>
    <col min="7958" max="7958" width="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5" width="13" style="14" customWidth="1"/>
    <col min="7966" max="7966" width="11.7109375" style="14" customWidth="1"/>
    <col min="7967" max="7967" width="1.7109375" style="14" customWidth="1"/>
    <col min="7968" max="7970" width="11.7109375" style="14" customWidth="1"/>
    <col min="7971" max="7971" width="13" style="14" customWidth="1"/>
    <col min="7972" max="7972" width="11.7109375" style="14" customWidth="1"/>
    <col min="7973" max="7973" width="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7" width="14.5703125" style="14" customWidth="1"/>
    <col min="7978" max="7978" width="11.7109375" style="14" customWidth="1"/>
    <col min="7979" max="7979" width="1.7109375" style="14" customWidth="1"/>
    <col min="7980" max="8173" width="9.140625" style="14"/>
    <col min="8174" max="8181" width="4" style="14" customWidth="1"/>
    <col min="8182" max="8182" width="6" style="14" customWidth="1"/>
    <col min="8183" max="8184" width="4" style="14" customWidth="1"/>
    <col min="8185" max="8186" width="0" style="14" hidden="1" customWidth="1"/>
    <col min="8187" max="8187" width="47.7109375" style="14" customWidth="1"/>
    <col min="8188" max="8190" width="0" style="14" hidden="1" customWidth="1"/>
    <col min="8191" max="8191" width="14.5703125" style="14" customWidth="1"/>
    <col min="8192" max="8201" width="0" style="14" hidden="1" customWidth="1"/>
    <col min="8202" max="8202" width="1.7109375" style="14" customWidth="1"/>
    <col min="8203" max="8203" width="13" style="14" customWidth="1"/>
    <col min="8204" max="8205" width="11.7109375" style="14" customWidth="1"/>
    <col min="8206" max="8206" width="13" style="14" customWidth="1"/>
    <col min="8207" max="8207" width="11.7109375" style="14" customWidth="1"/>
    <col min="8208" max="8208" width="1.7109375" style="14" customWidth="1"/>
    <col min="8209" max="8209" width="13" style="14" customWidth="1"/>
    <col min="8210" max="8211" width="11.7109375" style="14" customWidth="1"/>
    <col min="8212" max="8212" width="13" style="14" customWidth="1"/>
    <col min="8213" max="8213" width="11.7109375" style="14" customWidth="1"/>
    <col min="8214" max="8214" width="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21" width="13" style="14" customWidth="1"/>
    <col min="8222" max="8222" width="11.7109375" style="14" customWidth="1"/>
    <col min="8223" max="8223" width="1.7109375" style="14" customWidth="1"/>
    <col min="8224" max="8226" width="11.7109375" style="14" customWidth="1"/>
    <col min="8227" max="8227" width="13" style="14" customWidth="1"/>
    <col min="8228" max="8228" width="11.7109375" style="14" customWidth="1"/>
    <col min="8229" max="8229" width="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3" width="14.5703125" style="14" customWidth="1"/>
    <col min="8234" max="8234" width="11.7109375" style="14" customWidth="1"/>
    <col min="8235" max="8235" width="1.7109375" style="14" customWidth="1"/>
    <col min="8236" max="8429" width="9.140625" style="14"/>
    <col min="8430" max="8437" width="4" style="14" customWidth="1"/>
    <col min="8438" max="8438" width="6" style="14" customWidth="1"/>
    <col min="8439" max="8440" width="4" style="14" customWidth="1"/>
    <col min="8441" max="8442" width="0" style="14" hidden="1" customWidth="1"/>
    <col min="8443" max="8443" width="47.7109375" style="14" customWidth="1"/>
    <col min="8444" max="8446" width="0" style="14" hidden="1" customWidth="1"/>
    <col min="8447" max="8447" width="14.5703125" style="14" customWidth="1"/>
    <col min="8448" max="8457" width="0" style="14" hidden="1" customWidth="1"/>
    <col min="8458" max="8458" width="1.7109375" style="14" customWidth="1"/>
    <col min="8459" max="8459" width="13" style="14" customWidth="1"/>
    <col min="8460" max="8461" width="11.7109375" style="14" customWidth="1"/>
    <col min="8462" max="8462" width="13" style="14" customWidth="1"/>
    <col min="8463" max="8463" width="11.7109375" style="14" customWidth="1"/>
    <col min="8464" max="8464" width="1.7109375" style="14" customWidth="1"/>
    <col min="8465" max="8465" width="13" style="14" customWidth="1"/>
    <col min="8466" max="8467" width="11.7109375" style="14" customWidth="1"/>
    <col min="8468" max="8468" width="13" style="14" customWidth="1"/>
    <col min="8469" max="8469" width="11.7109375" style="14" customWidth="1"/>
    <col min="8470" max="8470" width="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7" width="13" style="14" customWidth="1"/>
    <col min="8478" max="8478" width="11.7109375" style="14" customWidth="1"/>
    <col min="8479" max="8479" width="1.7109375" style="14" customWidth="1"/>
    <col min="8480" max="8482" width="11.7109375" style="14" customWidth="1"/>
    <col min="8483" max="8483" width="13" style="14" customWidth="1"/>
    <col min="8484" max="8484" width="11.7109375" style="14" customWidth="1"/>
    <col min="8485" max="8485" width="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89" width="14.5703125" style="14" customWidth="1"/>
    <col min="8490" max="8490" width="11.7109375" style="14" customWidth="1"/>
    <col min="8491" max="8491" width="1.7109375" style="14" customWidth="1"/>
    <col min="8492" max="8685" width="9.140625" style="14"/>
    <col min="8686" max="8693" width="4" style="14" customWidth="1"/>
    <col min="8694" max="8694" width="6" style="14" customWidth="1"/>
    <col min="8695" max="8696" width="4" style="14" customWidth="1"/>
    <col min="8697" max="8698" width="0" style="14" hidden="1" customWidth="1"/>
    <col min="8699" max="8699" width="47.7109375" style="14" customWidth="1"/>
    <col min="8700" max="8702" width="0" style="14" hidden="1" customWidth="1"/>
    <col min="8703" max="8703" width="14.5703125" style="14" customWidth="1"/>
    <col min="8704" max="8713" width="0" style="14" hidden="1" customWidth="1"/>
    <col min="8714" max="8714" width="1.7109375" style="14" customWidth="1"/>
    <col min="8715" max="8715" width="13" style="14" customWidth="1"/>
    <col min="8716" max="8717" width="11.7109375" style="14" customWidth="1"/>
    <col min="8718" max="8718" width="13" style="14" customWidth="1"/>
    <col min="8719" max="8719" width="11.7109375" style="14" customWidth="1"/>
    <col min="8720" max="8720" width="1.7109375" style="14" customWidth="1"/>
    <col min="8721" max="8721" width="13" style="14" customWidth="1"/>
    <col min="8722" max="8723" width="11.7109375" style="14" customWidth="1"/>
    <col min="8724" max="8724" width="13" style="14" customWidth="1"/>
    <col min="8725" max="8725" width="11.7109375" style="14" customWidth="1"/>
    <col min="8726" max="8726" width="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3" width="13" style="14" customWidth="1"/>
    <col min="8734" max="8734" width="11.7109375" style="14" customWidth="1"/>
    <col min="8735" max="8735" width="1.7109375" style="14" customWidth="1"/>
    <col min="8736" max="8738" width="11.7109375" style="14" customWidth="1"/>
    <col min="8739" max="8739" width="13" style="14" customWidth="1"/>
    <col min="8740" max="8740" width="11.7109375" style="14" customWidth="1"/>
    <col min="8741" max="8741" width="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5" width="14.5703125" style="14" customWidth="1"/>
    <col min="8746" max="8746" width="11.7109375" style="14" customWidth="1"/>
    <col min="8747" max="8747" width="1.7109375" style="14" customWidth="1"/>
    <col min="8748" max="8941" width="9.140625" style="14"/>
    <col min="8942" max="8949" width="4" style="14" customWidth="1"/>
    <col min="8950" max="8950" width="6" style="14" customWidth="1"/>
    <col min="8951" max="8952" width="4" style="14" customWidth="1"/>
    <col min="8953" max="8954" width="0" style="14" hidden="1" customWidth="1"/>
    <col min="8955" max="8955" width="47.7109375" style="14" customWidth="1"/>
    <col min="8956" max="8958" width="0" style="14" hidden="1" customWidth="1"/>
    <col min="8959" max="8959" width="14.5703125" style="14" customWidth="1"/>
    <col min="8960" max="8969" width="0" style="14" hidden="1" customWidth="1"/>
    <col min="8970" max="8970" width="1.7109375" style="14" customWidth="1"/>
    <col min="8971" max="8971" width="13" style="14" customWidth="1"/>
    <col min="8972" max="8973" width="11.7109375" style="14" customWidth="1"/>
    <col min="8974" max="8974" width="13" style="14" customWidth="1"/>
    <col min="8975" max="8975" width="11.7109375" style="14" customWidth="1"/>
    <col min="8976" max="8976" width="1.7109375" style="14" customWidth="1"/>
    <col min="8977" max="8977" width="13" style="14" customWidth="1"/>
    <col min="8978" max="8979" width="11.7109375" style="14" customWidth="1"/>
    <col min="8980" max="8980" width="13" style="14" customWidth="1"/>
    <col min="8981" max="8981" width="11.7109375" style="14" customWidth="1"/>
    <col min="8982" max="8982" width="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9" width="13" style="14" customWidth="1"/>
    <col min="8990" max="8990" width="11.7109375" style="14" customWidth="1"/>
    <col min="8991" max="8991" width="1.7109375" style="14" customWidth="1"/>
    <col min="8992" max="8994" width="11.7109375" style="14" customWidth="1"/>
    <col min="8995" max="8995" width="13" style="14" customWidth="1"/>
    <col min="8996" max="8996" width="11.7109375" style="14" customWidth="1"/>
    <col min="8997" max="8997" width="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1" width="14.5703125" style="14" customWidth="1"/>
    <col min="9002" max="9002" width="11.7109375" style="14" customWidth="1"/>
    <col min="9003" max="9003" width="1.7109375" style="14" customWidth="1"/>
    <col min="9004" max="9197" width="9.140625" style="14"/>
    <col min="9198" max="9205" width="4" style="14" customWidth="1"/>
    <col min="9206" max="9206" width="6" style="14" customWidth="1"/>
    <col min="9207" max="9208" width="4" style="14" customWidth="1"/>
    <col min="9209" max="9210" width="0" style="14" hidden="1" customWidth="1"/>
    <col min="9211" max="9211" width="47.7109375" style="14" customWidth="1"/>
    <col min="9212" max="9214" width="0" style="14" hidden="1" customWidth="1"/>
    <col min="9215" max="9215" width="14.5703125" style="14" customWidth="1"/>
    <col min="9216" max="9225" width="0" style="14" hidden="1" customWidth="1"/>
    <col min="9226" max="9226" width="1.7109375" style="14" customWidth="1"/>
    <col min="9227" max="9227" width="13" style="14" customWidth="1"/>
    <col min="9228" max="9229" width="11.7109375" style="14" customWidth="1"/>
    <col min="9230" max="9230" width="13" style="14" customWidth="1"/>
    <col min="9231" max="9231" width="11.7109375" style="14" customWidth="1"/>
    <col min="9232" max="9232" width="1.7109375" style="14" customWidth="1"/>
    <col min="9233" max="9233" width="13" style="14" customWidth="1"/>
    <col min="9234" max="9235" width="11.7109375" style="14" customWidth="1"/>
    <col min="9236" max="9236" width="13" style="14" customWidth="1"/>
    <col min="9237" max="9237" width="11.7109375" style="14" customWidth="1"/>
    <col min="9238" max="9238" width="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5" width="13" style="14" customWidth="1"/>
    <col min="9246" max="9246" width="11.7109375" style="14" customWidth="1"/>
    <col min="9247" max="9247" width="1.7109375" style="14" customWidth="1"/>
    <col min="9248" max="9250" width="11.7109375" style="14" customWidth="1"/>
    <col min="9251" max="9251" width="13" style="14" customWidth="1"/>
    <col min="9252" max="9252" width="11.7109375" style="14" customWidth="1"/>
    <col min="9253" max="9253" width="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7" width="14.5703125" style="14" customWidth="1"/>
    <col min="9258" max="9258" width="11.7109375" style="14" customWidth="1"/>
    <col min="9259" max="9259" width="1.7109375" style="14" customWidth="1"/>
    <col min="9260" max="9453" width="9.140625" style="14"/>
    <col min="9454" max="9461" width="4" style="14" customWidth="1"/>
    <col min="9462" max="9462" width="6" style="14" customWidth="1"/>
    <col min="9463" max="9464" width="4" style="14" customWidth="1"/>
    <col min="9465" max="9466" width="0" style="14" hidden="1" customWidth="1"/>
    <col min="9467" max="9467" width="47.7109375" style="14" customWidth="1"/>
    <col min="9468" max="9470" width="0" style="14" hidden="1" customWidth="1"/>
    <col min="9471" max="9471" width="14.5703125" style="14" customWidth="1"/>
    <col min="9472" max="9481" width="0" style="14" hidden="1" customWidth="1"/>
    <col min="9482" max="9482" width="1.7109375" style="14" customWidth="1"/>
    <col min="9483" max="9483" width="13" style="14" customWidth="1"/>
    <col min="9484" max="9485" width="11.7109375" style="14" customWidth="1"/>
    <col min="9486" max="9486" width="13" style="14" customWidth="1"/>
    <col min="9487" max="9487" width="11.7109375" style="14" customWidth="1"/>
    <col min="9488" max="9488" width="1.7109375" style="14" customWidth="1"/>
    <col min="9489" max="9489" width="13" style="14" customWidth="1"/>
    <col min="9490" max="9491" width="11.7109375" style="14" customWidth="1"/>
    <col min="9492" max="9492" width="13" style="14" customWidth="1"/>
    <col min="9493" max="9493" width="11.7109375" style="14" customWidth="1"/>
    <col min="9494" max="9494" width="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501" width="13" style="14" customWidth="1"/>
    <col min="9502" max="9502" width="11.7109375" style="14" customWidth="1"/>
    <col min="9503" max="9503" width="1.7109375" style="14" customWidth="1"/>
    <col min="9504" max="9506" width="11.7109375" style="14" customWidth="1"/>
    <col min="9507" max="9507" width="13" style="14" customWidth="1"/>
    <col min="9508" max="9508" width="11.7109375" style="14" customWidth="1"/>
    <col min="9509" max="9509" width="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3" width="14.5703125" style="14" customWidth="1"/>
    <col min="9514" max="9514" width="11.7109375" style="14" customWidth="1"/>
    <col min="9515" max="9515" width="1.7109375" style="14" customWidth="1"/>
    <col min="9516" max="9709" width="9.140625" style="14"/>
    <col min="9710" max="9717" width="4" style="14" customWidth="1"/>
    <col min="9718" max="9718" width="6" style="14" customWidth="1"/>
    <col min="9719" max="9720" width="4" style="14" customWidth="1"/>
    <col min="9721" max="9722" width="0" style="14" hidden="1" customWidth="1"/>
    <col min="9723" max="9723" width="47.7109375" style="14" customWidth="1"/>
    <col min="9724" max="9726" width="0" style="14" hidden="1" customWidth="1"/>
    <col min="9727" max="9727" width="14.5703125" style="14" customWidth="1"/>
    <col min="9728" max="9737" width="0" style="14" hidden="1" customWidth="1"/>
    <col min="9738" max="9738" width="1.7109375" style="14" customWidth="1"/>
    <col min="9739" max="9739" width="13" style="14" customWidth="1"/>
    <col min="9740" max="9741" width="11.7109375" style="14" customWidth="1"/>
    <col min="9742" max="9742" width="13" style="14" customWidth="1"/>
    <col min="9743" max="9743" width="11.7109375" style="14" customWidth="1"/>
    <col min="9744" max="9744" width="1.7109375" style="14" customWidth="1"/>
    <col min="9745" max="9745" width="13" style="14" customWidth="1"/>
    <col min="9746" max="9747" width="11.7109375" style="14" customWidth="1"/>
    <col min="9748" max="9748" width="13" style="14" customWidth="1"/>
    <col min="9749" max="9749" width="11.7109375" style="14" customWidth="1"/>
    <col min="9750" max="9750" width="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7" width="13" style="14" customWidth="1"/>
    <col min="9758" max="9758" width="11.7109375" style="14" customWidth="1"/>
    <col min="9759" max="9759" width="1.7109375" style="14" customWidth="1"/>
    <col min="9760" max="9762" width="11.7109375" style="14" customWidth="1"/>
    <col min="9763" max="9763" width="13" style="14" customWidth="1"/>
    <col min="9764" max="9764" width="11.7109375" style="14" customWidth="1"/>
    <col min="9765" max="9765" width="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69" width="14.5703125" style="14" customWidth="1"/>
    <col min="9770" max="9770" width="11.7109375" style="14" customWidth="1"/>
    <col min="9771" max="9771" width="1.7109375" style="14" customWidth="1"/>
    <col min="9772" max="9965" width="9.140625" style="14"/>
    <col min="9966" max="9973" width="4" style="14" customWidth="1"/>
    <col min="9974" max="9974" width="6" style="14" customWidth="1"/>
    <col min="9975" max="9976" width="4" style="14" customWidth="1"/>
    <col min="9977" max="9978" width="0" style="14" hidden="1" customWidth="1"/>
    <col min="9979" max="9979" width="47.7109375" style="14" customWidth="1"/>
    <col min="9980" max="9982" width="0" style="14" hidden="1" customWidth="1"/>
    <col min="9983" max="9983" width="14.5703125" style="14" customWidth="1"/>
    <col min="9984" max="9993" width="0" style="14" hidden="1" customWidth="1"/>
    <col min="9994" max="9994" width="1.7109375" style="14" customWidth="1"/>
    <col min="9995" max="9995" width="13" style="14" customWidth="1"/>
    <col min="9996" max="9997" width="11.7109375" style="14" customWidth="1"/>
    <col min="9998" max="9998" width="13" style="14" customWidth="1"/>
    <col min="9999" max="9999" width="11.7109375" style="14" customWidth="1"/>
    <col min="10000" max="10000" width="1.7109375" style="14" customWidth="1"/>
    <col min="10001" max="10001" width="13" style="14" customWidth="1"/>
    <col min="10002" max="10003" width="11.7109375" style="14" customWidth="1"/>
    <col min="10004" max="10004" width="13" style="14" customWidth="1"/>
    <col min="10005" max="10005" width="11.7109375" style="14" customWidth="1"/>
    <col min="10006" max="10006" width="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3" width="13" style="14" customWidth="1"/>
    <col min="10014" max="10014" width="11.7109375" style="14" customWidth="1"/>
    <col min="10015" max="10015" width="1.7109375" style="14" customWidth="1"/>
    <col min="10016" max="10018" width="11.7109375" style="14" customWidth="1"/>
    <col min="10019" max="10019" width="13" style="14" customWidth="1"/>
    <col min="10020" max="10020" width="11.7109375" style="14" customWidth="1"/>
    <col min="10021" max="10021" width="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5" width="14.5703125" style="14" customWidth="1"/>
    <col min="10026" max="10026" width="11.7109375" style="14" customWidth="1"/>
    <col min="10027" max="10027" width="1.7109375" style="14" customWidth="1"/>
    <col min="10028" max="10221" width="9.140625" style="14"/>
    <col min="10222" max="10229" width="4" style="14" customWidth="1"/>
    <col min="10230" max="10230" width="6" style="14" customWidth="1"/>
    <col min="10231" max="10232" width="4" style="14" customWidth="1"/>
    <col min="10233" max="10234" width="0" style="14" hidden="1" customWidth="1"/>
    <col min="10235" max="10235" width="47.7109375" style="14" customWidth="1"/>
    <col min="10236" max="10238" width="0" style="14" hidden="1" customWidth="1"/>
    <col min="10239" max="10239" width="14.5703125" style="14" customWidth="1"/>
    <col min="10240" max="10249" width="0" style="14" hidden="1" customWidth="1"/>
    <col min="10250" max="10250" width="1.7109375" style="14" customWidth="1"/>
    <col min="10251" max="10251" width="13" style="14" customWidth="1"/>
    <col min="10252" max="10253" width="11.7109375" style="14" customWidth="1"/>
    <col min="10254" max="10254" width="13" style="14" customWidth="1"/>
    <col min="10255" max="10255" width="11.7109375" style="14" customWidth="1"/>
    <col min="10256" max="10256" width="1.7109375" style="14" customWidth="1"/>
    <col min="10257" max="10257" width="13" style="14" customWidth="1"/>
    <col min="10258" max="10259" width="11.7109375" style="14" customWidth="1"/>
    <col min="10260" max="10260" width="13" style="14" customWidth="1"/>
    <col min="10261" max="10261" width="11.7109375" style="14" customWidth="1"/>
    <col min="10262" max="10262" width="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9" width="13" style="14" customWidth="1"/>
    <col min="10270" max="10270" width="11.7109375" style="14" customWidth="1"/>
    <col min="10271" max="10271" width="1.7109375" style="14" customWidth="1"/>
    <col min="10272" max="10274" width="11.7109375" style="14" customWidth="1"/>
    <col min="10275" max="10275" width="13" style="14" customWidth="1"/>
    <col min="10276" max="10276" width="11.7109375" style="14" customWidth="1"/>
    <col min="10277" max="10277" width="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1" width="14.5703125" style="14" customWidth="1"/>
    <col min="10282" max="10282" width="11.7109375" style="14" customWidth="1"/>
    <col min="10283" max="10283" width="1.7109375" style="14" customWidth="1"/>
    <col min="10284" max="10477" width="9.140625" style="14"/>
    <col min="10478" max="10485" width="4" style="14" customWidth="1"/>
    <col min="10486" max="10486" width="6" style="14" customWidth="1"/>
    <col min="10487" max="10488" width="4" style="14" customWidth="1"/>
    <col min="10489" max="10490" width="0" style="14" hidden="1" customWidth="1"/>
    <col min="10491" max="10491" width="47.7109375" style="14" customWidth="1"/>
    <col min="10492" max="10494" width="0" style="14" hidden="1" customWidth="1"/>
    <col min="10495" max="10495" width="14.5703125" style="14" customWidth="1"/>
    <col min="10496" max="10505" width="0" style="14" hidden="1" customWidth="1"/>
    <col min="10506" max="10506" width="1.7109375" style="14" customWidth="1"/>
    <col min="10507" max="10507" width="13" style="14" customWidth="1"/>
    <col min="10508" max="10509" width="11.7109375" style="14" customWidth="1"/>
    <col min="10510" max="10510" width="13" style="14" customWidth="1"/>
    <col min="10511" max="10511" width="11.7109375" style="14" customWidth="1"/>
    <col min="10512" max="10512" width="1.7109375" style="14" customWidth="1"/>
    <col min="10513" max="10513" width="13" style="14" customWidth="1"/>
    <col min="10514" max="10515" width="11.7109375" style="14" customWidth="1"/>
    <col min="10516" max="10516" width="13" style="14" customWidth="1"/>
    <col min="10517" max="10517" width="11.7109375" style="14" customWidth="1"/>
    <col min="10518" max="10518" width="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5" width="13" style="14" customWidth="1"/>
    <col min="10526" max="10526" width="11.7109375" style="14" customWidth="1"/>
    <col min="10527" max="10527" width="1.7109375" style="14" customWidth="1"/>
    <col min="10528" max="10530" width="11.7109375" style="14" customWidth="1"/>
    <col min="10531" max="10531" width="13" style="14" customWidth="1"/>
    <col min="10532" max="10532" width="11.7109375" style="14" customWidth="1"/>
    <col min="10533" max="10533" width="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7" width="14.5703125" style="14" customWidth="1"/>
    <col min="10538" max="10538" width="11.7109375" style="14" customWidth="1"/>
    <col min="10539" max="10539" width="1.7109375" style="14" customWidth="1"/>
    <col min="10540" max="10733" width="9.140625" style="14"/>
    <col min="10734" max="10741" width="4" style="14" customWidth="1"/>
    <col min="10742" max="10742" width="6" style="14" customWidth="1"/>
    <col min="10743" max="10744" width="4" style="14" customWidth="1"/>
    <col min="10745" max="10746" width="0" style="14" hidden="1" customWidth="1"/>
    <col min="10747" max="10747" width="47.7109375" style="14" customWidth="1"/>
    <col min="10748" max="10750" width="0" style="14" hidden="1" customWidth="1"/>
    <col min="10751" max="10751" width="14.5703125" style="14" customWidth="1"/>
    <col min="10752" max="10761" width="0" style="14" hidden="1" customWidth="1"/>
    <col min="10762" max="10762" width="1.7109375" style="14" customWidth="1"/>
    <col min="10763" max="10763" width="13" style="14" customWidth="1"/>
    <col min="10764" max="10765" width="11.7109375" style="14" customWidth="1"/>
    <col min="10766" max="10766" width="13" style="14" customWidth="1"/>
    <col min="10767" max="10767" width="11.7109375" style="14" customWidth="1"/>
    <col min="10768" max="10768" width="1.7109375" style="14" customWidth="1"/>
    <col min="10769" max="10769" width="13" style="14" customWidth="1"/>
    <col min="10770" max="10771" width="11.7109375" style="14" customWidth="1"/>
    <col min="10772" max="10772" width="13" style="14" customWidth="1"/>
    <col min="10773" max="10773" width="11.7109375" style="14" customWidth="1"/>
    <col min="10774" max="10774" width="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81" width="13" style="14" customWidth="1"/>
    <col min="10782" max="10782" width="11.7109375" style="14" customWidth="1"/>
    <col min="10783" max="10783" width="1.7109375" style="14" customWidth="1"/>
    <col min="10784" max="10786" width="11.7109375" style="14" customWidth="1"/>
    <col min="10787" max="10787" width="13" style="14" customWidth="1"/>
    <col min="10788" max="10788" width="11.7109375" style="14" customWidth="1"/>
    <col min="10789" max="10789" width="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3" width="14.5703125" style="14" customWidth="1"/>
    <col min="10794" max="10794" width="11.7109375" style="14" customWidth="1"/>
    <col min="10795" max="10795" width="1.7109375" style="14" customWidth="1"/>
    <col min="10796" max="10989" width="9.140625" style="14"/>
    <col min="10990" max="10997" width="4" style="14" customWidth="1"/>
    <col min="10998" max="10998" width="6" style="14" customWidth="1"/>
    <col min="10999" max="11000" width="4" style="14" customWidth="1"/>
    <col min="11001" max="11002" width="0" style="14" hidden="1" customWidth="1"/>
    <col min="11003" max="11003" width="47.7109375" style="14" customWidth="1"/>
    <col min="11004" max="11006" width="0" style="14" hidden="1" customWidth="1"/>
    <col min="11007" max="11007" width="14.5703125" style="14" customWidth="1"/>
    <col min="11008" max="11017" width="0" style="14" hidden="1" customWidth="1"/>
    <col min="11018" max="11018" width="1.7109375" style="14" customWidth="1"/>
    <col min="11019" max="11019" width="13" style="14" customWidth="1"/>
    <col min="11020" max="11021" width="11.7109375" style="14" customWidth="1"/>
    <col min="11022" max="11022" width="13" style="14" customWidth="1"/>
    <col min="11023" max="11023" width="11.7109375" style="14" customWidth="1"/>
    <col min="11024" max="11024" width="1.7109375" style="14" customWidth="1"/>
    <col min="11025" max="11025" width="13" style="14" customWidth="1"/>
    <col min="11026" max="11027" width="11.7109375" style="14" customWidth="1"/>
    <col min="11028" max="11028" width="13" style="14" customWidth="1"/>
    <col min="11029" max="11029" width="11.7109375" style="14" customWidth="1"/>
    <col min="11030" max="11030" width="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7" width="13" style="14" customWidth="1"/>
    <col min="11038" max="11038" width="11.7109375" style="14" customWidth="1"/>
    <col min="11039" max="11039" width="1.7109375" style="14" customWidth="1"/>
    <col min="11040" max="11042" width="11.7109375" style="14" customWidth="1"/>
    <col min="11043" max="11043" width="13" style="14" customWidth="1"/>
    <col min="11044" max="11044" width="11.7109375" style="14" customWidth="1"/>
    <col min="11045" max="11045" width="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49" width="14.5703125" style="14" customWidth="1"/>
    <col min="11050" max="11050" width="11.7109375" style="14" customWidth="1"/>
    <col min="11051" max="11051" width="1.7109375" style="14" customWidth="1"/>
    <col min="11052" max="11245" width="9.140625" style="14"/>
    <col min="11246" max="11253" width="4" style="14" customWidth="1"/>
    <col min="11254" max="11254" width="6" style="14" customWidth="1"/>
    <col min="11255" max="11256" width="4" style="14" customWidth="1"/>
    <col min="11257" max="11258" width="0" style="14" hidden="1" customWidth="1"/>
    <col min="11259" max="11259" width="47.7109375" style="14" customWidth="1"/>
    <col min="11260" max="11262" width="0" style="14" hidden="1" customWidth="1"/>
    <col min="11263" max="11263" width="14.5703125" style="14" customWidth="1"/>
    <col min="11264" max="11273" width="0" style="14" hidden="1" customWidth="1"/>
    <col min="11274" max="11274" width="1.7109375" style="14" customWidth="1"/>
    <col min="11275" max="11275" width="13" style="14" customWidth="1"/>
    <col min="11276" max="11277" width="11.7109375" style="14" customWidth="1"/>
    <col min="11278" max="11278" width="13" style="14" customWidth="1"/>
    <col min="11279" max="11279" width="11.7109375" style="14" customWidth="1"/>
    <col min="11280" max="11280" width="1.7109375" style="14" customWidth="1"/>
    <col min="11281" max="11281" width="13" style="14" customWidth="1"/>
    <col min="11282" max="11283" width="11.7109375" style="14" customWidth="1"/>
    <col min="11284" max="11284" width="13" style="14" customWidth="1"/>
    <col min="11285" max="11285" width="11.7109375" style="14" customWidth="1"/>
    <col min="11286" max="11286" width="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3" width="13" style="14" customWidth="1"/>
    <col min="11294" max="11294" width="11.7109375" style="14" customWidth="1"/>
    <col min="11295" max="11295" width="1.7109375" style="14" customWidth="1"/>
    <col min="11296" max="11298" width="11.7109375" style="14" customWidth="1"/>
    <col min="11299" max="11299" width="13" style="14" customWidth="1"/>
    <col min="11300" max="11300" width="11.7109375" style="14" customWidth="1"/>
    <col min="11301" max="11301" width="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5" width="14.5703125" style="14" customWidth="1"/>
    <col min="11306" max="11306" width="11.7109375" style="14" customWidth="1"/>
    <col min="11307" max="11307" width="1.7109375" style="14" customWidth="1"/>
    <col min="11308" max="11501" width="9.140625" style="14"/>
    <col min="11502" max="11509" width="4" style="14" customWidth="1"/>
    <col min="11510" max="11510" width="6" style="14" customWidth="1"/>
    <col min="11511" max="11512" width="4" style="14" customWidth="1"/>
    <col min="11513" max="11514" width="0" style="14" hidden="1" customWidth="1"/>
    <col min="11515" max="11515" width="47.7109375" style="14" customWidth="1"/>
    <col min="11516" max="11518" width="0" style="14" hidden="1" customWidth="1"/>
    <col min="11519" max="11519" width="14.5703125" style="14" customWidth="1"/>
    <col min="11520" max="11529" width="0" style="14" hidden="1" customWidth="1"/>
    <col min="11530" max="11530" width="1.7109375" style="14" customWidth="1"/>
    <col min="11531" max="11531" width="13" style="14" customWidth="1"/>
    <col min="11532" max="11533" width="11.7109375" style="14" customWidth="1"/>
    <col min="11534" max="11534" width="13" style="14" customWidth="1"/>
    <col min="11535" max="11535" width="11.7109375" style="14" customWidth="1"/>
    <col min="11536" max="11536" width="1.7109375" style="14" customWidth="1"/>
    <col min="11537" max="11537" width="13" style="14" customWidth="1"/>
    <col min="11538" max="11539" width="11.7109375" style="14" customWidth="1"/>
    <col min="11540" max="11540" width="13" style="14" customWidth="1"/>
    <col min="11541" max="11541" width="11.7109375" style="14" customWidth="1"/>
    <col min="11542" max="11542" width="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9" width="13" style="14" customWidth="1"/>
    <col min="11550" max="11550" width="11.7109375" style="14" customWidth="1"/>
    <col min="11551" max="11551" width="1.7109375" style="14" customWidth="1"/>
    <col min="11552" max="11554" width="11.7109375" style="14" customWidth="1"/>
    <col min="11555" max="11555" width="13" style="14" customWidth="1"/>
    <col min="11556" max="11556" width="11.7109375" style="14" customWidth="1"/>
    <col min="11557" max="11557" width="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1" width="14.5703125" style="14" customWidth="1"/>
    <col min="11562" max="11562" width="11.7109375" style="14" customWidth="1"/>
    <col min="11563" max="11563" width="1.7109375" style="14" customWidth="1"/>
    <col min="11564" max="11757" width="9.140625" style="14"/>
    <col min="11758" max="11765" width="4" style="14" customWidth="1"/>
    <col min="11766" max="11766" width="6" style="14" customWidth="1"/>
    <col min="11767" max="11768" width="4" style="14" customWidth="1"/>
    <col min="11769" max="11770" width="0" style="14" hidden="1" customWidth="1"/>
    <col min="11771" max="11771" width="47.7109375" style="14" customWidth="1"/>
    <col min="11772" max="11774" width="0" style="14" hidden="1" customWidth="1"/>
    <col min="11775" max="11775" width="14.5703125" style="14" customWidth="1"/>
    <col min="11776" max="11785" width="0" style="14" hidden="1" customWidth="1"/>
    <col min="11786" max="11786" width="1.7109375" style="14" customWidth="1"/>
    <col min="11787" max="11787" width="13" style="14" customWidth="1"/>
    <col min="11788" max="11789" width="11.7109375" style="14" customWidth="1"/>
    <col min="11790" max="11790" width="13" style="14" customWidth="1"/>
    <col min="11791" max="11791" width="11.7109375" style="14" customWidth="1"/>
    <col min="11792" max="11792" width="1.7109375" style="14" customWidth="1"/>
    <col min="11793" max="11793" width="13" style="14" customWidth="1"/>
    <col min="11794" max="11795" width="11.7109375" style="14" customWidth="1"/>
    <col min="11796" max="11796" width="13" style="14" customWidth="1"/>
    <col min="11797" max="11797" width="11.7109375" style="14" customWidth="1"/>
    <col min="11798" max="11798" width="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5" width="13" style="14" customWidth="1"/>
    <col min="11806" max="11806" width="11.7109375" style="14" customWidth="1"/>
    <col min="11807" max="11807" width="1.7109375" style="14" customWidth="1"/>
    <col min="11808" max="11810" width="11.7109375" style="14" customWidth="1"/>
    <col min="11811" max="11811" width="13" style="14" customWidth="1"/>
    <col min="11812" max="11812" width="11.7109375" style="14" customWidth="1"/>
    <col min="11813" max="11813" width="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7" width="14.5703125" style="14" customWidth="1"/>
    <col min="11818" max="11818" width="11.7109375" style="14" customWidth="1"/>
    <col min="11819" max="11819" width="1.7109375" style="14" customWidth="1"/>
    <col min="11820" max="12013" width="9.140625" style="14"/>
    <col min="12014" max="12021" width="4" style="14" customWidth="1"/>
    <col min="12022" max="12022" width="6" style="14" customWidth="1"/>
    <col min="12023" max="12024" width="4" style="14" customWidth="1"/>
    <col min="12025" max="12026" width="0" style="14" hidden="1" customWidth="1"/>
    <col min="12027" max="12027" width="47.7109375" style="14" customWidth="1"/>
    <col min="12028" max="12030" width="0" style="14" hidden="1" customWidth="1"/>
    <col min="12031" max="12031" width="14.5703125" style="14" customWidth="1"/>
    <col min="12032" max="12041" width="0" style="14" hidden="1" customWidth="1"/>
    <col min="12042" max="12042" width="1.7109375" style="14" customWidth="1"/>
    <col min="12043" max="12043" width="13" style="14" customWidth="1"/>
    <col min="12044" max="12045" width="11.7109375" style="14" customWidth="1"/>
    <col min="12046" max="12046" width="13" style="14" customWidth="1"/>
    <col min="12047" max="12047" width="11.7109375" style="14" customWidth="1"/>
    <col min="12048" max="12048" width="1.7109375" style="14" customWidth="1"/>
    <col min="12049" max="12049" width="13" style="14" customWidth="1"/>
    <col min="12050" max="12051" width="11.7109375" style="14" customWidth="1"/>
    <col min="12052" max="12052" width="13" style="14" customWidth="1"/>
    <col min="12053" max="12053" width="11.7109375" style="14" customWidth="1"/>
    <col min="12054" max="12054" width="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61" width="13" style="14" customWidth="1"/>
    <col min="12062" max="12062" width="11.7109375" style="14" customWidth="1"/>
    <col min="12063" max="12063" width="1.7109375" style="14" customWidth="1"/>
    <col min="12064" max="12066" width="11.7109375" style="14" customWidth="1"/>
    <col min="12067" max="12067" width="13" style="14" customWidth="1"/>
    <col min="12068" max="12068" width="11.7109375" style="14" customWidth="1"/>
    <col min="12069" max="12069" width="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3" width="14.5703125" style="14" customWidth="1"/>
    <col min="12074" max="12074" width="11.7109375" style="14" customWidth="1"/>
    <col min="12075" max="12075" width="1.7109375" style="14" customWidth="1"/>
    <col min="12076" max="12269" width="9.140625" style="14"/>
    <col min="12270" max="12277" width="4" style="14" customWidth="1"/>
    <col min="12278" max="12278" width="6" style="14" customWidth="1"/>
    <col min="12279" max="12280" width="4" style="14" customWidth="1"/>
    <col min="12281" max="12282" width="0" style="14" hidden="1" customWidth="1"/>
    <col min="12283" max="12283" width="47.7109375" style="14" customWidth="1"/>
    <col min="12284" max="12286" width="0" style="14" hidden="1" customWidth="1"/>
    <col min="12287" max="12287" width="14.5703125" style="14" customWidth="1"/>
    <col min="12288" max="12297" width="0" style="14" hidden="1" customWidth="1"/>
    <col min="12298" max="12298" width="1.7109375" style="14" customWidth="1"/>
    <col min="12299" max="12299" width="13" style="14" customWidth="1"/>
    <col min="12300" max="12301" width="11.7109375" style="14" customWidth="1"/>
    <col min="12302" max="12302" width="13" style="14" customWidth="1"/>
    <col min="12303" max="12303" width="11.7109375" style="14" customWidth="1"/>
    <col min="12304" max="12304" width="1.7109375" style="14" customWidth="1"/>
    <col min="12305" max="12305" width="13" style="14" customWidth="1"/>
    <col min="12306" max="12307" width="11.7109375" style="14" customWidth="1"/>
    <col min="12308" max="12308" width="13" style="14" customWidth="1"/>
    <col min="12309" max="12309" width="11.7109375" style="14" customWidth="1"/>
    <col min="12310" max="12310" width="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7" width="13" style="14" customWidth="1"/>
    <col min="12318" max="12318" width="11.7109375" style="14" customWidth="1"/>
    <col min="12319" max="12319" width="1.7109375" style="14" customWidth="1"/>
    <col min="12320" max="12322" width="11.7109375" style="14" customWidth="1"/>
    <col min="12323" max="12323" width="13" style="14" customWidth="1"/>
    <col min="12324" max="12324" width="11.7109375" style="14" customWidth="1"/>
    <col min="12325" max="12325" width="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29" width="14.5703125" style="14" customWidth="1"/>
    <col min="12330" max="12330" width="11.7109375" style="14" customWidth="1"/>
    <col min="12331" max="12331" width="1.7109375" style="14" customWidth="1"/>
    <col min="12332" max="12525" width="9.140625" style="14"/>
    <col min="12526" max="12533" width="4" style="14" customWidth="1"/>
    <col min="12534" max="12534" width="6" style="14" customWidth="1"/>
    <col min="12535" max="12536" width="4" style="14" customWidth="1"/>
    <col min="12537" max="12538" width="0" style="14" hidden="1" customWidth="1"/>
    <col min="12539" max="12539" width="47.7109375" style="14" customWidth="1"/>
    <col min="12540" max="12542" width="0" style="14" hidden="1" customWidth="1"/>
    <col min="12543" max="12543" width="14.5703125" style="14" customWidth="1"/>
    <col min="12544" max="12553" width="0" style="14" hidden="1" customWidth="1"/>
    <col min="12554" max="12554" width="1.7109375" style="14" customWidth="1"/>
    <col min="12555" max="12555" width="13" style="14" customWidth="1"/>
    <col min="12556" max="12557" width="11.7109375" style="14" customWidth="1"/>
    <col min="12558" max="12558" width="13" style="14" customWidth="1"/>
    <col min="12559" max="12559" width="11.7109375" style="14" customWidth="1"/>
    <col min="12560" max="12560" width="1.7109375" style="14" customWidth="1"/>
    <col min="12561" max="12561" width="13" style="14" customWidth="1"/>
    <col min="12562" max="12563" width="11.7109375" style="14" customWidth="1"/>
    <col min="12564" max="12564" width="13" style="14" customWidth="1"/>
    <col min="12565" max="12565" width="11.7109375" style="14" customWidth="1"/>
    <col min="12566" max="12566" width="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3" width="13" style="14" customWidth="1"/>
    <col min="12574" max="12574" width="11.7109375" style="14" customWidth="1"/>
    <col min="12575" max="12575" width="1.7109375" style="14" customWidth="1"/>
    <col min="12576" max="12578" width="11.7109375" style="14" customWidth="1"/>
    <col min="12579" max="12579" width="13" style="14" customWidth="1"/>
    <col min="12580" max="12580" width="11.7109375" style="14" customWidth="1"/>
    <col min="12581" max="12581" width="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5" width="14.5703125" style="14" customWidth="1"/>
    <col min="12586" max="12586" width="11.7109375" style="14" customWidth="1"/>
    <col min="12587" max="12587" width="1.7109375" style="14" customWidth="1"/>
    <col min="12588" max="12781" width="9.140625" style="14"/>
    <col min="12782" max="12789" width="4" style="14" customWidth="1"/>
    <col min="12790" max="12790" width="6" style="14" customWidth="1"/>
    <col min="12791" max="12792" width="4" style="14" customWidth="1"/>
    <col min="12793" max="12794" width="0" style="14" hidden="1" customWidth="1"/>
    <col min="12795" max="12795" width="47.7109375" style="14" customWidth="1"/>
    <col min="12796" max="12798" width="0" style="14" hidden="1" customWidth="1"/>
    <col min="12799" max="12799" width="14.5703125" style="14" customWidth="1"/>
    <col min="12800" max="12809" width="0" style="14" hidden="1" customWidth="1"/>
    <col min="12810" max="12810" width="1.7109375" style="14" customWidth="1"/>
    <col min="12811" max="12811" width="13" style="14" customWidth="1"/>
    <col min="12812" max="12813" width="11.7109375" style="14" customWidth="1"/>
    <col min="12814" max="12814" width="13" style="14" customWidth="1"/>
    <col min="12815" max="12815" width="11.7109375" style="14" customWidth="1"/>
    <col min="12816" max="12816" width="1.7109375" style="14" customWidth="1"/>
    <col min="12817" max="12817" width="13" style="14" customWidth="1"/>
    <col min="12818" max="12819" width="11.7109375" style="14" customWidth="1"/>
    <col min="12820" max="12820" width="13" style="14" customWidth="1"/>
    <col min="12821" max="12821" width="11.7109375" style="14" customWidth="1"/>
    <col min="12822" max="12822" width="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9" width="13" style="14" customWidth="1"/>
    <col min="12830" max="12830" width="11.7109375" style="14" customWidth="1"/>
    <col min="12831" max="12831" width="1.7109375" style="14" customWidth="1"/>
    <col min="12832" max="12834" width="11.7109375" style="14" customWidth="1"/>
    <col min="12835" max="12835" width="13" style="14" customWidth="1"/>
    <col min="12836" max="12836" width="11.7109375" style="14" customWidth="1"/>
    <col min="12837" max="12837" width="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1" width="14.5703125" style="14" customWidth="1"/>
    <col min="12842" max="12842" width="11.7109375" style="14" customWidth="1"/>
    <col min="12843" max="12843" width="1.7109375" style="14" customWidth="1"/>
    <col min="12844" max="13037" width="9.140625" style="14"/>
    <col min="13038" max="13045" width="4" style="14" customWidth="1"/>
    <col min="13046" max="13046" width="6" style="14" customWidth="1"/>
    <col min="13047" max="13048" width="4" style="14" customWidth="1"/>
    <col min="13049" max="13050" width="0" style="14" hidden="1" customWidth="1"/>
    <col min="13051" max="13051" width="47.7109375" style="14" customWidth="1"/>
    <col min="13052" max="13054" width="0" style="14" hidden="1" customWidth="1"/>
    <col min="13055" max="13055" width="14.5703125" style="14" customWidth="1"/>
    <col min="13056" max="13065" width="0" style="14" hidden="1" customWidth="1"/>
    <col min="13066" max="13066" width="1.7109375" style="14" customWidth="1"/>
    <col min="13067" max="13067" width="13" style="14" customWidth="1"/>
    <col min="13068" max="13069" width="11.7109375" style="14" customWidth="1"/>
    <col min="13070" max="13070" width="13" style="14" customWidth="1"/>
    <col min="13071" max="13071" width="11.7109375" style="14" customWidth="1"/>
    <col min="13072" max="13072" width="1.7109375" style="14" customWidth="1"/>
    <col min="13073" max="13073" width="13" style="14" customWidth="1"/>
    <col min="13074" max="13075" width="11.7109375" style="14" customWidth="1"/>
    <col min="13076" max="13076" width="13" style="14" customWidth="1"/>
    <col min="13077" max="13077" width="11.7109375" style="14" customWidth="1"/>
    <col min="13078" max="13078" width="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5" width="13" style="14" customWidth="1"/>
    <col min="13086" max="13086" width="11.7109375" style="14" customWidth="1"/>
    <col min="13087" max="13087" width="1.7109375" style="14" customWidth="1"/>
    <col min="13088" max="13090" width="11.7109375" style="14" customWidth="1"/>
    <col min="13091" max="13091" width="13" style="14" customWidth="1"/>
    <col min="13092" max="13092" width="11.7109375" style="14" customWidth="1"/>
    <col min="13093" max="13093" width="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7" width="14.5703125" style="14" customWidth="1"/>
    <col min="13098" max="13098" width="11.7109375" style="14" customWidth="1"/>
    <col min="13099" max="13099" width="1.7109375" style="14" customWidth="1"/>
    <col min="13100" max="13293" width="9.140625" style="14"/>
    <col min="13294" max="13301" width="4" style="14" customWidth="1"/>
    <col min="13302" max="13302" width="6" style="14" customWidth="1"/>
    <col min="13303" max="13304" width="4" style="14" customWidth="1"/>
    <col min="13305" max="13306" width="0" style="14" hidden="1" customWidth="1"/>
    <col min="13307" max="13307" width="47.7109375" style="14" customWidth="1"/>
    <col min="13308" max="13310" width="0" style="14" hidden="1" customWidth="1"/>
    <col min="13311" max="13311" width="14.5703125" style="14" customWidth="1"/>
    <col min="13312" max="13321" width="0" style="14" hidden="1" customWidth="1"/>
    <col min="13322" max="13322" width="1.7109375" style="14" customWidth="1"/>
    <col min="13323" max="13323" width="13" style="14" customWidth="1"/>
    <col min="13324" max="13325" width="11.7109375" style="14" customWidth="1"/>
    <col min="13326" max="13326" width="13" style="14" customWidth="1"/>
    <col min="13327" max="13327" width="11.7109375" style="14" customWidth="1"/>
    <col min="13328" max="13328" width="1.7109375" style="14" customWidth="1"/>
    <col min="13329" max="13329" width="13" style="14" customWidth="1"/>
    <col min="13330" max="13331" width="11.7109375" style="14" customWidth="1"/>
    <col min="13332" max="13332" width="13" style="14" customWidth="1"/>
    <col min="13333" max="13333" width="11.7109375" style="14" customWidth="1"/>
    <col min="13334" max="13334" width="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41" width="13" style="14" customWidth="1"/>
    <col min="13342" max="13342" width="11.7109375" style="14" customWidth="1"/>
    <col min="13343" max="13343" width="1.7109375" style="14" customWidth="1"/>
    <col min="13344" max="13346" width="11.7109375" style="14" customWidth="1"/>
    <col min="13347" max="13347" width="13" style="14" customWidth="1"/>
    <col min="13348" max="13348" width="11.7109375" style="14" customWidth="1"/>
    <col min="13349" max="13349" width="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3" width="14.5703125" style="14" customWidth="1"/>
    <col min="13354" max="13354" width="11.7109375" style="14" customWidth="1"/>
    <col min="13355" max="13355" width="1.7109375" style="14" customWidth="1"/>
    <col min="13356" max="13549" width="9.140625" style="14"/>
    <col min="13550" max="13557" width="4" style="14" customWidth="1"/>
    <col min="13558" max="13558" width="6" style="14" customWidth="1"/>
    <col min="13559" max="13560" width="4" style="14" customWidth="1"/>
    <col min="13561" max="13562" width="0" style="14" hidden="1" customWidth="1"/>
    <col min="13563" max="13563" width="47.7109375" style="14" customWidth="1"/>
    <col min="13564" max="13566" width="0" style="14" hidden="1" customWidth="1"/>
    <col min="13567" max="13567" width="14.5703125" style="14" customWidth="1"/>
    <col min="13568" max="13577" width="0" style="14" hidden="1" customWidth="1"/>
    <col min="13578" max="13578" width="1.7109375" style="14" customWidth="1"/>
    <col min="13579" max="13579" width="13" style="14" customWidth="1"/>
    <col min="13580" max="13581" width="11.7109375" style="14" customWidth="1"/>
    <col min="13582" max="13582" width="13" style="14" customWidth="1"/>
    <col min="13583" max="13583" width="11.7109375" style="14" customWidth="1"/>
    <col min="13584" max="13584" width="1.7109375" style="14" customWidth="1"/>
    <col min="13585" max="13585" width="13" style="14" customWidth="1"/>
    <col min="13586" max="13587" width="11.7109375" style="14" customWidth="1"/>
    <col min="13588" max="13588" width="13" style="14" customWidth="1"/>
    <col min="13589" max="13589" width="11.7109375" style="14" customWidth="1"/>
    <col min="13590" max="13590" width="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7" width="13" style="14" customWidth="1"/>
    <col min="13598" max="13598" width="11.7109375" style="14" customWidth="1"/>
    <col min="13599" max="13599" width="1.7109375" style="14" customWidth="1"/>
    <col min="13600" max="13602" width="11.7109375" style="14" customWidth="1"/>
    <col min="13603" max="13603" width="13" style="14" customWidth="1"/>
    <col min="13604" max="13604" width="11.7109375" style="14" customWidth="1"/>
    <col min="13605" max="13605" width="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09" width="14.5703125" style="14" customWidth="1"/>
    <col min="13610" max="13610" width="11.7109375" style="14" customWidth="1"/>
    <col min="13611" max="13611" width="1.7109375" style="14" customWidth="1"/>
    <col min="13612" max="13805" width="9.140625" style="14"/>
    <col min="13806" max="13813" width="4" style="14" customWidth="1"/>
    <col min="13814" max="13814" width="6" style="14" customWidth="1"/>
    <col min="13815" max="13816" width="4" style="14" customWidth="1"/>
    <col min="13817" max="13818" width="0" style="14" hidden="1" customWidth="1"/>
    <col min="13819" max="13819" width="47.7109375" style="14" customWidth="1"/>
    <col min="13820" max="13822" width="0" style="14" hidden="1" customWidth="1"/>
    <col min="13823" max="13823" width="14.5703125" style="14" customWidth="1"/>
    <col min="13824" max="13833" width="0" style="14" hidden="1" customWidth="1"/>
    <col min="13834" max="13834" width="1.7109375" style="14" customWidth="1"/>
    <col min="13835" max="13835" width="13" style="14" customWidth="1"/>
    <col min="13836" max="13837" width="11.7109375" style="14" customWidth="1"/>
    <col min="13838" max="13838" width="13" style="14" customWidth="1"/>
    <col min="13839" max="13839" width="11.7109375" style="14" customWidth="1"/>
    <col min="13840" max="13840" width="1.7109375" style="14" customWidth="1"/>
    <col min="13841" max="13841" width="13" style="14" customWidth="1"/>
    <col min="13842" max="13843" width="11.7109375" style="14" customWidth="1"/>
    <col min="13844" max="13844" width="13" style="14" customWidth="1"/>
    <col min="13845" max="13845" width="11.7109375" style="14" customWidth="1"/>
    <col min="13846" max="13846" width="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3" width="13" style="14" customWidth="1"/>
    <col min="13854" max="13854" width="11.7109375" style="14" customWidth="1"/>
    <col min="13855" max="13855" width="1.7109375" style="14" customWidth="1"/>
    <col min="13856" max="13858" width="11.7109375" style="14" customWidth="1"/>
    <col min="13859" max="13859" width="13" style="14" customWidth="1"/>
    <col min="13860" max="13860" width="11.7109375" style="14" customWidth="1"/>
    <col min="13861" max="13861" width="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5" width="14.5703125" style="14" customWidth="1"/>
    <col min="13866" max="13866" width="11.7109375" style="14" customWidth="1"/>
    <col min="13867" max="13867" width="1.7109375" style="14" customWidth="1"/>
    <col min="13868" max="14061" width="9.140625" style="14"/>
    <col min="14062" max="14069" width="4" style="14" customWidth="1"/>
    <col min="14070" max="14070" width="6" style="14" customWidth="1"/>
    <col min="14071" max="14072" width="4" style="14" customWidth="1"/>
    <col min="14073" max="14074" width="0" style="14" hidden="1" customWidth="1"/>
    <col min="14075" max="14075" width="47.7109375" style="14" customWidth="1"/>
    <col min="14076" max="14078" width="0" style="14" hidden="1" customWidth="1"/>
    <col min="14079" max="14079" width="14.5703125" style="14" customWidth="1"/>
    <col min="14080" max="14089" width="0" style="14" hidden="1" customWidth="1"/>
    <col min="14090" max="14090" width="1.7109375" style="14" customWidth="1"/>
    <col min="14091" max="14091" width="13" style="14" customWidth="1"/>
    <col min="14092" max="14093" width="11.7109375" style="14" customWidth="1"/>
    <col min="14094" max="14094" width="13" style="14" customWidth="1"/>
    <col min="14095" max="14095" width="11.7109375" style="14" customWidth="1"/>
    <col min="14096" max="14096" width="1.7109375" style="14" customWidth="1"/>
    <col min="14097" max="14097" width="13" style="14" customWidth="1"/>
    <col min="14098" max="14099" width="11.7109375" style="14" customWidth="1"/>
    <col min="14100" max="14100" width="13" style="14" customWidth="1"/>
    <col min="14101" max="14101" width="11.7109375" style="14" customWidth="1"/>
    <col min="14102" max="14102" width="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9" width="13" style="14" customWidth="1"/>
    <col min="14110" max="14110" width="11.7109375" style="14" customWidth="1"/>
    <col min="14111" max="14111" width="1.7109375" style="14" customWidth="1"/>
    <col min="14112" max="14114" width="11.7109375" style="14" customWidth="1"/>
    <col min="14115" max="14115" width="13" style="14" customWidth="1"/>
    <col min="14116" max="14116" width="11.7109375" style="14" customWidth="1"/>
    <col min="14117" max="14117" width="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1" width="14.5703125" style="14" customWidth="1"/>
    <col min="14122" max="14122" width="11.7109375" style="14" customWidth="1"/>
    <col min="14123" max="14123" width="1.7109375" style="14" customWidth="1"/>
    <col min="14124" max="14317" width="9.140625" style="14"/>
    <col min="14318" max="14325" width="4" style="14" customWidth="1"/>
    <col min="14326" max="14326" width="6" style="14" customWidth="1"/>
    <col min="14327" max="14328" width="4" style="14" customWidth="1"/>
    <col min="14329" max="14330" width="0" style="14" hidden="1" customWidth="1"/>
    <col min="14331" max="14331" width="47.7109375" style="14" customWidth="1"/>
    <col min="14332" max="14334" width="0" style="14" hidden="1" customWidth="1"/>
    <col min="14335" max="14335" width="14.5703125" style="14" customWidth="1"/>
    <col min="14336" max="14345" width="0" style="14" hidden="1" customWidth="1"/>
    <col min="14346" max="14346" width="1.7109375" style="14" customWidth="1"/>
    <col min="14347" max="14347" width="13" style="14" customWidth="1"/>
    <col min="14348" max="14349" width="11.7109375" style="14" customWidth="1"/>
    <col min="14350" max="14350" width="13" style="14" customWidth="1"/>
    <col min="14351" max="14351" width="11.7109375" style="14" customWidth="1"/>
    <col min="14352" max="14352" width="1.7109375" style="14" customWidth="1"/>
    <col min="14353" max="14353" width="13" style="14" customWidth="1"/>
    <col min="14354" max="14355" width="11.7109375" style="14" customWidth="1"/>
    <col min="14356" max="14356" width="13" style="14" customWidth="1"/>
    <col min="14357" max="14357" width="11.7109375" style="14" customWidth="1"/>
    <col min="14358" max="14358" width="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5" width="13" style="14" customWidth="1"/>
    <col min="14366" max="14366" width="11.7109375" style="14" customWidth="1"/>
    <col min="14367" max="14367" width="1.7109375" style="14" customWidth="1"/>
    <col min="14368" max="14370" width="11.7109375" style="14" customWidth="1"/>
    <col min="14371" max="14371" width="13" style="14" customWidth="1"/>
    <col min="14372" max="14372" width="11.7109375" style="14" customWidth="1"/>
    <col min="14373" max="14373" width="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7" width="14.5703125" style="14" customWidth="1"/>
    <col min="14378" max="14378" width="11.7109375" style="14" customWidth="1"/>
    <col min="14379" max="14379" width="1.7109375" style="14" customWidth="1"/>
    <col min="14380" max="14573" width="9.140625" style="14"/>
    <col min="14574" max="14581" width="4" style="14" customWidth="1"/>
    <col min="14582" max="14582" width="6" style="14" customWidth="1"/>
    <col min="14583" max="14584" width="4" style="14" customWidth="1"/>
    <col min="14585" max="14586" width="0" style="14" hidden="1" customWidth="1"/>
    <col min="14587" max="14587" width="47.7109375" style="14" customWidth="1"/>
    <col min="14588" max="14590" width="0" style="14" hidden="1" customWidth="1"/>
    <col min="14591" max="14591" width="14.5703125" style="14" customWidth="1"/>
    <col min="14592" max="14601" width="0" style="14" hidden="1" customWidth="1"/>
    <col min="14602" max="14602" width="1.7109375" style="14" customWidth="1"/>
    <col min="14603" max="14603" width="13" style="14" customWidth="1"/>
    <col min="14604" max="14605" width="11.7109375" style="14" customWidth="1"/>
    <col min="14606" max="14606" width="13" style="14" customWidth="1"/>
    <col min="14607" max="14607" width="11.7109375" style="14" customWidth="1"/>
    <col min="14608" max="14608" width="1.7109375" style="14" customWidth="1"/>
    <col min="14609" max="14609" width="13" style="14" customWidth="1"/>
    <col min="14610" max="14611" width="11.7109375" style="14" customWidth="1"/>
    <col min="14612" max="14612" width="13" style="14" customWidth="1"/>
    <col min="14613" max="14613" width="11.7109375" style="14" customWidth="1"/>
    <col min="14614" max="14614" width="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21" width="13" style="14" customWidth="1"/>
    <col min="14622" max="14622" width="11.7109375" style="14" customWidth="1"/>
    <col min="14623" max="14623" width="1.7109375" style="14" customWidth="1"/>
    <col min="14624" max="14626" width="11.7109375" style="14" customWidth="1"/>
    <col min="14627" max="14627" width="13" style="14" customWidth="1"/>
    <col min="14628" max="14628" width="11.7109375" style="14" customWidth="1"/>
    <col min="14629" max="14629" width="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3" width="14.5703125" style="14" customWidth="1"/>
    <col min="14634" max="14634" width="11.7109375" style="14" customWidth="1"/>
    <col min="14635" max="14635" width="1.7109375" style="14" customWidth="1"/>
    <col min="14636" max="14829" width="9.140625" style="14"/>
    <col min="14830" max="14837" width="4" style="14" customWidth="1"/>
    <col min="14838" max="14838" width="6" style="14" customWidth="1"/>
    <col min="14839" max="14840" width="4" style="14" customWidth="1"/>
    <col min="14841" max="14842" width="0" style="14" hidden="1" customWidth="1"/>
    <col min="14843" max="14843" width="47.7109375" style="14" customWidth="1"/>
    <col min="14844" max="14846" width="0" style="14" hidden="1" customWidth="1"/>
    <col min="14847" max="14847" width="14.5703125" style="14" customWidth="1"/>
    <col min="14848" max="14857" width="0" style="14" hidden="1" customWidth="1"/>
    <col min="14858" max="14858" width="1.7109375" style="14" customWidth="1"/>
    <col min="14859" max="14859" width="13" style="14" customWidth="1"/>
    <col min="14860" max="14861" width="11.7109375" style="14" customWidth="1"/>
    <col min="14862" max="14862" width="13" style="14" customWidth="1"/>
    <col min="14863" max="14863" width="11.7109375" style="14" customWidth="1"/>
    <col min="14864" max="14864" width="1.7109375" style="14" customWidth="1"/>
    <col min="14865" max="14865" width="13" style="14" customWidth="1"/>
    <col min="14866" max="14867" width="11.7109375" style="14" customWidth="1"/>
    <col min="14868" max="14868" width="13" style="14" customWidth="1"/>
    <col min="14869" max="14869" width="11.7109375" style="14" customWidth="1"/>
    <col min="14870" max="14870" width="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7" width="13" style="14" customWidth="1"/>
    <col min="14878" max="14878" width="11.7109375" style="14" customWidth="1"/>
    <col min="14879" max="14879" width="1.7109375" style="14" customWidth="1"/>
    <col min="14880" max="14882" width="11.7109375" style="14" customWidth="1"/>
    <col min="14883" max="14883" width="13" style="14" customWidth="1"/>
    <col min="14884" max="14884" width="11.7109375" style="14" customWidth="1"/>
    <col min="14885" max="14885" width="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89" width="14.5703125" style="14" customWidth="1"/>
    <col min="14890" max="14890" width="11.7109375" style="14" customWidth="1"/>
    <col min="14891" max="14891" width="1.7109375" style="14" customWidth="1"/>
    <col min="14892" max="15085" width="9.140625" style="14"/>
    <col min="15086" max="15093" width="4" style="14" customWidth="1"/>
    <col min="15094" max="15094" width="6" style="14" customWidth="1"/>
    <col min="15095" max="15096" width="4" style="14" customWidth="1"/>
    <col min="15097" max="15098" width="0" style="14" hidden="1" customWidth="1"/>
    <col min="15099" max="15099" width="47.7109375" style="14" customWidth="1"/>
    <col min="15100" max="15102" width="0" style="14" hidden="1" customWidth="1"/>
    <col min="15103" max="15103" width="14.5703125" style="14" customWidth="1"/>
    <col min="15104" max="15113" width="0" style="14" hidden="1" customWidth="1"/>
    <col min="15114" max="15114" width="1.7109375" style="14" customWidth="1"/>
    <col min="15115" max="15115" width="13" style="14" customWidth="1"/>
    <col min="15116" max="15117" width="11.7109375" style="14" customWidth="1"/>
    <col min="15118" max="15118" width="13" style="14" customWidth="1"/>
    <col min="15119" max="15119" width="11.7109375" style="14" customWidth="1"/>
    <col min="15120" max="15120" width="1.7109375" style="14" customWidth="1"/>
    <col min="15121" max="15121" width="13" style="14" customWidth="1"/>
    <col min="15122" max="15123" width="11.7109375" style="14" customWidth="1"/>
    <col min="15124" max="15124" width="13" style="14" customWidth="1"/>
    <col min="15125" max="15125" width="11.7109375" style="14" customWidth="1"/>
    <col min="15126" max="15126" width="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3" width="13" style="14" customWidth="1"/>
    <col min="15134" max="15134" width="11.7109375" style="14" customWidth="1"/>
    <col min="15135" max="15135" width="1.7109375" style="14" customWidth="1"/>
    <col min="15136" max="15138" width="11.7109375" style="14" customWidth="1"/>
    <col min="15139" max="15139" width="13" style="14" customWidth="1"/>
    <col min="15140" max="15140" width="11.7109375" style="14" customWidth="1"/>
    <col min="15141" max="15141" width="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5" width="14.5703125" style="14" customWidth="1"/>
    <col min="15146" max="15146" width="11.7109375" style="14" customWidth="1"/>
    <col min="15147" max="15147" width="1.7109375" style="14" customWidth="1"/>
    <col min="15148" max="15341" width="9.140625" style="14"/>
    <col min="15342" max="15349" width="4" style="14" customWidth="1"/>
    <col min="15350" max="15350" width="6" style="14" customWidth="1"/>
    <col min="15351" max="15352" width="4" style="14" customWidth="1"/>
    <col min="15353" max="15354" width="0" style="14" hidden="1" customWidth="1"/>
    <col min="15355" max="15355" width="47.7109375" style="14" customWidth="1"/>
    <col min="15356" max="15358" width="0" style="14" hidden="1" customWidth="1"/>
    <col min="15359" max="15359" width="14.5703125" style="14" customWidth="1"/>
    <col min="15360" max="15369" width="0" style="14" hidden="1" customWidth="1"/>
    <col min="15370" max="15370" width="1.7109375" style="14" customWidth="1"/>
    <col min="15371" max="15371" width="13" style="14" customWidth="1"/>
    <col min="15372" max="15373" width="11.7109375" style="14" customWidth="1"/>
    <col min="15374" max="15374" width="13" style="14" customWidth="1"/>
    <col min="15375" max="15375" width="11.7109375" style="14" customWidth="1"/>
    <col min="15376" max="15376" width="1.7109375" style="14" customWidth="1"/>
    <col min="15377" max="15377" width="13" style="14" customWidth="1"/>
    <col min="15378" max="15379" width="11.7109375" style="14" customWidth="1"/>
    <col min="15380" max="15380" width="13" style="14" customWidth="1"/>
    <col min="15381" max="15381" width="11.7109375" style="14" customWidth="1"/>
    <col min="15382" max="15382" width="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9" width="13" style="14" customWidth="1"/>
    <col min="15390" max="15390" width="11.7109375" style="14" customWidth="1"/>
    <col min="15391" max="15391" width="1.7109375" style="14" customWidth="1"/>
    <col min="15392" max="15394" width="11.7109375" style="14" customWidth="1"/>
    <col min="15395" max="15395" width="13" style="14" customWidth="1"/>
    <col min="15396" max="15396" width="11.7109375" style="14" customWidth="1"/>
    <col min="15397" max="15397" width="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1" width="14.5703125" style="14" customWidth="1"/>
    <col min="15402" max="15402" width="11.7109375" style="14" customWidth="1"/>
    <col min="15403" max="15403" width="1.7109375" style="14" customWidth="1"/>
    <col min="15404" max="15597" width="9.140625" style="14"/>
    <col min="15598" max="15605" width="4" style="14" customWidth="1"/>
    <col min="15606" max="15606" width="6" style="14" customWidth="1"/>
    <col min="15607" max="15608" width="4" style="14" customWidth="1"/>
    <col min="15609" max="15610" width="0" style="14" hidden="1" customWidth="1"/>
    <col min="15611" max="15611" width="47.7109375" style="14" customWidth="1"/>
    <col min="15612" max="15614" width="0" style="14" hidden="1" customWidth="1"/>
    <col min="15615" max="15615" width="14.5703125" style="14" customWidth="1"/>
    <col min="15616" max="15625" width="0" style="14" hidden="1" customWidth="1"/>
    <col min="15626" max="15626" width="1.7109375" style="14" customWidth="1"/>
    <col min="15627" max="15627" width="13" style="14" customWidth="1"/>
    <col min="15628" max="15629" width="11.7109375" style="14" customWidth="1"/>
    <col min="15630" max="15630" width="13" style="14" customWidth="1"/>
    <col min="15631" max="15631" width="11.7109375" style="14" customWidth="1"/>
    <col min="15632" max="15632" width="1.7109375" style="14" customWidth="1"/>
    <col min="15633" max="15633" width="13" style="14" customWidth="1"/>
    <col min="15634" max="15635" width="11.7109375" style="14" customWidth="1"/>
    <col min="15636" max="15636" width="13" style="14" customWidth="1"/>
    <col min="15637" max="15637" width="11.7109375" style="14" customWidth="1"/>
    <col min="15638" max="15638" width="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5" width="13" style="14" customWidth="1"/>
    <col min="15646" max="15646" width="11.7109375" style="14" customWidth="1"/>
    <col min="15647" max="15647" width="1.7109375" style="14" customWidth="1"/>
    <col min="15648" max="15650" width="11.7109375" style="14" customWidth="1"/>
    <col min="15651" max="15651" width="13" style="14" customWidth="1"/>
    <col min="15652" max="15652" width="11.7109375" style="14" customWidth="1"/>
    <col min="15653" max="15653" width="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7" width="14.5703125" style="14" customWidth="1"/>
    <col min="15658" max="15658" width="11.7109375" style="14" customWidth="1"/>
    <col min="15659" max="15659" width="1.7109375" style="14" customWidth="1"/>
    <col min="15660" max="15853" width="9.140625" style="14"/>
    <col min="15854" max="15861" width="4" style="14" customWidth="1"/>
    <col min="15862" max="15862" width="6" style="14" customWidth="1"/>
    <col min="15863" max="15864" width="4" style="14" customWidth="1"/>
    <col min="15865" max="15866" width="0" style="14" hidden="1" customWidth="1"/>
    <col min="15867" max="15867" width="47.7109375" style="14" customWidth="1"/>
    <col min="15868" max="15870" width="0" style="14" hidden="1" customWidth="1"/>
    <col min="15871" max="15871" width="14.5703125" style="14" customWidth="1"/>
    <col min="15872" max="15881" width="0" style="14" hidden="1" customWidth="1"/>
    <col min="15882" max="15882" width="1.7109375" style="14" customWidth="1"/>
    <col min="15883" max="15883" width="13" style="14" customWidth="1"/>
    <col min="15884" max="15885" width="11.7109375" style="14" customWidth="1"/>
    <col min="15886" max="15886" width="13" style="14" customWidth="1"/>
    <col min="15887" max="15887" width="11.7109375" style="14" customWidth="1"/>
    <col min="15888" max="15888" width="1.7109375" style="14" customWidth="1"/>
    <col min="15889" max="15889" width="13" style="14" customWidth="1"/>
    <col min="15890" max="15891" width="11.7109375" style="14" customWidth="1"/>
    <col min="15892" max="15892" width="13" style="14" customWidth="1"/>
    <col min="15893" max="15893" width="11.7109375" style="14" customWidth="1"/>
    <col min="15894" max="15894" width="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901" width="13" style="14" customWidth="1"/>
    <col min="15902" max="15902" width="11.7109375" style="14" customWidth="1"/>
    <col min="15903" max="15903" width="1.7109375" style="14" customWidth="1"/>
    <col min="15904" max="15906" width="11.7109375" style="14" customWidth="1"/>
    <col min="15907" max="15907" width="13" style="14" customWidth="1"/>
    <col min="15908" max="15908" width="11.7109375" style="14" customWidth="1"/>
    <col min="15909" max="15909" width="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3" width="14.5703125" style="14" customWidth="1"/>
    <col min="15914" max="15914" width="11.7109375" style="14" customWidth="1"/>
    <col min="15915" max="15915" width="1.7109375" style="14" customWidth="1"/>
    <col min="15916" max="16109" width="9.140625" style="14"/>
    <col min="16110" max="16117" width="4" style="14" customWidth="1"/>
    <col min="16118" max="16118" width="6" style="14" customWidth="1"/>
    <col min="16119" max="16120" width="4" style="14" customWidth="1"/>
    <col min="16121" max="16122" width="0" style="14" hidden="1" customWidth="1"/>
    <col min="16123" max="16123" width="47.7109375" style="14" customWidth="1"/>
    <col min="16124" max="16126" width="0" style="14" hidden="1" customWidth="1"/>
    <col min="16127" max="16127" width="14.5703125" style="14" customWidth="1"/>
    <col min="16128" max="16137" width="0" style="14" hidden="1" customWidth="1"/>
    <col min="16138" max="16138" width="1.7109375" style="14" customWidth="1"/>
    <col min="16139" max="16139" width="13" style="14" customWidth="1"/>
    <col min="16140" max="16141" width="11.7109375" style="14" customWidth="1"/>
    <col min="16142" max="16142" width="13" style="14" customWidth="1"/>
    <col min="16143" max="16143" width="11.7109375" style="14" customWidth="1"/>
    <col min="16144" max="16144" width="1.7109375" style="14" customWidth="1"/>
    <col min="16145" max="16145" width="13" style="14" customWidth="1"/>
    <col min="16146" max="16147" width="11.7109375" style="14" customWidth="1"/>
    <col min="16148" max="16148" width="13" style="14" customWidth="1"/>
    <col min="16149" max="16149" width="11.7109375" style="14" customWidth="1"/>
    <col min="16150" max="16150" width="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7" width="13" style="14" customWidth="1"/>
    <col min="16158" max="16158" width="11.7109375" style="14" customWidth="1"/>
    <col min="16159" max="16159" width="1.7109375" style="14" customWidth="1"/>
    <col min="16160" max="16162" width="11.7109375" style="14" customWidth="1"/>
    <col min="16163" max="16163" width="13" style="14" customWidth="1"/>
    <col min="16164" max="16164" width="11.7109375" style="14" customWidth="1"/>
    <col min="16165" max="16165" width="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69" width="14.5703125" style="14" customWidth="1"/>
    <col min="16170" max="16170" width="11.7109375" style="14" customWidth="1"/>
    <col min="16171" max="16171" width="1.7109375" style="14" customWidth="1"/>
    <col min="1617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31006000</v>
      </c>
      <c r="S13" s="393">
        <f t="shared" ref="S13:AH13" si="0">S14</f>
        <v>0</v>
      </c>
      <c r="T13" s="47">
        <f t="shared" si="0"/>
        <v>2306100</v>
      </c>
      <c r="U13" s="47">
        <f t="shared" si="0"/>
        <v>2372400</v>
      </c>
      <c r="V13" s="47">
        <f t="shared" si="0"/>
        <v>2357500</v>
      </c>
      <c r="W13" s="47">
        <f t="shared" si="0"/>
        <v>7036000</v>
      </c>
      <c r="X13" s="47">
        <f t="shared" si="0"/>
        <v>22.692382119589755</v>
      </c>
      <c r="Y13" s="393">
        <f t="shared" si="0"/>
        <v>0</v>
      </c>
      <c r="Z13" s="47">
        <f t="shared" si="0"/>
        <v>3495300</v>
      </c>
      <c r="AA13" s="47">
        <f t="shared" si="0"/>
        <v>3033700</v>
      </c>
      <c r="AB13" s="47">
        <f t="shared" si="0"/>
        <v>3046600</v>
      </c>
      <c r="AC13" s="47">
        <f t="shared" si="0"/>
        <v>9575600</v>
      </c>
      <c r="AD13" s="47">
        <f t="shared" si="0"/>
        <v>30.883054892601432</v>
      </c>
      <c r="AE13" s="393">
        <f t="shared" si="0"/>
        <v>0</v>
      </c>
      <c r="AF13" s="47">
        <f t="shared" si="0"/>
        <v>16611600</v>
      </c>
      <c r="AG13" s="47">
        <f t="shared" si="0"/>
        <v>53.575437012191188</v>
      </c>
      <c r="AH13" s="393">
        <f t="shared" si="0"/>
        <v>0</v>
      </c>
      <c r="AI13" s="47">
        <f t="shared" ref="AI13:AX13" si="1">AI14</f>
        <v>3346200</v>
      </c>
      <c r="AJ13" s="47">
        <f t="shared" si="1"/>
        <v>2935400</v>
      </c>
      <c r="AK13" s="47">
        <f t="shared" si="1"/>
        <v>2938400</v>
      </c>
      <c r="AL13" s="47">
        <f t="shared" si="1"/>
        <v>9220000</v>
      </c>
      <c r="AM13" s="47">
        <f t="shared" si="1"/>
        <v>29.736180094175321</v>
      </c>
      <c r="AN13" s="393">
        <f t="shared" si="1"/>
        <v>0</v>
      </c>
      <c r="AO13" s="47">
        <f t="shared" si="1"/>
        <v>1926600</v>
      </c>
      <c r="AP13" s="47">
        <f t="shared" si="1"/>
        <v>1904400</v>
      </c>
      <c r="AQ13" s="47">
        <f t="shared" si="1"/>
        <v>1343400</v>
      </c>
      <c r="AR13" s="47">
        <f t="shared" si="1"/>
        <v>5174400</v>
      </c>
      <c r="AS13" s="47">
        <f t="shared" si="1"/>
        <v>16.688382893633491</v>
      </c>
      <c r="AT13" s="393">
        <f t="shared" si="1"/>
        <v>0</v>
      </c>
      <c r="AU13" s="47">
        <f t="shared" si="1"/>
        <v>14394400</v>
      </c>
      <c r="AV13" s="47">
        <f t="shared" si="1"/>
        <v>46.424562987808812</v>
      </c>
      <c r="AW13" s="393">
        <f t="shared" si="1"/>
        <v>0</v>
      </c>
      <c r="AX13" s="47">
        <f t="shared" si="1"/>
        <v>31006000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O15+O317+O374+O573+O629</f>
        <v>#REF!</v>
      </c>
      <c r="P14" s="66" t="e">
        <f>P15+P317+P374+P573+P629</f>
        <v>#REF!</v>
      </c>
      <c r="Q14" s="67" t="e">
        <f>Q629+Q15+Q317+Q374+Q573</f>
        <v>#REF!</v>
      </c>
      <c r="R14" s="66">
        <f>R15</f>
        <v>31006000</v>
      </c>
      <c r="S14" s="394">
        <f t="shared" si="2"/>
        <v>0</v>
      </c>
      <c r="T14" s="66">
        <f t="shared" si="2"/>
        <v>2306100</v>
      </c>
      <c r="U14" s="66">
        <f t="shared" si="2"/>
        <v>2372400</v>
      </c>
      <c r="V14" s="66">
        <f t="shared" si="2"/>
        <v>2357500</v>
      </c>
      <c r="W14" s="66">
        <f t="shared" si="2"/>
        <v>7036000</v>
      </c>
      <c r="X14" s="66">
        <f t="shared" si="2"/>
        <v>22.692382119589755</v>
      </c>
      <c r="Y14" s="394">
        <f t="shared" si="2"/>
        <v>0</v>
      </c>
      <c r="Z14" s="66">
        <f t="shared" si="2"/>
        <v>3495300</v>
      </c>
      <c r="AA14" s="66">
        <f t="shared" si="2"/>
        <v>3033700</v>
      </c>
      <c r="AB14" s="66">
        <f t="shared" si="2"/>
        <v>3046600</v>
      </c>
      <c r="AC14" s="66">
        <f t="shared" si="2"/>
        <v>9575600</v>
      </c>
      <c r="AD14" s="66">
        <f t="shared" si="2"/>
        <v>30.883054892601432</v>
      </c>
      <c r="AE14" s="394">
        <f t="shared" si="2"/>
        <v>0</v>
      </c>
      <c r="AF14" s="66">
        <f t="shared" si="2"/>
        <v>16611600</v>
      </c>
      <c r="AG14" s="66">
        <f t="shared" si="2"/>
        <v>53.575437012191188</v>
      </c>
      <c r="AH14" s="394">
        <f t="shared" si="2"/>
        <v>0</v>
      </c>
      <c r="AI14" s="66">
        <f t="shared" si="2"/>
        <v>3346200</v>
      </c>
      <c r="AJ14" s="66">
        <f t="shared" si="2"/>
        <v>2935400</v>
      </c>
      <c r="AK14" s="66">
        <f t="shared" si="2"/>
        <v>2938400</v>
      </c>
      <c r="AL14" s="66">
        <f t="shared" si="2"/>
        <v>9220000</v>
      </c>
      <c r="AM14" s="66">
        <f t="shared" si="2"/>
        <v>29.736180094175321</v>
      </c>
      <c r="AN14" s="394">
        <f t="shared" si="2"/>
        <v>0</v>
      </c>
      <c r="AO14" s="66">
        <f t="shared" si="2"/>
        <v>1926600</v>
      </c>
      <c r="AP14" s="66">
        <f t="shared" si="2"/>
        <v>1904400</v>
      </c>
      <c r="AQ14" s="66">
        <f t="shared" si="2"/>
        <v>1343400</v>
      </c>
      <c r="AR14" s="66">
        <f t="shared" si="2"/>
        <v>5174400</v>
      </c>
      <c r="AS14" s="66">
        <f t="shared" si="2"/>
        <v>16.688382893633491</v>
      </c>
      <c r="AT14" s="394">
        <f t="shared" si="2"/>
        <v>0</v>
      </c>
      <c r="AU14" s="66">
        <f t="shared" si="2"/>
        <v>14394400</v>
      </c>
      <c r="AV14" s="66">
        <f t="shared" si="2"/>
        <v>46.424562987808812</v>
      </c>
      <c r="AW14" s="394">
        <f t="shared" si="2"/>
        <v>0</v>
      </c>
      <c r="AX14" s="66">
        <f t="shared" si="2"/>
        <v>31006000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O16+#REF!+O81+O120+O157+O197+O237+O280</f>
        <v>#REF!</v>
      </c>
      <c r="P15" s="80" t="e">
        <f>P16+#REF!+P81+P120+P157+P197+P237+P280</f>
        <v>#REF!</v>
      </c>
      <c r="Q15" s="80" t="e">
        <f>Q16+#REF!+Q81+Q120+Q157+Q197+Q237+Q280</f>
        <v>#REF!</v>
      </c>
      <c r="R15" s="80">
        <f>R16</f>
        <v>31006000</v>
      </c>
      <c r="S15" s="379">
        <f t="shared" si="2"/>
        <v>0</v>
      </c>
      <c r="T15" s="80">
        <f t="shared" si="2"/>
        <v>2306100</v>
      </c>
      <c r="U15" s="80">
        <f t="shared" si="2"/>
        <v>2372400</v>
      </c>
      <c r="V15" s="80">
        <f t="shared" si="2"/>
        <v>2357500</v>
      </c>
      <c r="W15" s="80">
        <f t="shared" si="2"/>
        <v>7036000</v>
      </c>
      <c r="X15" s="80">
        <f t="shared" si="2"/>
        <v>22.692382119589755</v>
      </c>
      <c r="Y15" s="379">
        <f t="shared" si="2"/>
        <v>0</v>
      </c>
      <c r="Z15" s="80">
        <f t="shared" si="2"/>
        <v>3495300</v>
      </c>
      <c r="AA15" s="80">
        <f t="shared" si="2"/>
        <v>3033700</v>
      </c>
      <c r="AB15" s="80">
        <f t="shared" si="2"/>
        <v>3046600</v>
      </c>
      <c r="AC15" s="80">
        <f t="shared" si="2"/>
        <v>9575600</v>
      </c>
      <c r="AD15" s="80">
        <f t="shared" si="2"/>
        <v>30.883054892601432</v>
      </c>
      <c r="AE15" s="379">
        <f t="shared" si="2"/>
        <v>0</v>
      </c>
      <c r="AF15" s="80">
        <f t="shared" si="2"/>
        <v>16611600</v>
      </c>
      <c r="AG15" s="80">
        <f t="shared" si="2"/>
        <v>53.575437012191188</v>
      </c>
      <c r="AH15" s="379">
        <f t="shared" si="2"/>
        <v>0</v>
      </c>
      <c r="AI15" s="80">
        <f t="shared" si="2"/>
        <v>3346200</v>
      </c>
      <c r="AJ15" s="80">
        <f t="shared" si="2"/>
        <v>2935400</v>
      </c>
      <c r="AK15" s="80">
        <f t="shared" si="2"/>
        <v>2938400</v>
      </c>
      <c r="AL15" s="80">
        <f t="shared" si="2"/>
        <v>9220000</v>
      </c>
      <c r="AM15" s="80">
        <f t="shared" si="2"/>
        <v>29.736180094175321</v>
      </c>
      <c r="AN15" s="379">
        <f t="shared" si="2"/>
        <v>0</v>
      </c>
      <c r="AO15" s="80">
        <f t="shared" si="2"/>
        <v>1926600</v>
      </c>
      <c r="AP15" s="80">
        <f t="shared" si="2"/>
        <v>1904400</v>
      </c>
      <c r="AQ15" s="80">
        <f t="shared" si="2"/>
        <v>1343400</v>
      </c>
      <c r="AR15" s="80">
        <f t="shared" si="2"/>
        <v>5174400</v>
      </c>
      <c r="AS15" s="80">
        <f t="shared" si="2"/>
        <v>16.688382893633491</v>
      </c>
      <c r="AT15" s="379">
        <f t="shared" si="2"/>
        <v>0</v>
      </c>
      <c r="AU15" s="80">
        <f t="shared" si="2"/>
        <v>14394400</v>
      </c>
      <c r="AV15" s="80">
        <f t="shared" si="2"/>
        <v>46.424562987808812</v>
      </c>
      <c r="AW15" s="379">
        <f t="shared" si="2"/>
        <v>0</v>
      </c>
      <c r="AX15" s="80">
        <f t="shared" si="2"/>
        <v>31006000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44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130</v>
      </c>
      <c r="O16" s="94">
        <f>O17+O42+O49+O56+O63</f>
        <v>31006000</v>
      </c>
      <c r="P16" s="94">
        <f>P17+P42+P49+P56+P63</f>
        <v>33902000</v>
      </c>
      <c r="Q16" s="94">
        <f>Q17+Q42+Q49+Q56+Q63</f>
        <v>37531000</v>
      </c>
      <c r="R16" s="94">
        <f>R17+R42+R49+R56+R63</f>
        <v>31006000</v>
      </c>
      <c r="S16" s="377"/>
      <c r="T16" s="94">
        <f>T17+T42+T49+T56+T63</f>
        <v>2306100</v>
      </c>
      <c r="U16" s="94">
        <f>U17+U42+U49+U56+U63</f>
        <v>2372400</v>
      </c>
      <c r="V16" s="94">
        <f>V17+V42+V49+V56+V63</f>
        <v>2357500</v>
      </c>
      <c r="W16" s="94">
        <f t="shared" ref="W16:W31" si="3">T16+U16+V16</f>
        <v>7036000</v>
      </c>
      <c r="X16" s="94">
        <f t="shared" ref="X16:X31" si="4">W16/(R16/100)</f>
        <v>22.692382119589755</v>
      </c>
      <c r="Y16" s="374"/>
      <c r="Z16" s="94">
        <f>Z17+Z42+Z49+Z56+Z63</f>
        <v>3495300</v>
      </c>
      <c r="AA16" s="94">
        <f>AA17+AA42+AA49+AA56+AA63</f>
        <v>3033700</v>
      </c>
      <c r="AB16" s="94">
        <f>AB17+AB42+AB49+AB56+AB63</f>
        <v>3046600</v>
      </c>
      <c r="AC16" s="94">
        <f t="shared" ref="AC16:AC31" si="5">Z16+AA16+AB16</f>
        <v>9575600</v>
      </c>
      <c r="AD16" s="195">
        <f t="shared" ref="AD16:AD21" si="6">AC16/(R16/100)</f>
        <v>30.883054892601432</v>
      </c>
      <c r="AE16" s="374"/>
      <c r="AF16" s="195">
        <f t="shared" ref="AF16:AF31" si="7">W16+AC16</f>
        <v>16611600</v>
      </c>
      <c r="AG16" s="195">
        <f t="shared" ref="AG16:AG31" si="8">AF16/(R16/100)</f>
        <v>53.575437012191188</v>
      </c>
      <c r="AH16" s="374"/>
      <c r="AI16" s="195">
        <f>AI17+AI42+AI49+AI56+AI63</f>
        <v>3346200</v>
      </c>
      <c r="AJ16" s="94">
        <f>AJ17+AJ42+AJ49+AJ56+AJ63</f>
        <v>2935400</v>
      </c>
      <c r="AK16" s="94">
        <f>AK17+AK42+AK49+AK56+AK63</f>
        <v>2938400</v>
      </c>
      <c r="AL16" s="94">
        <f t="shared" ref="AL16:AL31" si="9">AI16+AJ16+AK16</f>
        <v>9220000</v>
      </c>
      <c r="AM16" s="195">
        <f t="shared" ref="AM16:AM21" si="10">AL16/(R16/100)</f>
        <v>29.736180094175321</v>
      </c>
      <c r="AN16" s="374"/>
      <c r="AO16" s="195">
        <f>AO17+AO42+AO49+AO56+AO63</f>
        <v>1926600</v>
      </c>
      <c r="AP16" s="94">
        <f>AP17+AP42+AP49+AP56+AP63</f>
        <v>1904400</v>
      </c>
      <c r="AQ16" s="94">
        <f>AQ17+AQ42+AQ49+AQ56+AQ63</f>
        <v>1343400</v>
      </c>
      <c r="AR16" s="94">
        <f t="shared" ref="AR16:AR31" si="11">AO16+AP16+AQ16</f>
        <v>5174400</v>
      </c>
      <c r="AS16" s="195">
        <f t="shared" ref="AS16:AS21" si="12">AR16/(R16/100)</f>
        <v>16.688382893633491</v>
      </c>
      <c r="AT16" s="374"/>
      <c r="AU16" s="195">
        <f t="shared" ref="AU16:AU31" si="13">AL16+AR16</f>
        <v>14394400</v>
      </c>
      <c r="AV16" s="195">
        <f t="shared" ref="AV16:AV31" si="14">AU16/(R16/100)</f>
        <v>46.424562987808812</v>
      </c>
      <c r="AW16" s="374"/>
      <c r="AX16" s="195">
        <f t="shared" ref="AX16:AX31" si="15">AF16+AU16</f>
        <v>31006000</v>
      </c>
      <c r="AY16" s="195">
        <f t="shared" ref="AY16:AY31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ref="O17:R18" si="17">O18</f>
        <v>4243000</v>
      </c>
      <c r="P17" s="99">
        <f t="shared" si="17"/>
        <v>4468000</v>
      </c>
      <c r="Q17" s="99">
        <f t="shared" si="17"/>
        <v>4808000</v>
      </c>
      <c r="R17" s="99">
        <f t="shared" si="17"/>
        <v>4243000</v>
      </c>
      <c r="S17" s="383"/>
      <c r="T17" s="99">
        <f>T18</f>
        <v>541600</v>
      </c>
      <c r="U17" s="99">
        <f>U18</f>
        <v>352600</v>
      </c>
      <c r="V17" s="99">
        <f>V650+V18+V340+V396+V594</f>
        <v>348500</v>
      </c>
      <c r="W17" s="99">
        <f t="shared" si="3"/>
        <v>1242700</v>
      </c>
      <c r="X17" s="98">
        <f t="shared" si="4"/>
        <v>29.288239453217063</v>
      </c>
      <c r="Y17" s="374"/>
      <c r="Z17" s="98">
        <f>Z18</f>
        <v>405100</v>
      </c>
      <c r="AA17" s="99">
        <f>AA18</f>
        <v>452200</v>
      </c>
      <c r="AB17" s="99">
        <f>AB650+AB18+AB340+AB396+AB594</f>
        <v>465300</v>
      </c>
      <c r="AC17" s="99">
        <f t="shared" si="5"/>
        <v>1322600</v>
      </c>
      <c r="AD17" s="65">
        <f t="shared" si="6"/>
        <v>31.171341032288474</v>
      </c>
      <c r="AE17" s="374"/>
      <c r="AF17" s="65">
        <f t="shared" si="7"/>
        <v>2565300</v>
      </c>
      <c r="AG17" s="65">
        <f t="shared" si="8"/>
        <v>60.459580485505541</v>
      </c>
      <c r="AH17" s="374"/>
      <c r="AI17" s="65">
        <f>AI18</f>
        <v>359000</v>
      </c>
      <c r="AJ17" s="99">
        <f>AJ18</f>
        <v>318900</v>
      </c>
      <c r="AK17" s="99">
        <f>AK650+AK18+AK340+AK396+AK594</f>
        <v>331400</v>
      </c>
      <c r="AL17" s="99">
        <f t="shared" si="9"/>
        <v>1009300</v>
      </c>
      <c r="AM17" s="65">
        <f t="shared" si="10"/>
        <v>23.787414565166156</v>
      </c>
      <c r="AN17" s="374"/>
      <c r="AO17" s="65">
        <f>AO18</f>
        <v>235300</v>
      </c>
      <c r="AP17" s="99">
        <f>AP18</f>
        <v>221100</v>
      </c>
      <c r="AQ17" s="99">
        <f>AQ650+AQ18+AQ340+AQ396+AQ594</f>
        <v>212000</v>
      </c>
      <c r="AR17" s="99">
        <f t="shared" si="11"/>
        <v>668400</v>
      </c>
      <c r="AS17" s="65">
        <f t="shared" si="12"/>
        <v>15.753004949328306</v>
      </c>
      <c r="AT17" s="374"/>
      <c r="AU17" s="65">
        <f t="shared" si="13"/>
        <v>1677700</v>
      </c>
      <c r="AV17" s="65">
        <f t="shared" si="14"/>
        <v>39.540419514494459</v>
      </c>
      <c r="AW17" s="374"/>
      <c r="AX17" s="65">
        <f t="shared" si="15"/>
        <v>4243000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128</v>
      </c>
      <c r="O18" s="103">
        <f t="shared" si="17"/>
        <v>4243000</v>
      </c>
      <c r="P18" s="103">
        <f t="shared" si="17"/>
        <v>4468000</v>
      </c>
      <c r="Q18" s="103">
        <f t="shared" si="17"/>
        <v>4808000</v>
      </c>
      <c r="R18" s="103">
        <f t="shared" si="17"/>
        <v>4243000</v>
      </c>
      <c r="S18" s="379"/>
      <c r="T18" s="103">
        <f>T19</f>
        <v>541600</v>
      </c>
      <c r="U18" s="103">
        <f>U19</f>
        <v>352600</v>
      </c>
      <c r="V18" s="103">
        <f>V651+V19+V341+V397+V595</f>
        <v>348500</v>
      </c>
      <c r="W18" s="103">
        <f t="shared" si="3"/>
        <v>1242700</v>
      </c>
      <c r="X18" s="102">
        <f t="shared" si="4"/>
        <v>29.288239453217063</v>
      </c>
      <c r="Y18" s="374"/>
      <c r="Z18" s="102">
        <f>Z19</f>
        <v>405100</v>
      </c>
      <c r="AA18" s="103">
        <f>AA19</f>
        <v>452200</v>
      </c>
      <c r="AB18" s="103">
        <f>AB651+AB19+AB341+AB397+AB595</f>
        <v>465300</v>
      </c>
      <c r="AC18" s="103">
        <f t="shared" si="5"/>
        <v>1322600</v>
      </c>
      <c r="AD18" s="420">
        <f t="shared" si="6"/>
        <v>31.171341032288474</v>
      </c>
      <c r="AE18" s="374"/>
      <c r="AF18" s="420">
        <f t="shared" si="7"/>
        <v>2565300</v>
      </c>
      <c r="AG18" s="420">
        <f t="shared" si="8"/>
        <v>60.459580485505541</v>
      </c>
      <c r="AH18" s="374"/>
      <c r="AI18" s="420">
        <f>AI19</f>
        <v>359000</v>
      </c>
      <c r="AJ18" s="103">
        <f>AJ19</f>
        <v>318900</v>
      </c>
      <c r="AK18" s="103">
        <f>AK651+AK19+AK341+AK397+AK595</f>
        <v>331400</v>
      </c>
      <c r="AL18" s="103">
        <f t="shared" si="9"/>
        <v>1009300</v>
      </c>
      <c r="AM18" s="420">
        <f t="shared" si="10"/>
        <v>23.787414565166156</v>
      </c>
      <c r="AN18" s="374"/>
      <c r="AO18" s="420">
        <f>AO19</f>
        <v>235300</v>
      </c>
      <c r="AP18" s="103">
        <f>AP19</f>
        <v>221100</v>
      </c>
      <c r="AQ18" s="103">
        <f>AQ651+AQ19+AQ341+AQ397+AQ595</f>
        <v>212000</v>
      </c>
      <c r="AR18" s="103">
        <f t="shared" si="11"/>
        <v>668400</v>
      </c>
      <c r="AS18" s="420">
        <f t="shared" si="12"/>
        <v>15.753004949328306</v>
      </c>
      <c r="AT18" s="374"/>
      <c r="AU18" s="420">
        <f t="shared" si="13"/>
        <v>1677700</v>
      </c>
      <c r="AV18" s="420">
        <f t="shared" si="14"/>
        <v>39.540419514494459</v>
      </c>
      <c r="AW18" s="374"/>
      <c r="AX18" s="420">
        <f t="shared" si="15"/>
        <v>4243000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129</v>
      </c>
      <c r="O19" s="103">
        <f>O20+O34</f>
        <v>4243000</v>
      </c>
      <c r="P19" s="103">
        <f>P20+P34</f>
        <v>4468000</v>
      </c>
      <c r="Q19" s="103">
        <f>Q20+Q34</f>
        <v>4808000</v>
      </c>
      <c r="R19" s="103">
        <f>R20+R34</f>
        <v>4243000</v>
      </c>
      <c r="S19" s="379"/>
      <c r="T19" s="103">
        <f>T20+T34</f>
        <v>541600</v>
      </c>
      <c r="U19" s="103">
        <f>U20+U34</f>
        <v>352600</v>
      </c>
      <c r="V19" s="103">
        <f>V20+V34</f>
        <v>348500</v>
      </c>
      <c r="W19" s="103">
        <f t="shared" si="3"/>
        <v>1242700</v>
      </c>
      <c r="X19" s="102">
        <f t="shared" si="4"/>
        <v>29.288239453217063</v>
      </c>
      <c r="Y19" s="374"/>
      <c r="Z19" s="102">
        <f>Z20+Z34</f>
        <v>405100</v>
      </c>
      <c r="AA19" s="103">
        <f>AA20+AA34</f>
        <v>452200</v>
      </c>
      <c r="AB19" s="103">
        <f>AB20+AB34</f>
        <v>465300</v>
      </c>
      <c r="AC19" s="103">
        <f t="shared" si="5"/>
        <v>1322600</v>
      </c>
      <c r="AD19" s="420">
        <f t="shared" si="6"/>
        <v>31.171341032288474</v>
      </c>
      <c r="AE19" s="374"/>
      <c r="AF19" s="420">
        <f t="shared" si="7"/>
        <v>2565300</v>
      </c>
      <c r="AG19" s="420">
        <f t="shared" si="8"/>
        <v>60.459580485505541</v>
      </c>
      <c r="AH19" s="374"/>
      <c r="AI19" s="420">
        <f>AI20+AI34</f>
        <v>359000</v>
      </c>
      <c r="AJ19" s="103">
        <f>AJ20+AJ34</f>
        <v>318900</v>
      </c>
      <c r="AK19" s="103">
        <f>AK20+AK34</f>
        <v>331400</v>
      </c>
      <c r="AL19" s="103">
        <f t="shared" si="9"/>
        <v>1009300</v>
      </c>
      <c r="AM19" s="420">
        <f t="shared" si="10"/>
        <v>23.787414565166156</v>
      </c>
      <c r="AN19" s="374"/>
      <c r="AO19" s="420">
        <f>AO20+AO34</f>
        <v>235300</v>
      </c>
      <c r="AP19" s="103">
        <f>AP20+AP34</f>
        <v>221100</v>
      </c>
      <c r="AQ19" s="103">
        <f>AQ20+AQ34</f>
        <v>212000</v>
      </c>
      <c r="AR19" s="103">
        <f t="shared" si="11"/>
        <v>668400</v>
      </c>
      <c r="AS19" s="420">
        <f t="shared" si="12"/>
        <v>15.753004949328306</v>
      </c>
      <c r="AT19" s="374"/>
      <c r="AU19" s="420">
        <f t="shared" si="13"/>
        <v>1677700</v>
      </c>
      <c r="AV19" s="420">
        <f t="shared" si="14"/>
        <v>39.540419514494459</v>
      </c>
      <c r="AW19" s="374"/>
      <c r="AX19" s="420">
        <f t="shared" si="15"/>
        <v>4243000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129</v>
      </c>
      <c r="O20" s="103">
        <f>O21</f>
        <v>3815000</v>
      </c>
      <c r="P20" s="103">
        <f>P21</f>
        <v>3995000</v>
      </c>
      <c r="Q20" s="103">
        <f>Q21</f>
        <v>4290000</v>
      </c>
      <c r="R20" s="103">
        <f>R21</f>
        <v>3815000</v>
      </c>
      <c r="S20" s="379"/>
      <c r="T20" s="103">
        <f>T21</f>
        <v>504600</v>
      </c>
      <c r="U20" s="103">
        <f>U21</f>
        <v>315600</v>
      </c>
      <c r="V20" s="103">
        <f>V653+V21+V343+V399+V597</f>
        <v>312500</v>
      </c>
      <c r="W20" s="103">
        <f t="shared" si="3"/>
        <v>1132700</v>
      </c>
      <c r="X20" s="102">
        <f t="shared" si="4"/>
        <v>29.690694626474443</v>
      </c>
      <c r="Y20" s="374"/>
      <c r="Z20" s="102">
        <f>Z21</f>
        <v>361100</v>
      </c>
      <c r="AA20" s="103">
        <f>AA21</f>
        <v>408200</v>
      </c>
      <c r="AB20" s="103">
        <f>AB653+AB21+AB343+AB399+AB597</f>
        <v>421300</v>
      </c>
      <c r="AC20" s="103">
        <f t="shared" si="5"/>
        <v>1190600</v>
      </c>
      <c r="AD20" s="420">
        <f t="shared" si="6"/>
        <v>31.208387942332898</v>
      </c>
      <c r="AE20" s="374"/>
      <c r="AF20" s="420">
        <f t="shared" si="7"/>
        <v>2323300</v>
      </c>
      <c r="AG20" s="420">
        <f t="shared" si="8"/>
        <v>60.899082568807337</v>
      </c>
      <c r="AH20" s="374"/>
      <c r="AI20" s="420">
        <f>AI21</f>
        <v>319000</v>
      </c>
      <c r="AJ20" s="103">
        <f>AJ21</f>
        <v>278900</v>
      </c>
      <c r="AK20" s="103">
        <f>AK653+AK21+AK343+AK399+AK597</f>
        <v>291400</v>
      </c>
      <c r="AL20" s="103">
        <f t="shared" si="9"/>
        <v>889300</v>
      </c>
      <c r="AM20" s="420">
        <f t="shared" si="10"/>
        <v>23.310615989515071</v>
      </c>
      <c r="AN20" s="374"/>
      <c r="AO20" s="420">
        <f>AO21</f>
        <v>209300</v>
      </c>
      <c r="AP20" s="103">
        <f>AP21</f>
        <v>198100</v>
      </c>
      <c r="AQ20" s="103">
        <f>AQ653+AQ21+AQ343+AQ399+AQ597</f>
        <v>195000</v>
      </c>
      <c r="AR20" s="103">
        <f t="shared" si="11"/>
        <v>602400</v>
      </c>
      <c r="AS20" s="420">
        <f t="shared" si="12"/>
        <v>15.790301441677588</v>
      </c>
      <c r="AT20" s="374"/>
      <c r="AU20" s="420">
        <f t="shared" si="13"/>
        <v>1491700</v>
      </c>
      <c r="AV20" s="420">
        <f t="shared" si="14"/>
        <v>39.100917431192663</v>
      </c>
      <c r="AW20" s="374"/>
      <c r="AX20" s="420">
        <f t="shared" si="15"/>
        <v>3815000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O22+O25+O28+O32</f>
        <v>3815000</v>
      </c>
      <c r="P21" s="126">
        <f>P22+P25+P28+P32</f>
        <v>3995000</v>
      </c>
      <c r="Q21" s="126">
        <f>Q22+Q25+Q28+Q32</f>
        <v>4290000</v>
      </c>
      <c r="R21" s="126">
        <f>R22+R25+R28+R32</f>
        <v>3815000</v>
      </c>
      <c r="S21" s="388"/>
      <c r="T21" s="126">
        <f>T22+T25+T28+T32</f>
        <v>504600</v>
      </c>
      <c r="U21" s="126">
        <f>U22+U25+U28+U32</f>
        <v>315600</v>
      </c>
      <c r="V21" s="126">
        <f>V22+V25+V28+V32</f>
        <v>312500</v>
      </c>
      <c r="W21" s="126">
        <f t="shared" si="3"/>
        <v>1132700</v>
      </c>
      <c r="X21" s="125">
        <f t="shared" si="4"/>
        <v>29.690694626474443</v>
      </c>
      <c r="Y21" s="374"/>
      <c r="Z21" s="125">
        <f>Z22+Z25+Z28+Z32</f>
        <v>361100</v>
      </c>
      <c r="AA21" s="126">
        <f>AA22+AA25+AA28+AA32</f>
        <v>408200</v>
      </c>
      <c r="AB21" s="126">
        <f>AB22+AB25+AB28+AB32</f>
        <v>421300</v>
      </c>
      <c r="AC21" s="126">
        <f t="shared" si="5"/>
        <v>1190600</v>
      </c>
      <c r="AD21" s="423">
        <f t="shared" si="6"/>
        <v>31.208387942332898</v>
      </c>
      <c r="AE21" s="374"/>
      <c r="AF21" s="423">
        <f t="shared" si="7"/>
        <v>2323300</v>
      </c>
      <c r="AG21" s="423">
        <f t="shared" si="8"/>
        <v>60.899082568807337</v>
      </c>
      <c r="AH21" s="374"/>
      <c r="AI21" s="423">
        <f>AI22+AI25+AI28+AI32</f>
        <v>319000</v>
      </c>
      <c r="AJ21" s="126">
        <f>AJ22+AJ25+AJ28+AJ32</f>
        <v>278900</v>
      </c>
      <c r="AK21" s="126">
        <f>AK22+AK25+AK28+AK32</f>
        <v>291400</v>
      </c>
      <c r="AL21" s="126">
        <f t="shared" si="9"/>
        <v>889300</v>
      </c>
      <c r="AM21" s="423">
        <f t="shared" si="10"/>
        <v>23.310615989515071</v>
      </c>
      <c r="AN21" s="374"/>
      <c r="AO21" s="423">
        <f>AO22+AO25+AO28+AO32</f>
        <v>209300</v>
      </c>
      <c r="AP21" s="126">
        <f>AP22+AP25+AP28+AP32</f>
        <v>198100</v>
      </c>
      <c r="AQ21" s="126">
        <f>AQ22+AQ25+AQ28+AQ32</f>
        <v>195000</v>
      </c>
      <c r="AR21" s="126">
        <f t="shared" si="11"/>
        <v>602400</v>
      </c>
      <c r="AS21" s="423">
        <f t="shared" si="12"/>
        <v>15.790301441677588</v>
      </c>
      <c r="AT21" s="374"/>
      <c r="AU21" s="423">
        <f t="shared" si="13"/>
        <v>1491700</v>
      </c>
      <c r="AV21" s="423">
        <f t="shared" si="14"/>
        <v>39.100917431192663</v>
      </c>
      <c r="AW21" s="374"/>
      <c r="AX21" s="423">
        <f t="shared" si="15"/>
        <v>3815000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2394000</v>
      </c>
      <c r="P22" s="131">
        <f>P23+P24</f>
        <v>2493000</v>
      </c>
      <c r="Q22" s="132">
        <f>Q23+Q24</f>
        <v>2695000</v>
      </c>
      <c r="R22" s="103">
        <f>R23+R24</f>
        <v>2394000</v>
      </c>
      <c r="S22" s="379"/>
      <c r="T22" s="103">
        <f>T23+T24</f>
        <v>359000</v>
      </c>
      <c r="U22" s="103">
        <f>U23+U24</f>
        <v>188000</v>
      </c>
      <c r="V22" s="103">
        <f>V23+V24</f>
        <v>188000</v>
      </c>
      <c r="W22" s="103">
        <f t="shared" si="3"/>
        <v>735000</v>
      </c>
      <c r="X22" s="102">
        <f t="shared" si="4"/>
        <v>30.701754385964911</v>
      </c>
      <c r="Y22" s="374"/>
      <c r="Z22" s="102">
        <f>Z23+Z24</f>
        <v>240000</v>
      </c>
      <c r="AA22" s="103">
        <f>AA23+AA24</f>
        <v>270000</v>
      </c>
      <c r="AB22" s="103">
        <f>AB23+AB24</f>
        <v>280000</v>
      </c>
      <c r="AC22" s="103">
        <f t="shared" si="5"/>
        <v>790000</v>
      </c>
      <c r="AD22" s="424">
        <f t="shared" ref="AD22:AD27" si="18">AC22/(O22/100)</f>
        <v>32.999164578111944</v>
      </c>
      <c r="AE22" s="374"/>
      <c r="AF22" s="420">
        <f t="shared" si="7"/>
        <v>1525000</v>
      </c>
      <c r="AG22" s="420">
        <f t="shared" si="8"/>
        <v>63.700918964076855</v>
      </c>
      <c r="AH22" s="374"/>
      <c r="AI22" s="420">
        <f>AI23+AI24</f>
        <v>199000</v>
      </c>
      <c r="AJ22" s="103">
        <f>AJ23+AJ24</f>
        <v>159000</v>
      </c>
      <c r="AK22" s="103">
        <f>AK23+AK24</f>
        <v>179000</v>
      </c>
      <c r="AL22" s="103">
        <f t="shared" si="9"/>
        <v>537000</v>
      </c>
      <c r="AM22" s="424">
        <f t="shared" ref="AM22:AM27" si="19">AL22/(O22/100)</f>
        <v>22.43107769423559</v>
      </c>
      <c r="AN22" s="374"/>
      <c r="AO22" s="420">
        <f>AO23+AO24</f>
        <v>116000</v>
      </c>
      <c r="AP22" s="103">
        <f>AP23+AP24</f>
        <v>106000</v>
      </c>
      <c r="AQ22" s="103">
        <f>AQ23+AQ24</f>
        <v>110000</v>
      </c>
      <c r="AR22" s="103">
        <f t="shared" si="11"/>
        <v>332000</v>
      </c>
      <c r="AS22" s="424">
        <f t="shared" ref="AS22:AS27" si="20">AR22/(O22/100)</f>
        <v>13.868003341687553</v>
      </c>
      <c r="AT22" s="374"/>
      <c r="AU22" s="420">
        <f t="shared" si="13"/>
        <v>869000</v>
      </c>
      <c r="AV22" s="420">
        <f t="shared" si="14"/>
        <v>36.299081035923145</v>
      </c>
      <c r="AW22" s="374"/>
      <c r="AX22" s="420">
        <f t="shared" si="15"/>
        <v>2394000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2293000</v>
      </c>
      <c r="P23" s="136">
        <v>2382000</v>
      </c>
      <c r="Q23" s="137">
        <v>2575000</v>
      </c>
      <c r="R23" s="129">
        <v>2293000</v>
      </c>
      <c r="S23" s="375"/>
      <c r="T23" s="129">
        <v>343000</v>
      </c>
      <c r="U23" s="129">
        <v>180000</v>
      </c>
      <c r="V23" s="129">
        <v>180000</v>
      </c>
      <c r="W23" s="129">
        <f t="shared" si="3"/>
        <v>703000</v>
      </c>
      <c r="X23" s="135">
        <f t="shared" si="4"/>
        <v>30.658525948539033</v>
      </c>
      <c r="Y23" s="374"/>
      <c r="Z23" s="135">
        <v>230000</v>
      </c>
      <c r="AA23" s="129">
        <v>260000</v>
      </c>
      <c r="AB23" s="129">
        <v>270000</v>
      </c>
      <c r="AC23" s="129">
        <f t="shared" si="5"/>
        <v>760000</v>
      </c>
      <c r="AD23" s="424">
        <f t="shared" si="18"/>
        <v>33.144352376798956</v>
      </c>
      <c r="AE23" s="374"/>
      <c r="AF23" s="424">
        <f t="shared" si="7"/>
        <v>1463000</v>
      </c>
      <c r="AG23" s="424">
        <f t="shared" si="8"/>
        <v>63.802878325337986</v>
      </c>
      <c r="AH23" s="374"/>
      <c r="AI23" s="424">
        <v>190000</v>
      </c>
      <c r="AJ23" s="129">
        <v>150000</v>
      </c>
      <c r="AK23" s="129">
        <v>170000</v>
      </c>
      <c r="AL23" s="129">
        <f t="shared" si="9"/>
        <v>510000</v>
      </c>
      <c r="AM23" s="424">
        <f t="shared" si="19"/>
        <v>22.241604884430878</v>
      </c>
      <c r="AN23" s="374"/>
      <c r="AO23" s="424">
        <v>110000</v>
      </c>
      <c r="AP23" s="129">
        <v>100000</v>
      </c>
      <c r="AQ23" s="129">
        <v>110000</v>
      </c>
      <c r="AR23" s="129">
        <f t="shared" si="11"/>
        <v>320000</v>
      </c>
      <c r="AS23" s="424">
        <f t="shared" si="20"/>
        <v>13.955516790231139</v>
      </c>
      <c r="AT23" s="374"/>
      <c r="AU23" s="424">
        <f t="shared" si="13"/>
        <v>830000</v>
      </c>
      <c r="AV23" s="424">
        <f t="shared" si="14"/>
        <v>36.197121674662014</v>
      </c>
      <c r="AW23" s="374"/>
      <c r="AX23" s="424">
        <f t="shared" si="15"/>
        <v>2293000</v>
      </c>
      <c r="AY23" s="424">
        <f t="shared" si="16"/>
        <v>100</v>
      </c>
    </row>
    <row r="24" spans="1:51" s="194" customFormat="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3</v>
      </c>
      <c r="L24" s="62"/>
      <c r="M24" s="63"/>
      <c r="N24" s="134" t="s">
        <v>131</v>
      </c>
      <c r="O24" s="129">
        <v>101000</v>
      </c>
      <c r="P24" s="136">
        <v>111000</v>
      </c>
      <c r="Q24" s="137">
        <v>120000</v>
      </c>
      <c r="R24" s="129">
        <v>101000</v>
      </c>
      <c r="S24" s="375"/>
      <c r="T24" s="129">
        <v>16000</v>
      </c>
      <c r="U24" s="129">
        <v>8000</v>
      </c>
      <c r="V24" s="129">
        <v>8000</v>
      </c>
      <c r="W24" s="129">
        <f t="shared" si="3"/>
        <v>32000</v>
      </c>
      <c r="X24" s="135">
        <f t="shared" si="4"/>
        <v>31.683168316831683</v>
      </c>
      <c r="Y24" s="374"/>
      <c r="Z24" s="135">
        <v>10000</v>
      </c>
      <c r="AA24" s="129">
        <v>10000</v>
      </c>
      <c r="AB24" s="129">
        <v>10000</v>
      </c>
      <c r="AC24" s="129">
        <f t="shared" si="5"/>
        <v>30000</v>
      </c>
      <c r="AD24" s="424">
        <f t="shared" si="18"/>
        <v>29.702970297029704</v>
      </c>
      <c r="AE24" s="374"/>
      <c r="AF24" s="424">
        <f t="shared" si="7"/>
        <v>62000</v>
      </c>
      <c r="AG24" s="424">
        <f t="shared" si="8"/>
        <v>61.386138613861384</v>
      </c>
      <c r="AH24" s="374"/>
      <c r="AI24" s="424">
        <v>9000</v>
      </c>
      <c r="AJ24" s="129">
        <v>9000</v>
      </c>
      <c r="AK24" s="129">
        <v>9000</v>
      </c>
      <c r="AL24" s="129">
        <f t="shared" si="9"/>
        <v>27000</v>
      </c>
      <c r="AM24" s="424">
        <f t="shared" si="19"/>
        <v>26.732673267326732</v>
      </c>
      <c r="AN24" s="374"/>
      <c r="AO24" s="424">
        <v>6000</v>
      </c>
      <c r="AP24" s="129">
        <v>6000</v>
      </c>
      <c r="AQ24" s="129"/>
      <c r="AR24" s="129">
        <f t="shared" si="11"/>
        <v>12000</v>
      </c>
      <c r="AS24" s="424">
        <f t="shared" si="20"/>
        <v>11.881188118811881</v>
      </c>
      <c r="AT24" s="374"/>
      <c r="AU24" s="424">
        <f t="shared" si="13"/>
        <v>39000</v>
      </c>
      <c r="AV24" s="424">
        <f t="shared" si="14"/>
        <v>38.613861386138616</v>
      </c>
      <c r="AW24" s="374"/>
      <c r="AX24" s="424">
        <f t="shared" si="15"/>
        <v>101000</v>
      </c>
      <c r="AY24" s="424">
        <f t="shared" si="16"/>
        <v>100</v>
      </c>
    </row>
    <row r="25" spans="1:51" s="194" customFormat="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409000</v>
      </c>
      <c r="P25" s="131">
        <f>P26+P27</f>
        <v>427000</v>
      </c>
      <c r="Q25" s="132">
        <f>Q26+Q27</f>
        <v>461000</v>
      </c>
      <c r="R25" s="103">
        <f>R26+R27</f>
        <v>409000</v>
      </c>
      <c r="S25" s="379"/>
      <c r="T25" s="103">
        <f>T26+T27</f>
        <v>63000</v>
      </c>
      <c r="U25" s="103">
        <f>U26+U27</f>
        <v>32000</v>
      </c>
      <c r="V25" s="103">
        <f>V26+V27</f>
        <v>29000</v>
      </c>
      <c r="W25" s="103">
        <f t="shared" si="3"/>
        <v>124000</v>
      </c>
      <c r="X25" s="102">
        <f t="shared" si="4"/>
        <v>30.317848410757946</v>
      </c>
      <c r="Y25" s="374"/>
      <c r="Z25" s="102">
        <f>Z26+Z27</f>
        <v>37000</v>
      </c>
      <c r="AA25" s="103">
        <f>AA26+AA27</f>
        <v>55000</v>
      </c>
      <c r="AB25" s="103">
        <f>AB26+AB27</f>
        <v>58000</v>
      </c>
      <c r="AC25" s="103">
        <f t="shared" si="5"/>
        <v>150000</v>
      </c>
      <c r="AD25" s="424">
        <f t="shared" si="18"/>
        <v>36.674816625916868</v>
      </c>
      <c r="AE25" s="374"/>
      <c r="AF25" s="420">
        <f t="shared" si="7"/>
        <v>274000</v>
      </c>
      <c r="AG25" s="420">
        <f t="shared" si="8"/>
        <v>66.992665036674822</v>
      </c>
      <c r="AH25" s="374"/>
      <c r="AI25" s="420">
        <f>AI26+AI27</f>
        <v>27000</v>
      </c>
      <c r="AJ25" s="103">
        <f>AJ26+AJ27</f>
        <v>27000</v>
      </c>
      <c r="AK25" s="103">
        <f>AK26+AK27</f>
        <v>21000</v>
      </c>
      <c r="AL25" s="103">
        <f t="shared" si="9"/>
        <v>75000</v>
      </c>
      <c r="AM25" s="424">
        <f t="shared" si="19"/>
        <v>18.337408312958434</v>
      </c>
      <c r="AN25" s="374"/>
      <c r="AO25" s="420">
        <f>AO26+AO27</f>
        <v>20000</v>
      </c>
      <c r="AP25" s="103">
        <f>AP26+AP27</f>
        <v>20000</v>
      </c>
      <c r="AQ25" s="103">
        <f>AQ26+AQ27</f>
        <v>20000</v>
      </c>
      <c r="AR25" s="103">
        <f t="shared" si="11"/>
        <v>60000</v>
      </c>
      <c r="AS25" s="424">
        <f t="shared" si="20"/>
        <v>14.669926650366747</v>
      </c>
      <c r="AT25" s="374"/>
      <c r="AU25" s="420">
        <f t="shared" si="13"/>
        <v>135000</v>
      </c>
      <c r="AV25" s="420">
        <f t="shared" si="14"/>
        <v>33.007334963325185</v>
      </c>
      <c r="AW25" s="374"/>
      <c r="AX25" s="420">
        <f t="shared" si="15"/>
        <v>409000</v>
      </c>
      <c r="AY25" s="420">
        <f t="shared" si="16"/>
        <v>100</v>
      </c>
    </row>
    <row r="26" spans="1:51" s="194" customFormat="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385000</v>
      </c>
      <c r="P26" s="136">
        <v>400000</v>
      </c>
      <c r="Q26" s="137">
        <v>433000</v>
      </c>
      <c r="R26" s="129">
        <v>385000</v>
      </c>
      <c r="S26" s="375"/>
      <c r="T26" s="129">
        <v>59000</v>
      </c>
      <c r="U26" s="129">
        <v>30000</v>
      </c>
      <c r="V26" s="129">
        <v>27000</v>
      </c>
      <c r="W26" s="129">
        <f t="shared" si="3"/>
        <v>116000</v>
      </c>
      <c r="X26" s="135">
        <f t="shared" si="4"/>
        <v>30.129870129870131</v>
      </c>
      <c r="Y26" s="374"/>
      <c r="Z26" s="135">
        <v>34000</v>
      </c>
      <c r="AA26" s="129">
        <v>52000</v>
      </c>
      <c r="AB26" s="129">
        <v>55000</v>
      </c>
      <c r="AC26" s="129">
        <f t="shared" si="5"/>
        <v>141000</v>
      </c>
      <c r="AD26" s="424">
        <f t="shared" si="18"/>
        <v>36.623376623376622</v>
      </c>
      <c r="AE26" s="374"/>
      <c r="AF26" s="424">
        <f t="shared" si="7"/>
        <v>257000</v>
      </c>
      <c r="AG26" s="424">
        <f t="shared" si="8"/>
        <v>66.753246753246756</v>
      </c>
      <c r="AH26" s="374"/>
      <c r="AI26" s="424">
        <v>24000</v>
      </c>
      <c r="AJ26" s="129">
        <v>24000</v>
      </c>
      <c r="AK26" s="129">
        <v>20000</v>
      </c>
      <c r="AL26" s="129">
        <f t="shared" si="9"/>
        <v>68000</v>
      </c>
      <c r="AM26" s="424">
        <f t="shared" si="19"/>
        <v>17.662337662337663</v>
      </c>
      <c r="AN26" s="374"/>
      <c r="AO26" s="424">
        <v>20000</v>
      </c>
      <c r="AP26" s="129">
        <v>20000</v>
      </c>
      <c r="AQ26" s="129">
        <v>20000</v>
      </c>
      <c r="AR26" s="129">
        <f t="shared" si="11"/>
        <v>60000</v>
      </c>
      <c r="AS26" s="424">
        <f t="shared" si="20"/>
        <v>15.584415584415584</v>
      </c>
      <c r="AT26" s="374"/>
      <c r="AU26" s="424">
        <f t="shared" si="13"/>
        <v>128000</v>
      </c>
      <c r="AV26" s="424">
        <f t="shared" si="14"/>
        <v>33.246753246753244</v>
      </c>
      <c r="AW26" s="374"/>
      <c r="AX26" s="424">
        <f t="shared" si="15"/>
        <v>385000</v>
      </c>
      <c r="AY26" s="424">
        <f t="shared" si="16"/>
        <v>100</v>
      </c>
    </row>
    <row r="27" spans="1:51" s="194" customFormat="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3</v>
      </c>
      <c r="L27" s="62"/>
      <c r="M27" s="63"/>
      <c r="N27" s="134" t="s">
        <v>131</v>
      </c>
      <c r="O27" s="129">
        <v>24000</v>
      </c>
      <c r="P27" s="136">
        <v>27000</v>
      </c>
      <c r="Q27" s="137">
        <v>28000</v>
      </c>
      <c r="R27" s="129">
        <v>24000</v>
      </c>
      <c r="S27" s="375"/>
      <c r="T27" s="129">
        <v>4000</v>
      </c>
      <c r="U27" s="129">
        <v>2000</v>
      </c>
      <c r="V27" s="129">
        <v>2000</v>
      </c>
      <c r="W27" s="129">
        <f t="shared" si="3"/>
        <v>8000</v>
      </c>
      <c r="X27" s="135">
        <f t="shared" si="4"/>
        <v>33.333333333333336</v>
      </c>
      <c r="Y27" s="374"/>
      <c r="Z27" s="135">
        <v>3000</v>
      </c>
      <c r="AA27" s="129">
        <v>3000</v>
      </c>
      <c r="AB27" s="129">
        <v>3000</v>
      </c>
      <c r="AC27" s="129">
        <f t="shared" si="5"/>
        <v>9000</v>
      </c>
      <c r="AD27" s="424">
        <f t="shared" si="18"/>
        <v>37.5</v>
      </c>
      <c r="AE27" s="374"/>
      <c r="AF27" s="424">
        <f t="shared" si="7"/>
        <v>17000</v>
      </c>
      <c r="AG27" s="424">
        <f t="shared" si="8"/>
        <v>70.833333333333329</v>
      </c>
      <c r="AH27" s="374"/>
      <c r="AI27" s="424">
        <v>3000</v>
      </c>
      <c r="AJ27" s="129">
        <v>3000</v>
      </c>
      <c r="AK27" s="129">
        <v>1000</v>
      </c>
      <c r="AL27" s="129">
        <f t="shared" si="9"/>
        <v>7000</v>
      </c>
      <c r="AM27" s="424">
        <f t="shared" si="19"/>
        <v>29.166666666666668</v>
      </c>
      <c r="AN27" s="374"/>
      <c r="AO27" s="424"/>
      <c r="AP27" s="129"/>
      <c r="AQ27" s="129"/>
      <c r="AR27" s="129">
        <f t="shared" si="11"/>
        <v>0</v>
      </c>
      <c r="AS27" s="424">
        <f t="shared" si="20"/>
        <v>0</v>
      </c>
      <c r="AT27" s="374"/>
      <c r="AU27" s="424">
        <f t="shared" si="13"/>
        <v>7000</v>
      </c>
      <c r="AV27" s="424">
        <f t="shared" si="14"/>
        <v>29.166666666666668</v>
      </c>
      <c r="AW27" s="374"/>
      <c r="AX27" s="424">
        <f t="shared" si="15"/>
        <v>24000</v>
      </c>
      <c r="AY27" s="424">
        <f t="shared" si="16"/>
        <v>100</v>
      </c>
    </row>
    <row r="28" spans="1:51" s="194" customFormat="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</f>
        <v>112000</v>
      </c>
      <c r="P28" s="131">
        <f>P29+P30+P31</f>
        <v>127000</v>
      </c>
      <c r="Q28" s="132">
        <f>Q29+Q30+Q31</f>
        <v>139000</v>
      </c>
      <c r="R28" s="103">
        <f>R29+R30+R31</f>
        <v>112000</v>
      </c>
      <c r="S28" s="379"/>
      <c r="T28" s="103">
        <f>T29+T30+T31</f>
        <v>10600</v>
      </c>
      <c r="U28" s="103">
        <f>U29+U30+U31</f>
        <v>9600</v>
      </c>
      <c r="V28" s="103">
        <f>V29+V30+V31</f>
        <v>9500</v>
      </c>
      <c r="W28" s="103">
        <f t="shared" si="3"/>
        <v>29700</v>
      </c>
      <c r="X28" s="102">
        <f t="shared" si="4"/>
        <v>26.517857142857142</v>
      </c>
      <c r="Y28" s="374"/>
      <c r="Z28" s="102">
        <f>Z29+Z30+Z31</f>
        <v>12100</v>
      </c>
      <c r="AA28" s="103">
        <f>AA29+AA30+AA31</f>
        <v>11200</v>
      </c>
      <c r="AB28" s="103">
        <f>AB29+AB30+AB31</f>
        <v>11300</v>
      </c>
      <c r="AC28" s="103">
        <f t="shared" si="5"/>
        <v>34600</v>
      </c>
      <c r="AD28" s="420">
        <f t="shared" ref="AD28:AD91" si="21">AC28/(R28/100)</f>
        <v>30.892857142857142</v>
      </c>
      <c r="AE28" s="374"/>
      <c r="AF28" s="420">
        <f t="shared" si="7"/>
        <v>64300</v>
      </c>
      <c r="AG28" s="420">
        <f t="shared" si="8"/>
        <v>57.410714285714285</v>
      </c>
      <c r="AH28" s="374"/>
      <c r="AI28" s="420">
        <f>AI29+AI30+AI31</f>
        <v>12000</v>
      </c>
      <c r="AJ28" s="103">
        <f>AJ29+AJ30+AJ31</f>
        <v>11900</v>
      </c>
      <c r="AK28" s="103">
        <f>AK29+AK30+AK31</f>
        <v>10400</v>
      </c>
      <c r="AL28" s="103">
        <f t="shared" si="9"/>
        <v>34300</v>
      </c>
      <c r="AM28" s="420">
        <f t="shared" ref="AM28:AM91" si="22">AL28/(R28/100)</f>
        <v>30.625</v>
      </c>
      <c r="AN28" s="374"/>
      <c r="AO28" s="420">
        <f>AO29+AO30+AO31</f>
        <v>7300</v>
      </c>
      <c r="AP28" s="103">
        <f>AP29+AP30+AP31</f>
        <v>6100</v>
      </c>
      <c r="AQ28" s="103">
        <f>AQ29+AQ30+AQ31</f>
        <v>0</v>
      </c>
      <c r="AR28" s="103">
        <f t="shared" si="11"/>
        <v>13400</v>
      </c>
      <c r="AS28" s="420">
        <f t="shared" ref="AS28:AS91" si="23">AR28/(R28/100)</f>
        <v>11.964285714285714</v>
      </c>
      <c r="AT28" s="374"/>
      <c r="AU28" s="420">
        <f t="shared" si="13"/>
        <v>47700</v>
      </c>
      <c r="AV28" s="420">
        <f t="shared" si="14"/>
        <v>42.589285714285715</v>
      </c>
      <c r="AW28" s="374"/>
      <c r="AX28" s="420">
        <f t="shared" si="15"/>
        <v>112000</v>
      </c>
      <c r="AY28" s="420">
        <f t="shared" si="16"/>
        <v>100</v>
      </c>
    </row>
    <row r="29" spans="1:51" s="194" customFormat="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84000</v>
      </c>
      <c r="P29" s="136">
        <v>96000</v>
      </c>
      <c r="Q29" s="137">
        <v>105000</v>
      </c>
      <c r="R29" s="129">
        <v>84000</v>
      </c>
      <c r="S29" s="375"/>
      <c r="T29" s="129">
        <v>7300</v>
      </c>
      <c r="U29" s="129">
        <v>6900</v>
      </c>
      <c r="V29" s="129">
        <v>7000</v>
      </c>
      <c r="W29" s="129">
        <f t="shared" si="3"/>
        <v>21200</v>
      </c>
      <c r="X29" s="135">
        <f t="shared" si="4"/>
        <v>25.238095238095237</v>
      </c>
      <c r="Y29" s="374"/>
      <c r="Z29" s="135">
        <v>9300</v>
      </c>
      <c r="AA29" s="129">
        <v>9200</v>
      </c>
      <c r="AB29" s="129">
        <v>9200</v>
      </c>
      <c r="AC29" s="129">
        <f t="shared" si="5"/>
        <v>27700</v>
      </c>
      <c r="AD29" s="424">
        <f t="shared" si="21"/>
        <v>32.976190476190474</v>
      </c>
      <c r="AE29" s="374"/>
      <c r="AF29" s="424">
        <f t="shared" si="7"/>
        <v>48900</v>
      </c>
      <c r="AG29" s="424">
        <f t="shared" si="8"/>
        <v>58.214285714285715</v>
      </c>
      <c r="AH29" s="374"/>
      <c r="AI29" s="424">
        <v>8300</v>
      </c>
      <c r="AJ29" s="129">
        <v>8200</v>
      </c>
      <c r="AK29" s="129">
        <v>8100</v>
      </c>
      <c r="AL29" s="129">
        <f t="shared" si="9"/>
        <v>24600</v>
      </c>
      <c r="AM29" s="424">
        <f t="shared" si="22"/>
        <v>29.285714285714285</v>
      </c>
      <c r="AN29" s="374"/>
      <c r="AO29" s="424">
        <v>5300</v>
      </c>
      <c r="AP29" s="129">
        <v>5200</v>
      </c>
      <c r="AQ29" s="129">
        <v>0</v>
      </c>
      <c r="AR29" s="129">
        <f t="shared" si="11"/>
        <v>10500</v>
      </c>
      <c r="AS29" s="424">
        <f t="shared" si="23"/>
        <v>12.5</v>
      </c>
      <c r="AT29" s="374"/>
      <c r="AU29" s="424">
        <f t="shared" si="13"/>
        <v>35100</v>
      </c>
      <c r="AV29" s="424">
        <f t="shared" si="14"/>
        <v>41.785714285714285</v>
      </c>
      <c r="AW29" s="374"/>
      <c r="AX29" s="424">
        <f t="shared" si="15"/>
        <v>84000</v>
      </c>
      <c r="AY29" s="424">
        <f t="shared" si="16"/>
        <v>100</v>
      </c>
    </row>
    <row r="30" spans="1:51" s="194" customFormat="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312"/>
      <c r="M30" s="84"/>
      <c r="N30" s="134" t="s">
        <v>69</v>
      </c>
      <c r="O30" s="129">
        <v>6000</v>
      </c>
      <c r="P30" s="136">
        <v>6000</v>
      </c>
      <c r="Q30" s="137">
        <v>6000</v>
      </c>
      <c r="R30" s="129">
        <v>6000</v>
      </c>
      <c r="S30" s="375"/>
      <c r="T30" s="129">
        <v>900</v>
      </c>
      <c r="U30" s="129">
        <v>700</v>
      </c>
      <c r="V30" s="129">
        <v>600</v>
      </c>
      <c r="W30" s="129">
        <f t="shared" si="3"/>
        <v>2200</v>
      </c>
      <c r="X30" s="135">
        <f t="shared" si="4"/>
        <v>36.666666666666664</v>
      </c>
      <c r="Y30" s="374"/>
      <c r="Z30" s="135">
        <v>1000</v>
      </c>
      <c r="AA30" s="129">
        <v>0</v>
      </c>
      <c r="AB30" s="129">
        <v>0</v>
      </c>
      <c r="AC30" s="129">
        <f t="shared" si="5"/>
        <v>1000</v>
      </c>
      <c r="AD30" s="424">
        <f t="shared" si="21"/>
        <v>16.666666666666668</v>
      </c>
      <c r="AE30" s="374"/>
      <c r="AF30" s="424">
        <f t="shared" si="7"/>
        <v>3200</v>
      </c>
      <c r="AG30" s="424">
        <f t="shared" si="8"/>
        <v>53.333333333333336</v>
      </c>
      <c r="AH30" s="374"/>
      <c r="AI30" s="424">
        <v>1400</v>
      </c>
      <c r="AJ30" s="129">
        <v>1400</v>
      </c>
      <c r="AK30" s="129">
        <v>0</v>
      </c>
      <c r="AL30" s="129">
        <f t="shared" si="9"/>
        <v>2800</v>
      </c>
      <c r="AM30" s="424">
        <f t="shared" si="22"/>
        <v>46.666666666666664</v>
      </c>
      <c r="AN30" s="374"/>
      <c r="AO30" s="424">
        <v>0</v>
      </c>
      <c r="AP30" s="129">
        <v>0</v>
      </c>
      <c r="AQ30" s="129">
        <v>0</v>
      </c>
      <c r="AR30" s="129">
        <f t="shared" si="11"/>
        <v>0</v>
      </c>
      <c r="AS30" s="424">
        <f t="shared" si="23"/>
        <v>0</v>
      </c>
      <c r="AT30" s="374"/>
      <c r="AU30" s="424">
        <f t="shared" si="13"/>
        <v>2800</v>
      </c>
      <c r="AV30" s="424">
        <f t="shared" si="14"/>
        <v>46.666666666666664</v>
      </c>
      <c r="AW30" s="374"/>
      <c r="AX30" s="424">
        <f t="shared" si="15"/>
        <v>6000</v>
      </c>
      <c r="AY30" s="424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312"/>
      <c r="M31" s="84"/>
      <c r="N31" s="134" t="s">
        <v>58</v>
      </c>
      <c r="O31" s="129">
        <v>22000</v>
      </c>
      <c r="P31" s="136">
        <v>25000</v>
      </c>
      <c r="Q31" s="137">
        <v>28000</v>
      </c>
      <c r="R31" s="129">
        <v>22000</v>
      </c>
      <c r="S31" s="375"/>
      <c r="T31" s="129">
        <v>2400</v>
      </c>
      <c r="U31" s="129">
        <v>2000</v>
      </c>
      <c r="V31" s="129">
        <v>1900</v>
      </c>
      <c r="W31" s="129">
        <f t="shared" si="3"/>
        <v>6300</v>
      </c>
      <c r="X31" s="135">
        <f t="shared" si="4"/>
        <v>28.636363636363637</v>
      </c>
      <c r="Y31" s="408"/>
      <c r="Z31" s="135">
        <v>1800</v>
      </c>
      <c r="AA31" s="129">
        <v>2000</v>
      </c>
      <c r="AB31" s="129">
        <v>2100</v>
      </c>
      <c r="AC31" s="129">
        <f t="shared" si="5"/>
        <v>5900</v>
      </c>
      <c r="AD31" s="424">
        <f t="shared" si="21"/>
        <v>26.818181818181817</v>
      </c>
      <c r="AE31" s="408"/>
      <c r="AF31" s="424">
        <f t="shared" si="7"/>
        <v>12200</v>
      </c>
      <c r="AG31" s="424">
        <f t="shared" si="8"/>
        <v>55.454545454545453</v>
      </c>
      <c r="AH31" s="408"/>
      <c r="AI31" s="424">
        <v>2300</v>
      </c>
      <c r="AJ31" s="129">
        <v>2300</v>
      </c>
      <c r="AK31" s="129">
        <v>2300</v>
      </c>
      <c r="AL31" s="129">
        <f t="shared" si="9"/>
        <v>6900</v>
      </c>
      <c r="AM31" s="424">
        <f t="shared" si="22"/>
        <v>31.363636363636363</v>
      </c>
      <c r="AN31" s="408"/>
      <c r="AO31" s="424">
        <v>2000</v>
      </c>
      <c r="AP31" s="129">
        <v>900</v>
      </c>
      <c r="AQ31" s="129">
        <v>0</v>
      </c>
      <c r="AR31" s="129">
        <f t="shared" si="11"/>
        <v>2900</v>
      </c>
      <c r="AS31" s="424">
        <f t="shared" si="23"/>
        <v>13.181818181818182</v>
      </c>
      <c r="AT31" s="408"/>
      <c r="AU31" s="424">
        <f t="shared" si="13"/>
        <v>9800</v>
      </c>
      <c r="AV31" s="424">
        <f t="shared" si="14"/>
        <v>44.545454545454547</v>
      </c>
      <c r="AW31" s="408"/>
      <c r="AX31" s="424">
        <f t="shared" si="15"/>
        <v>22000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130" t="s">
        <v>87</v>
      </c>
      <c r="K32" s="61"/>
      <c r="L32" s="62"/>
      <c r="M32" s="63"/>
      <c r="N32" s="101" t="s">
        <v>123</v>
      </c>
      <c r="O32" s="103">
        <f>O33</f>
        <v>900000</v>
      </c>
      <c r="P32" s="131">
        <f>P33</f>
        <v>948000</v>
      </c>
      <c r="Q32" s="132">
        <f>Q33</f>
        <v>995000</v>
      </c>
      <c r="R32" s="103">
        <f>R33</f>
        <v>900000</v>
      </c>
      <c r="S32" s="379"/>
      <c r="T32" s="103">
        <f>T33</f>
        <v>72000</v>
      </c>
      <c r="U32" s="103">
        <f>U33</f>
        <v>86000</v>
      </c>
      <c r="V32" s="103">
        <f>V33</f>
        <v>86000</v>
      </c>
      <c r="W32" s="103">
        <f>T32+U32+V32</f>
        <v>244000</v>
      </c>
      <c r="X32" s="102">
        <f>W32/(R32/100)</f>
        <v>27.111111111111111</v>
      </c>
      <c r="Y32" s="374"/>
      <c r="Z32" s="102">
        <f>Z33</f>
        <v>72000</v>
      </c>
      <c r="AA32" s="103">
        <f>AA33</f>
        <v>72000</v>
      </c>
      <c r="AB32" s="103">
        <f>AB33</f>
        <v>72000</v>
      </c>
      <c r="AC32" s="103">
        <f>Z32+AA32+AB32</f>
        <v>216000</v>
      </c>
      <c r="AD32" s="420">
        <f t="shared" si="21"/>
        <v>24</v>
      </c>
      <c r="AE32" s="374"/>
      <c r="AF32" s="420">
        <f>W32+AC32</f>
        <v>460000</v>
      </c>
      <c r="AG32" s="420">
        <f>AF32/(R32/100)</f>
        <v>51.111111111111114</v>
      </c>
      <c r="AH32" s="374"/>
      <c r="AI32" s="420">
        <f>AI33</f>
        <v>81000</v>
      </c>
      <c r="AJ32" s="103">
        <f>AJ33</f>
        <v>81000</v>
      </c>
      <c r="AK32" s="103">
        <f>AK33</f>
        <v>81000</v>
      </c>
      <c r="AL32" s="103">
        <f>AI32+AJ32+AK32</f>
        <v>243000</v>
      </c>
      <c r="AM32" s="420">
        <f t="shared" si="22"/>
        <v>27</v>
      </c>
      <c r="AN32" s="374"/>
      <c r="AO32" s="420">
        <f>AO33</f>
        <v>66000</v>
      </c>
      <c r="AP32" s="103">
        <f>AP33</f>
        <v>66000</v>
      </c>
      <c r="AQ32" s="103">
        <f>AQ33</f>
        <v>65000</v>
      </c>
      <c r="AR32" s="103">
        <f>AO32+AP32+AQ32</f>
        <v>197000</v>
      </c>
      <c r="AS32" s="420">
        <f t="shared" si="23"/>
        <v>21.888888888888889</v>
      </c>
      <c r="AT32" s="374"/>
      <c r="AU32" s="420">
        <f>AL32+AR32</f>
        <v>440000</v>
      </c>
      <c r="AV32" s="420">
        <f>AU32/(R32/100)</f>
        <v>48.888888888888886</v>
      </c>
      <c r="AW32" s="374"/>
      <c r="AX32" s="420">
        <f>AF32+AU32</f>
        <v>900000</v>
      </c>
      <c r="AY32" s="420">
        <f>AX32/(R32/100)</f>
        <v>100</v>
      </c>
    </row>
    <row r="33" spans="1:51" ht="36.75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3</v>
      </c>
      <c r="L33" s="62"/>
      <c r="M33" s="63"/>
      <c r="N33" s="134" t="s">
        <v>132</v>
      </c>
      <c r="O33" s="129">
        <v>900000</v>
      </c>
      <c r="P33" s="136">
        <v>948000</v>
      </c>
      <c r="Q33" s="137">
        <v>995000</v>
      </c>
      <c r="R33" s="129">
        <v>900000</v>
      </c>
      <c r="S33" s="375"/>
      <c r="T33" s="129">
        <v>72000</v>
      </c>
      <c r="U33" s="129">
        <v>86000</v>
      </c>
      <c r="V33" s="129">
        <v>86000</v>
      </c>
      <c r="W33" s="129">
        <f>T33+U33+V33</f>
        <v>244000</v>
      </c>
      <c r="X33" s="135">
        <f>W33/(R33/100)</f>
        <v>27.111111111111111</v>
      </c>
      <c r="Y33" s="374"/>
      <c r="Z33" s="135">
        <v>72000</v>
      </c>
      <c r="AA33" s="129">
        <v>72000</v>
      </c>
      <c r="AB33" s="129">
        <v>72000</v>
      </c>
      <c r="AC33" s="129">
        <f>Z33+AA33+AB33</f>
        <v>216000</v>
      </c>
      <c r="AD33" s="424">
        <f t="shared" si="21"/>
        <v>24</v>
      </c>
      <c r="AE33" s="374"/>
      <c r="AF33" s="424">
        <f>W33+AC33</f>
        <v>460000</v>
      </c>
      <c r="AG33" s="424">
        <f>AF33/(R33/100)</f>
        <v>51.111111111111114</v>
      </c>
      <c r="AH33" s="374"/>
      <c r="AI33" s="424">
        <v>81000</v>
      </c>
      <c r="AJ33" s="129">
        <v>81000</v>
      </c>
      <c r="AK33" s="129">
        <v>81000</v>
      </c>
      <c r="AL33" s="129">
        <f>AI33+AJ33+AK33</f>
        <v>243000</v>
      </c>
      <c r="AM33" s="424">
        <f t="shared" si="22"/>
        <v>27</v>
      </c>
      <c r="AN33" s="374"/>
      <c r="AO33" s="424">
        <v>66000</v>
      </c>
      <c r="AP33" s="129">
        <v>66000</v>
      </c>
      <c r="AQ33" s="129">
        <v>65000</v>
      </c>
      <c r="AR33" s="129">
        <f>AO33+AP33+AQ33</f>
        <v>197000</v>
      </c>
      <c r="AS33" s="424">
        <f t="shared" si="23"/>
        <v>21.888888888888889</v>
      </c>
      <c r="AT33" s="374"/>
      <c r="AU33" s="424">
        <f>AL33+AR33</f>
        <v>440000</v>
      </c>
      <c r="AV33" s="424">
        <f>AU33/(R33/100)</f>
        <v>48.888888888888886</v>
      </c>
      <c r="AW33" s="374"/>
      <c r="AX33" s="424">
        <f>AF33+AU33</f>
        <v>900000</v>
      </c>
      <c r="AY33" s="424">
        <f>AX33/(R33/100)</f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9"/>
      <c r="H34" s="314" t="s">
        <v>92</v>
      </c>
      <c r="I34" s="315"/>
      <c r="J34" s="316"/>
      <c r="K34" s="317"/>
      <c r="L34" s="318"/>
      <c r="M34" s="319"/>
      <c r="N34" s="320" t="s">
        <v>133</v>
      </c>
      <c r="O34" s="322">
        <f t="shared" ref="O34:R35" si="24">O35</f>
        <v>428000</v>
      </c>
      <c r="P34" s="323">
        <f t="shared" si="24"/>
        <v>473000</v>
      </c>
      <c r="Q34" s="324">
        <f t="shared" si="24"/>
        <v>518000</v>
      </c>
      <c r="R34" s="322">
        <f t="shared" si="24"/>
        <v>428000</v>
      </c>
      <c r="S34" s="379"/>
      <c r="T34" s="322">
        <f>T35</f>
        <v>37000</v>
      </c>
      <c r="U34" s="322">
        <f>U35</f>
        <v>37000</v>
      </c>
      <c r="V34" s="322">
        <f>V667+V35+V357+V413+V611</f>
        <v>36000</v>
      </c>
      <c r="W34" s="322">
        <f t="shared" ref="W34:W80" si="25">T34+U34+V34</f>
        <v>110000</v>
      </c>
      <c r="X34" s="321">
        <f t="shared" ref="X34:X97" si="26">W34/(R34/100)</f>
        <v>25.700934579439252</v>
      </c>
      <c r="Y34" s="374"/>
      <c r="Z34" s="321">
        <f>Z35</f>
        <v>44000</v>
      </c>
      <c r="AA34" s="322">
        <f>AA35</f>
        <v>44000</v>
      </c>
      <c r="AB34" s="322">
        <f>AB667+AB35+AB357+AB413+AB611</f>
        <v>44000</v>
      </c>
      <c r="AC34" s="322">
        <f t="shared" ref="AC34:AC80" si="27">Z34+AA34+AB34</f>
        <v>132000</v>
      </c>
      <c r="AD34" s="432">
        <f t="shared" si="21"/>
        <v>30.841121495327101</v>
      </c>
      <c r="AE34" s="374"/>
      <c r="AF34" s="432">
        <f t="shared" ref="AF34:AF97" si="28">W34+AC34</f>
        <v>242000</v>
      </c>
      <c r="AG34" s="432">
        <f t="shared" ref="AG34:AG97" si="29">AF34/(R34/100)</f>
        <v>56.542056074766357</v>
      </c>
      <c r="AH34" s="374"/>
      <c r="AI34" s="432">
        <f>AI35</f>
        <v>40000</v>
      </c>
      <c r="AJ34" s="322">
        <f>AJ35</f>
        <v>40000</v>
      </c>
      <c r="AK34" s="322">
        <f>AK667+AK35+AK357+AK413+AK611</f>
        <v>40000</v>
      </c>
      <c r="AL34" s="322">
        <f t="shared" ref="AL34:AL80" si="30">AI34+AJ34+AK34</f>
        <v>120000</v>
      </c>
      <c r="AM34" s="432">
        <f t="shared" si="22"/>
        <v>28.037383177570092</v>
      </c>
      <c r="AN34" s="374"/>
      <c r="AO34" s="432">
        <f>AO35</f>
        <v>26000</v>
      </c>
      <c r="AP34" s="322">
        <f>AP35</f>
        <v>23000</v>
      </c>
      <c r="AQ34" s="322">
        <f>AQ667+AQ35+AQ357+AQ413+AQ611</f>
        <v>17000</v>
      </c>
      <c r="AR34" s="322">
        <f t="shared" ref="AR34:AR80" si="31">AO34+AP34+AQ34</f>
        <v>66000</v>
      </c>
      <c r="AS34" s="432">
        <f t="shared" si="23"/>
        <v>15.420560747663551</v>
      </c>
      <c r="AT34" s="374"/>
      <c r="AU34" s="432">
        <f t="shared" ref="AU34:AU80" si="32">AL34+AR34</f>
        <v>186000</v>
      </c>
      <c r="AV34" s="432">
        <f t="shared" ref="AV34:AV97" si="33">AU34/(R34/100)</f>
        <v>43.457943925233643</v>
      </c>
      <c r="AW34" s="374"/>
      <c r="AX34" s="432">
        <f t="shared" ref="AX34:AX97" si="34">AF34+AU34</f>
        <v>428000</v>
      </c>
      <c r="AY34" s="432">
        <f t="shared" ref="AY34:AY97" si="35">AX34/(R34/100)</f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123">
        <v>2</v>
      </c>
      <c r="J35" s="60"/>
      <c r="K35" s="61"/>
      <c r="L35" s="62"/>
      <c r="M35" s="63"/>
      <c r="N35" s="124" t="s">
        <v>54</v>
      </c>
      <c r="O35" s="126">
        <f t="shared" si="24"/>
        <v>428000</v>
      </c>
      <c r="P35" s="127">
        <f t="shared" si="24"/>
        <v>473000</v>
      </c>
      <c r="Q35" s="128">
        <f t="shared" si="24"/>
        <v>518000</v>
      </c>
      <c r="R35" s="126">
        <f t="shared" si="24"/>
        <v>428000</v>
      </c>
      <c r="S35" s="388"/>
      <c r="T35" s="126">
        <f>T36</f>
        <v>37000</v>
      </c>
      <c r="U35" s="126">
        <f>U36</f>
        <v>37000</v>
      </c>
      <c r="V35" s="126">
        <f>V668+V36+V358+V414+V612</f>
        <v>36000</v>
      </c>
      <c r="W35" s="126">
        <f t="shared" si="25"/>
        <v>110000</v>
      </c>
      <c r="X35" s="125">
        <f t="shared" si="26"/>
        <v>25.700934579439252</v>
      </c>
      <c r="Y35" s="374"/>
      <c r="Z35" s="125">
        <f>Z36</f>
        <v>44000</v>
      </c>
      <c r="AA35" s="126">
        <f>AA36</f>
        <v>44000</v>
      </c>
      <c r="AB35" s="126">
        <f>AB668+AB36+AB358+AB414+AB612</f>
        <v>44000</v>
      </c>
      <c r="AC35" s="126">
        <f t="shared" si="27"/>
        <v>132000</v>
      </c>
      <c r="AD35" s="423">
        <f t="shared" si="21"/>
        <v>30.841121495327101</v>
      </c>
      <c r="AE35" s="374"/>
      <c r="AF35" s="423">
        <f t="shared" si="28"/>
        <v>242000</v>
      </c>
      <c r="AG35" s="423">
        <f t="shared" si="29"/>
        <v>56.542056074766357</v>
      </c>
      <c r="AH35" s="374"/>
      <c r="AI35" s="423">
        <f>AI36</f>
        <v>40000</v>
      </c>
      <c r="AJ35" s="126">
        <f>AJ36</f>
        <v>40000</v>
      </c>
      <c r="AK35" s="126">
        <f>AK668+AK36+AK358+AK414+AK612</f>
        <v>40000</v>
      </c>
      <c r="AL35" s="126">
        <f t="shared" si="30"/>
        <v>120000</v>
      </c>
      <c r="AM35" s="423">
        <f t="shared" si="22"/>
        <v>28.037383177570092</v>
      </c>
      <c r="AN35" s="374"/>
      <c r="AO35" s="423">
        <f>AO36</f>
        <v>26000</v>
      </c>
      <c r="AP35" s="126">
        <f>AP36</f>
        <v>23000</v>
      </c>
      <c r="AQ35" s="126">
        <f>AQ668+AQ36+AQ358+AQ414+AQ612</f>
        <v>17000</v>
      </c>
      <c r="AR35" s="126">
        <f t="shared" si="31"/>
        <v>66000</v>
      </c>
      <c r="AS35" s="423">
        <f t="shared" si="23"/>
        <v>15.420560747663551</v>
      </c>
      <c r="AT35" s="374"/>
      <c r="AU35" s="423">
        <f t="shared" si="32"/>
        <v>186000</v>
      </c>
      <c r="AV35" s="423">
        <f t="shared" si="33"/>
        <v>43.457943925233643</v>
      </c>
      <c r="AW35" s="374"/>
      <c r="AX35" s="423">
        <f t="shared" si="34"/>
        <v>428000</v>
      </c>
      <c r="AY35" s="423">
        <f t="shared" si="35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130" t="s">
        <v>55</v>
      </c>
      <c r="K36" s="61"/>
      <c r="L36" s="62"/>
      <c r="M36" s="63"/>
      <c r="N36" s="101" t="s">
        <v>56</v>
      </c>
      <c r="O36" s="103">
        <f>O37+O38+O39+O40+O41</f>
        <v>428000</v>
      </c>
      <c r="P36" s="131">
        <f>P37+P38+P39+P40+P41</f>
        <v>473000</v>
      </c>
      <c r="Q36" s="132">
        <f>Q37+Q38+Q39+Q40+Q41</f>
        <v>518000</v>
      </c>
      <c r="R36" s="103">
        <f>R37+R38+R39+R40+R41</f>
        <v>428000</v>
      </c>
      <c r="S36" s="379"/>
      <c r="T36" s="103">
        <f>T37+T38+T39+T40+T41</f>
        <v>37000</v>
      </c>
      <c r="U36" s="103">
        <f>U37+U38+U39+U40+U41</f>
        <v>37000</v>
      </c>
      <c r="V36" s="103">
        <f>V37+V38+V39+V40+V41</f>
        <v>36000</v>
      </c>
      <c r="W36" s="103">
        <f>W37+W38+W39+W40+W41</f>
        <v>110000</v>
      </c>
      <c r="X36" s="102">
        <f t="shared" si="26"/>
        <v>25.700934579439252</v>
      </c>
      <c r="Y36" s="374"/>
      <c r="Z36" s="102">
        <f>Z37+Z38+Z39+Z40+Z41</f>
        <v>44000</v>
      </c>
      <c r="AA36" s="103">
        <f>AA37+AA38+AA39+AA40+AA41</f>
        <v>44000</v>
      </c>
      <c r="AB36" s="103">
        <f>AB37+AB38+AB39+AB40+AB41</f>
        <v>44000</v>
      </c>
      <c r="AC36" s="103">
        <f>AC37+AC38+AC39+AC40+AC41</f>
        <v>132000</v>
      </c>
      <c r="AD36" s="420">
        <f t="shared" si="21"/>
        <v>30.841121495327101</v>
      </c>
      <c r="AE36" s="374"/>
      <c r="AF36" s="420">
        <f t="shared" si="28"/>
        <v>242000</v>
      </c>
      <c r="AG36" s="420">
        <f t="shared" si="29"/>
        <v>56.542056074766357</v>
      </c>
      <c r="AH36" s="374"/>
      <c r="AI36" s="420">
        <f>AI37+AI38+AI39+AI40+AI41</f>
        <v>40000</v>
      </c>
      <c r="AJ36" s="103">
        <f>AJ37+AJ38+AJ39+AJ40+AJ41</f>
        <v>40000</v>
      </c>
      <c r="AK36" s="103">
        <f>AK37+AK38+AK39+AK40+AK41</f>
        <v>40000</v>
      </c>
      <c r="AL36" s="103">
        <f>AL37+AL38+AL39+AL40+AL41</f>
        <v>120000</v>
      </c>
      <c r="AM36" s="420">
        <f t="shared" si="22"/>
        <v>28.037383177570092</v>
      </c>
      <c r="AN36" s="374"/>
      <c r="AO36" s="420">
        <f>AO37+AO38+AO39+AO40+AO41</f>
        <v>26000</v>
      </c>
      <c r="AP36" s="103">
        <f>AP37+AP38+AP39+AP40+AP41</f>
        <v>23000</v>
      </c>
      <c r="AQ36" s="103">
        <f>AQ37+AQ38+AQ39+AQ40+AQ41</f>
        <v>17000</v>
      </c>
      <c r="AR36" s="103">
        <f>AR37+AR38+AR39+AR40+AR41</f>
        <v>66000</v>
      </c>
      <c r="AS36" s="420">
        <f t="shared" si="23"/>
        <v>15.420560747663551</v>
      </c>
      <c r="AT36" s="374"/>
      <c r="AU36" s="420">
        <f>AU37+AU38+AU39+AU40+AU41</f>
        <v>186000</v>
      </c>
      <c r="AV36" s="420">
        <f t="shared" ref="AV36:AV41" si="36">AU36/(O36/100)</f>
        <v>43.457943925233643</v>
      </c>
      <c r="AW36" s="374"/>
      <c r="AX36" s="420">
        <f t="shared" si="34"/>
        <v>428000</v>
      </c>
      <c r="AY36" s="420">
        <f t="shared" si="35"/>
        <v>100</v>
      </c>
    </row>
    <row r="37" spans="1:51" ht="33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1</v>
      </c>
      <c r="L37" s="312"/>
      <c r="M37" s="84"/>
      <c r="N37" s="134" t="s">
        <v>134</v>
      </c>
      <c r="O37" s="129">
        <v>3000</v>
      </c>
      <c r="P37" s="136">
        <v>5000</v>
      </c>
      <c r="Q37" s="137">
        <v>7000</v>
      </c>
      <c r="R37" s="129">
        <v>3000</v>
      </c>
      <c r="S37" s="375"/>
      <c r="T37" s="129">
        <v>1000</v>
      </c>
      <c r="U37" s="129">
        <v>1000</v>
      </c>
      <c r="V37" s="129">
        <v>1000</v>
      </c>
      <c r="W37" s="129">
        <f>SUM(T37:V37)</f>
        <v>3000</v>
      </c>
      <c r="X37" s="102">
        <f t="shared" si="26"/>
        <v>100</v>
      </c>
      <c r="Y37" s="374"/>
      <c r="Z37" s="135"/>
      <c r="AA37" s="129"/>
      <c r="AB37" s="129"/>
      <c r="AC37" s="129">
        <f>SUM(Z37:AB37)</f>
        <v>0</v>
      </c>
      <c r="AD37" s="424">
        <f t="shared" si="21"/>
        <v>0</v>
      </c>
      <c r="AE37" s="374"/>
      <c r="AF37" s="424">
        <f t="shared" si="28"/>
        <v>3000</v>
      </c>
      <c r="AG37" s="424">
        <f t="shared" si="29"/>
        <v>100</v>
      </c>
      <c r="AH37" s="374"/>
      <c r="AI37" s="424"/>
      <c r="AJ37" s="129"/>
      <c r="AK37" s="129"/>
      <c r="AL37" s="129">
        <f>SUM(AI37:AK37)</f>
        <v>0</v>
      </c>
      <c r="AM37" s="424">
        <f t="shared" si="22"/>
        <v>0</v>
      </c>
      <c r="AN37" s="374"/>
      <c r="AO37" s="424"/>
      <c r="AP37" s="129"/>
      <c r="AQ37" s="129"/>
      <c r="AR37" s="129">
        <f>SUM(AO37:AQ37)</f>
        <v>0</v>
      </c>
      <c r="AS37" s="424">
        <f t="shared" si="23"/>
        <v>0</v>
      </c>
      <c r="AT37" s="374"/>
      <c r="AU37" s="424">
        <f>AL37+AR37</f>
        <v>0</v>
      </c>
      <c r="AV37" s="424">
        <f t="shared" si="36"/>
        <v>0</v>
      </c>
      <c r="AW37" s="374"/>
      <c r="AX37" s="424">
        <f t="shared" si="34"/>
        <v>3000</v>
      </c>
      <c r="AY37" s="424">
        <f t="shared" si="35"/>
        <v>100</v>
      </c>
    </row>
    <row r="38" spans="1:51" ht="27.75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2</v>
      </c>
      <c r="L38" s="312"/>
      <c r="M38" s="84"/>
      <c r="N38" s="134" t="s">
        <v>57</v>
      </c>
      <c r="O38" s="129">
        <v>6000</v>
      </c>
      <c r="P38" s="136">
        <v>12000</v>
      </c>
      <c r="Q38" s="137">
        <v>18000</v>
      </c>
      <c r="R38" s="129">
        <v>6000</v>
      </c>
      <c r="S38" s="375"/>
      <c r="T38" s="129">
        <v>1000</v>
      </c>
      <c r="U38" s="129">
        <v>1000</v>
      </c>
      <c r="V38" s="129">
        <v>1000</v>
      </c>
      <c r="W38" s="129">
        <f>SUM(T38:V38)</f>
        <v>3000</v>
      </c>
      <c r="X38" s="135">
        <f t="shared" si="26"/>
        <v>50</v>
      </c>
      <c r="Y38" s="374"/>
      <c r="Z38" s="135">
        <v>1000</v>
      </c>
      <c r="AA38" s="129">
        <v>1000</v>
      </c>
      <c r="AB38" s="129">
        <v>1000</v>
      </c>
      <c r="AC38" s="129">
        <f>SUM(Z38:AB38)</f>
        <v>3000</v>
      </c>
      <c r="AD38" s="424">
        <f t="shared" si="21"/>
        <v>50</v>
      </c>
      <c r="AE38" s="374"/>
      <c r="AF38" s="424">
        <f t="shared" si="28"/>
        <v>6000</v>
      </c>
      <c r="AG38" s="424">
        <f t="shared" si="29"/>
        <v>100</v>
      </c>
      <c r="AH38" s="374"/>
      <c r="AI38" s="424"/>
      <c r="AJ38" s="129"/>
      <c r="AK38" s="129"/>
      <c r="AL38" s="129">
        <f>SUM(AI38:AK38)</f>
        <v>0</v>
      </c>
      <c r="AM38" s="424">
        <f t="shared" si="22"/>
        <v>0</v>
      </c>
      <c r="AN38" s="374"/>
      <c r="AO38" s="424"/>
      <c r="AP38" s="129"/>
      <c r="AQ38" s="129"/>
      <c r="AR38" s="129">
        <f>SUM(AO38:AQ38)</f>
        <v>0</v>
      </c>
      <c r="AS38" s="424">
        <f t="shared" si="23"/>
        <v>0</v>
      </c>
      <c r="AT38" s="374"/>
      <c r="AU38" s="424">
        <f>AL38+AR38</f>
        <v>0</v>
      </c>
      <c r="AV38" s="424">
        <f t="shared" si="36"/>
        <v>0</v>
      </c>
      <c r="AW38" s="374"/>
      <c r="AX38" s="424">
        <f t="shared" si="34"/>
        <v>6000</v>
      </c>
      <c r="AY38" s="424">
        <f t="shared" si="35"/>
        <v>100</v>
      </c>
    </row>
    <row r="39" spans="1:51" ht="27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5</v>
      </c>
      <c r="L39" s="312"/>
      <c r="M39" s="84"/>
      <c r="N39" s="134" t="s">
        <v>58</v>
      </c>
      <c r="O39" s="129">
        <v>372000</v>
      </c>
      <c r="P39" s="136">
        <v>397000</v>
      </c>
      <c r="Q39" s="137">
        <v>422000</v>
      </c>
      <c r="R39" s="129">
        <v>372000</v>
      </c>
      <c r="S39" s="375"/>
      <c r="T39" s="129">
        <v>30000</v>
      </c>
      <c r="U39" s="129">
        <v>30000</v>
      </c>
      <c r="V39" s="129">
        <v>30000</v>
      </c>
      <c r="W39" s="129">
        <f>SUM(T39:V39)</f>
        <v>90000</v>
      </c>
      <c r="X39" s="135">
        <f t="shared" si="26"/>
        <v>24.193548387096776</v>
      </c>
      <c r="Y39" s="374"/>
      <c r="Z39" s="135">
        <v>38000</v>
      </c>
      <c r="AA39" s="129">
        <v>38000</v>
      </c>
      <c r="AB39" s="129">
        <v>38000</v>
      </c>
      <c r="AC39" s="129">
        <f>SUM(Z39:AB39)</f>
        <v>114000</v>
      </c>
      <c r="AD39" s="424">
        <f t="shared" si="21"/>
        <v>30.64516129032258</v>
      </c>
      <c r="AE39" s="374"/>
      <c r="AF39" s="424">
        <f t="shared" si="28"/>
        <v>204000</v>
      </c>
      <c r="AG39" s="424">
        <f t="shared" si="29"/>
        <v>54.838709677419352</v>
      </c>
      <c r="AH39" s="374"/>
      <c r="AI39" s="424">
        <v>35000</v>
      </c>
      <c r="AJ39" s="129">
        <v>35000</v>
      </c>
      <c r="AK39" s="129">
        <v>35000</v>
      </c>
      <c r="AL39" s="129">
        <f>SUM(AI39:AK39)</f>
        <v>105000</v>
      </c>
      <c r="AM39" s="424">
        <f t="shared" si="22"/>
        <v>28.225806451612904</v>
      </c>
      <c r="AN39" s="374"/>
      <c r="AO39" s="424">
        <v>23000</v>
      </c>
      <c r="AP39" s="129">
        <v>23000</v>
      </c>
      <c r="AQ39" s="129">
        <v>17000</v>
      </c>
      <c r="AR39" s="129">
        <f>SUM(AO39:AQ39)</f>
        <v>63000</v>
      </c>
      <c r="AS39" s="424">
        <f t="shared" si="23"/>
        <v>16.93548387096774</v>
      </c>
      <c r="AT39" s="374"/>
      <c r="AU39" s="424">
        <f>AL39+AR39</f>
        <v>168000</v>
      </c>
      <c r="AV39" s="424">
        <f t="shared" si="36"/>
        <v>45.161290322580648</v>
      </c>
      <c r="AW39" s="374"/>
      <c r="AX39" s="424">
        <f t="shared" si="34"/>
        <v>372000</v>
      </c>
      <c r="AY39" s="424">
        <f t="shared" si="35"/>
        <v>100</v>
      </c>
    </row>
    <row r="40" spans="1:51" ht="42.75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60"/>
      <c r="K40" s="133">
        <v>7</v>
      </c>
      <c r="L40" s="62"/>
      <c r="M40" s="63"/>
      <c r="N40" s="134" t="s">
        <v>59</v>
      </c>
      <c r="O40" s="129">
        <v>20000</v>
      </c>
      <c r="P40" s="136">
        <v>28000</v>
      </c>
      <c r="Q40" s="137">
        <v>36000</v>
      </c>
      <c r="R40" s="129">
        <v>20000</v>
      </c>
      <c r="S40" s="375"/>
      <c r="T40" s="129">
        <v>2000</v>
      </c>
      <c r="U40" s="129">
        <v>2000</v>
      </c>
      <c r="V40" s="129">
        <v>2000</v>
      </c>
      <c r="W40" s="129">
        <f>SUM(T40:V40)</f>
        <v>6000</v>
      </c>
      <c r="X40" s="135">
        <f t="shared" si="26"/>
        <v>30</v>
      </c>
      <c r="Y40" s="374"/>
      <c r="Z40" s="135">
        <v>2000</v>
      </c>
      <c r="AA40" s="129">
        <v>2000</v>
      </c>
      <c r="AB40" s="129">
        <v>2000</v>
      </c>
      <c r="AC40" s="129">
        <f>SUM(Z40:AB40)</f>
        <v>6000</v>
      </c>
      <c r="AD40" s="424">
        <f t="shared" si="21"/>
        <v>30</v>
      </c>
      <c r="AE40" s="374"/>
      <c r="AF40" s="424">
        <f t="shared" si="28"/>
        <v>12000</v>
      </c>
      <c r="AG40" s="424">
        <f t="shared" si="29"/>
        <v>60</v>
      </c>
      <c r="AH40" s="374"/>
      <c r="AI40" s="424">
        <v>2000</v>
      </c>
      <c r="AJ40" s="129">
        <v>2000</v>
      </c>
      <c r="AK40" s="129">
        <v>2000</v>
      </c>
      <c r="AL40" s="129">
        <f>SUM(AI40:AK40)</f>
        <v>6000</v>
      </c>
      <c r="AM40" s="424">
        <f t="shared" si="22"/>
        <v>30</v>
      </c>
      <c r="AN40" s="374"/>
      <c r="AO40" s="424">
        <v>2000</v>
      </c>
      <c r="AP40" s="129"/>
      <c r="AQ40" s="129"/>
      <c r="AR40" s="129">
        <f>SUM(AO40:AQ40)</f>
        <v>2000</v>
      </c>
      <c r="AS40" s="424">
        <f t="shared" si="23"/>
        <v>10</v>
      </c>
      <c r="AT40" s="374"/>
      <c r="AU40" s="424">
        <f>AL40+AR40</f>
        <v>8000</v>
      </c>
      <c r="AV40" s="424">
        <f t="shared" si="36"/>
        <v>40</v>
      </c>
      <c r="AW40" s="374"/>
      <c r="AX40" s="424">
        <f t="shared" si="34"/>
        <v>20000</v>
      </c>
      <c r="AY40" s="424">
        <f t="shared" si="35"/>
        <v>100</v>
      </c>
    </row>
    <row r="41" spans="1:51" ht="34.5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8</v>
      </c>
      <c r="L41" s="62"/>
      <c r="M41" s="63"/>
      <c r="N41" s="134" t="s">
        <v>135</v>
      </c>
      <c r="O41" s="129">
        <v>27000</v>
      </c>
      <c r="P41" s="136">
        <v>31000</v>
      </c>
      <c r="Q41" s="137">
        <v>35000</v>
      </c>
      <c r="R41" s="129">
        <v>27000</v>
      </c>
      <c r="S41" s="375"/>
      <c r="T41" s="129">
        <v>3000</v>
      </c>
      <c r="U41" s="129">
        <v>3000</v>
      </c>
      <c r="V41" s="129">
        <v>2000</v>
      </c>
      <c r="W41" s="129">
        <f>SUM(T41:V41)</f>
        <v>8000</v>
      </c>
      <c r="X41" s="135">
        <f t="shared" si="26"/>
        <v>29.62962962962963</v>
      </c>
      <c r="Y41" s="374"/>
      <c r="Z41" s="135">
        <v>3000</v>
      </c>
      <c r="AA41" s="129">
        <v>3000</v>
      </c>
      <c r="AB41" s="129">
        <v>3000</v>
      </c>
      <c r="AC41" s="129">
        <f>SUM(Z41:AB41)</f>
        <v>9000</v>
      </c>
      <c r="AD41" s="424">
        <f t="shared" si="21"/>
        <v>33.333333333333336</v>
      </c>
      <c r="AE41" s="374"/>
      <c r="AF41" s="424">
        <f>W41+AC41</f>
        <v>17000</v>
      </c>
      <c r="AG41" s="424">
        <f t="shared" si="29"/>
        <v>62.962962962962962</v>
      </c>
      <c r="AH41" s="374"/>
      <c r="AI41" s="424">
        <v>3000</v>
      </c>
      <c r="AJ41" s="129">
        <v>3000</v>
      </c>
      <c r="AK41" s="129">
        <v>3000</v>
      </c>
      <c r="AL41" s="129">
        <f>SUM(AI41:AK41)</f>
        <v>9000</v>
      </c>
      <c r="AM41" s="424">
        <f t="shared" si="22"/>
        <v>33.333333333333336</v>
      </c>
      <c r="AN41" s="374"/>
      <c r="AO41" s="424">
        <v>1000</v>
      </c>
      <c r="AP41" s="129"/>
      <c r="AQ41" s="129"/>
      <c r="AR41" s="129">
        <f>SUM(AO41:AQ41)</f>
        <v>1000</v>
      </c>
      <c r="AS41" s="424">
        <f t="shared" si="23"/>
        <v>3.7037037037037037</v>
      </c>
      <c r="AT41" s="374"/>
      <c r="AU41" s="424">
        <f>AL41+AR41</f>
        <v>10000</v>
      </c>
      <c r="AV41" s="424">
        <f t="shared" si="36"/>
        <v>37.037037037037038</v>
      </c>
      <c r="AW41" s="374"/>
      <c r="AX41" s="424">
        <f t="shared" si="34"/>
        <v>27000</v>
      </c>
      <c r="AY41" s="424">
        <f t="shared" si="35"/>
        <v>100</v>
      </c>
    </row>
    <row r="42" spans="1:51" ht="30" customHeight="1" x14ac:dyDescent="0.2">
      <c r="A42" s="82"/>
      <c r="B42" s="83"/>
      <c r="C42" s="83"/>
      <c r="D42" s="63"/>
      <c r="E42" s="193" t="s">
        <v>67</v>
      </c>
      <c r="F42" s="83"/>
      <c r="G42" s="104"/>
      <c r="H42" s="105"/>
      <c r="I42" s="59"/>
      <c r="J42" s="60"/>
      <c r="K42" s="61"/>
      <c r="L42" s="62"/>
      <c r="M42" s="63"/>
      <c r="N42" s="64" t="s">
        <v>136</v>
      </c>
      <c r="O42" s="99">
        <f t="shared" ref="O42:R46" si="37">O43</f>
        <v>2000</v>
      </c>
      <c r="P42" s="66">
        <f t="shared" si="37"/>
        <v>3000</v>
      </c>
      <c r="Q42" s="67">
        <f t="shared" si="37"/>
        <v>4000</v>
      </c>
      <c r="R42" s="99">
        <f t="shared" si="37"/>
        <v>2000</v>
      </c>
      <c r="S42" s="383"/>
      <c r="T42" s="99">
        <f t="shared" ref="T42:U45" si="38">T43</f>
        <v>1000</v>
      </c>
      <c r="U42" s="99">
        <f t="shared" si="38"/>
        <v>1000</v>
      </c>
      <c r="V42" s="99">
        <f>V675+V43+V365+V421+V619</f>
        <v>0</v>
      </c>
      <c r="W42" s="99">
        <f t="shared" si="25"/>
        <v>2000</v>
      </c>
      <c r="X42" s="98">
        <f t="shared" si="26"/>
        <v>100</v>
      </c>
      <c r="Y42" s="374"/>
      <c r="Z42" s="98">
        <f t="shared" ref="Z42:AA45" si="39">Z43</f>
        <v>0</v>
      </c>
      <c r="AA42" s="99">
        <f t="shared" si="39"/>
        <v>0</v>
      </c>
      <c r="AB42" s="99">
        <f>AB675+AB43+AB365+AB421+AB619</f>
        <v>0</v>
      </c>
      <c r="AC42" s="99">
        <f t="shared" si="27"/>
        <v>0</v>
      </c>
      <c r="AD42" s="65">
        <f t="shared" si="21"/>
        <v>0</v>
      </c>
      <c r="AE42" s="374"/>
      <c r="AF42" s="65">
        <f t="shared" si="28"/>
        <v>2000</v>
      </c>
      <c r="AG42" s="65">
        <f t="shared" si="29"/>
        <v>100</v>
      </c>
      <c r="AH42" s="374"/>
      <c r="AI42" s="65">
        <f t="shared" ref="AI42:AJ45" si="40">AI43</f>
        <v>0</v>
      </c>
      <c r="AJ42" s="99">
        <f t="shared" si="40"/>
        <v>0</v>
      </c>
      <c r="AK42" s="99">
        <f>AK675+AK43+AK365+AK421+AK619</f>
        <v>0</v>
      </c>
      <c r="AL42" s="99">
        <f t="shared" si="30"/>
        <v>0</v>
      </c>
      <c r="AM42" s="65">
        <f t="shared" si="22"/>
        <v>0</v>
      </c>
      <c r="AN42" s="374"/>
      <c r="AO42" s="65">
        <f t="shared" ref="AO42:AP45" si="41">AO43</f>
        <v>0</v>
      </c>
      <c r="AP42" s="99">
        <f t="shared" si="41"/>
        <v>0</v>
      </c>
      <c r="AQ42" s="99">
        <f>AQ675+AQ43+AQ365+AQ421+AQ619</f>
        <v>0</v>
      </c>
      <c r="AR42" s="99">
        <f t="shared" si="31"/>
        <v>0</v>
      </c>
      <c r="AS42" s="65">
        <f t="shared" si="23"/>
        <v>0</v>
      </c>
      <c r="AT42" s="374"/>
      <c r="AU42" s="65">
        <f t="shared" si="32"/>
        <v>0</v>
      </c>
      <c r="AV42" s="65">
        <f t="shared" si="33"/>
        <v>0</v>
      </c>
      <c r="AW42" s="374"/>
      <c r="AX42" s="65">
        <f t="shared" si="34"/>
        <v>2000</v>
      </c>
      <c r="AY42" s="65">
        <f t="shared" si="35"/>
        <v>100</v>
      </c>
    </row>
    <row r="43" spans="1:51" ht="30" customHeight="1" x14ac:dyDescent="0.2">
      <c r="A43" s="82"/>
      <c r="B43" s="83"/>
      <c r="C43" s="83"/>
      <c r="D43" s="63"/>
      <c r="E43" s="60"/>
      <c r="F43" s="171">
        <v>2</v>
      </c>
      <c r="G43" s="104"/>
      <c r="H43" s="105"/>
      <c r="I43" s="59"/>
      <c r="J43" s="60"/>
      <c r="K43" s="61"/>
      <c r="L43" s="62"/>
      <c r="M43" s="63"/>
      <c r="N43" s="101" t="s">
        <v>137</v>
      </c>
      <c r="O43" s="103">
        <f t="shared" si="37"/>
        <v>2000</v>
      </c>
      <c r="P43" s="131">
        <f t="shared" si="37"/>
        <v>3000</v>
      </c>
      <c r="Q43" s="132">
        <f t="shared" si="37"/>
        <v>4000</v>
      </c>
      <c r="R43" s="103">
        <f t="shared" si="37"/>
        <v>2000</v>
      </c>
      <c r="S43" s="379"/>
      <c r="T43" s="103">
        <f t="shared" si="38"/>
        <v>1000</v>
      </c>
      <c r="U43" s="103">
        <f t="shared" si="38"/>
        <v>1000</v>
      </c>
      <c r="V43" s="103">
        <f>V676+V44+V366+V422+V620</f>
        <v>0</v>
      </c>
      <c r="W43" s="103">
        <f t="shared" si="25"/>
        <v>2000</v>
      </c>
      <c r="X43" s="102">
        <f t="shared" si="26"/>
        <v>100</v>
      </c>
      <c r="Y43" s="374"/>
      <c r="Z43" s="102">
        <f t="shared" si="39"/>
        <v>0</v>
      </c>
      <c r="AA43" s="103">
        <f t="shared" si="39"/>
        <v>0</v>
      </c>
      <c r="AB43" s="103">
        <f>AB676+AB44+AB366+AB422+AB620</f>
        <v>0</v>
      </c>
      <c r="AC43" s="103">
        <f t="shared" si="27"/>
        <v>0</v>
      </c>
      <c r="AD43" s="420">
        <f t="shared" si="21"/>
        <v>0</v>
      </c>
      <c r="AE43" s="374"/>
      <c r="AF43" s="420">
        <f t="shared" si="28"/>
        <v>2000</v>
      </c>
      <c r="AG43" s="420">
        <f t="shared" si="29"/>
        <v>100</v>
      </c>
      <c r="AH43" s="374"/>
      <c r="AI43" s="420">
        <f t="shared" si="40"/>
        <v>0</v>
      </c>
      <c r="AJ43" s="103">
        <f t="shared" si="40"/>
        <v>0</v>
      </c>
      <c r="AK43" s="103">
        <f>AK676+AK44+AK366+AK422+AK620</f>
        <v>0</v>
      </c>
      <c r="AL43" s="103">
        <f t="shared" si="30"/>
        <v>0</v>
      </c>
      <c r="AM43" s="420">
        <f t="shared" si="22"/>
        <v>0</v>
      </c>
      <c r="AN43" s="374"/>
      <c r="AO43" s="420">
        <f t="shared" si="41"/>
        <v>0</v>
      </c>
      <c r="AP43" s="103">
        <f t="shared" si="41"/>
        <v>0</v>
      </c>
      <c r="AQ43" s="103">
        <f>AQ676+AQ44+AQ366+AQ422+AQ620</f>
        <v>0</v>
      </c>
      <c r="AR43" s="103">
        <f t="shared" si="31"/>
        <v>0</v>
      </c>
      <c r="AS43" s="420">
        <f t="shared" si="23"/>
        <v>0</v>
      </c>
      <c r="AT43" s="374"/>
      <c r="AU43" s="420">
        <f t="shared" si="32"/>
        <v>0</v>
      </c>
      <c r="AV43" s="420">
        <f t="shared" si="33"/>
        <v>0</v>
      </c>
      <c r="AW43" s="374"/>
      <c r="AX43" s="420">
        <f t="shared" si="34"/>
        <v>2000</v>
      </c>
      <c r="AY43" s="420">
        <f t="shared" si="35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9">
        <v>0</v>
      </c>
      <c r="H44" s="172"/>
      <c r="I44" s="59"/>
      <c r="J44" s="60"/>
      <c r="K44" s="61"/>
      <c r="L44" s="62"/>
      <c r="M44" s="63"/>
      <c r="N44" s="101" t="s">
        <v>137</v>
      </c>
      <c r="O44" s="103">
        <f t="shared" si="37"/>
        <v>2000</v>
      </c>
      <c r="P44" s="131">
        <f t="shared" si="37"/>
        <v>3000</v>
      </c>
      <c r="Q44" s="132">
        <f t="shared" si="37"/>
        <v>4000</v>
      </c>
      <c r="R44" s="103">
        <f t="shared" si="37"/>
        <v>2000</v>
      </c>
      <c r="S44" s="379"/>
      <c r="T44" s="103">
        <f t="shared" si="38"/>
        <v>1000</v>
      </c>
      <c r="U44" s="103">
        <f t="shared" si="38"/>
        <v>1000</v>
      </c>
      <c r="V44" s="103">
        <f>V677+V45+V367+V423+V621</f>
        <v>0</v>
      </c>
      <c r="W44" s="103">
        <f t="shared" si="25"/>
        <v>2000</v>
      </c>
      <c r="X44" s="102">
        <f t="shared" si="26"/>
        <v>100</v>
      </c>
      <c r="Y44" s="374"/>
      <c r="Z44" s="102">
        <f t="shared" si="39"/>
        <v>0</v>
      </c>
      <c r="AA44" s="103">
        <f t="shared" si="39"/>
        <v>0</v>
      </c>
      <c r="AB44" s="103">
        <f>AB677+AB45+AB367+AB423+AB621</f>
        <v>0</v>
      </c>
      <c r="AC44" s="103">
        <f t="shared" si="27"/>
        <v>0</v>
      </c>
      <c r="AD44" s="420">
        <f t="shared" si="21"/>
        <v>0</v>
      </c>
      <c r="AE44" s="374"/>
      <c r="AF44" s="420">
        <f t="shared" si="28"/>
        <v>2000</v>
      </c>
      <c r="AG44" s="420">
        <f t="shared" si="29"/>
        <v>100</v>
      </c>
      <c r="AH44" s="374"/>
      <c r="AI44" s="420">
        <f t="shared" si="40"/>
        <v>0</v>
      </c>
      <c r="AJ44" s="103">
        <f t="shared" si="40"/>
        <v>0</v>
      </c>
      <c r="AK44" s="103">
        <f>AK677+AK45+AK367+AK423+AK621</f>
        <v>0</v>
      </c>
      <c r="AL44" s="103">
        <f t="shared" si="30"/>
        <v>0</v>
      </c>
      <c r="AM44" s="420">
        <f t="shared" si="22"/>
        <v>0</v>
      </c>
      <c r="AN44" s="374"/>
      <c r="AO44" s="420">
        <f t="shared" si="41"/>
        <v>0</v>
      </c>
      <c r="AP44" s="103">
        <f t="shared" si="41"/>
        <v>0</v>
      </c>
      <c r="AQ44" s="103">
        <f>AQ677+AQ45+AQ367+AQ423+AQ621</f>
        <v>0</v>
      </c>
      <c r="AR44" s="103">
        <f t="shared" si="31"/>
        <v>0</v>
      </c>
      <c r="AS44" s="420">
        <f t="shared" si="23"/>
        <v>0</v>
      </c>
      <c r="AT44" s="374"/>
      <c r="AU44" s="420">
        <f t="shared" si="32"/>
        <v>0</v>
      </c>
      <c r="AV44" s="420">
        <f t="shared" si="33"/>
        <v>0</v>
      </c>
      <c r="AW44" s="374"/>
      <c r="AX44" s="420">
        <f t="shared" si="34"/>
        <v>2000</v>
      </c>
      <c r="AY44" s="420">
        <f t="shared" si="35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9"/>
      <c r="H45" s="173" t="s">
        <v>46</v>
      </c>
      <c r="I45" s="59"/>
      <c r="J45" s="60"/>
      <c r="K45" s="61"/>
      <c r="L45" s="62"/>
      <c r="M45" s="63"/>
      <c r="N45" s="101" t="s">
        <v>137</v>
      </c>
      <c r="O45" s="103">
        <f t="shared" si="37"/>
        <v>2000</v>
      </c>
      <c r="P45" s="131">
        <f t="shared" si="37"/>
        <v>3000</v>
      </c>
      <c r="Q45" s="132">
        <f t="shared" si="37"/>
        <v>4000</v>
      </c>
      <c r="R45" s="103">
        <f t="shared" si="37"/>
        <v>2000</v>
      </c>
      <c r="S45" s="379"/>
      <c r="T45" s="103">
        <f t="shared" si="38"/>
        <v>1000</v>
      </c>
      <c r="U45" s="103">
        <f t="shared" si="38"/>
        <v>1000</v>
      </c>
      <c r="V45" s="103">
        <f>V678+V46+V368+V424+V622</f>
        <v>0</v>
      </c>
      <c r="W45" s="103">
        <f t="shared" si="25"/>
        <v>2000</v>
      </c>
      <c r="X45" s="102">
        <f t="shared" si="26"/>
        <v>100</v>
      </c>
      <c r="Y45" s="374"/>
      <c r="Z45" s="102">
        <f t="shared" si="39"/>
        <v>0</v>
      </c>
      <c r="AA45" s="103">
        <f t="shared" si="39"/>
        <v>0</v>
      </c>
      <c r="AB45" s="103">
        <f>AB678+AB46+AB368+AB424+AB622</f>
        <v>0</v>
      </c>
      <c r="AC45" s="103">
        <f t="shared" si="27"/>
        <v>0</v>
      </c>
      <c r="AD45" s="420">
        <f t="shared" si="21"/>
        <v>0</v>
      </c>
      <c r="AE45" s="374"/>
      <c r="AF45" s="420">
        <f t="shared" si="28"/>
        <v>2000</v>
      </c>
      <c r="AG45" s="420">
        <f t="shared" si="29"/>
        <v>100</v>
      </c>
      <c r="AH45" s="374"/>
      <c r="AI45" s="420">
        <f t="shared" si="40"/>
        <v>0</v>
      </c>
      <c r="AJ45" s="103">
        <f t="shared" si="40"/>
        <v>0</v>
      </c>
      <c r="AK45" s="103">
        <f>AK678+AK46+AK368+AK424+AK622</f>
        <v>0</v>
      </c>
      <c r="AL45" s="103">
        <f t="shared" si="30"/>
        <v>0</v>
      </c>
      <c r="AM45" s="420">
        <f t="shared" si="22"/>
        <v>0</v>
      </c>
      <c r="AN45" s="374"/>
      <c r="AO45" s="420">
        <f t="shared" si="41"/>
        <v>0</v>
      </c>
      <c r="AP45" s="103">
        <f t="shared" si="41"/>
        <v>0</v>
      </c>
      <c r="AQ45" s="103">
        <f>AQ678+AQ46+AQ368+AQ424+AQ622</f>
        <v>0</v>
      </c>
      <c r="AR45" s="103">
        <f t="shared" si="31"/>
        <v>0</v>
      </c>
      <c r="AS45" s="420">
        <f t="shared" si="23"/>
        <v>0</v>
      </c>
      <c r="AT45" s="374"/>
      <c r="AU45" s="420">
        <f t="shared" si="32"/>
        <v>0</v>
      </c>
      <c r="AV45" s="420">
        <f t="shared" si="33"/>
        <v>0</v>
      </c>
      <c r="AW45" s="374"/>
      <c r="AX45" s="420">
        <f t="shared" si="34"/>
        <v>2000</v>
      </c>
      <c r="AY45" s="420">
        <f t="shared" si="35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123">
        <v>2</v>
      </c>
      <c r="J46" s="60"/>
      <c r="K46" s="61"/>
      <c r="L46" s="62"/>
      <c r="M46" s="63"/>
      <c r="N46" s="124" t="s">
        <v>54</v>
      </c>
      <c r="O46" s="126">
        <f>O47</f>
        <v>2000</v>
      </c>
      <c r="P46" s="126">
        <f t="shared" si="37"/>
        <v>3000</v>
      </c>
      <c r="Q46" s="126">
        <f t="shared" si="37"/>
        <v>4000</v>
      </c>
      <c r="R46" s="126">
        <f>R47</f>
        <v>2000</v>
      </c>
      <c r="S46" s="388"/>
      <c r="T46" s="126">
        <f>T47</f>
        <v>1000</v>
      </c>
      <c r="U46" s="126">
        <f>U47</f>
        <v>1000</v>
      </c>
      <c r="V46" s="126">
        <f>V679+V47+V369+V425+V623</f>
        <v>0</v>
      </c>
      <c r="W46" s="126">
        <f t="shared" si="25"/>
        <v>2000</v>
      </c>
      <c r="X46" s="125">
        <f t="shared" si="26"/>
        <v>100</v>
      </c>
      <c r="Y46" s="374"/>
      <c r="Z46" s="125">
        <f>Z47</f>
        <v>0</v>
      </c>
      <c r="AA46" s="126">
        <f>AA47</f>
        <v>0</v>
      </c>
      <c r="AB46" s="126">
        <f>AB679+AB47+AB369+AB425+AB623</f>
        <v>0</v>
      </c>
      <c r="AC46" s="126">
        <f t="shared" si="27"/>
        <v>0</v>
      </c>
      <c r="AD46" s="423">
        <f t="shared" si="21"/>
        <v>0</v>
      </c>
      <c r="AE46" s="374"/>
      <c r="AF46" s="423">
        <f t="shared" si="28"/>
        <v>2000</v>
      </c>
      <c r="AG46" s="423">
        <f t="shared" si="29"/>
        <v>100</v>
      </c>
      <c r="AH46" s="374"/>
      <c r="AI46" s="423">
        <f>AI47</f>
        <v>0</v>
      </c>
      <c r="AJ46" s="126">
        <f>AJ47</f>
        <v>0</v>
      </c>
      <c r="AK46" s="126">
        <f>AK679+AK47+AK369+AK425+AK623</f>
        <v>0</v>
      </c>
      <c r="AL46" s="126">
        <f t="shared" si="30"/>
        <v>0</v>
      </c>
      <c r="AM46" s="423">
        <f t="shared" si="22"/>
        <v>0</v>
      </c>
      <c r="AN46" s="374"/>
      <c r="AO46" s="423">
        <f>AO47</f>
        <v>0</v>
      </c>
      <c r="AP46" s="126">
        <f>AP47</f>
        <v>0</v>
      </c>
      <c r="AQ46" s="126">
        <f>AQ679+AQ47+AQ369+AQ425+AQ623</f>
        <v>0</v>
      </c>
      <c r="AR46" s="126">
        <f t="shared" si="31"/>
        <v>0</v>
      </c>
      <c r="AS46" s="423">
        <f t="shared" si="23"/>
        <v>0</v>
      </c>
      <c r="AT46" s="374"/>
      <c r="AU46" s="423">
        <f t="shared" si="32"/>
        <v>0</v>
      </c>
      <c r="AV46" s="423">
        <f t="shared" si="33"/>
        <v>0</v>
      </c>
      <c r="AW46" s="374"/>
      <c r="AX46" s="423">
        <f t="shared" si="34"/>
        <v>2000</v>
      </c>
      <c r="AY46" s="423">
        <f t="shared" si="35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130" t="s">
        <v>55</v>
      </c>
      <c r="K47" s="61"/>
      <c r="L47" s="62"/>
      <c r="M47" s="63"/>
      <c r="N47" s="101" t="s">
        <v>56</v>
      </c>
      <c r="O47" s="103">
        <f>O48</f>
        <v>2000</v>
      </c>
      <c r="P47" s="103">
        <f>P48</f>
        <v>3000</v>
      </c>
      <c r="Q47" s="103">
        <f>Q48</f>
        <v>4000</v>
      </c>
      <c r="R47" s="103">
        <f>R48</f>
        <v>2000</v>
      </c>
      <c r="S47" s="379"/>
      <c r="T47" s="103">
        <f>T48</f>
        <v>1000</v>
      </c>
      <c r="U47" s="103">
        <f>U48</f>
        <v>1000</v>
      </c>
      <c r="V47" s="103">
        <f>V48</f>
        <v>0</v>
      </c>
      <c r="W47" s="103">
        <f t="shared" si="25"/>
        <v>2000</v>
      </c>
      <c r="X47" s="102">
        <f t="shared" si="26"/>
        <v>100</v>
      </c>
      <c r="Y47" s="374"/>
      <c r="Z47" s="102">
        <f>Z48</f>
        <v>0</v>
      </c>
      <c r="AA47" s="103">
        <f>AA48</f>
        <v>0</v>
      </c>
      <c r="AB47" s="103">
        <f>AB48</f>
        <v>0</v>
      </c>
      <c r="AC47" s="103">
        <f t="shared" si="27"/>
        <v>0</v>
      </c>
      <c r="AD47" s="420">
        <f t="shared" si="21"/>
        <v>0</v>
      </c>
      <c r="AE47" s="374"/>
      <c r="AF47" s="420">
        <f t="shared" si="28"/>
        <v>2000</v>
      </c>
      <c r="AG47" s="420">
        <f t="shared" si="29"/>
        <v>100</v>
      </c>
      <c r="AH47" s="374"/>
      <c r="AI47" s="420">
        <f>AI48</f>
        <v>0</v>
      </c>
      <c r="AJ47" s="103">
        <f>AJ48</f>
        <v>0</v>
      </c>
      <c r="AK47" s="103">
        <f>AK48</f>
        <v>0</v>
      </c>
      <c r="AL47" s="103">
        <f t="shared" si="30"/>
        <v>0</v>
      </c>
      <c r="AM47" s="420">
        <f t="shared" si="22"/>
        <v>0</v>
      </c>
      <c r="AN47" s="374"/>
      <c r="AO47" s="420">
        <f>AO48</f>
        <v>0</v>
      </c>
      <c r="AP47" s="103">
        <f>AP48</f>
        <v>0</v>
      </c>
      <c r="AQ47" s="103">
        <f>AQ48</f>
        <v>0</v>
      </c>
      <c r="AR47" s="103">
        <f t="shared" si="31"/>
        <v>0</v>
      </c>
      <c r="AS47" s="420">
        <f t="shared" si="23"/>
        <v>0</v>
      </c>
      <c r="AT47" s="374"/>
      <c r="AU47" s="420">
        <f t="shared" si="32"/>
        <v>0</v>
      </c>
      <c r="AV47" s="420">
        <f t="shared" si="33"/>
        <v>0</v>
      </c>
      <c r="AW47" s="374"/>
      <c r="AX47" s="420">
        <f t="shared" si="34"/>
        <v>2000</v>
      </c>
      <c r="AY47" s="420">
        <f t="shared" si="35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7</v>
      </c>
      <c r="L48" s="326"/>
      <c r="M48" s="327"/>
      <c r="N48" s="134" t="s">
        <v>59</v>
      </c>
      <c r="O48" s="129">
        <v>2000</v>
      </c>
      <c r="P48" s="136">
        <v>3000</v>
      </c>
      <c r="Q48" s="137">
        <v>4000</v>
      </c>
      <c r="R48" s="129">
        <v>2000</v>
      </c>
      <c r="S48" s="375"/>
      <c r="T48" s="129">
        <v>1000</v>
      </c>
      <c r="U48" s="129">
        <v>1000</v>
      </c>
      <c r="V48" s="129"/>
      <c r="W48" s="129">
        <f t="shared" si="25"/>
        <v>2000</v>
      </c>
      <c r="X48" s="135">
        <f t="shared" si="26"/>
        <v>100</v>
      </c>
      <c r="Y48" s="374"/>
      <c r="Z48" s="135"/>
      <c r="AA48" s="129"/>
      <c r="AB48" s="129"/>
      <c r="AC48" s="129">
        <f t="shared" si="27"/>
        <v>0</v>
      </c>
      <c r="AD48" s="424">
        <f t="shared" si="21"/>
        <v>0</v>
      </c>
      <c r="AE48" s="374"/>
      <c r="AF48" s="424">
        <f t="shared" si="28"/>
        <v>2000</v>
      </c>
      <c r="AG48" s="424">
        <f t="shared" si="29"/>
        <v>100</v>
      </c>
      <c r="AH48" s="374"/>
      <c r="AI48" s="424"/>
      <c r="AJ48" s="129"/>
      <c r="AK48" s="129"/>
      <c r="AL48" s="129">
        <f t="shared" si="30"/>
        <v>0</v>
      </c>
      <c r="AM48" s="424">
        <f t="shared" si="22"/>
        <v>0</v>
      </c>
      <c r="AN48" s="374"/>
      <c r="AO48" s="424"/>
      <c r="AP48" s="129"/>
      <c r="AQ48" s="129"/>
      <c r="AR48" s="129">
        <f t="shared" si="31"/>
        <v>0</v>
      </c>
      <c r="AS48" s="424">
        <f t="shared" si="23"/>
        <v>0</v>
      </c>
      <c r="AT48" s="374"/>
      <c r="AU48" s="424">
        <f t="shared" si="32"/>
        <v>0</v>
      </c>
      <c r="AV48" s="424">
        <f t="shared" si="33"/>
        <v>0</v>
      </c>
      <c r="AW48" s="374"/>
      <c r="AX48" s="424">
        <f t="shared" si="34"/>
        <v>2000</v>
      </c>
      <c r="AY48" s="424">
        <f t="shared" si="35"/>
        <v>100</v>
      </c>
    </row>
    <row r="49" spans="1:51" ht="30" customHeight="1" x14ac:dyDescent="0.2">
      <c r="A49" s="82"/>
      <c r="B49" s="83"/>
      <c r="C49" s="83"/>
      <c r="D49" s="63"/>
      <c r="E49" s="193" t="s">
        <v>55</v>
      </c>
      <c r="F49" s="83"/>
      <c r="G49" s="104"/>
      <c r="H49" s="105"/>
      <c r="I49" s="59"/>
      <c r="J49" s="60"/>
      <c r="K49" s="61"/>
      <c r="L49" s="62"/>
      <c r="M49" s="63"/>
      <c r="N49" s="64" t="s">
        <v>138</v>
      </c>
      <c r="O49" s="99">
        <f t="shared" ref="O49:R54" si="42">O50</f>
        <v>5863000</v>
      </c>
      <c r="P49" s="66">
        <f t="shared" si="42"/>
        <v>5997000</v>
      </c>
      <c r="Q49" s="67">
        <f t="shared" si="42"/>
        <v>6127000</v>
      </c>
      <c r="R49" s="99">
        <f t="shared" si="42"/>
        <v>5863000</v>
      </c>
      <c r="S49" s="383"/>
      <c r="T49" s="99">
        <f t="shared" ref="T49:U53" si="43">T50</f>
        <v>470000</v>
      </c>
      <c r="U49" s="99">
        <f t="shared" si="43"/>
        <v>470000</v>
      </c>
      <c r="V49" s="99">
        <f>V682+V50+V372+V428+V626</f>
        <v>469000</v>
      </c>
      <c r="W49" s="99">
        <f t="shared" si="25"/>
        <v>1409000</v>
      </c>
      <c r="X49" s="98">
        <f t="shared" si="26"/>
        <v>24.032065495480129</v>
      </c>
      <c r="Y49" s="374"/>
      <c r="Z49" s="98">
        <f t="shared" ref="Z49:AB54" si="44">Z50</f>
        <v>587000</v>
      </c>
      <c r="AA49" s="99">
        <f t="shared" si="44"/>
        <v>587000</v>
      </c>
      <c r="AB49" s="99">
        <f>AB682+AB50+AB372+AB428+AB626</f>
        <v>587000</v>
      </c>
      <c r="AC49" s="99">
        <f t="shared" si="27"/>
        <v>1761000</v>
      </c>
      <c r="AD49" s="65">
        <f t="shared" si="21"/>
        <v>30.035817840695888</v>
      </c>
      <c r="AE49" s="374"/>
      <c r="AF49" s="65">
        <f t="shared" si="28"/>
        <v>3170000</v>
      </c>
      <c r="AG49" s="65">
        <f t="shared" si="29"/>
        <v>54.067883336176017</v>
      </c>
      <c r="AH49" s="374"/>
      <c r="AI49" s="65">
        <f t="shared" ref="AI49:AK54" si="45">AI50</f>
        <v>548000</v>
      </c>
      <c r="AJ49" s="99">
        <f t="shared" si="45"/>
        <v>548000</v>
      </c>
      <c r="AK49" s="99">
        <f>AK682+AK50+AK372+AK428+AK626</f>
        <v>548000</v>
      </c>
      <c r="AL49" s="99">
        <f t="shared" si="30"/>
        <v>1644000</v>
      </c>
      <c r="AM49" s="65">
        <f t="shared" si="22"/>
        <v>28.040252430496334</v>
      </c>
      <c r="AN49" s="374"/>
      <c r="AO49" s="65">
        <f t="shared" ref="AO49:AQ54" si="46">AO50</f>
        <v>352000</v>
      </c>
      <c r="AP49" s="99">
        <f t="shared" si="46"/>
        <v>352000</v>
      </c>
      <c r="AQ49" s="99">
        <f>AQ682+AQ50+AQ372+AQ428+AQ626</f>
        <v>345000</v>
      </c>
      <c r="AR49" s="99">
        <f t="shared" si="31"/>
        <v>1049000</v>
      </c>
      <c r="AS49" s="65">
        <f t="shared" si="23"/>
        <v>17.891864233327649</v>
      </c>
      <c r="AT49" s="374"/>
      <c r="AU49" s="65">
        <f t="shared" si="32"/>
        <v>2693000</v>
      </c>
      <c r="AV49" s="65">
        <f t="shared" si="33"/>
        <v>45.932116663823983</v>
      </c>
      <c r="AW49" s="374"/>
      <c r="AX49" s="65">
        <f t="shared" si="34"/>
        <v>5863000</v>
      </c>
      <c r="AY49" s="65">
        <f t="shared" si="35"/>
        <v>100</v>
      </c>
    </row>
    <row r="50" spans="1:51" ht="30" customHeight="1" x14ac:dyDescent="0.2">
      <c r="A50" s="82"/>
      <c r="B50" s="83"/>
      <c r="C50" s="83"/>
      <c r="D50" s="63"/>
      <c r="E50" s="60"/>
      <c r="F50" s="171">
        <v>1</v>
      </c>
      <c r="G50" s="104"/>
      <c r="H50" s="105"/>
      <c r="I50" s="59"/>
      <c r="J50" s="60"/>
      <c r="K50" s="61"/>
      <c r="L50" s="62"/>
      <c r="M50" s="63"/>
      <c r="N50" s="101" t="s">
        <v>139</v>
      </c>
      <c r="O50" s="103">
        <f t="shared" si="42"/>
        <v>5863000</v>
      </c>
      <c r="P50" s="131">
        <f t="shared" si="42"/>
        <v>5997000</v>
      </c>
      <c r="Q50" s="132">
        <f t="shared" si="42"/>
        <v>6127000</v>
      </c>
      <c r="R50" s="103">
        <f t="shared" si="42"/>
        <v>5863000</v>
      </c>
      <c r="S50" s="379"/>
      <c r="T50" s="103">
        <f t="shared" si="43"/>
        <v>470000</v>
      </c>
      <c r="U50" s="103">
        <f t="shared" si="43"/>
        <v>470000</v>
      </c>
      <c r="V50" s="103">
        <f>V683+V51+V373+V429+V627</f>
        <v>469000</v>
      </c>
      <c r="W50" s="103">
        <f t="shared" si="25"/>
        <v>1409000</v>
      </c>
      <c r="X50" s="102">
        <f t="shared" si="26"/>
        <v>24.032065495480129</v>
      </c>
      <c r="Y50" s="374"/>
      <c r="Z50" s="102">
        <f t="shared" si="44"/>
        <v>587000</v>
      </c>
      <c r="AA50" s="103">
        <f t="shared" si="44"/>
        <v>587000</v>
      </c>
      <c r="AB50" s="103">
        <f>AB683+AB51+AB373+AB429+AB627</f>
        <v>587000</v>
      </c>
      <c r="AC50" s="103">
        <f t="shared" si="27"/>
        <v>1761000</v>
      </c>
      <c r="AD50" s="420">
        <f t="shared" si="21"/>
        <v>30.035817840695888</v>
      </c>
      <c r="AE50" s="374"/>
      <c r="AF50" s="420">
        <f t="shared" si="28"/>
        <v>3170000</v>
      </c>
      <c r="AG50" s="420">
        <f t="shared" si="29"/>
        <v>54.067883336176017</v>
      </c>
      <c r="AH50" s="374"/>
      <c r="AI50" s="420">
        <f t="shared" si="45"/>
        <v>548000</v>
      </c>
      <c r="AJ50" s="103">
        <f t="shared" si="45"/>
        <v>548000</v>
      </c>
      <c r="AK50" s="103">
        <f>AK683+AK51+AK373+AK429+AK627</f>
        <v>548000</v>
      </c>
      <c r="AL50" s="103">
        <f t="shared" si="30"/>
        <v>1644000</v>
      </c>
      <c r="AM50" s="420">
        <f t="shared" si="22"/>
        <v>28.040252430496334</v>
      </c>
      <c r="AN50" s="374"/>
      <c r="AO50" s="420">
        <f t="shared" si="46"/>
        <v>352000</v>
      </c>
      <c r="AP50" s="103">
        <f t="shared" si="46"/>
        <v>352000</v>
      </c>
      <c r="AQ50" s="103">
        <f>AQ683+AQ51+AQ373+AQ429+AQ627</f>
        <v>345000</v>
      </c>
      <c r="AR50" s="103">
        <f t="shared" si="31"/>
        <v>1049000</v>
      </c>
      <c r="AS50" s="420">
        <f t="shared" si="23"/>
        <v>17.891864233327649</v>
      </c>
      <c r="AT50" s="374"/>
      <c r="AU50" s="420">
        <f t="shared" si="32"/>
        <v>2693000</v>
      </c>
      <c r="AV50" s="420">
        <f t="shared" si="33"/>
        <v>45.932116663823983</v>
      </c>
      <c r="AW50" s="374"/>
      <c r="AX50" s="420">
        <f t="shared" si="34"/>
        <v>5863000</v>
      </c>
      <c r="AY50" s="420">
        <f t="shared" si="35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9">
        <v>4</v>
      </c>
      <c r="H51" s="172"/>
      <c r="I51" s="59"/>
      <c r="J51" s="60"/>
      <c r="K51" s="61"/>
      <c r="L51" s="62"/>
      <c r="M51" s="63"/>
      <c r="N51" s="101" t="s">
        <v>140</v>
      </c>
      <c r="O51" s="103">
        <f t="shared" si="42"/>
        <v>5863000</v>
      </c>
      <c r="P51" s="131">
        <f t="shared" si="42"/>
        <v>5997000</v>
      </c>
      <c r="Q51" s="132">
        <f t="shared" si="42"/>
        <v>6127000</v>
      </c>
      <c r="R51" s="103">
        <f t="shared" si="42"/>
        <v>5863000</v>
      </c>
      <c r="S51" s="379"/>
      <c r="T51" s="103">
        <f t="shared" si="43"/>
        <v>470000</v>
      </c>
      <c r="U51" s="103">
        <f t="shared" si="43"/>
        <v>470000</v>
      </c>
      <c r="V51" s="103">
        <f>V684+V52+V374+V430+V628</f>
        <v>469000</v>
      </c>
      <c r="W51" s="103">
        <f t="shared" si="25"/>
        <v>1409000</v>
      </c>
      <c r="X51" s="102">
        <f t="shared" si="26"/>
        <v>24.032065495480129</v>
      </c>
      <c r="Y51" s="374"/>
      <c r="Z51" s="102">
        <f t="shared" si="44"/>
        <v>587000</v>
      </c>
      <c r="AA51" s="103">
        <f t="shared" si="44"/>
        <v>587000</v>
      </c>
      <c r="AB51" s="103">
        <f>AB684+AB52+AB374+AB430+AB628</f>
        <v>587000</v>
      </c>
      <c r="AC51" s="103">
        <f t="shared" si="27"/>
        <v>1761000</v>
      </c>
      <c r="AD51" s="420">
        <f t="shared" si="21"/>
        <v>30.035817840695888</v>
      </c>
      <c r="AE51" s="374"/>
      <c r="AF51" s="420">
        <f t="shared" si="28"/>
        <v>3170000</v>
      </c>
      <c r="AG51" s="420">
        <f t="shared" si="29"/>
        <v>54.067883336176017</v>
      </c>
      <c r="AH51" s="374"/>
      <c r="AI51" s="420">
        <f t="shared" si="45"/>
        <v>548000</v>
      </c>
      <c r="AJ51" s="103">
        <f t="shared" si="45"/>
        <v>548000</v>
      </c>
      <c r="AK51" s="103">
        <f>AK684+AK52+AK374+AK430+AK628</f>
        <v>548000</v>
      </c>
      <c r="AL51" s="103">
        <f t="shared" si="30"/>
        <v>1644000</v>
      </c>
      <c r="AM51" s="420">
        <f t="shared" si="22"/>
        <v>28.040252430496334</v>
      </c>
      <c r="AN51" s="374"/>
      <c r="AO51" s="420">
        <f t="shared" si="46"/>
        <v>352000</v>
      </c>
      <c r="AP51" s="103">
        <f t="shared" si="46"/>
        <v>352000</v>
      </c>
      <c r="AQ51" s="103">
        <f>AQ684+AQ52+AQ374+AQ430+AQ628</f>
        <v>345000</v>
      </c>
      <c r="AR51" s="103">
        <f t="shared" si="31"/>
        <v>1049000</v>
      </c>
      <c r="AS51" s="420">
        <f t="shared" si="23"/>
        <v>17.891864233327649</v>
      </c>
      <c r="AT51" s="374"/>
      <c r="AU51" s="420">
        <f t="shared" si="32"/>
        <v>2693000</v>
      </c>
      <c r="AV51" s="420">
        <f t="shared" si="33"/>
        <v>45.932116663823983</v>
      </c>
      <c r="AW51" s="374"/>
      <c r="AX51" s="420">
        <f t="shared" si="34"/>
        <v>5863000</v>
      </c>
      <c r="AY51" s="420">
        <f t="shared" si="35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9"/>
      <c r="H52" s="173" t="s">
        <v>46</v>
      </c>
      <c r="I52" s="59"/>
      <c r="J52" s="60"/>
      <c r="K52" s="61"/>
      <c r="L52" s="62"/>
      <c r="M52" s="63"/>
      <c r="N52" s="101" t="s">
        <v>140</v>
      </c>
      <c r="O52" s="103">
        <f t="shared" si="42"/>
        <v>5863000</v>
      </c>
      <c r="P52" s="131">
        <f t="shared" si="42"/>
        <v>5997000</v>
      </c>
      <c r="Q52" s="132">
        <f t="shared" si="42"/>
        <v>6127000</v>
      </c>
      <c r="R52" s="103">
        <f t="shared" si="42"/>
        <v>5863000</v>
      </c>
      <c r="S52" s="379"/>
      <c r="T52" s="103">
        <f t="shared" si="43"/>
        <v>470000</v>
      </c>
      <c r="U52" s="103">
        <f t="shared" si="43"/>
        <v>470000</v>
      </c>
      <c r="V52" s="103">
        <f>V685+V53+V375+V431+V629</f>
        <v>469000</v>
      </c>
      <c r="W52" s="103">
        <f t="shared" si="25"/>
        <v>1409000</v>
      </c>
      <c r="X52" s="102">
        <f t="shared" si="26"/>
        <v>24.032065495480129</v>
      </c>
      <c r="Y52" s="374"/>
      <c r="Z52" s="102">
        <f t="shared" si="44"/>
        <v>587000</v>
      </c>
      <c r="AA52" s="103">
        <f t="shared" si="44"/>
        <v>587000</v>
      </c>
      <c r="AB52" s="103">
        <f>AB685+AB53+AB375+AB431+AB629</f>
        <v>587000</v>
      </c>
      <c r="AC52" s="103">
        <f t="shared" si="27"/>
        <v>1761000</v>
      </c>
      <c r="AD52" s="420">
        <f t="shared" si="21"/>
        <v>30.035817840695888</v>
      </c>
      <c r="AE52" s="374"/>
      <c r="AF52" s="420">
        <f t="shared" si="28"/>
        <v>3170000</v>
      </c>
      <c r="AG52" s="420">
        <f t="shared" si="29"/>
        <v>54.067883336176017</v>
      </c>
      <c r="AH52" s="374"/>
      <c r="AI52" s="420">
        <f t="shared" si="45"/>
        <v>548000</v>
      </c>
      <c r="AJ52" s="103">
        <f t="shared" si="45"/>
        <v>548000</v>
      </c>
      <c r="AK52" s="103">
        <f>AK685+AK53+AK375+AK431+AK629</f>
        <v>548000</v>
      </c>
      <c r="AL52" s="103">
        <f t="shared" si="30"/>
        <v>1644000</v>
      </c>
      <c r="AM52" s="420">
        <f t="shared" si="22"/>
        <v>28.040252430496334</v>
      </c>
      <c r="AN52" s="374"/>
      <c r="AO52" s="420">
        <f t="shared" si="46"/>
        <v>352000</v>
      </c>
      <c r="AP52" s="103">
        <f t="shared" si="46"/>
        <v>352000</v>
      </c>
      <c r="AQ52" s="103">
        <f>AQ685+AQ53+AQ375+AQ431+AQ629</f>
        <v>345000</v>
      </c>
      <c r="AR52" s="103">
        <f t="shared" si="31"/>
        <v>1049000</v>
      </c>
      <c r="AS52" s="420">
        <f t="shared" si="23"/>
        <v>17.891864233327649</v>
      </c>
      <c r="AT52" s="374"/>
      <c r="AU52" s="420">
        <f t="shared" si="32"/>
        <v>2693000</v>
      </c>
      <c r="AV52" s="420">
        <f t="shared" si="33"/>
        <v>45.932116663823983</v>
      </c>
      <c r="AW52" s="374"/>
      <c r="AX52" s="420">
        <f t="shared" si="34"/>
        <v>5863000</v>
      </c>
      <c r="AY52" s="420">
        <f t="shared" si="35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123">
        <v>2</v>
      </c>
      <c r="J53" s="60"/>
      <c r="K53" s="61"/>
      <c r="L53" s="62"/>
      <c r="M53" s="63"/>
      <c r="N53" s="124" t="s">
        <v>54</v>
      </c>
      <c r="O53" s="126">
        <f t="shared" si="42"/>
        <v>5863000</v>
      </c>
      <c r="P53" s="127">
        <f t="shared" si="42"/>
        <v>5997000</v>
      </c>
      <c r="Q53" s="128">
        <f t="shared" si="42"/>
        <v>6127000</v>
      </c>
      <c r="R53" s="126">
        <f t="shared" si="42"/>
        <v>5863000</v>
      </c>
      <c r="S53" s="388"/>
      <c r="T53" s="126">
        <f t="shared" si="43"/>
        <v>470000</v>
      </c>
      <c r="U53" s="126">
        <f t="shared" si="43"/>
        <v>470000</v>
      </c>
      <c r="V53" s="126">
        <f>V686+V54+V376+V432+V630</f>
        <v>469000</v>
      </c>
      <c r="W53" s="126">
        <f t="shared" si="25"/>
        <v>1409000</v>
      </c>
      <c r="X53" s="125">
        <f t="shared" si="26"/>
        <v>24.032065495480129</v>
      </c>
      <c r="Y53" s="374"/>
      <c r="Z53" s="125">
        <f t="shared" si="44"/>
        <v>587000</v>
      </c>
      <c r="AA53" s="126">
        <f t="shared" si="44"/>
        <v>587000</v>
      </c>
      <c r="AB53" s="126">
        <f>AB686+AB54+AB376+AB432+AB630</f>
        <v>587000</v>
      </c>
      <c r="AC53" s="126">
        <f t="shared" si="27"/>
        <v>1761000</v>
      </c>
      <c r="AD53" s="423">
        <f t="shared" si="21"/>
        <v>30.035817840695888</v>
      </c>
      <c r="AE53" s="374"/>
      <c r="AF53" s="423">
        <f t="shared" si="28"/>
        <v>3170000</v>
      </c>
      <c r="AG53" s="423">
        <f t="shared" si="29"/>
        <v>54.067883336176017</v>
      </c>
      <c r="AH53" s="374"/>
      <c r="AI53" s="423">
        <f t="shared" si="45"/>
        <v>548000</v>
      </c>
      <c r="AJ53" s="126">
        <f t="shared" si="45"/>
        <v>548000</v>
      </c>
      <c r="AK53" s="126">
        <f>AK686+AK54+AK376+AK432+AK630</f>
        <v>548000</v>
      </c>
      <c r="AL53" s="126">
        <f t="shared" si="30"/>
        <v>1644000</v>
      </c>
      <c r="AM53" s="423">
        <f t="shared" si="22"/>
        <v>28.040252430496334</v>
      </c>
      <c r="AN53" s="374"/>
      <c r="AO53" s="423">
        <f t="shared" si="46"/>
        <v>352000</v>
      </c>
      <c r="AP53" s="126">
        <f t="shared" si="46"/>
        <v>352000</v>
      </c>
      <c r="AQ53" s="126">
        <f>AQ686+AQ54+AQ376+AQ432+AQ630</f>
        <v>345000</v>
      </c>
      <c r="AR53" s="126">
        <f t="shared" si="31"/>
        <v>1049000</v>
      </c>
      <c r="AS53" s="423">
        <f t="shared" si="23"/>
        <v>17.891864233327649</v>
      </c>
      <c r="AT53" s="374"/>
      <c r="AU53" s="423">
        <f t="shared" si="32"/>
        <v>2693000</v>
      </c>
      <c r="AV53" s="423">
        <f t="shared" si="33"/>
        <v>45.932116663823983</v>
      </c>
      <c r="AW53" s="374"/>
      <c r="AX53" s="423">
        <f t="shared" si="34"/>
        <v>5863000</v>
      </c>
      <c r="AY53" s="423">
        <f t="shared" si="35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59"/>
      <c r="J54" s="130" t="s">
        <v>55</v>
      </c>
      <c r="K54" s="61"/>
      <c r="L54" s="62"/>
      <c r="M54" s="63"/>
      <c r="N54" s="101" t="s">
        <v>56</v>
      </c>
      <c r="O54" s="103">
        <f t="shared" si="42"/>
        <v>5863000</v>
      </c>
      <c r="P54" s="131">
        <f t="shared" si="42"/>
        <v>5997000</v>
      </c>
      <c r="Q54" s="132">
        <f t="shared" si="42"/>
        <v>6127000</v>
      </c>
      <c r="R54" s="103">
        <f t="shared" si="42"/>
        <v>5863000</v>
      </c>
      <c r="S54" s="379"/>
      <c r="T54" s="103">
        <f>T55</f>
        <v>470000</v>
      </c>
      <c r="U54" s="103">
        <f>U55</f>
        <v>470000</v>
      </c>
      <c r="V54" s="103">
        <f>V55</f>
        <v>469000</v>
      </c>
      <c r="W54" s="103">
        <f t="shared" si="25"/>
        <v>1409000</v>
      </c>
      <c r="X54" s="102">
        <f t="shared" si="26"/>
        <v>24.032065495480129</v>
      </c>
      <c r="Y54" s="374"/>
      <c r="Z54" s="102">
        <f t="shared" si="44"/>
        <v>587000</v>
      </c>
      <c r="AA54" s="103">
        <f t="shared" si="44"/>
        <v>587000</v>
      </c>
      <c r="AB54" s="103">
        <f t="shared" si="44"/>
        <v>587000</v>
      </c>
      <c r="AC54" s="103">
        <f t="shared" si="27"/>
        <v>1761000</v>
      </c>
      <c r="AD54" s="420">
        <f t="shared" si="21"/>
        <v>30.035817840695888</v>
      </c>
      <c r="AE54" s="374"/>
      <c r="AF54" s="420">
        <f t="shared" si="28"/>
        <v>3170000</v>
      </c>
      <c r="AG54" s="420">
        <f t="shared" si="29"/>
        <v>54.067883336176017</v>
      </c>
      <c r="AH54" s="374"/>
      <c r="AI54" s="420">
        <f t="shared" si="45"/>
        <v>548000</v>
      </c>
      <c r="AJ54" s="103">
        <f t="shared" si="45"/>
        <v>548000</v>
      </c>
      <c r="AK54" s="103">
        <f t="shared" si="45"/>
        <v>548000</v>
      </c>
      <c r="AL54" s="103">
        <f t="shared" si="30"/>
        <v>1644000</v>
      </c>
      <c r="AM54" s="420">
        <f t="shared" si="22"/>
        <v>28.040252430496334</v>
      </c>
      <c r="AN54" s="374"/>
      <c r="AO54" s="420">
        <f t="shared" si="46"/>
        <v>352000</v>
      </c>
      <c r="AP54" s="103">
        <f t="shared" si="46"/>
        <v>352000</v>
      </c>
      <c r="AQ54" s="103">
        <f t="shared" si="46"/>
        <v>345000</v>
      </c>
      <c r="AR54" s="103">
        <f t="shared" si="31"/>
        <v>1049000</v>
      </c>
      <c r="AS54" s="420">
        <f t="shared" si="23"/>
        <v>17.891864233327649</v>
      </c>
      <c r="AT54" s="374"/>
      <c r="AU54" s="420">
        <f t="shared" si="32"/>
        <v>2693000</v>
      </c>
      <c r="AV54" s="420">
        <f t="shared" si="33"/>
        <v>45.932116663823983</v>
      </c>
      <c r="AW54" s="374"/>
      <c r="AX54" s="420">
        <f t="shared" si="34"/>
        <v>5863000</v>
      </c>
      <c r="AY54" s="420">
        <f t="shared" si="35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5</v>
      </c>
      <c r="L55" s="62"/>
      <c r="M55" s="63"/>
      <c r="N55" s="134" t="s">
        <v>58</v>
      </c>
      <c r="O55" s="129">
        <v>5863000</v>
      </c>
      <c r="P55" s="136">
        <v>5997000</v>
      </c>
      <c r="Q55" s="137">
        <v>6127000</v>
      </c>
      <c r="R55" s="129">
        <v>5863000</v>
      </c>
      <c r="S55" s="375"/>
      <c r="T55" s="129">
        <v>470000</v>
      </c>
      <c r="U55" s="129">
        <v>470000</v>
      </c>
      <c r="V55" s="129">
        <v>469000</v>
      </c>
      <c r="W55" s="129">
        <f t="shared" si="25"/>
        <v>1409000</v>
      </c>
      <c r="X55" s="135">
        <f t="shared" si="26"/>
        <v>24.032065495480129</v>
      </c>
      <c r="Y55" s="374"/>
      <c r="Z55" s="135">
        <v>587000</v>
      </c>
      <c r="AA55" s="129">
        <v>587000</v>
      </c>
      <c r="AB55" s="129">
        <v>587000</v>
      </c>
      <c r="AC55" s="129">
        <f t="shared" si="27"/>
        <v>1761000</v>
      </c>
      <c r="AD55" s="424">
        <f t="shared" si="21"/>
        <v>30.035817840695888</v>
      </c>
      <c r="AE55" s="374"/>
      <c r="AF55" s="424">
        <f t="shared" si="28"/>
        <v>3170000</v>
      </c>
      <c r="AG55" s="424">
        <f t="shared" si="29"/>
        <v>54.067883336176017</v>
      </c>
      <c r="AH55" s="374"/>
      <c r="AI55" s="424">
        <v>548000</v>
      </c>
      <c r="AJ55" s="129">
        <v>548000</v>
      </c>
      <c r="AK55" s="129">
        <v>548000</v>
      </c>
      <c r="AL55" s="129">
        <f t="shared" si="30"/>
        <v>1644000</v>
      </c>
      <c r="AM55" s="424">
        <f t="shared" si="22"/>
        <v>28.040252430496334</v>
      </c>
      <c r="AN55" s="374"/>
      <c r="AO55" s="424">
        <v>352000</v>
      </c>
      <c r="AP55" s="129">
        <v>352000</v>
      </c>
      <c r="AQ55" s="129">
        <v>345000</v>
      </c>
      <c r="AR55" s="129">
        <f t="shared" si="31"/>
        <v>1049000</v>
      </c>
      <c r="AS55" s="424">
        <f t="shared" si="23"/>
        <v>17.891864233327649</v>
      </c>
      <c r="AT55" s="374"/>
      <c r="AU55" s="424">
        <f t="shared" si="32"/>
        <v>2693000</v>
      </c>
      <c r="AV55" s="424">
        <f t="shared" si="33"/>
        <v>45.932116663823983</v>
      </c>
      <c r="AW55" s="374"/>
      <c r="AX55" s="424">
        <f t="shared" si="34"/>
        <v>5863000</v>
      </c>
      <c r="AY55" s="424">
        <f t="shared" si="35"/>
        <v>100</v>
      </c>
    </row>
    <row r="56" spans="1:51" ht="30" customHeight="1" x14ac:dyDescent="0.2">
      <c r="A56" s="82"/>
      <c r="B56" s="83"/>
      <c r="C56" s="83"/>
      <c r="D56" s="63"/>
      <c r="E56" s="193" t="s">
        <v>60</v>
      </c>
      <c r="F56" s="83"/>
      <c r="G56" s="104"/>
      <c r="H56" s="105"/>
      <c r="I56" s="59"/>
      <c r="J56" s="60"/>
      <c r="K56" s="61"/>
      <c r="L56" s="62"/>
      <c r="M56" s="63"/>
      <c r="N56" s="64" t="s">
        <v>141</v>
      </c>
      <c r="O56" s="98">
        <f t="shared" ref="O56:R60" si="47">O57</f>
        <v>750000</v>
      </c>
      <c r="P56" s="66">
        <f t="shared" si="47"/>
        <v>795000</v>
      </c>
      <c r="Q56" s="67">
        <f t="shared" si="47"/>
        <v>914000</v>
      </c>
      <c r="R56" s="98">
        <f t="shared" si="47"/>
        <v>750000</v>
      </c>
      <c r="S56" s="382"/>
      <c r="T56" s="98">
        <f t="shared" ref="T56:U60" si="48">T57</f>
        <v>0</v>
      </c>
      <c r="U56" s="98">
        <f t="shared" si="48"/>
        <v>45000</v>
      </c>
      <c r="V56" s="98">
        <f>V689+V57+V379+V435+V633</f>
        <v>45000</v>
      </c>
      <c r="W56" s="98">
        <f t="shared" si="25"/>
        <v>90000</v>
      </c>
      <c r="X56" s="98">
        <f t="shared" si="26"/>
        <v>12</v>
      </c>
      <c r="Y56" s="374"/>
      <c r="Z56" s="98">
        <f t="shared" ref="Z56:AA60" si="49">Z57</f>
        <v>65000</v>
      </c>
      <c r="AA56" s="98">
        <f t="shared" si="49"/>
        <v>65000</v>
      </c>
      <c r="AB56" s="98">
        <f>AB689+AB57+AB379+AB435+AB633</f>
        <v>65000</v>
      </c>
      <c r="AC56" s="98">
        <f t="shared" si="27"/>
        <v>195000</v>
      </c>
      <c r="AD56" s="65">
        <f t="shared" si="21"/>
        <v>26</v>
      </c>
      <c r="AE56" s="374"/>
      <c r="AF56" s="65">
        <f t="shared" si="28"/>
        <v>285000</v>
      </c>
      <c r="AG56" s="65">
        <f t="shared" si="29"/>
        <v>38</v>
      </c>
      <c r="AH56" s="374"/>
      <c r="AI56" s="65">
        <f t="shared" ref="AI56:AJ60" si="50">AI57</f>
        <v>92000</v>
      </c>
      <c r="AJ56" s="98">
        <f t="shared" si="50"/>
        <v>92000</v>
      </c>
      <c r="AK56" s="98">
        <f>AK689+AK57+AK379+AK435+AK633</f>
        <v>92000</v>
      </c>
      <c r="AL56" s="98">
        <f t="shared" si="30"/>
        <v>276000</v>
      </c>
      <c r="AM56" s="65">
        <f t="shared" si="22"/>
        <v>36.799999999999997</v>
      </c>
      <c r="AN56" s="374"/>
      <c r="AO56" s="65">
        <f t="shared" ref="AO56:AP60" si="51">AO57</f>
        <v>65000</v>
      </c>
      <c r="AP56" s="98">
        <f t="shared" si="51"/>
        <v>62000</v>
      </c>
      <c r="AQ56" s="98">
        <f>AQ689+AQ57+AQ379+AQ435+AQ633</f>
        <v>62000</v>
      </c>
      <c r="AR56" s="98">
        <f t="shared" si="31"/>
        <v>189000</v>
      </c>
      <c r="AS56" s="65">
        <f t="shared" si="23"/>
        <v>25.2</v>
      </c>
      <c r="AT56" s="374"/>
      <c r="AU56" s="65">
        <f t="shared" si="32"/>
        <v>465000</v>
      </c>
      <c r="AV56" s="65">
        <f t="shared" si="33"/>
        <v>62</v>
      </c>
      <c r="AW56" s="374"/>
      <c r="AX56" s="65">
        <f t="shared" si="34"/>
        <v>750000</v>
      </c>
      <c r="AY56" s="65">
        <f t="shared" si="35"/>
        <v>100</v>
      </c>
    </row>
    <row r="57" spans="1:51" ht="30" customHeight="1" x14ac:dyDescent="0.2">
      <c r="A57" s="82"/>
      <c r="B57" s="83"/>
      <c r="C57" s="83"/>
      <c r="D57" s="63"/>
      <c r="E57" s="60"/>
      <c r="F57" s="171">
        <v>2</v>
      </c>
      <c r="G57" s="104"/>
      <c r="H57" s="105"/>
      <c r="I57" s="59"/>
      <c r="J57" s="60"/>
      <c r="K57" s="61"/>
      <c r="L57" s="62"/>
      <c r="M57" s="63"/>
      <c r="N57" s="101" t="s">
        <v>142</v>
      </c>
      <c r="O57" s="102">
        <f t="shared" si="47"/>
        <v>750000</v>
      </c>
      <c r="P57" s="131">
        <f t="shared" si="47"/>
        <v>795000</v>
      </c>
      <c r="Q57" s="132">
        <f t="shared" si="47"/>
        <v>914000</v>
      </c>
      <c r="R57" s="102">
        <f t="shared" si="47"/>
        <v>750000</v>
      </c>
      <c r="S57" s="378"/>
      <c r="T57" s="102">
        <f t="shared" si="48"/>
        <v>0</v>
      </c>
      <c r="U57" s="102">
        <f t="shared" si="48"/>
        <v>45000</v>
      </c>
      <c r="V57" s="102">
        <f>V690+V58+V380+V436+V634</f>
        <v>45000</v>
      </c>
      <c r="W57" s="102">
        <f t="shared" si="25"/>
        <v>90000</v>
      </c>
      <c r="X57" s="102">
        <f t="shared" si="26"/>
        <v>12</v>
      </c>
      <c r="Y57" s="374"/>
      <c r="Z57" s="102">
        <f t="shared" si="49"/>
        <v>65000</v>
      </c>
      <c r="AA57" s="102">
        <f t="shared" si="49"/>
        <v>65000</v>
      </c>
      <c r="AB57" s="102">
        <f>AB690+AB58+AB380+AB436+AB634</f>
        <v>65000</v>
      </c>
      <c r="AC57" s="102">
        <f t="shared" si="27"/>
        <v>195000</v>
      </c>
      <c r="AD57" s="420">
        <f t="shared" si="21"/>
        <v>26</v>
      </c>
      <c r="AE57" s="374"/>
      <c r="AF57" s="420">
        <f t="shared" si="28"/>
        <v>285000</v>
      </c>
      <c r="AG57" s="420">
        <f t="shared" si="29"/>
        <v>38</v>
      </c>
      <c r="AH57" s="374"/>
      <c r="AI57" s="420">
        <f t="shared" si="50"/>
        <v>92000</v>
      </c>
      <c r="AJ57" s="102">
        <f t="shared" si="50"/>
        <v>92000</v>
      </c>
      <c r="AK57" s="102">
        <f>AK690+AK58+AK380+AK436+AK634</f>
        <v>92000</v>
      </c>
      <c r="AL57" s="102">
        <f t="shared" si="30"/>
        <v>276000</v>
      </c>
      <c r="AM57" s="420">
        <f t="shared" si="22"/>
        <v>36.799999999999997</v>
      </c>
      <c r="AN57" s="374"/>
      <c r="AO57" s="420">
        <f t="shared" si="51"/>
        <v>65000</v>
      </c>
      <c r="AP57" s="102">
        <f t="shared" si="51"/>
        <v>62000</v>
      </c>
      <c r="AQ57" s="102">
        <f>AQ690+AQ58+AQ380+AQ436+AQ634</f>
        <v>62000</v>
      </c>
      <c r="AR57" s="102">
        <f t="shared" si="31"/>
        <v>189000</v>
      </c>
      <c r="AS57" s="420">
        <f t="shared" si="23"/>
        <v>25.2</v>
      </c>
      <c r="AT57" s="374"/>
      <c r="AU57" s="420">
        <f t="shared" si="32"/>
        <v>465000</v>
      </c>
      <c r="AV57" s="420">
        <f t="shared" si="33"/>
        <v>62</v>
      </c>
      <c r="AW57" s="374"/>
      <c r="AX57" s="420">
        <f t="shared" si="34"/>
        <v>750000</v>
      </c>
      <c r="AY57" s="420">
        <f t="shared" si="35"/>
        <v>100</v>
      </c>
    </row>
    <row r="58" spans="1:51" ht="30" customHeight="1" x14ac:dyDescent="0.2">
      <c r="A58" s="82"/>
      <c r="B58" s="83"/>
      <c r="C58" s="83"/>
      <c r="D58" s="63"/>
      <c r="E58" s="60"/>
      <c r="F58" s="83"/>
      <c r="G58" s="109">
        <v>0</v>
      </c>
      <c r="H58" s="172"/>
      <c r="I58" s="59"/>
      <c r="J58" s="60"/>
      <c r="K58" s="61"/>
      <c r="L58" s="62"/>
      <c r="M58" s="63"/>
      <c r="N58" s="101" t="s">
        <v>142</v>
      </c>
      <c r="O58" s="102">
        <f t="shared" si="47"/>
        <v>750000</v>
      </c>
      <c r="P58" s="131">
        <f t="shared" si="47"/>
        <v>795000</v>
      </c>
      <c r="Q58" s="132">
        <f t="shared" si="47"/>
        <v>914000</v>
      </c>
      <c r="R58" s="102">
        <f t="shared" si="47"/>
        <v>750000</v>
      </c>
      <c r="S58" s="378"/>
      <c r="T58" s="102">
        <f t="shared" si="48"/>
        <v>0</v>
      </c>
      <c r="U58" s="102">
        <f t="shared" si="48"/>
        <v>45000</v>
      </c>
      <c r="V58" s="102">
        <f>V691+V59+V381+V437+V635</f>
        <v>45000</v>
      </c>
      <c r="W58" s="102">
        <f t="shared" si="25"/>
        <v>90000</v>
      </c>
      <c r="X58" s="102">
        <f t="shared" si="26"/>
        <v>12</v>
      </c>
      <c r="Y58" s="374"/>
      <c r="Z58" s="102">
        <f t="shared" si="49"/>
        <v>65000</v>
      </c>
      <c r="AA58" s="102">
        <f t="shared" si="49"/>
        <v>65000</v>
      </c>
      <c r="AB58" s="102">
        <f>AB691+AB59+AB381+AB437+AB635</f>
        <v>65000</v>
      </c>
      <c r="AC58" s="102">
        <f t="shared" si="27"/>
        <v>195000</v>
      </c>
      <c r="AD58" s="420">
        <f t="shared" si="21"/>
        <v>26</v>
      </c>
      <c r="AE58" s="374"/>
      <c r="AF58" s="420">
        <f t="shared" si="28"/>
        <v>285000</v>
      </c>
      <c r="AG58" s="420">
        <f t="shared" si="29"/>
        <v>38</v>
      </c>
      <c r="AH58" s="374"/>
      <c r="AI58" s="420">
        <f t="shared" si="50"/>
        <v>92000</v>
      </c>
      <c r="AJ58" s="102">
        <f t="shared" si="50"/>
        <v>92000</v>
      </c>
      <c r="AK58" s="102">
        <f>AK691+AK59+AK381+AK437+AK635</f>
        <v>92000</v>
      </c>
      <c r="AL58" s="102">
        <f t="shared" si="30"/>
        <v>276000</v>
      </c>
      <c r="AM58" s="420">
        <f t="shared" si="22"/>
        <v>36.799999999999997</v>
      </c>
      <c r="AN58" s="374"/>
      <c r="AO58" s="420">
        <f t="shared" si="51"/>
        <v>65000</v>
      </c>
      <c r="AP58" s="102">
        <f t="shared" si="51"/>
        <v>62000</v>
      </c>
      <c r="AQ58" s="102">
        <f>AQ691+AQ59+AQ381+AQ437+AQ635</f>
        <v>62000</v>
      </c>
      <c r="AR58" s="102">
        <f t="shared" si="31"/>
        <v>189000</v>
      </c>
      <c r="AS58" s="420">
        <f t="shared" si="23"/>
        <v>25.2</v>
      </c>
      <c r="AT58" s="374"/>
      <c r="AU58" s="420">
        <f t="shared" si="32"/>
        <v>465000</v>
      </c>
      <c r="AV58" s="420">
        <f t="shared" si="33"/>
        <v>62</v>
      </c>
      <c r="AW58" s="374"/>
      <c r="AX58" s="420">
        <f t="shared" si="34"/>
        <v>750000</v>
      </c>
      <c r="AY58" s="420">
        <f t="shared" si="35"/>
        <v>100</v>
      </c>
    </row>
    <row r="59" spans="1:51" ht="30" customHeight="1" x14ac:dyDescent="0.2">
      <c r="A59" s="82"/>
      <c r="B59" s="83"/>
      <c r="C59" s="83"/>
      <c r="D59" s="63"/>
      <c r="E59" s="60"/>
      <c r="F59" s="83"/>
      <c r="G59" s="109"/>
      <c r="H59" s="173" t="s">
        <v>46</v>
      </c>
      <c r="I59" s="59"/>
      <c r="J59" s="60"/>
      <c r="K59" s="61"/>
      <c r="L59" s="62"/>
      <c r="M59" s="63"/>
      <c r="N59" s="101" t="s">
        <v>142</v>
      </c>
      <c r="O59" s="102">
        <f t="shared" si="47"/>
        <v>750000</v>
      </c>
      <c r="P59" s="131">
        <f t="shared" si="47"/>
        <v>795000</v>
      </c>
      <c r="Q59" s="132">
        <f t="shared" si="47"/>
        <v>914000</v>
      </c>
      <c r="R59" s="102">
        <f t="shared" si="47"/>
        <v>750000</v>
      </c>
      <c r="S59" s="378"/>
      <c r="T59" s="102">
        <f t="shared" si="48"/>
        <v>0</v>
      </c>
      <c r="U59" s="102">
        <f t="shared" si="48"/>
        <v>45000</v>
      </c>
      <c r="V59" s="102">
        <f>V692+V60+V382+V438+V636</f>
        <v>45000</v>
      </c>
      <c r="W59" s="102">
        <f t="shared" si="25"/>
        <v>90000</v>
      </c>
      <c r="X59" s="102">
        <f t="shared" si="26"/>
        <v>12</v>
      </c>
      <c r="Y59" s="374"/>
      <c r="Z59" s="102">
        <f t="shared" si="49"/>
        <v>65000</v>
      </c>
      <c r="AA59" s="102">
        <f t="shared" si="49"/>
        <v>65000</v>
      </c>
      <c r="AB59" s="102">
        <f>AB692+AB60+AB382+AB438+AB636</f>
        <v>65000</v>
      </c>
      <c r="AC59" s="102">
        <f t="shared" si="27"/>
        <v>195000</v>
      </c>
      <c r="AD59" s="420">
        <f t="shared" si="21"/>
        <v>26</v>
      </c>
      <c r="AE59" s="374"/>
      <c r="AF59" s="420">
        <f t="shared" si="28"/>
        <v>285000</v>
      </c>
      <c r="AG59" s="420">
        <f t="shared" si="29"/>
        <v>38</v>
      </c>
      <c r="AH59" s="374"/>
      <c r="AI59" s="420">
        <f t="shared" si="50"/>
        <v>92000</v>
      </c>
      <c r="AJ59" s="102">
        <f t="shared" si="50"/>
        <v>92000</v>
      </c>
      <c r="AK59" s="102">
        <f>AK692+AK60+AK382+AK438+AK636</f>
        <v>92000</v>
      </c>
      <c r="AL59" s="102">
        <f t="shared" si="30"/>
        <v>276000</v>
      </c>
      <c r="AM59" s="420">
        <f t="shared" si="22"/>
        <v>36.799999999999997</v>
      </c>
      <c r="AN59" s="374"/>
      <c r="AO59" s="420">
        <f t="shared" si="51"/>
        <v>65000</v>
      </c>
      <c r="AP59" s="102">
        <f t="shared" si="51"/>
        <v>62000</v>
      </c>
      <c r="AQ59" s="102">
        <f>AQ692+AQ60+AQ382+AQ438+AQ636</f>
        <v>62000</v>
      </c>
      <c r="AR59" s="102">
        <f t="shared" si="31"/>
        <v>189000</v>
      </c>
      <c r="AS59" s="420">
        <f t="shared" si="23"/>
        <v>25.2</v>
      </c>
      <c r="AT59" s="374"/>
      <c r="AU59" s="420">
        <f t="shared" si="32"/>
        <v>465000</v>
      </c>
      <c r="AV59" s="420">
        <f t="shared" si="33"/>
        <v>62</v>
      </c>
      <c r="AW59" s="374"/>
      <c r="AX59" s="420">
        <f t="shared" si="34"/>
        <v>750000</v>
      </c>
      <c r="AY59" s="420">
        <f t="shared" si="35"/>
        <v>100</v>
      </c>
    </row>
    <row r="60" spans="1:51" ht="30" customHeight="1" x14ac:dyDescent="0.2">
      <c r="A60" s="82"/>
      <c r="B60" s="83"/>
      <c r="C60" s="83"/>
      <c r="D60" s="63"/>
      <c r="E60" s="60"/>
      <c r="F60" s="83"/>
      <c r="G60" s="104"/>
      <c r="H60" s="105"/>
      <c r="I60" s="123">
        <v>2</v>
      </c>
      <c r="J60" s="60"/>
      <c r="K60" s="61"/>
      <c r="L60" s="62"/>
      <c r="M60" s="63"/>
      <c r="N60" s="124" t="s">
        <v>54</v>
      </c>
      <c r="O60" s="125">
        <f t="shared" si="47"/>
        <v>750000</v>
      </c>
      <c r="P60" s="127">
        <f t="shared" si="47"/>
        <v>795000</v>
      </c>
      <c r="Q60" s="128">
        <f t="shared" si="47"/>
        <v>914000</v>
      </c>
      <c r="R60" s="125">
        <f t="shared" si="47"/>
        <v>750000</v>
      </c>
      <c r="S60" s="386"/>
      <c r="T60" s="125">
        <f t="shared" si="48"/>
        <v>0</v>
      </c>
      <c r="U60" s="125">
        <f t="shared" si="48"/>
        <v>45000</v>
      </c>
      <c r="V60" s="125">
        <f>V693+V61+V383+V439+V637</f>
        <v>45000</v>
      </c>
      <c r="W60" s="125">
        <f t="shared" si="25"/>
        <v>90000</v>
      </c>
      <c r="X60" s="125">
        <f t="shared" si="26"/>
        <v>12</v>
      </c>
      <c r="Y60" s="374"/>
      <c r="Z60" s="125">
        <f t="shared" si="49"/>
        <v>65000</v>
      </c>
      <c r="AA60" s="125">
        <f t="shared" si="49"/>
        <v>65000</v>
      </c>
      <c r="AB60" s="125">
        <f>AB693+AB61+AB383+AB439+AB637</f>
        <v>65000</v>
      </c>
      <c r="AC60" s="125">
        <f t="shared" si="27"/>
        <v>195000</v>
      </c>
      <c r="AD60" s="423">
        <f t="shared" si="21"/>
        <v>26</v>
      </c>
      <c r="AE60" s="374"/>
      <c r="AF60" s="423">
        <f t="shared" si="28"/>
        <v>285000</v>
      </c>
      <c r="AG60" s="423">
        <f t="shared" si="29"/>
        <v>38</v>
      </c>
      <c r="AH60" s="374"/>
      <c r="AI60" s="423">
        <f t="shared" si="50"/>
        <v>92000</v>
      </c>
      <c r="AJ60" s="125">
        <f t="shared" si="50"/>
        <v>92000</v>
      </c>
      <c r="AK60" s="125">
        <f>AK693+AK61+AK383+AK439+AK637</f>
        <v>92000</v>
      </c>
      <c r="AL60" s="125">
        <f t="shared" si="30"/>
        <v>276000</v>
      </c>
      <c r="AM60" s="423">
        <f t="shared" si="22"/>
        <v>36.799999999999997</v>
      </c>
      <c r="AN60" s="374"/>
      <c r="AO60" s="423">
        <f t="shared" si="51"/>
        <v>65000</v>
      </c>
      <c r="AP60" s="125">
        <f t="shared" si="51"/>
        <v>62000</v>
      </c>
      <c r="AQ60" s="125">
        <f>AQ693+AQ61+AQ383+AQ439+AQ637</f>
        <v>62000</v>
      </c>
      <c r="AR60" s="125">
        <f t="shared" si="31"/>
        <v>189000</v>
      </c>
      <c r="AS60" s="423">
        <f t="shared" si="23"/>
        <v>25.2</v>
      </c>
      <c r="AT60" s="374"/>
      <c r="AU60" s="423">
        <f t="shared" si="32"/>
        <v>465000</v>
      </c>
      <c r="AV60" s="423">
        <f t="shared" si="33"/>
        <v>62</v>
      </c>
      <c r="AW60" s="374"/>
      <c r="AX60" s="423">
        <f t="shared" si="34"/>
        <v>750000</v>
      </c>
      <c r="AY60" s="423">
        <f t="shared" si="35"/>
        <v>100</v>
      </c>
    </row>
    <row r="61" spans="1:51" ht="30" customHeight="1" x14ac:dyDescent="0.2">
      <c r="A61" s="82"/>
      <c r="B61" s="83"/>
      <c r="C61" s="83"/>
      <c r="D61" s="63"/>
      <c r="E61" s="60"/>
      <c r="F61" s="83"/>
      <c r="G61" s="104"/>
      <c r="H61" s="105"/>
      <c r="I61" s="59"/>
      <c r="J61" s="130" t="s">
        <v>92</v>
      </c>
      <c r="K61" s="61"/>
      <c r="L61" s="62"/>
      <c r="M61" s="63"/>
      <c r="N61" s="101" t="s">
        <v>114</v>
      </c>
      <c r="O61" s="102">
        <f>O62</f>
        <v>750000</v>
      </c>
      <c r="P61" s="131">
        <f>P62</f>
        <v>795000</v>
      </c>
      <c r="Q61" s="132">
        <f>Q62</f>
        <v>914000</v>
      </c>
      <c r="R61" s="102">
        <f>R62</f>
        <v>750000</v>
      </c>
      <c r="S61" s="378"/>
      <c r="T61" s="102">
        <f>T62</f>
        <v>0</v>
      </c>
      <c r="U61" s="102">
        <f>U62</f>
        <v>45000</v>
      </c>
      <c r="V61" s="102">
        <f>V62</f>
        <v>45000</v>
      </c>
      <c r="W61" s="102">
        <f t="shared" si="25"/>
        <v>90000</v>
      </c>
      <c r="X61" s="102">
        <f t="shared" si="26"/>
        <v>12</v>
      </c>
      <c r="Y61" s="374"/>
      <c r="Z61" s="102">
        <f>Z62</f>
        <v>65000</v>
      </c>
      <c r="AA61" s="102">
        <f>AA62</f>
        <v>65000</v>
      </c>
      <c r="AB61" s="102">
        <f>AB62</f>
        <v>65000</v>
      </c>
      <c r="AC61" s="102">
        <f t="shared" si="27"/>
        <v>195000</v>
      </c>
      <c r="AD61" s="420">
        <f t="shared" si="21"/>
        <v>26</v>
      </c>
      <c r="AE61" s="374"/>
      <c r="AF61" s="420">
        <f t="shared" si="28"/>
        <v>285000</v>
      </c>
      <c r="AG61" s="420">
        <f t="shared" si="29"/>
        <v>38</v>
      </c>
      <c r="AH61" s="374"/>
      <c r="AI61" s="420">
        <f>AI62</f>
        <v>92000</v>
      </c>
      <c r="AJ61" s="102">
        <f>AJ62</f>
        <v>92000</v>
      </c>
      <c r="AK61" s="102">
        <f>AK62</f>
        <v>92000</v>
      </c>
      <c r="AL61" s="102">
        <f t="shared" si="30"/>
        <v>276000</v>
      </c>
      <c r="AM61" s="420">
        <f t="shared" si="22"/>
        <v>36.799999999999997</v>
      </c>
      <c r="AN61" s="374"/>
      <c r="AO61" s="420">
        <f>AO62</f>
        <v>65000</v>
      </c>
      <c r="AP61" s="102">
        <f>AP62</f>
        <v>62000</v>
      </c>
      <c r="AQ61" s="102">
        <f>AQ62</f>
        <v>62000</v>
      </c>
      <c r="AR61" s="102">
        <f t="shared" si="31"/>
        <v>189000</v>
      </c>
      <c r="AS61" s="420">
        <f t="shared" si="23"/>
        <v>25.2</v>
      </c>
      <c r="AT61" s="374"/>
      <c r="AU61" s="420">
        <f t="shared" si="32"/>
        <v>465000</v>
      </c>
      <c r="AV61" s="420">
        <f t="shared" si="33"/>
        <v>62</v>
      </c>
      <c r="AW61" s="374"/>
      <c r="AX61" s="420">
        <f t="shared" si="34"/>
        <v>750000</v>
      </c>
      <c r="AY61" s="420">
        <f t="shared" si="35"/>
        <v>100</v>
      </c>
    </row>
    <row r="62" spans="1:51" ht="30" customHeight="1" x14ac:dyDescent="0.2">
      <c r="A62" s="82"/>
      <c r="B62" s="83"/>
      <c r="C62" s="83"/>
      <c r="D62" s="63"/>
      <c r="E62" s="60"/>
      <c r="F62" s="83"/>
      <c r="G62" s="104"/>
      <c r="H62" s="105"/>
      <c r="I62" s="59"/>
      <c r="J62" s="60"/>
      <c r="K62" s="133">
        <v>1</v>
      </c>
      <c r="L62" s="62"/>
      <c r="M62" s="63"/>
      <c r="N62" s="134" t="s">
        <v>115</v>
      </c>
      <c r="O62" s="135">
        <v>750000</v>
      </c>
      <c r="P62" s="136">
        <v>795000</v>
      </c>
      <c r="Q62" s="137">
        <v>914000</v>
      </c>
      <c r="R62" s="135">
        <v>750000</v>
      </c>
      <c r="S62" s="377"/>
      <c r="T62" s="135"/>
      <c r="U62" s="135">
        <v>45000</v>
      </c>
      <c r="V62" s="135">
        <v>45000</v>
      </c>
      <c r="W62" s="135">
        <f t="shared" si="25"/>
        <v>90000</v>
      </c>
      <c r="X62" s="135">
        <f t="shared" si="26"/>
        <v>12</v>
      </c>
      <c r="Y62" s="374"/>
      <c r="Z62" s="135">
        <v>65000</v>
      </c>
      <c r="AA62" s="135">
        <v>65000</v>
      </c>
      <c r="AB62" s="135">
        <v>65000</v>
      </c>
      <c r="AC62" s="135">
        <f t="shared" si="27"/>
        <v>195000</v>
      </c>
      <c r="AD62" s="424">
        <f t="shared" si="21"/>
        <v>26</v>
      </c>
      <c r="AE62" s="374"/>
      <c r="AF62" s="424">
        <f t="shared" si="28"/>
        <v>285000</v>
      </c>
      <c r="AG62" s="424">
        <f t="shared" si="29"/>
        <v>38</v>
      </c>
      <c r="AH62" s="374"/>
      <c r="AI62" s="424">
        <v>92000</v>
      </c>
      <c r="AJ62" s="135">
        <v>92000</v>
      </c>
      <c r="AK62" s="135">
        <v>92000</v>
      </c>
      <c r="AL62" s="135">
        <f t="shared" si="30"/>
        <v>276000</v>
      </c>
      <c r="AM62" s="424">
        <f t="shared" si="22"/>
        <v>36.799999999999997</v>
      </c>
      <c r="AN62" s="374"/>
      <c r="AO62" s="424">
        <v>65000</v>
      </c>
      <c r="AP62" s="135">
        <v>62000</v>
      </c>
      <c r="AQ62" s="135">
        <v>62000</v>
      </c>
      <c r="AR62" s="135">
        <f t="shared" si="31"/>
        <v>189000</v>
      </c>
      <c r="AS62" s="424">
        <f t="shared" si="23"/>
        <v>25.2</v>
      </c>
      <c r="AT62" s="374"/>
      <c r="AU62" s="424">
        <f t="shared" si="32"/>
        <v>465000</v>
      </c>
      <c r="AV62" s="424">
        <f t="shared" si="33"/>
        <v>62</v>
      </c>
      <c r="AW62" s="374"/>
      <c r="AX62" s="424">
        <f t="shared" si="34"/>
        <v>750000</v>
      </c>
      <c r="AY62" s="424">
        <f t="shared" si="35"/>
        <v>100</v>
      </c>
    </row>
    <row r="63" spans="1:51" ht="30" customHeight="1" x14ac:dyDescent="0.2">
      <c r="A63" s="82"/>
      <c r="B63" s="83"/>
      <c r="C63" s="83"/>
      <c r="D63" s="63"/>
      <c r="E63" s="328" t="s">
        <v>48</v>
      </c>
      <c r="F63" s="83"/>
      <c r="G63" s="104"/>
      <c r="H63" s="105"/>
      <c r="I63" s="59"/>
      <c r="J63" s="60"/>
      <c r="K63" s="61"/>
      <c r="L63" s="62"/>
      <c r="M63" s="329"/>
      <c r="N63" s="64" t="s">
        <v>49</v>
      </c>
      <c r="O63" s="99">
        <f t="shared" ref="O63:R64" si="52">O64</f>
        <v>20148000</v>
      </c>
      <c r="P63" s="66">
        <f t="shared" si="52"/>
        <v>22639000</v>
      </c>
      <c r="Q63" s="67">
        <f t="shared" si="52"/>
        <v>25678000</v>
      </c>
      <c r="R63" s="99">
        <f t="shared" si="52"/>
        <v>20148000</v>
      </c>
      <c r="S63" s="383"/>
      <c r="T63" s="99">
        <f>T64</f>
        <v>1293500</v>
      </c>
      <c r="U63" s="99">
        <f>U64</f>
        <v>1503800</v>
      </c>
      <c r="V63" s="99">
        <f>V696+V64+V386+V442+V640</f>
        <v>1495000</v>
      </c>
      <c r="W63" s="99">
        <f t="shared" si="25"/>
        <v>4292300</v>
      </c>
      <c r="X63" s="98">
        <f t="shared" si="26"/>
        <v>21.303851498908081</v>
      </c>
      <c r="Y63" s="374"/>
      <c r="Z63" s="98">
        <f>Z64</f>
        <v>2438200</v>
      </c>
      <c r="AA63" s="99">
        <f>AA64</f>
        <v>1929500</v>
      </c>
      <c r="AB63" s="99">
        <f>AB696+AB64+AB386+AB442+AB640</f>
        <v>1929300</v>
      </c>
      <c r="AC63" s="99">
        <f t="shared" si="27"/>
        <v>6297000</v>
      </c>
      <c r="AD63" s="65">
        <f t="shared" si="21"/>
        <v>31.253722453841572</v>
      </c>
      <c r="AE63" s="374"/>
      <c r="AF63" s="65">
        <f t="shared" si="28"/>
        <v>10589300</v>
      </c>
      <c r="AG63" s="65">
        <f t="shared" si="29"/>
        <v>52.557573952749649</v>
      </c>
      <c r="AH63" s="374"/>
      <c r="AI63" s="65">
        <f>AI64</f>
        <v>2347200</v>
      </c>
      <c r="AJ63" s="99">
        <f>AJ64</f>
        <v>1976500</v>
      </c>
      <c r="AK63" s="99">
        <f>AK696+AK64+AK386+AK442+AK640</f>
        <v>1967000</v>
      </c>
      <c r="AL63" s="99">
        <f t="shared" si="30"/>
        <v>6290700</v>
      </c>
      <c r="AM63" s="65">
        <f t="shared" si="22"/>
        <v>31.222453841572364</v>
      </c>
      <c r="AN63" s="374"/>
      <c r="AO63" s="65">
        <f>AO64</f>
        <v>1274300</v>
      </c>
      <c r="AP63" s="99">
        <f>AP64</f>
        <v>1269300</v>
      </c>
      <c r="AQ63" s="99">
        <f>AQ696+AQ64+AQ386+AQ442+AQ640</f>
        <v>724400</v>
      </c>
      <c r="AR63" s="99">
        <f t="shared" si="31"/>
        <v>3268000</v>
      </c>
      <c r="AS63" s="65">
        <f t="shared" si="23"/>
        <v>16.219972205677983</v>
      </c>
      <c r="AT63" s="374"/>
      <c r="AU63" s="65">
        <f t="shared" si="32"/>
        <v>9558700</v>
      </c>
      <c r="AV63" s="65">
        <f t="shared" si="33"/>
        <v>47.442426047250351</v>
      </c>
      <c r="AW63" s="374"/>
      <c r="AX63" s="65">
        <f t="shared" si="34"/>
        <v>20148000</v>
      </c>
      <c r="AY63" s="65">
        <f t="shared" si="35"/>
        <v>100</v>
      </c>
    </row>
    <row r="64" spans="1:51" ht="30" customHeight="1" x14ac:dyDescent="0.2">
      <c r="A64" s="82"/>
      <c r="B64" s="83"/>
      <c r="C64" s="83"/>
      <c r="D64" s="63"/>
      <c r="E64" s="60"/>
      <c r="F64" s="83">
        <v>4</v>
      </c>
      <c r="G64" s="104"/>
      <c r="H64" s="105"/>
      <c r="I64" s="59"/>
      <c r="J64" s="60"/>
      <c r="K64" s="61"/>
      <c r="L64" s="62"/>
      <c r="M64" s="329"/>
      <c r="N64" s="101" t="s">
        <v>143</v>
      </c>
      <c r="O64" s="103">
        <f t="shared" si="52"/>
        <v>20148000</v>
      </c>
      <c r="P64" s="131">
        <f t="shared" si="52"/>
        <v>22639000</v>
      </c>
      <c r="Q64" s="132">
        <f t="shared" si="52"/>
        <v>25678000</v>
      </c>
      <c r="R64" s="103">
        <f t="shared" si="52"/>
        <v>20148000</v>
      </c>
      <c r="S64" s="379"/>
      <c r="T64" s="103">
        <f>T65</f>
        <v>1293500</v>
      </c>
      <c r="U64" s="103">
        <f>U65</f>
        <v>1503800</v>
      </c>
      <c r="V64" s="103">
        <f>V697+V65+V387+V443+V641</f>
        <v>1495000</v>
      </c>
      <c r="W64" s="103">
        <f t="shared" si="25"/>
        <v>4292300</v>
      </c>
      <c r="X64" s="102">
        <f t="shared" si="26"/>
        <v>21.303851498908081</v>
      </c>
      <c r="Y64" s="374"/>
      <c r="Z64" s="102">
        <f>Z65</f>
        <v>2438200</v>
      </c>
      <c r="AA64" s="103">
        <f>AA65</f>
        <v>1929500</v>
      </c>
      <c r="AB64" s="103">
        <f>AB697+AB65+AB387+AB443+AB641</f>
        <v>1929300</v>
      </c>
      <c r="AC64" s="103">
        <f t="shared" si="27"/>
        <v>6297000</v>
      </c>
      <c r="AD64" s="420">
        <f t="shared" si="21"/>
        <v>31.253722453841572</v>
      </c>
      <c r="AE64" s="374"/>
      <c r="AF64" s="420">
        <f t="shared" si="28"/>
        <v>10589300</v>
      </c>
      <c r="AG64" s="420">
        <f t="shared" si="29"/>
        <v>52.557573952749649</v>
      </c>
      <c r="AH64" s="374"/>
      <c r="AI64" s="420">
        <f>AI65</f>
        <v>2347200</v>
      </c>
      <c r="AJ64" s="103">
        <f>AJ65</f>
        <v>1976500</v>
      </c>
      <c r="AK64" s="103">
        <f>AK697+AK65+AK387+AK443+AK641</f>
        <v>1967000</v>
      </c>
      <c r="AL64" s="103">
        <f t="shared" si="30"/>
        <v>6290700</v>
      </c>
      <c r="AM64" s="420">
        <f t="shared" si="22"/>
        <v>31.222453841572364</v>
      </c>
      <c r="AN64" s="374"/>
      <c r="AO64" s="420">
        <f>AO65</f>
        <v>1274300</v>
      </c>
      <c r="AP64" s="103">
        <f>AP65</f>
        <v>1269300</v>
      </c>
      <c r="AQ64" s="103">
        <f>AQ697+AQ65+AQ387+AQ443+AQ641</f>
        <v>724400</v>
      </c>
      <c r="AR64" s="103">
        <f t="shared" si="31"/>
        <v>3268000</v>
      </c>
      <c r="AS64" s="420">
        <f t="shared" si="23"/>
        <v>16.219972205677983</v>
      </c>
      <c r="AT64" s="374"/>
      <c r="AU64" s="420">
        <f t="shared" si="32"/>
        <v>9558700</v>
      </c>
      <c r="AV64" s="420">
        <f t="shared" si="33"/>
        <v>47.442426047250351</v>
      </c>
      <c r="AW64" s="374"/>
      <c r="AX64" s="420">
        <f t="shared" si="34"/>
        <v>20148000</v>
      </c>
      <c r="AY64" s="420">
        <f t="shared" si="35"/>
        <v>100</v>
      </c>
    </row>
    <row r="65" spans="1:51" ht="30" customHeight="1" x14ac:dyDescent="0.2">
      <c r="A65" s="82"/>
      <c r="B65" s="83"/>
      <c r="C65" s="83"/>
      <c r="D65" s="63"/>
      <c r="E65" s="60"/>
      <c r="F65" s="83"/>
      <c r="G65" s="104">
        <v>1</v>
      </c>
      <c r="H65" s="105"/>
      <c r="I65" s="59"/>
      <c r="J65" s="60"/>
      <c r="K65" s="61"/>
      <c r="L65" s="62"/>
      <c r="M65" s="329"/>
      <c r="N65" s="101" t="s">
        <v>51</v>
      </c>
      <c r="O65" s="103">
        <f>O66+O81+O92+O100</f>
        <v>20148000</v>
      </c>
      <c r="P65" s="103">
        <f>P66+P81+P92+P100</f>
        <v>22639000</v>
      </c>
      <c r="Q65" s="103">
        <f>Q66+Q81+Q92+Q100</f>
        <v>25678000</v>
      </c>
      <c r="R65" s="103">
        <f>R66+R81+R92+R100</f>
        <v>20148000</v>
      </c>
      <c r="S65" s="379"/>
      <c r="T65" s="103">
        <f>T66+T81+T92+T100</f>
        <v>1293500</v>
      </c>
      <c r="U65" s="103">
        <f>U66+U81+U92+U100</f>
        <v>1503800</v>
      </c>
      <c r="V65" s="103">
        <f>V66+V81+V92+V100</f>
        <v>1495000</v>
      </c>
      <c r="W65" s="103">
        <f t="shared" si="25"/>
        <v>4292300</v>
      </c>
      <c r="X65" s="102">
        <f t="shared" si="26"/>
        <v>21.303851498908081</v>
      </c>
      <c r="Y65" s="374"/>
      <c r="Z65" s="102">
        <f>Z66+Z81+Z92+Z100</f>
        <v>2438200</v>
      </c>
      <c r="AA65" s="103">
        <f>AA66+AA81+AA92+AA100</f>
        <v>1929500</v>
      </c>
      <c r="AB65" s="103">
        <f>AB66+AB81+AB92+AB100</f>
        <v>1929300</v>
      </c>
      <c r="AC65" s="103">
        <f t="shared" si="27"/>
        <v>6297000</v>
      </c>
      <c r="AD65" s="420">
        <f t="shared" si="21"/>
        <v>31.253722453841572</v>
      </c>
      <c r="AE65" s="374"/>
      <c r="AF65" s="420">
        <f t="shared" si="28"/>
        <v>10589300</v>
      </c>
      <c r="AG65" s="420">
        <f t="shared" si="29"/>
        <v>52.557573952749649</v>
      </c>
      <c r="AH65" s="374"/>
      <c r="AI65" s="420">
        <f>AI66+AI81+AI92+AI100</f>
        <v>2347200</v>
      </c>
      <c r="AJ65" s="103">
        <f>AJ66+AJ81+AJ92+AJ100</f>
        <v>1976500</v>
      </c>
      <c r="AK65" s="103">
        <f>AK66+AK81+AK92+AK100</f>
        <v>1967000</v>
      </c>
      <c r="AL65" s="103">
        <f t="shared" si="30"/>
        <v>6290700</v>
      </c>
      <c r="AM65" s="420">
        <f t="shared" si="22"/>
        <v>31.222453841572364</v>
      </c>
      <c r="AN65" s="374"/>
      <c r="AO65" s="420">
        <f>AO66+AO81+AO92+AO100</f>
        <v>1274300</v>
      </c>
      <c r="AP65" s="103">
        <f>AP66+AP81+AP92+AP100</f>
        <v>1269300</v>
      </c>
      <c r="AQ65" s="103">
        <f>AQ66+AQ81+AQ92+AQ100</f>
        <v>724400</v>
      </c>
      <c r="AR65" s="103">
        <f t="shared" si="31"/>
        <v>3268000</v>
      </c>
      <c r="AS65" s="420">
        <f t="shared" si="23"/>
        <v>16.219972205677983</v>
      </c>
      <c r="AT65" s="374"/>
      <c r="AU65" s="420">
        <f t="shared" si="32"/>
        <v>9558700</v>
      </c>
      <c r="AV65" s="420">
        <f t="shared" si="33"/>
        <v>47.442426047250351</v>
      </c>
      <c r="AW65" s="374"/>
      <c r="AX65" s="420">
        <f t="shared" si="34"/>
        <v>20148000</v>
      </c>
      <c r="AY65" s="420">
        <f t="shared" si="35"/>
        <v>100</v>
      </c>
    </row>
    <row r="66" spans="1:51" ht="30" customHeight="1" x14ac:dyDescent="0.2">
      <c r="A66" s="82"/>
      <c r="B66" s="83"/>
      <c r="C66" s="83"/>
      <c r="D66" s="63"/>
      <c r="E66" s="60"/>
      <c r="F66" s="83"/>
      <c r="G66" s="104"/>
      <c r="H66" s="235" t="s">
        <v>46</v>
      </c>
      <c r="I66" s="59"/>
      <c r="J66" s="60"/>
      <c r="K66" s="61"/>
      <c r="L66" s="62"/>
      <c r="M66" s="329"/>
      <c r="N66" s="101" t="s">
        <v>51</v>
      </c>
      <c r="O66" s="103">
        <f>O67</f>
        <v>17398000</v>
      </c>
      <c r="P66" s="103">
        <f>P67</f>
        <v>19719000</v>
      </c>
      <c r="Q66" s="103">
        <f>Q67</f>
        <v>22583000</v>
      </c>
      <c r="R66" s="103">
        <f>R67</f>
        <v>17398000</v>
      </c>
      <c r="S66" s="379"/>
      <c r="T66" s="103">
        <f>T67</f>
        <v>1063500</v>
      </c>
      <c r="U66" s="103">
        <f>U67</f>
        <v>1312100</v>
      </c>
      <c r="V66" s="103">
        <f>V67</f>
        <v>1308400</v>
      </c>
      <c r="W66" s="103">
        <f t="shared" si="25"/>
        <v>3684000</v>
      </c>
      <c r="X66" s="102">
        <f t="shared" si="26"/>
        <v>21.174847683641797</v>
      </c>
      <c r="Y66" s="374"/>
      <c r="Z66" s="102">
        <f>Z67</f>
        <v>2193800</v>
      </c>
      <c r="AA66" s="103">
        <f>AA67</f>
        <v>1688300</v>
      </c>
      <c r="AB66" s="103">
        <f>AB67</f>
        <v>1685500</v>
      </c>
      <c r="AC66" s="103">
        <f t="shared" si="27"/>
        <v>5567600</v>
      </c>
      <c r="AD66" s="420">
        <f t="shared" si="21"/>
        <v>32.001379468904474</v>
      </c>
      <c r="AE66" s="374"/>
      <c r="AF66" s="420">
        <f t="shared" si="28"/>
        <v>9251600</v>
      </c>
      <c r="AG66" s="420">
        <f t="shared" si="29"/>
        <v>53.176227152546268</v>
      </c>
      <c r="AH66" s="374"/>
      <c r="AI66" s="420">
        <f>AI67</f>
        <v>1758200</v>
      </c>
      <c r="AJ66" s="103">
        <f>AJ67</f>
        <v>1754100</v>
      </c>
      <c r="AK66" s="103">
        <f>AK67</f>
        <v>1749700</v>
      </c>
      <c r="AL66" s="103">
        <f t="shared" si="30"/>
        <v>5262000</v>
      </c>
      <c r="AM66" s="420">
        <f t="shared" si="22"/>
        <v>30.24485573054374</v>
      </c>
      <c r="AN66" s="374"/>
      <c r="AO66" s="420">
        <f>AO67</f>
        <v>1141000</v>
      </c>
      <c r="AP66" s="103">
        <f>AP67</f>
        <v>1137500</v>
      </c>
      <c r="AQ66" s="103">
        <f>AQ67</f>
        <v>605900</v>
      </c>
      <c r="AR66" s="103">
        <f t="shared" si="31"/>
        <v>2884400</v>
      </c>
      <c r="AS66" s="420">
        <f t="shared" si="23"/>
        <v>16.578917116909988</v>
      </c>
      <c r="AT66" s="374"/>
      <c r="AU66" s="420">
        <f t="shared" si="32"/>
        <v>8146400</v>
      </c>
      <c r="AV66" s="420">
        <f t="shared" si="33"/>
        <v>46.823772847453732</v>
      </c>
      <c r="AW66" s="374"/>
      <c r="AX66" s="420">
        <f t="shared" si="34"/>
        <v>17398000</v>
      </c>
      <c r="AY66" s="420">
        <f t="shared" si="35"/>
        <v>100</v>
      </c>
    </row>
    <row r="67" spans="1:51" ht="30" customHeight="1" x14ac:dyDescent="0.2">
      <c r="A67" s="82"/>
      <c r="B67" s="83"/>
      <c r="C67" s="83"/>
      <c r="D67" s="63"/>
      <c r="E67" s="60"/>
      <c r="F67" s="83"/>
      <c r="G67" s="104"/>
      <c r="H67" s="105"/>
      <c r="I67" s="123">
        <v>2</v>
      </c>
      <c r="J67" s="60"/>
      <c r="K67" s="61"/>
      <c r="L67" s="62"/>
      <c r="M67" s="63"/>
      <c r="N67" s="124" t="s">
        <v>54</v>
      </c>
      <c r="O67" s="126">
        <f>O68+O75</f>
        <v>17398000</v>
      </c>
      <c r="P67" s="126">
        <f>P68+P75</f>
        <v>19719000</v>
      </c>
      <c r="Q67" s="126">
        <f>Q68+Q75</f>
        <v>22583000</v>
      </c>
      <c r="R67" s="126">
        <f>R68+R75</f>
        <v>17398000</v>
      </c>
      <c r="S67" s="388"/>
      <c r="T67" s="126">
        <f>T68+T75</f>
        <v>1063500</v>
      </c>
      <c r="U67" s="126">
        <f>U68+U75</f>
        <v>1312100</v>
      </c>
      <c r="V67" s="126">
        <f>V68+V75</f>
        <v>1308400</v>
      </c>
      <c r="W67" s="126">
        <f t="shared" si="25"/>
        <v>3684000</v>
      </c>
      <c r="X67" s="125">
        <f t="shared" si="26"/>
        <v>21.174847683641797</v>
      </c>
      <c r="Y67" s="374"/>
      <c r="Z67" s="125">
        <f>Z68+Z75</f>
        <v>2193800</v>
      </c>
      <c r="AA67" s="126">
        <f>AA68+AA75</f>
        <v>1688300</v>
      </c>
      <c r="AB67" s="126">
        <f>AB68+AB75</f>
        <v>1685500</v>
      </c>
      <c r="AC67" s="126">
        <f t="shared" si="27"/>
        <v>5567600</v>
      </c>
      <c r="AD67" s="423">
        <f t="shared" si="21"/>
        <v>32.001379468904474</v>
      </c>
      <c r="AE67" s="374"/>
      <c r="AF67" s="423">
        <f t="shared" si="28"/>
        <v>9251600</v>
      </c>
      <c r="AG67" s="423">
        <f t="shared" si="29"/>
        <v>53.176227152546268</v>
      </c>
      <c r="AH67" s="374"/>
      <c r="AI67" s="423">
        <f>AI68+AI75</f>
        <v>1758200</v>
      </c>
      <c r="AJ67" s="126">
        <f>AJ68+AJ75</f>
        <v>1754100</v>
      </c>
      <c r="AK67" s="126">
        <f>AK68+AK75</f>
        <v>1749700</v>
      </c>
      <c r="AL67" s="126">
        <f t="shared" si="30"/>
        <v>5262000</v>
      </c>
      <c r="AM67" s="423">
        <f t="shared" si="22"/>
        <v>30.24485573054374</v>
      </c>
      <c r="AN67" s="374"/>
      <c r="AO67" s="423">
        <f>AO68+AO75</f>
        <v>1141000</v>
      </c>
      <c r="AP67" s="126">
        <f>AP68+AP75</f>
        <v>1137500</v>
      </c>
      <c r="AQ67" s="126">
        <f>AQ68+AQ75</f>
        <v>605900</v>
      </c>
      <c r="AR67" s="126">
        <f t="shared" si="31"/>
        <v>2884400</v>
      </c>
      <c r="AS67" s="423">
        <f t="shared" si="23"/>
        <v>16.578917116909988</v>
      </c>
      <c r="AT67" s="374"/>
      <c r="AU67" s="423">
        <f t="shared" si="32"/>
        <v>8146400</v>
      </c>
      <c r="AV67" s="423">
        <f t="shared" si="33"/>
        <v>46.823772847453732</v>
      </c>
      <c r="AW67" s="374"/>
      <c r="AX67" s="423">
        <f t="shared" si="34"/>
        <v>17398000</v>
      </c>
      <c r="AY67" s="423">
        <f t="shared" si="35"/>
        <v>100</v>
      </c>
    </row>
    <row r="68" spans="1:51" ht="30" customHeight="1" x14ac:dyDescent="0.2">
      <c r="A68" s="82"/>
      <c r="B68" s="83"/>
      <c r="C68" s="83"/>
      <c r="D68" s="63"/>
      <c r="E68" s="60"/>
      <c r="F68" s="83"/>
      <c r="G68" s="104"/>
      <c r="H68" s="105"/>
      <c r="I68" s="59"/>
      <c r="J68" s="130" t="s">
        <v>55</v>
      </c>
      <c r="K68" s="330"/>
      <c r="L68" s="331"/>
      <c r="M68" s="329"/>
      <c r="N68" s="101" t="s">
        <v>56</v>
      </c>
      <c r="O68" s="103">
        <f>O69+O70+O71+O72+O73+O74</f>
        <v>13218000</v>
      </c>
      <c r="P68" s="131">
        <f>P69+P70+P71+P72+P73+P74</f>
        <v>13936000</v>
      </c>
      <c r="Q68" s="132">
        <f>Q69+Q70+Q71+Q72+Q73+Q74</f>
        <v>14652000</v>
      </c>
      <c r="R68" s="103">
        <f>R69+R70+R71+R72+R73+R74</f>
        <v>13218000</v>
      </c>
      <c r="S68" s="379"/>
      <c r="T68" s="103">
        <f>T69+T70+T71+T72+T73+T74</f>
        <v>1063500</v>
      </c>
      <c r="U68" s="103">
        <f>U69+U70+U71+U72+U73+U74</f>
        <v>1060100</v>
      </c>
      <c r="V68" s="103">
        <f>V69+V70+V71+V72+V73+V74</f>
        <v>1056400</v>
      </c>
      <c r="W68" s="103">
        <f t="shared" si="25"/>
        <v>3180000</v>
      </c>
      <c r="X68" s="102">
        <f t="shared" si="26"/>
        <v>24.058102587380844</v>
      </c>
      <c r="Y68" s="374"/>
      <c r="Z68" s="102">
        <f>Z69+Z70+Z71+Z72+Z73+Z74</f>
        <v>1829800</v>
      </c>
      <c r="AA68" s="103">
        <f>AA69+AA70+AA71+AA72+AA73+AA74</f>
        <v>1324300</v>
      </c>
      <c r="AB68" s="103">
        <f>AB69+AB70+AB71+AB72+AB73+AB74</f>
        <v>1321500</v>
      </c>
      <c r="AC68" s="103">
        <f t="shared" si="27"/>
        <v>4475600</v>
      </c>
      <c r="AD68" s="420">
        <f t="shared" si="21"/>
        <v>33.859888031472238</v>
      </c>
      <c r="AE68" s="374"/>
      <c r="AF68" s="420">
        <f t="shared" si="28"/>
        <v>7655600</v>
      </c>
      <c r="AG68" s="420">
        <f t="shared" si="29"/>
        <v>57.917990618853082</v>
      </c>
      <c r="AH68" s="374"/>
      <c r="AI68" s="420">
        <f>AI69+AI70+AI71+AI72+AI73+AI74</f>
        <v>1241200</v>
      </c>
      <c r="AJ68" s="103">
        <f>AJ69+AJ70+AJ71+AJ72+AJ73+AJ74</f>
        <v>1237100</v>
      </c>
      <c r="AK68" s="103">
        <f>AK69+AK70+AK71+AK72+AK73+AK74</f>
        <v>1232700</v>
      </c>
      <c r="AL68" s="103">
        <f t="shared" si="30"/>
        <v>3711000</v>
      </c>
      <c r="AM68" s="420">
        <f t="shared" si="22"/>
        <v>28.075351793009531</v>
      </c>
      <c r="AN68" s="374"/>
      <c r="AO68" s="420">
        <f>AO69+AO70+AO71+AO72+AO73+AO74</f>
        <v>790000</v>
      </c>
      <c r="AP68" s="103">
        <f>AP69+AP70+AP71+AP72+AP73+AP74</f>
        <v>788500</v>
      </c>
      <c r="AQ68" s="103">
        <f>AQ69+AQ70+AQ71+AQ72+AQ73+AQ74</f>
        <v>272900</v>
      </c>
      <c r="AR68" s="103">
        <f t="shared" si="31"/>
        <v>1851400</v>
      </c>
      <c r="AS68" s="420">
        <f t="shared" si="23"/>
        <v>14.006657588137388</v>
      </c>
      <c r="AT68" s="374"/>
      <c r="AU68" s="420">
        <f t="shared" si="32"/>
        <v>5562400</v>
      </c>
      <c r="AV68" s="420">
        <f t="shared" si="33"/>
        <v>42.082009381146918</v>
      </c>
      <c r="AW68" s="374"/>
      <c r="AX68" s="420">
        <f t="shared" si="34"/>
        <v>13218000</v>
      </c>
      <c r="AY68" s="420">
        <f t="shared" si="35"/>
        <v>100</v>
      </c>
    </row>
    <row r="69" spans="1:51" ht="30" customHeight="1" x14ac:dyDescent="0.2">
      <c r="A69" s="82"/>
      <c r="B69" s="83"/>
      <c r="C69" s="83"/>
      <c r="D69" s="63"/>
      <c r="E69" s="60"/>
      <c r="F69" s="83"/>
      <c r="G69" s="104"/>
      <c r="H69" s="105"/>
      <c r="I69" s="59"/>
      <c r="J69" s="60"/>
      <c r="K69" s="133">
        <v>1</v>
      </c>
      <c r="L69" s="312"/>
      <c r="M69" s="84"/>
      <c r="N69" s="134" t="s">
        <v>134</v>
      </c>
      <c r="O69" s="129">
        <v>83000</v>
      </c>
      <c r="P69" s="136">
        <v>90000</v>
      </c>
      <c r="Q69" s="137">
        <v>97000</v>
      </c>
      <c r="R69" s="129">
        <v>83000</v>
      </c>
      <c r="S69" s="375"/>
      <c r="T69" s="129">
        <v>7000</v>
      </c>
      <c r="U69" s="129">
        <v>7000</v>
      </c>
      <c r="V69" s="129">
        <v>7000</v>
      </c>
      <c r="W69" s="129">
        <f t="shared" si="25"/>
        <v>21000</v>
      </c>
      <c r="X69" s="135">
        <f t="shared" si="26"/>
        <v>25.301204819277107</v>
      </c>
      <c r="Y69" s="374"/>
      <c r="Z69" s="135">
        <v>9000</v>
      </c>
      <c r="AA69" s="129">
        <v>9000</v>
      </c>
      <c r="AB69" s="129">
        <v>9000</v>
      </c>
      <c r="AC69" s="129">
        <f t="shared" si="27"/>
        <v>27000</v>
      </c>
      <c r="AD69" s="424">
        <f t="shared" si="21"/>
        <v>32.53012048192771</v>
      </c>
      <c r="AE69" s="374"/>
      <c r="AF69" s="424">
        <f t="shared" si="28"/>
        <v>48000</v>
      </c>
      <c r="AG69" s="424">
        <f t="shared" si="29"/>
        <v>57.831325301204821</v>
      </c>
      <c r="AH69" s="374"/>
      <c r="AI69" s="424">
        <v>8000</v>
      </c>
      <c r="AJ69" s="129">
        <v>8000</v>
      </c>
      <c r="AK69" s="129">
        <v>8000</v>
      </c>
      <c r="AL69" s="129">
        <f t="shared" si="30"/>
        <v>24000</v>
      </c>
      <c r="AM69" s="424">
        <f t="shared" si="22"/>
        <v>28.91566265060241</v>
      </c>
      <c r="AN69" s="374"/>
      <c r="AO69" s="424">
        <v>5000</v>
      </c>
      <c r="AP69" s="129">
        <v>5000</v>
      </c>
      <c r="AQ69" s="129">
        <v>1000</v>
      </c>
      <c r="AR69" s="129">
        <f t="shared" si="31"/>
        <v>11000</v>
      </c>
      <c r="AS69" s="424">
        <f t="shared" si="23"/>
        <v>13.253012048192771</v>
      </c>
      <c r="AT69" s="374"/>
      <c r="AU69" s="424">
        <f t="shared" si="32"/>
        <v>35000</v>
      </c>
      <c r="AV69" s="424">
        <f t="shared" si="33"/>
        <v>42.168674698795179</v>
      </c>
      <c r="AW69" s="374"/>
      <c r="AX69" s="424">
        <f t="shared" si="34"/>
        <v>83000</v>
      </c>
      <c r="AY69" s="424">
        <f t="shared" si="35"/>
        <v>100</v>
      </c>
    </row>
    <row r="70" spans="1:51" ht="30" customHeight="1" x14ac:dyDescent="0.2">
      <c r="A70" s="82"/>
      <c r="B70" s="83"/>
      <c r="C70" s="83"/>
      <c r="D70" s="63"/>
      <c r="E70" s="60"/>
      <c r="F70" s="83"/>
      <c r="G70" s="104"/>
      <c r="H70" s="105"/>
      <c r="I70" s="59"/>
      <c r="J70" s="60"/>
      <c r="K70" s="133">
        <v>2</v>
      </c>
      <c r="L70" s="312"/>
      <c r="M70" s="84"/>
      <c r="N70" s="134" t="s">
        <v>57</v>
      </c>
      <c r="O70" s="129">
        <v>8407000</v>
      </c>
      <c r="P70" s="136">
        <v>8855000</v>
      </c>
      <c r="Q70" s="137">
        <v>9301000</v>
      </c>
      <c r="R70" s="129">
        <v>8407000</v>
      </c>
      <c r="S70" s="375"/>
      <c r="T70" s="129">
        <v>675400</v>
      </c>
      <c r="U70" s="129">
        <v>672200</v>
      </c>
      <c r="V70" s="129">
        <v>670000</v>
      </c>
      <c r="W70" s="129">
        <f t="shared" si="25"/>
        <v>2017600</v>
      </c>
      <c r="X70" s="135">
        <f t="shared" si="26"/>
        <v>23.999048412037588</v>
      </c>
      <c r="Y70" s="374"/>
      <c r="Z70" s="135">
        <v>1345100</v>
      </c>
      <c r="AA70" s="129">
        <v>841300</v>
      </c>
      <c r="AB70" s="129">
        <v>840000</v>
      </c>
      <c r="AC70" s="129">
        <f t="shared" si="27"/>
        <v>3026400</v>
      </c>
      <c r="AD70" s="424">
        <f t="shared" si="21"/>
        <v>35.998572618056379</v>
      </c>
      <c r="AE70" s="374"/>
      <c r="AF70" s="424">
        <f t="shared" si="28"/>
        <v>5044000</v>
      </c>
      <c r="AG70" s="424">
        <f t="shared" si="29"/>
        <v>59.997621030093967</v>
      </c>
      <c r="AH70" s="374"/>
      <c r="AI70" s="424">
        <v>788000</v>
      </c>
      <c r="AJ70" s="129">
        <v>786500</v>
      </c>
      <c r="AK70" s="129">
        <v>785700</v>
      </c>
      <c r="AL70" s="129">
        <f t="shared" si="30"/>
        <v>2360200</v>
      </c>
      <c r="AM70" s="424">
        <f t="shared" si="22"/>
        <v>28.074223861068159</v>
      </c>
      <c r="AN70" s="374"/>
      <c r="AO70" s="424">
        <v>501900</v>
      </c>
      <c r="AP70" s="129">
        <v>500900</v>
      </c>
      <c r="AQ70" s="129">
        <v>0</v>
      </c>
      <c r="AR70" s="129">
        <f t="shared" si="31"/>
        <v>1002800</v>
      </c>
      <c r="AS70" s="424">
        <f t="shared" si="23"/>
        <v>11.928155108837872</v>
      </c>
      <c r="AT70" s="374"/>
      <c r="AU70" s="424">
        <f t="shared" si="32"/>
        <v>3363000</v>
      </c>
      <c r="AV70" s="424">
        <f t="shared" si="33"/>
        <v>40.002378969906033</v>
      </c>
      <c r="AW70" s="374"/>
      <c r="AX70" s="424">
        <f t="shared" si="34"/>
        <v>8407000</v>
      </c>
      <c r="AY70" s="424">
        <f t="shared" si="35"/>
        <v>100</v>
      </c>
    </row>
    <row r="71" spans="1:51" ht="30" customHeight="1" x14ac:dyDescent="0.2">
      <c r="A71" s="82"/>
      <c r="B71" s="83"/>
      <c r="C71" s="83"/>
      <c r="D71" s="63"/>
      <c r="E71" s="60"/>
      <c r="F71" s="83"/>
      <c r="G71" s="104"/>
      <c r="H71" s="105"/>
      <c r="I71" s="59"/>
      <c r="J71" s="60"/>
      <c r="K71" s="133">
        <v>4</v>
      </c>
      <c r="L71" s="62"/>
      <c r="M71" s="63"/>
      <c r="N71" s="134" t="s">
        <v>144</v>
      </c>
      <c r="O71" s="129">
        <v>1000</v>
      </c>
      <c r="P71" s="136">
        <v>2000</v>
      </c>
      <c r="Q71" s="137">
        <v>3000</v>
      </c>
      <c r="R71" s="129">
        <v>1000</v>
      </c>
      <c r="S71" s="375"/>
      <c r="T71" s="129">
        <v>1000</v>
      </c>
      <c r="U71" s="129">
        <v>0</v>
      </c>
      <c r="V71" s="129"/>
      <c r="W71" s="129">
        <f t="shared" si="25"/>
        <v>1000</v>
      </c>
      <c r="X71" s="135">
        <f t="shared" si="26"/>
        <v>100</v>
      </c>
      <c r="Y71" s="374"/>
      <c r="Z71" s="135">
        <v>0</v>
      </c>
      <c r="AA71" s="129">
        <v>0</v>
      </c>
      <c r="AB71" s="129">
        <v>0</v>
      </c>
      <c r="AC71" s="129">
        <f t="shared" si="27"/>
        <v>0</v>
      </c>
      <c r="AD71" s="424">
        <f t="shared" si="21"/>
        <v>0</v>
      </c>
      <c r="AE71" s="374"/>
      <c r="AF71" s="424">
        <f t="shared" si="28"/>
        <v>1000</v>
      </c>
      <c r="AG71" s="424">
        <f t="shared" si="29"/>
        <v>100</v>
      </c>
      <c r="AH71" s="374"/>
      <c r="AI71" s="424">
        <v>0</v>
      </c>
      <c r="AJ71" s="129">
        <v>0</v>
      </c>
      <c r="AK71" s="129">
        <v>0</v>
      </c>
      <c r="AL71" s="129">
        <f t="shared" si="30"/>
        <v>0</v>
      </c>
      <c r="AM71" s="424">
        <f t="shared" si="22"/>
        <v>0</v>
      </c>
      <c r="AN71" s="374"/>
      <c r="AO71" s="424">
        <v>0</v>
      </c>
      <c r="AP71" s="129">
        <v>0</v>
      </c>
      <c r="AQ71" s="129"/>
      <c r="AR71" s="129">
        <f t="shared" si="31"/>
        <v>0</v>
      </c>
      <c r="AS71" s="424">
        <f t="shared" si="23"/>
        <v>0</v>
      </c>
      <c r="AT71" s="374"/>
      <c r="AU71" s="424">
        <f t="shared" si="32"/>
        <v>0</v>
      </c>
      <c r="AV71" s="424">
        <f t="shared" si="33"/>
        <v>0</v>
      </c>
      <c r="AW71" s="374"/>
      <c r="AX71" s="424">
        <f t="shared" si="34"/>
        <v>1000</v>
      </c>
      <c r="AY71" s="424">
        <f t="shared" si="35"/>
        <v>100</v>
      </c>
    </row>
    <row r="72" spans="1:51" ht="30" customHeight="1" x14ac:dyDescent="0.2">
      <c r="A72" s="82"/>
      <c r="B72" s="83"/>
      <c r="C72" s="83"/>
      <c r="D72" s="63"/>
      <c r="E72" s="60"/>
      <c r="F72" s="83"/>
      <c r="G72" s="104"/>
      <c r="H72" s="105"/>
      <c r="I72" s="59"/>
      <c r="J72" s="60"/>
      <c r="K72" s="133">
        <v>5</v>
      </c>
      <c r="L72" s="62"/>
      <c r="M72" s="63"/>
      <c r="N72" s="134" t="s">
        <v>58</v>
      </c>
      <c r="O72" s="129">
        <v>4554000</v>
      </c>
      <c r="P72" s="136">
        <v>4802000</v>
      </c>
      <c r="Q72" s="137">
        <v>5048000</v>
      </c>
      <c r="R72" s="129">
        <v>4554000</v>
      </c>
      <c r="S72" s="375"/>
      <c r="T72" s="129">
        <v>365100</v>
      </c>
      <c r="U72" s="129">
        <v>364800</v>
      </c>
      <c r="V72" s="129">
        <v>363900</v>
      </c>
      <c r="W72" s="129">
        <f t="shared" si="25"/>
        <v>1093800</v>
      </c>
      <c r="X72" s="135">
        <f t="shared" si="26"/>
        <v>24.018445322793148</v>
      </c>
      <c r="Y72" s="374"/>
      <c r="Z72" s="135">
        <v>457300</v>
      </c>
      <c r="AA72" s="129">
        <v>456200</v>
      </c>
      <c r="AB72" s="129">
        <v>455300</v>
      </c>
      <c r="AC72" s="129">
        <f t="shared" si="27"/>
        <v>1368800</v>
      </c>
      <c r="AD72" s="424">
        <f t="shared" si="21"/>
        <v>30.057092665788318</v>
      </c>
      <c r="AE72" s="374"/>
      <c r="AF72" s="424">
        <f t="shared" si="28"/>
        <v>2462600</v>
      </c>
      <c r="AG72" s="424">
        <f t="shared" si="29"/>
        <v>54.075537988581466</v>
      </c>
      <c r="AH72" s="374"/>
      <c r="AI72" s="424">
        <v>426200</v>
      </c>
      <c r="AJ72" s="129">
        <v>425600</v>
      </c>
      <c r="AK72" s="129">
        <v>425000</v>
      </c>
      <c r="AL72" s="129">
        <f t="shared" si="30"/>
        <v>1276800</v>
      </c>
      <c r="AM72" s="424">
        <f t="shared" si="22"/>
        <v>28.036890645586297</v>
      </c>
      <c r="AN72" s="374"/>
      <c r="AO72" s="424">
        <v>274100</v>
      </c>
      <c r="AP72" s="129">
        <v>273600</v>
      </c>
      <c r="AQ72" s="129">
        <v>266900</v>
      </c>
      <c r="AR72" s="129">
        <f t="shared" si="31"/>
        <v>814600</v>
      </c>
      <c r="AS72" s="424">
        <f t="shared" si="23"/>
        <v>17.887571365832237</v>
      </c>
      <c r="AT72" s="374"/>
      <c r="AU72" s="424">
        <f t="shared" si="32"/>
        <v>2091400</v>
      </c>
      <c r="AV72" s="424">
        <f t="shared" si="33"/>
        <v>45.924462011418534</v>
      </c>
      <c r="AW72" s="374"/>
      <c r="AX72" s="424">
        <f t="shared" si="34"/>
        <v>4554000</v>
      </c>
      <c r="AY72" s="424">
        <f t="shared" si="35"/>
        <v>100</v>
      </c>
    </row>
    <row r="73" spans="1:51" ht="30" customHeight="1" x14ac:dyDescent="0.2">
      <c r="A73" s="82"/>
      <c r="B73" s="83"/>
      <c r="C73" s="83"/>
      <c r="D73" s="63"/>
      <c r="E73" s="60"/>
      <c r="F73" s="83"/>
      <c r="G73" s="104"/>
      <c r="H73" s="105"/>
      <c r="I73" s="59"/>
      <c r="J73" s="60"/>
      <c r="K73" s="133">
        <v>7</v>
      </c>
      <c r="L73" s="62"/>
      <c r="M73" s="63"/>
      <c r="N73" s="134" t="s">
        <v>59</v>
      </c>
      <c r="O73" s="129">
        <v>27000</v>
      </c>
      <c r="P73" s="136">
        <v>32000</v>
      </c>
      <c r="Q73" s="137">
        <v>39000</v>
      </c>
      <c r="R73" s="129">
        <v>27000</v>
      </c>
      <c r="S73" s="375"/>
      <c r="T73" s="129">
        <v>3000</v>
      </c>
      <c r="U73" s="129">
        <v>4100</v>
      </c>
      <c r="V73" s="129">
        <v>3500</v>
      </c>
      <c r="W73" s="129">
        <f t="shared" si="25"/>
        <v>10600</v>
      </c>
      <c r="X73" s="135">
        <f t="shared" si="26"/>
        <v>39.25925925925926</v>
      </c>
      <c r="Y73" s="374"/>
      <c r="Z73" s="135">
        <v>3400</v>
      </c>
      <c r="AA73" s="129">
        <v>2800</v>
      </c>
      <c r="AB73" s="129">
        <v>2200</v>
      </c>
      <c r="AC73" s="129">
        <f t="shared" si="27"/>
        <v>8400</v>
      </c>
      <c r="AD73" s="424">
        <f t="shared" si="21"/>
        <v>31.111111111111111</v>
      </c>
      <c r="AE73" s="374"/>
      <c r="AF73" s="424">
        <f t="shared" si="28"/>
        <v>19000</v>
      </c>
      <c r="AG73" s="424">
        <f t="shared" si="29"/>
        <v>70.370370370370367</v>
      </c>
      <c r="AH73" s="374"/>
      <c r="AI73" s="424">
        <v>5000</v>
      </c>
      <c r="AJ73" s="129">
        <v>3000</v>
      </c>
      <c r="AK73" s="129">
        <v>0</v>
      </c>
      <c r="AL73" s="129">
        <f t="shared" si="30"/>
        <v>8000</v>
      </c>
      <c r="AM73" s="424">
        <f t="shared" si="22"/>
        <v>29.62962962962963</v>
      </c>
      <c r="AN73" s="374"/>
      <c r="AO73" s="424">
        <v>0</v>
      </c>
      <c r="AP73" s="129">
        <v>0</v>
      </c>
      <c r="AQ73" s="129">
        <v>0</v>
      </c>
      <c r="AR73" s="129">
        <f t="shared" si="31"/>
        <v>0</v>
      </c>
      <c r="AS73" s="424">
        <f t="shared" si="23"/>
        <v>0</v>
      </c>
      <c r="AT73" s="374"/>
      <c r="AU73" s="424">
        <f t="shared" si="32"/>
        <v>8000</v>
      </c>
      <c r="AV73" s="424">
        <f t="shared" si="33"/>
        <v>29.62962962962963</v>
      </c>
      <c r="AW73" s="374"/>
      <c r="AX73" s="424">
        <f t="shared" si="34"/>
        <v>27000</v>
      </c>
      <c r="AY73" s="424">
        <f t="shared" si="35"/>
        <v>100</v>
      </c>
    </row>
    <row r="74" spans="1:51" ht="30" customHeight="1" x14ac:dyDescent="0.2">
      <c r="A74" s="82"/>
      <c r="B74" s="83"/>
      <c r="C74" s="83"/>
      <c r="D74" s="63"/>
      <c r="E74" s="60"/>
      <c r="F74" s="83"/>
      <c r="G74" s="104"/>
      <c r="H74" s="105"/>
      <c r="I74" s="59"/>
      <c r="J74" s="60"/>
      <c r="K74" s="133">
        <v>8</v>
      </c>
      <c r="L74" s="62"/>
      <c r="M74" s="63"/>
      <c r="N74" s="134" t="s">
        <v>135</v>
      </c>
      <c r="O74" s="129">
        <v>146000</v>
      </c>
      <c r="P74" s="136">
        <v>155000</v>
      </c>
      <c r="Q74" s="137">
        <v>164000</v>
      </c>
      <c r="R74" s="129">
        <v>146000</v>
      </c>
      <c r="S74" s="375"/>
      <c r="T74" s="129">
        <v>12000</v>
      </c>
      <c r="U74" s="129">
        <v>12000</v>
      </c>
      <c r="V74" s="129">
        <v>12000</v>
      </c>
      <c r="W74" s="129">
        <f t="shared" si="25"/>
        <v>36000</v>
      </c>
      <c r="X74" s="135">
        <f t="shared" si="26"/>
        <v>24.657534246575342</v>
      </c>
      <c r="Y74" s="374"/>
      <c r="Z74" s="135">
        <v>15000</v>
      </c>
      <c r="AA74" s="129">
        <v>15000</v>
      </c>
      <c r="AB74" s="129">
        <v>15000</v>
      </c>
      <c r="AC74" s="129">
        <f t="shared" si="27"/>
        <v>45000</v>
      </c>
      <c r="AD74" s="424">
        <f t="shared" si="21"/>
        <v>30.82191780821918</v>
      </c>
      <c r="AE74" s="374"/>
      <c r="AF74" s="424">
        <f t="shared" si="28"/>
        <v>81000</v>
      </c>
      <c r="AG74" s="424">
        <f t="shared" si="29"/>
        <v>55.479452054794521</v>
      </c>
      <c r="AH74" s="374"/>
      <c r="AI74" s="424">
        <v>14000</v>
      </c>
      <c r="AJ74" s="129">
        <v>14000</v>
      </c>
      <c r="AK74" s="129">
        <v>14000</v>
      </c>
      <c r="AL74" s="129">
        <f t="shared" si="30"/>
        <v>42000</v>
      </c>
      <c r="AM74" s="424">
        <f t="shared" si="22"/>
        <v>28.767123287671232</v>
      </c>
      <c r="AN74" s="374"/>
      <c r="AO74" s="424">
        <v>9000</v>
      </c>
      <c r="AP74" s="129">
        <v>9000</v>
      </c>
      <c r="AQ74" s="129">
        <v>5000</v>
      </c>
      <c r="AR74" s="129">
        <f t="shared" si="31"/>
        <v>23000</v>
      </c>
      <c r="AS74" s="424">
        <f t="shared" si="23"/>
        <v>15.753424657534246</v>
      </c>
      <c r="AT74" s="374"/>
      <c r="AU74" s="424">
        <f t="shared" si="32"/>
        <v>65000</v>
      </c>
      <c r="AV74" s="424">
        <f t="shared" si="33"/>
        <v>44.520547945205479</v>
      </c>
      <c r="AW74" s="374"/>
      <c r="AX74" s="424">
        <f t="shared" si="34"/>
        <v>146000</v>
      </c>
      <c r="AY74" s="424">
        <f t="shared" si="35"/>
        <v>100</v>
      </c>
    </row>
    <row r="75" spans="1:51" ht="30" customHeight="1" x14ac:dyDescent="0.2">
      <c r="A75" s="82"/>
      <c r="B75" s="83"/>
      <c r="C75" s="83"/>
      <c r="D75" s="63"/>
      <c r="E75" s="60"/>
      <c r="F75" s="83"/>
      <c r="G75" s="104"/>
      <c r="H75" s="105"/>
      <c r="I75" s="59"/>
      <c r="J75" s="130" t="s">
        <v>92</v>
      </c>
      <c r="K75" s="61"/>
      <c r="L75" s="62"/>
      <c r="M75" s="63"/>
      <c r="N75" s="101" t="s">
        <v>114</v>
      </c>
      <c r="O75" s="103">
        <f>O76+O77+O78+O79+O80</f>
        <v>4180000</v>
      </c>
      <c r="P75" s="103">
        <f>P76+P77+P78+P79+P80</f>
        <v>5783000</v>
      </c>
      <c r="Q75" s="103">
        <f>Q76+Q77+Q78+Q79+Q80</f>
        <v>7931000</v>
      </c>
      <c r="R75" s="103">
        <f>R76+R77+R78+R79+R80</f>
        <v>4180000</v>
      </c>
      <c r="S75" s="379"/>
      <c r="T75" s="103">
        <f>T76+T77+T78+T79+T80</f>
        <v>0</v>
      </c>
      <c r="U75" s="103">
        <f>U76+U77+U78+U79+U80</f>
        <v>252000</v>
      </c>
      <c r="V75" s="103">
        <f>V76+V77+V78+V79+V80</f>
        <v>252000</v>
      </c>
      <c r="W75" s="103">
        <f t="shared" si="25"/>
        <v>504000</v>
      </c>
      <c r="X75" s="102">
        <f t="shared" si="26"/>
        <v>12.057416267942584</v>
      </c>
      <c r="Y75" s="374"/>
      <c r="Z75" s="102">
        <f>Z76+Z77+Z78+Z79+Z80</f>
        <v>364000</v>
      </c>
      <c r="AA75" s="103">
        <f>AA76+AA77+AA78+AA79+AA80</f>
        <v>364000</v>
      </c>
      <c r="AB75" s="103">
        <f>AB76+AB77+AB78+AB79+AB80</f>
        <v>364000</v>
      </c>
      <c r="AC75" s="103">
        <f t="shared" si="27"/>
        <v>1092000</v>
      </c>
      <c r="AD75" s="420">
        <f t="shared" si="21"/>
        <v>26.124401913875598</v>
      </c>
      <c r="AE75" s="374"/>
      <c r="AF75" s="420">
        <f t="shared" si="28"/>
        <v>1596000</v>
      </c>
      <c r="AG75" s="420">
        <f t="shared" si="29"/>
        <v>38.18181818181818</v>
      </c>
      <c r="AH75" s="374"/>
      <c r="AI75" s="420">
        <f>AI76+AI77+AI78+AI79+AI80</f>
        <v>517000</v>
      </c>
      <c r="AJ75" s="103">
        <f>AJ76+AJ77+AJ78+AJ79+AJ80</f>
        <v>517000</v>
      </c>
      <c r="AK75" s="103">
        <f>AK76+AK77+AK78+AK79+AK80</f>
        <v>517000</v>
      </c>
      <c r="AL75" s="103">
        <f t="shared" si="30"/>
        <v>1551000</v>
      </c>
      <c r="AM75" s="420">
        <f t="shared" si="22"/>
        <v>37.10526315789474</v>
      </c>
      <c r="AN75" s="374"/>
      <c r="AO75" s="420">
        <f>AO76+AO77+AO78+AO79+AO80</f>
        <v>351000</v>
      </c>
      <c r="AP75" s="103">
        <f>AP76+AP77+AP78+AP79+AP80</f>
        <v>349000</v>
      </c>
      <c r="AQ75" s="103">
        <f>AQ76+AQ77+AQ78+AQ79+AQ80</f>
        <v>333000</v>
      </c>
      <c r="AR75" s="103">
        <f t="shared" si="31"/>
        <v>1033000</v>
      </c>
      <c r="AS75" s="420">
        <f t="shared" si="23"/>
        <v>24.71291866028708</v>
      </c>
      <c r="AT75" s="374"/>
      <c r="AU75" s="420">
        <f t="shared" si="32"/>
        <v>2584000</v>
      </c>
      <c r="AV75" s="420">
        <f t="shared" si="33"/>
        <v>61.81818181818182</v>
      </c>
      <c r="AW75" s="374"/>
      <c r="AX75" s="420">
        <f t="shared" si="34"/>
        <v>4180000</v>
      </c>
      <c r="AY75" s="420">
        <f t="shared" si="35"/>
        <v>100</v>
      </c>
    </row>
    <row r="76" spans="1:51" ht="30" customHeight="1" x14ac:dyDescent="0.2">
      <c r="A76" s="82"/>
      <c r="B76" s="83"/>
      <c r="C76" s="83"/>
      <c r="D76" s="63"/>
      <c r="E76" s="60"/>
      <c r="F76" s="83"/>
      <c r="G76" s="104"/>
      <c r="H76" s="105"/>
      <c r="I76" s="59"/>
      <c r="J76" s="60"/>
      <c r="K76" s="133">
        <v>1</v>
      </c>
      <c r="L76" s="62"/>
      <c r="M76" s="63"/>
      <c r="N76" s="134" t="s">
        <v>115</v>
      </c>
      <c r="O76" s="129">
        <v>3400000</v>
      </c>
      <c r="P76" s="136">
        <v>4893000</v>
      </c>
      <c r="Q76" s="137">
        <v>6881000</v>
      </c>
      <c r="R76" s="129">
        <v>3400000</v>
      </c>
      <c r="S76" s="375"/>
      <c r="T76" s="129"/>
      <c r="U76" s="129">
        <v>204000</v>
      </c>
      <c r="V76" s="129">
        <v>204000</v>
      </c>
      <c r="W76" s="129">
        <f t="shared" si="25"/>
        <v>408000</v>
      </c>
      <c r="X76" s="135">
        <f t="shared" si="26"/>
        <v>12</v>
      </c>
      <c r="Y76" s="374"/>
      <c r="Z76" s="135">
        <v>295000</v>
      </c>
      <c r="AA76" s="129">
        <v>295000</v>
      </c>
      <c r="AB76" s="129">
        <v>295000</v>
      </c>
      <c r="AC76" s="129">
        <f t="shared" si="27"/>
        <v>885000</v>
      </c>
      <c r="AD76" s="424">
        <f t="shared" si="21"/>
        <v>26.029411764705884</v>
      </c>
      <c r="AE76" s="374"/>
      <c r="AF76" s="424">
        <f t="shared" si="28"/>
        <v>1293000</v>
      </c>
      <c r="AG76" s="424">
        <f t="shared" si="29"/>
        <v>38.029411764705884</v>
      </c>
      <c r="AH76" s="374"/>
      <c r="AI76" s="424">
        <v>420000</v>
      </c>
      <c r="AJ76" s="129">
        <v>420000</v>
      </c>
      <c r="AK76" s="129">
        <v>420000</v>
      </c>
      <c r="AL76" s="129">
        <f t="shared" si="30"/>
        <v>1260000</v>
      </c>
      <c r="AM76" s="424">
        <f t="shared" si="22"/>
        <v>37.058823529411768</v>
      </c>
      <c r="AN76" s="374"/>
      <c r="AO76" s="424">
        <v>284000</v>
      </c>
      <c r="AP76" s="129">
        <v>284000</v>
      </c>
      <c r="AQ76" s="129">
        <v>279000</v>
      </c>
      <c r="AR76" s="129">
        <f t="shared" si="31"/>
        <v>847000</v>
      </c>
      <c r="AS76" s="424">
        <f t="shared" si="23"/>
        <v>24.911764705882351</v>
      </c>
      <c r="AT76" s="374"/>
      <c r="AU76" s="424">
        <f t="shared" si="32"/>
        <v>2107000</v>
      </c>
      <c r="AV76" s="424">
        <f t="shared" si="33"/>
        <v>61.970588235294116</v>
      </c>
      <c r="AW76" s="374"/>
      <c r="AX76" s="424">
        <f t="shared" si="34"/>
        <v>3400000</v>
      </c>
      <c r="AY76" s="424">
        <f t="shared" si="35"/>
        <v>100</v>
      </c>
    </row>
    <row r="77" spans="1:51" ht="30" customHeight="1" x14ac:dyDescent="0.2">
      <c r="A77" s="82"/>
      <c r="B77" s="83"/>
      <c r="C77" s="83"/>
      <c r="D77" s="63"/>
      <c r="E77" s="60"/>
      <c r="F77" s="83"/>
      <c r="G77" s="104"/>
      <c r="H77" s="105"/>
      <c r="I77" s="59"/>
      <c r="J77" s="60"/>
      <c r="K77" s="133">
        <v>2</v>
      </c>
      <c r="L77" s="62"/>
      <c r="M77" s="63"/>
      <c r="N77" s="134" t="s">
        <v>116</v>
      </c>
      <c r="O77" s="129">
        <v>300000</v>
      </c>
      <c r="P77" s="136">
        <v>400000</v>
      </c>
      <c r="Q77" s="137">
        <v>400000</v>
      </c>
      <c r="R77" s="129">
        <v>300000</v>
      </c>
      <c r="S77" s="375"/>
      <c r="T77" s="129"/>
      <c r="U77" s="129">
        <v>18000</v>
      </c>
      <c r="V77" s="129">
        <v>18000</v>
      </c>
      <c r="W77" s="129">
        <f t="shared" si="25"/>
        <v>36000</v>
      </c>
      <c r="X77" s="135">
        <f t="shared" si="26"/>
        <v>12</v>
      </c>
      <c r="Y77" s="374"/>
      <c r="Z77" s="135">
        <v>26000</v>
      </c>
      <c r="AA77" s="129">
        <v>26000</v>
      </c>
      <c r="AB77" s="129">
        <v>26000</v>
      </c>
      <c r="AC77" s="129">
        <f t="shared" si="27"/>
        <v>78000</v>
      </c>
      <c r="AD77" s="424">
        <f t="shared" si="21"/>
        <v>26</v>
      </c>
      <c r="AE77" s="374"/>
      <c r="AF77" s="424">
        <f t="shared" si="28"/>
        <v>114000</v>
      </c>
      <c r="AG77" s="424">
        <f t="shared" si="29"/>
        <v>38</v>
      </c>
      <c r="AH77" s="374"/>
      <c r="AI77" s="424">
        <v>37000</v>
      </c>
      <c r="AJ77" s="129">
        <v>37000</v>
      </c>
      <c r="AK77" s="129">
        <v>37000</v>
      </c>
      <c r="AL77" s="129">
        <f t="shared" si="30"/>
        <v>111000</v>
      </c>
      <c r="AM77" s="424">
        <f t="shared" si="22"/>
        <v>37</v>
      </c>
      <c r="AN77" s="374"/>
      <c r="AO77" s="424">
        <v>25000</v>
      </c>
      <c r="AP77" s="129">
        <v>25000</v>
      </c>
      <c r="AQ77" s="129">
        <v>25000</v>
      </c>
      <c r="AR77" s="129">
        <f t="shared" si="31"/>
        <v>75000</v>
      </c>
      <c r="AS77" s="424">
        <f t="shared" si="23"/>
        <v>25</v>
      </c>
      <c r="AT77" s="374"/>
      <c r="AU77" s="424">
        <f t="shared" si="32"/>
        <v>186000</v>
      </c>
      <c r="AV77" s="424">
        <f t="shared" si="33"/>
        <v>62</v>
      </c>
      <c r="AW77" s="374"/>
      <c r="AX77" s="424">
        <f t="shared" si="34"/>
        <v>300000</v>
      </c>
      <c r="AY77" s="424">
        <f t="shared" si="35"/>
        <v>100</v>
      </c>
    </row>
    <row r="78" spans="1:51" ht="30" customHeight="1" x14ac:dyDescent="0.2">
      <c r="A78" s="82"/>
      <c r="B78" s="83"/>
      <c r="C78" s="83"/>
      <c r="D78" s="63"/>
      <c r="E78" s="60"/>
      <c r="F78" s="83"/>
      <c r="G78" s="104"/>
      <c r="H78" s="105"/>
      <c r="I78" s="59"/>
      <c r="J78" s="60"/>
      <c r="K78" s="133">
        <v>3</v>
      </c>
      <c r="L78" s="62"/>
      <c r="M78" s="63"/>
      <c r="N78" s="134" t="s">
        <v>117</v>
      </c>
      <c r="O78" s="129">
        <v>400000</v>
      </c>
      <c r="P78" s="136">
        <v>400000</v>
      </c>
      <c r="Q78" s="137">
        <v>500000</v>
      </c>
      <c r="R78" s="129">
        <v>400000</v>
      </c>
      <c r="S78" s="375"/>
      <c r="T78" s="129"/>
      <c r="U78" s="129">
        <v>24000</v>
      </c>
      <c r="V78" s="129">
        <v>24000</v>
      </c>
      <c r="W78" s="129">
        <f t="shared" si="25"/>
        <v>48000</v>
      </c>
      <c r="X78" s="135">
        <f t="shared" si="26"/>
        <v>12</v>
      </c>
      <c r="Y78" s="374"/>
      <c r="Z78" s="135">
        <v>35000</v>
      </c>
      <c r="AA78" s="129">
        <v>35000</v>
      </c>
      <c r="AB78" s="129">
        <v>35000</v>
      </c>
      <c r="AC78" s="129">
        <f t="shared" si="27"/>
        <v>105000</v>
      </c>
      <c r="AD78" s="424">
        <f t="shared" si="21"/>
        <v>26.25</v>
      </c>
      <c r="AE78" s="374"/>
      <c r="AF78" s="424">
        <f t="shared" si="28"/>
        <v>153000</v>
      </c>
      <c r="AG78" s="424">
        <f t="shared" si="29"/>
        <v>38.25</v>
      </c>
      <c r="AH78" s="374"/>
      <c r="AI78" s="424">
        <v>50000</v>
      </c>
      <c r="AJ78" s="129">
        <v>50000</v>
      </c>
      <c r="AK78" s="129">
        <v>50000</v>
      </c>
      <c r="AL78" s="129">
        <f t="shared" si="30"/>
        <v>150000</v>
      </c>
      <c r="AM78" s="424">
        <f t="shared" si="22"/>
        <v>37.5</v>
      </c>
      <c r="AN78" s="374"/>
      <c r="AO78" s="424">
        <v>34000</v>
      </c>
      <c r="AP78" s="129">
        <v>34000</v>
      </c>
      <c r="AQ78" s="129">
        <v>29000</v>
      </c>
      <c r="AR78" s="129">
        <f t="shared" si="31"/>
        <v>97000</v>
      </c>
      <c r="AS78" s="424">
        <f t="shared" si="23"/>
        <v>24.25</v>
      </c>
      <c r="AT78" s="374"/>
      <c r="AU78" s="424">
        <f t="shared" si="32"/>
        <v>247000</v>
      </c>
      <c r="AV78" s="424">
        <f t="shared" si="33"/>
        <v>61.75</v>
      </c>
      <c r="AW78" s="374"/>
      <c r="AX78" s="424">
        <f t="shared" si="34"/>
        <v>400000</v>
      </c>
      <c r="AY78" s="424">
        <f t="shared" si="35"/>
        <v>100</v>
      </c>
    </row>
    <row r="79" spans="1:51" ht="30" customHeight="1" x14ac:dyDescent="0.2">
      <c r="A79" s="82"/>
      <c r="B79" s="83"/>
      <c r="C79" s="83"/>
      <c r="D79" s="63"/>
      <c r="E79" s="60"/>
      <c r="F79" s="83"/>
      <c r="G79" s="104"/>
      <c r="H79" s="105"/>
      <c r="I79" s="59"/>
      <c r="J79" s="60"/>
      <c r="K79" s="133">
        <v>6</v>
      </c>
      <c r="L79" s="62"/>
      <c r="M79" s="63"/>
      <c r="N79" s="134" t="s">
        <v>145</v>
      </c>
      <c r="O79" s="129">
        <v>40000</v>
      </c>
      <c r="P79" s="136">
        <v>40000</v>
      </c>
      <c r="Q79" s="137">
        <v>100000</v>
      </c>
      <c r="R79" s="129">
        <v>40000</v>
      </c>
      <c r="S79" s="375"/>
      <c r="T79" s="129"/>
      <c r="U79" s="129">
        <v>3000</v>
      </c>
      <c r="V79" s="129">
        <v>3000</v>
      </c>
      <c r="W79" s="129">
        <f t="shared" si="25"/>
        <v>6000</v>
      </c>
      <c r="X79" s="135">
        <f t="shared" si="26"/>
        <v>15</v>
      </c>
      <c r="Y79" s="374"/>
      <c r="Z79" s="135">
        <v>4000</v>
      </c>
      <c r="AA79" s="129">
        <v>4000</v>
      </c>
      <c r="AB79" s="129">
        <v>4000</v>
      </c>
      <c r="AC79" s="129">
        <f t="shared" si="27"/>
        <v>12000</v>
      </c>
      <c r="AD79" s="424">
        <f t="shared" si="21"/>
        <v>30</v>
      </c>
      <c r="AE79" s="374"/>
      <c r="AF79" s="424">
        <f t="shared" si="28"/>
        <v>18000</v>
      </c>
      <c r="AG79" s="424">
        <f t="shared" si="29"/>
        <v>45</v>
      </c>
      <c r="AH79" s="374"/>
      <c r="AI79" s="424">
        <v>5000</v>
      </c>
      <c r="AJ79" s="129">
        <v>5000</v>
      </c>
      <c r="AK79" s="129">
        <v>5000</v>
      </c>
      <c r="AL79" s="129">
        <f t="shared" si="30"/>
        <v>15000</v>
      </c>
      <c r="AM79" s="424">
        <f t="shared" si="22"/>
        <v>37.5</v>
      </c>
      <c r="AN79" s="374"/>
      <c r="AO79" s="424">
        <v>4000</v>
      </c>
      <c r="AP79" s="129">
        <v>3000</v>
      </c>
      <c r="AQ79" s="129"/>
      <c r="AR79" s="129">
        <f t="shared" si="31"/>
        <v>7000</v>
      </c>
      <c r="AS79" s="424">
        <f t="shared" si="23"/>
        <v>17.5</v>
      </c>
      <c r="AT79" s="374"/>
      <c r="AU79" s="424">
        <f t="shared" si="32"/>
        <v>22000</v>
      </c>
      <c r="AV79" s="424">
        <f t="shared" si="33"/>
        <v>55</v>
      </c>
      <c r="AW79" s="374"/>
      <c r="AX79" s="424">
        <f t="shared" si="34"/>
        <v>40000</v>
      </c>
      <c r="AY79" s="424">
        <f t="shared" si="35"/>
        <v>100</v>
      </c>
    </row>
    <row r="80" spans="1:51" ht="30" customHeight="1" x14ac:dyDescent="0.2">
      <c r="A80" s="82"/>
      <c r="B80" s="83"/>
      <c r="C80" s="83"/>
      <c r="D80" s="63"/>
      <c r="E80" s="60"/>
      <c r="F80" s="83"/>
      <c r="G80" s="104"/>
      <c r="H80" s="105"/>
      <c r="I80" s="59"/>
      <c r="J80" s="60"/>
      <c r="K80" s="133">
        <v>9</v>
      </c>
      <c r="L80" s="62"/>
      <c r="M80" s="63"/>
      <c r="N80" s="134" t="s">
        <v>119</v>
      </c>
      <c r="O80" s="129">
        <v>40000</v>
      </c>
      <c r="P80" s="136">
        <v>50000</v>
      </c>
      <c r="Q80" s="137">
        <v>50000</v>
      </c>
      <c r="R80" s="129">
        <v>40000</v>
      </c>
      <c r="S80" s="375"/>
      <c r="T80" s="129"/>
      <c r="U80" s="129">
        <v>3000</v>
      </c>
      <c r="V80" s="129">
        <v>3000</v>
      </c>
      <c r="W80" s="129">
        <f t="shared" si="25"/>
        <v>6000</v>
      </c>
      <c r="X80" s="135">
        <f t="shared" si="26"/>
        <v>15</v>
      </c>
      <c r="Y80" s="374"/>
      <c r="Z80" s="135">
        <v>4000</v>
      </c>
      <c r="AA80" s="129">
        <v>4000</v>
      </c>
      <c r="AB80" s="129">
        <v>4000</v>
      </c>
      <c r="AC80" s="129">
        <f t="shared" si="27"/>
        <v>12000</v>
      </c>
      <c r="AD80" s="424">
        <f t="shared" si="21"/>
        <v>30</v>
      </c>
      <c r="AE80" s="374"/>
      <c r="AF80" s="424">
        <f t="shared" si="28"/>
        <v>18000</v>
      </c>
      <c r="AG80" s="424">
        <f t="shared" si="29"/>
        <v>45</v>
      </c>
      <c r="AH80" s="374"/>
      <c r="AI80" s="424">
        <v>5000</v>
      </c>
      <c r="AJ80" s="129">
        <v>5000</v>
      </c>
      <c r="AK80" s="129">
        <v>5000</v>
      </c>
      <c r="AL80" s="129">
        <f t="shared" si="30"/>
        <v>15000</v>
      </c>
      <c r="AM80" s="424">
        <f t="shared" si="22"/>
        <v>37.5</v>
      </c>
      <c r="AN80" s="374"/>
      <c r="AO80" s="424">
        <v>4000</v>
      </c>
      <c r="AP80" s="129">
        <v>3000</v>
      </c>
      <c r="AQ80" s="129"/>
      <c r="AR80" s="129">
        <f t="shared" si="31"/>
        <v>7000</v>
      </c>
      <c r="AS80" s="424">
        <f t="shared" si="23"/>
        <v>17.5</v>
      </c>
      <c r="AT80" s="374"/>
      <c r="AU80" s="424">
        <f t="shared" si="32"/>
        <v>22000</v>
      </c>
      <c r="AV80" s="424">
        <f t="shared" si="33"/>
        <v>55</v>
      </c>
      <c r="AW80" s="374"/>
      <c r="AX80" s="424">
        <f t="shared" si="34"/>
        <v>40000</v>
      </c>
      <c r="AY80" s="424">
        <f t="shared" si="35"/>
        <v>100</v>
      </c>
    </row>
    <row r="81" spans="1:51" ht="30" customHeight="1" x14ac:dyDescent="0.2">
      <c r="A81" s="82"/>
      <c r="B81" s="83"/>
      <c r="C81" s="83"/>
      <c r="D81" s="63"/>
      <c r="E81" s="60"/>
      <c r="F81" s="83"/>
      <c r="G81" s="104"/>
      <c r="H81" s="332" t="s">
        <v>52</v>
      </c>
      <c r="I81" s="111"/>
      <c r="J81" s="112"/>
      <c r="K81" s="113"/>
      <c r="L81" s="114"/>
      <c r="M81" s="333"/>
      <c r="N81" s="116" t="s">
        <v>53</v>
      </c>
      <c r="O81" s="118">
        <f>O82</f>
        <v>2013000</v>
      </c>
      <c r="P81" s="119">
        <f>P82</f>
        <v>2137000</v>
      </c>
      <c r="Q81" s="120">
        <f>Q82</f>
        <v>2265000</v>
      </c>
      <c r="R81" s="118">
        <f>R82</f>
        <v>2013000</v>
      </c>
      <c r="S81" s="379"/>
      <c r="T81" s="118">
        <f>T82</f>
        <v>167000</v>
      </c>
      <c r="U81" s="118">
        <f>U82</f>
        <v>164700</v>
      </c>
      <c r="V81" s="118">
        <f>V82</f>
        <v>159600</v>
      </c>
      <c r="W81" s="118">
        <f>W82</f>
        <v>491300</v>
      </c>
      <c r="X81" s="117">
        <f t="shared" si="26"/>
        <v>24.406358668653752</v>
      </c>
      <c r="Y81" s="374"/>
      <c r="Z81" s="117">
        <f>Z82</f>
        <v>210400</v>
      </c>
      <c r="AA81" s="118">
        <f>AA82</f>
        <v>207200</v>
      </c>
      <c r="AB81" s="118">
        <f>AB82</f>
        <v>208800</v>
      </c>
      <c r="AC81" s="118">
        <f>AC82</f>
        <v>626400</v>
      </c>
      <c r="AD81" s="422">
        <f t="shared" si="21"/>
        <v>31.117734724292102</v>
      </c>
      <c r="AE81" s="374"/>
      <c r="AF81" s="422">
        <f t="shared" si="28"/>
        <v>1117700</v>
      </c>
      <c r="AG81" s="422">
        <f t="shared" si="29"/>
        <v>55.524093392945851</v>
      </c>
      <c r="AH81" s="374"/>
      <c r="AI81" s="422">
        <f>AI82</f>
        <v>193000</v>
      </c>
      <c r="AJ81" s="118">
        <f>AJ82</f>
        <v>190400</v>
      </c>
      <c r="AK81" s="118">
        <f>AK82</f>
        <v>185300</v>
      </c>
      <c r="AL81" s="118">
        <f>AL82</f>
        <v>568700</v>
      </c>
      <c r="AM81" s="422">
        <f t="shared" si="22"/>
        <v>28.251366120218581</v>
      </c>
      <c r="AN81" s="374"/>
      <c r="AO81" s="422">
        <f>AO82</f>
        <v>112300</v>
      </c>
      <c r="AP81" s="118">
        <f>AP82</f>
        <v>110800</v>
      </c>
      <c r="AQ81" s="118">
        <f>AQ82</f>
        <v>103500</v>
      </c>
      <c r="AR81" s="118">
        <f>AR82</f>
        <v>326600</v>
      </c>
      <c r="AS81" s="422">
        <f t="shared" si="23"/>
        <v>16.224540486835568</v>
      </c>
      <c r="AT81" s="374"/>
      <c r="AU81" s="422">
        <f>AU82</f>
        <v>895300</v>
      </c>
      <c r="AV81" s="422">
        <f t="shared" si="33"/>
        <v>44.475906607054149</v>
      </c>
      <c r="AW81" s="374"/>
      <c r="AX81" s="422">
        <f t="shared" si="34"/>
        <v>2013000</v>
      </c>
      <c r="AY81" s="422">
        <f t="shared" si="35"/>
        <v>100</v>
      </c>
    </row>
    <row r="82" spans="1:51" ht="30" customHeight="1" x14ac:dyDescent="0.2">
      <c r="A82" s="82"/>
      <c r="B82" s="83"/>
      <c r="C82" s="83"/>
      <c r="D82" s="63"/>
      <c r="E82" s="60"/>
      <c r="F82" s="83"/>
      <c r="G82" s="104"/>
      <c r="H82" s="105"/>
      <c r="I82" s="123">
        <v>2</v>
      </c>
      <c r="J82" s="60"/>
      <c r="K82" s="61"/>
      <c r="L82" s="62"/>
      <c r="M82" s="63"/>
      <c r="N82" s="124" t="s">
        <v>54</v>
      </c>
      <c r="O82" s="126">
        <f>O83+O85</f>
        <v>2013000</v>
      </c>
      <c r="P82" s="127">
        <f>P83+P85</f>
        <v>2137000</v>
      </c>
      <c r="Q82" s="128">
        <f>Q83+Q85</f>
        <v>2265000</v>
      </c>
      <c r="R82" s="126">
        <f>R83+R85</f>
        <v>2013000</v>
      </c>
      <c r="S82" s="388"/>
      <c r="T82" s="126">
        <f>T83+T85</f>
        <v>167000</v>
      </c>
      <c r="U82" s="126">
        <f>U83+U85</f>
        <v>164700</v>
      </c>
      <c r="V82" s="126">
        <f>V83+V85</f>
        <v>159600</v>
      </c>
      <c r="W82" s="126">
        <f>W83+W85</f>
        <v>491300</v>
      </c>
      <c r="X82" s="125">
        <f t="shared" si="26"/>
        <v>24.406358668653752</v>
      </c>
      <c r="Y82" s="374"/>
      <c r="Z82" s="125">
        <f>Z83+Z85</f>
        <v>210400</v>
      </c>
      <c r="AA82" s="126">
        <f>AA83+AA85</f>
        <v>207200</v>
      </c>
      <c r="AB82" s="126">
        <f>AB83+AB85</f>
        <v>208800</v>
      </c>
      <c r="AC82" s="126">
        <f>AC83+AC85</f>
        <v>626400</v>
      </c>
      <c r="AD82" s="423">
        <f t="shared" si="21"/>
        <v>31.117734724292102</v>
      </c>
      <c r="AE82" s="374"/>
      <c r="AF82" s="423">
        <f t="shared" si="28"/>
        <v>1117700</v>
      </c>
      <c r="AG82" s="423">
        <f t="shared" si="29"/>
        <v>55.524093392945851</v>
      </c>
      <c r="AH82" s="374"/>
      <c r="AI82" s="423">
        <f>AI83+AI85</f>
        <v>193000</v>
      </c>
      <c r="AJ82" s="126">
        <f>AJ83+AJ85</f>
        <v>190400</v>
      </c>
      <c r="AK82" s="126">
        <f>AK83+AK85</f>
        <v>185300</v>
      </c>
      <c r="AL82" s="126">
        <f>AL83+AL85</f>
        <v>568700</v>
      </c>
      <c r="AM82" s="423">
        <f t="shared" si="22"/>
        <v>28.251366120218581</v>
      </c>
      <c r="AN82" s="374"/>
      <c r="AO82" s="423">
        <f>AO83+AO85</f>
        <v>112300</v>
      </c>
      <c r="AP82" s="126">
        <f>AP83+AP85</f>
        <v>110800</v>
      </c>
      <c r="AQ82" s="126">
        <f>AQ83+AQ85</f>
        <v>103500</v>
      </c>
      <c r="AR82" s="126">
        <f>AR83+AR85</f>
        <v>326600</v>
      </c>
      <c r="AS82" s="423">
        <f t="shared" si="23"/>
        <v>16.224540486835568</v>
      </c>
      <c r="AT82" s="374"/>
      <c r="AU82" s="423">
        <f>AU83</f>
        <v>895300</v>
      </c>
      <c r="AV82" s="423">
        <f t="shared" si="33"/>
        <v>44.475906607054149</v>
      </c>
      <c r="AW82" s="374"/>
      <c r="AX82" s="423">
        <f t="shared" si="34"/>
        <v>2013000</v>
      </c>
      <c r="AY82" s="423">
        <f t="shared" si="35"/>
        <v>100</v>
      </c>
    </row>
    <row r="83" spans="1:51" ht="30" hidden="1" customHeight="1" x14ac:dyDescent="0.2">
      <c r="A83" s="82"/>
      <c r="B83" s="83"/>
      <c r="C83" s="83"/>
      <c r="D83" s="63"/>
      <c r="E83" s="60"/>
      <c r="F83" s="83"/>
      <c r="G83" s="104"/>
      <c r="H83" s="105"/>
      <c r="I83" s="59"/>
      <c r="J83" s="130" t="s">
        <v>63</v>
      </c>
      <c r="K83" s="61"/>
      <c r="L83" s="62"/>
      <c r="M83" s="63"/>
      <c r="N83" s="101" t="s">
        <v>64</v>
      </c>
      <c r="O83" s="103">
        <f>O84</f>
        <v>0</v>
      </c>
      <c r="P83" s="131">
        <f>P84</f>
        <v>0</v>
      </c>
      <c r="Q83" s="132">
        <f>Q84</f>
        <v>0</v>
      </c>
      <c r="R83" s="103">
        <f>R84</f>
        <v>0</v>
      </c>
      <c r="S83" s="379"/>
      <c r="T83" s="103">
        <f>T84</f>
        <v>0</v>
      </c>
      <c r="U83" s="103">
        <f>U84</f>
        <v>0</v>
      </c>
      <c r="V83" s="103">
        <f>V84</f>
        <v>0</v>
      </c>
      <c r="W83" s="103">
        <f>W84</f>
        <v>0</v>
      </c>
      <c r="X83" s="102" t="e">
        <f t="shared" si="26"/>
        <v>#DIV/0!</v>
      </c>
      <c r="Y83" s="374"/>
      <c r="Z83" s="102">
        <f>Z84</f>
        <v>0</v>
      </c>
      <c r="AA83" s="103">
        <f>AA84</f>
        <v>0</v>
      </c>
      <c r="AB83" s="103">
        <f>AB84</f>
        <v>0</v>
      </c>
      <c r="AC83" s="103">
        <f>AC84</f>
        <v>0</v>
      </c>
      <c r="AD83" s="420" t="e">
        <f t="shared" si="21"/>
        <v>#DIV/0!</v>
      </c>
      <c r="AE83" s="374"/>
      <c r="AF83" s="420">
        <f t="shared" si="28"/>
        <v>0</v>
      </c>
      <c r="AG83" s="420" t="e">
        <f t="shared" si="29"/>
        <v>#DIV/0!</v>
      </c>
      <c r="AH83" s="374"/>
      <c r="AI83" s="420">
        <f>AI84</f>
        <v>0</v>
      </c>
      <c r="AJ83" s="103">
        <f>AJ84</f>
        <v>0</v>
      </c>
      <c r="AK83" s="103">
        <f>AK84</f>
        <v>0</v>
      </c>
      <c r="AL83" s="103">
        <f>AL84</f>
        <v>0</v>
      </c>
      <c r="AM83" s="420" t="e">
        <f t="shared" si="22"/>
        <v>#DIV/0!</v>
      </c>
      <c r="AN83" s="374"/>
      <c r="AO83" s="420">
        <f>AO84</f>
        <v>0</v>
      </c>
      <c r="AP83" s="103">
        <f>AP84</f>
        <v>0</v>
      </c>
      <c r="AQ83" s="103">
        <f>AQ84</f>
        <v>0</v>
      </c>
      <c r="AR83" s="103">
        <f>AR84</f>
        <v>0</v>
      </c>
      <c r="AS83" s="420" t="e">
        <f t="shared" si="23"/>
        <v>#DIV/0!</v>
      </c>
      <c r="AT83" s="374"/>
      <c r="AU83" s="420">
        <f>AU84</f>
        <v>895300</v>
      </c>
      <c r="AV83" s="420" t="e">
        <f t="shared" si="33"/>
        <v>#DIV/0!</v>
      </c>
      <c r="AW83" s="374"/>
      <c r="AX83" s="420">
        <f t="shared" si="34"/>
        <v>895300</v>
      </c>
      <c r="AY83" s="420" t="e">
        <f t="shared" si="35"/>
        <v>#DIV/0!</v>
      </c>
    </row>
    <row r="84" spans="1:51" ht="30" hidden="1" customHeight="1" x14ac:dyDescent="0.2">
      <c r="A84" s="82"/>
      <c r="B84" s="83"/>
      <c r="C84" s="83"/>
      <c r="D84" s="63"/>
      <c r="E84" s="60"/>
      <c r="F84" s="83"/>
      <c r="G84" s="104"/>
      <c r="H84" s="105"/>
      <c r="I84" s="59"/>
      <c r="J84" s="60"/>
      <c r="K84" s="133">
        <v>1</v>
      </c>
      <c r="L84" s="62"/>
      <c r="M84" s="63"/>
      <c r="N84" s="134" t="s">
        <v>65</v>
      </c>
      <c r="O84" s="129">
        <v>0</v>
      </c>
      <c r="P84" s="136">
        <v>0</v>
      </c>
      <c r="Q84" s="137">
        <v>0</v>
      </c>
      <c r="R84" s="129">
        <v>0</v>
      </c>
      <c r="S84" s="375"/>
      <c r="T84" s="129">
        <v>0</v>
      </c>
      <c r="U84" s="129">
        <v>0</v>
      </c>
      <c r="V84" s="129">
        <v>0</v>
      </c>
      <c r="W84" s="129"/>
      <c r="X84" s="135" t="e">
        <f t="shared" si="26"/>
        <v>#DIV/0!</v>
      </c>
      <c r="Y84" s="374"/>
      <c r="Z84" s="135">
        <v>0</v>
      </c>
      <c r="AA84" s="129">
        <v>0</v>
      </c>
      <c r="AB84" s="129">
        <v>0</v>
      </c>
      <c r="AC84" s="129"/>
      <c r="AD84" s="424" t="e">
        <f t="shared" si="21"/>
        <v>#DIV/0!</v>
      </c>
      <c r="AE84" s="374"/>
      <c r="AF84" s="424">
        <f t="shared" si="28"/>
        <v>0</v>
      </c>
      <c r="AG84" s="424" t="e">
        <f t="shared" si="29"/>
        <v>#DIV/0!</v>
      </c>
      <c r="AH84" s="374"/>
      <c r="AI84" s="424">
        <v>0</v>
      </c>
      <c r="AJ84" s="129">
        <v>0</v>
      </c>
      <c r="AK84" s="129">
        <v>0</v>
      </c>
      <c r="AL84" s="129"/>
      <c r="AM84" s="424" t="e">
        <f t="shared" si="22"/>
        <v>#DIV/0!</v>
      </c>
      <c r="AN84" s="374"/>
      <c r="AO84" s="424">
        <v>0</v>
      </c>
      <c r="AP84" s="129">
        <v>0</v>
      </c>
      <c r="AQ84" s="129">
        <v>0</v>
      </c>
      <c r="AR84" s="129"/>
      <c r="AS84" s="424" t="e">
        <f t="shared" si="23"/>
        <v>#DIV/0!</v>
      </c>
      <c r="AT84" s="374"/>
      <c r="AU84" s="424">
        <f>AU85</f>
        <v>895300</v>
      </c>
      <c r="AV84" s="424" t="e">
        <f t="shared" si="33"/>
        <v>#DIV/0!</v>
      </c>
      <c r="AW84" s="374"/>
      <c r="AX84" s="424">
        <f t="shared" si="34"/>
        <v>895300</v>
      </c>
      <c r="AY84" s="424" t="e">
        <f t="shared" si="35"/>
        <v>#DIV/0!</v>
      </c>
    </row>
    <row r="85" spans="1:51" ht="30" customHeight="1" x14ac:dyDescent="0.2">
      <c r="A85" s="82"/>
      <c r="B85" s="83"/>
      <c r="C85" s="83"/>
      <c r="D85" s="63"/>
      <c r="E85" s="60"/>
      <c r="F85" s="83"/>
      <c r="G85" s="104"/>
      <c r="H85" s="105"/>
      <c r="I85" s="59"/>
      <c r="J85" s="130" t="s">
        <v>55</v>
      </c>
      <c r="K85" s="330"/>
      <c r="L85" s="331"/>
      <c r="M85" s="329"/>
      <c r="N85" s="101" t="s">
        <v>56</v>
      </c>
      <c r="O85" s="103">
        <f>O86+O87+O88+O89+O90+O91</f>
        <v>2013000</v>
      </c>
      <c r="P85" s="131">
        <f>P86+P87+P88+P89+P90+P91</f>
        <v>2137000</v>
      </c>
      <c r="Q85" s="132">
        <f>Q86+Q87+Q88+Q89+Q90+Q91</f>
        <v>2265000</v>
      </c>
      <c r="R85" s="103">
        <f>R86+R87+R88+R89+R90+R91</f>
        <v>2013000</v>
      </c>
      <c r="S85" s="379"/>
      <c r="T85" s="103">
        <f>T86+T87+T88+T89+T90+T91</f>
        <v>167000</v>
      </c>
      <c r="U85" s="103">
        <f>U86+U87+U88+U89+U90+U91</f>
        <v>164700</v>
      </c>
      <c r="V85" s="103">
        <f>V86+V87+V88+V89+V90+V91</f>
        <v>159600</v>
      </c>
      <c r="W85" s="103">
        <f>W86+W87+W88+W89+W90+W91</f>
        <v>491300</v>
      </c>
      <c r="X85" s="102">
        <f t="shared" si="26"/>
        <v>24.406358668653752</v>
      </c>
      <c r="Y85" s="374"/>
      <c r="Z85" s="102">
        <f>Z86+Z87+Z88+Z89+Z90+Z91</f>
        <v>210400</v>
      </c>
      <c r="AA85" s="103">
        <f>AA86+AA87+AA88+AA89+AA90+AA91</f>
        <v>207200</v>
      </c>
      <c r="AB85" s="103">
        <f>AB86+AB87+AB88+AB89+AB90+AB91</f>
        <v>208800</v>
      </c>
      <c r="AC85" s="103">
        <f>AC86+AC87+AC88+AC89+AC90+AC91</f>
        <v>626400</v>
      </c>
      <c r="AD85" s="420">
        <f t="shared" si="21"/>
        <v>31.117734724292102</v>
      </c>
      <c r="AE85" s="374"/>
      <c r="AF85" s="420">
        <f t="shared" si="28"/>
        <v>1117700</v>
      </c>
      <c r="AG85" s="420">
        <f t="shared" si="29"/>
        <v>55.524093392945851</v>
      </c>
      <c r="AH85" s="374"/>
      <c r="AI85" s="420">
        <f>AI86+AI87+AI88+AI89+AI90+AI91</f>
        <v>193000</v>
      </c>
      <c r="AJ85" s="103">
        <f>AJ86+AJ87+AJ88+AJ89+AJ90+AJ91</f>
        <v>190400</v>
      </c>
      <c r="AK85" s="103">
        <f>AK86+AK87+AK88+AK89+AK90+AK91</f>
        <v>185300</v>
      </c>
      <c r="AL85" s="103">
        <f>AL86+AL87+AL88+AL89+AL90+AL91</f>
        <v>568700</v>
      </c>
      <c r="AM85" s="420">
        <f t="shared" si="22"/>
        <v>28.251366120218581</v>
      </c>
      <c r="AN85" s="374"/>
      <c r="AO85" s="420">
        <f>AO86+AO87+AO88+AO89+AO90+AO91</f>
        <v>112300</v>
      </c>
      <c r="AP85" s="103">
        <f>AP86+AP87+AP88+AP89+AP90+AP91</f>
        <v>110800</v>
      </c>
      <c r="AQ85" s="103">
        <f>AQ86+AQ87+AQ88+AQ89+AQ90+AQ91</f>
        <v>103500</v>
      </c>
      <c r="AR85" s="103">
        <f>AR86+AR87+AR88+AR89+AR90+AR91</f>
        <v>326600</v>
      </c>
      <c r="AS85" s="420">
        <f t="shared" si="23"/>
        <v>16.224540486835568</v>
      </c>
      <c r="AT85" s="374"/>
      <c r="AU85" s="424">
        <f>AU86+AU87+AU88+AU89+AU90+AU91</f>
        <v>895300</v>
      </c>
      <c r="AV85" s="420">
        <f t="shared" si="33"/>
        <v>44.475906607054149</v>
      </c>
      <c r="AW85" s="374"/>
      <c r="AX85" s="420">
        <f t="shared" si="34"/>
        <v>2013000</v>
      </c>
      <c r="AY85" s="420">
        <f t="shared" si="35"/>
        <v>100</v>
      </c>
    </row>
    <row r="86" spans="1:51" ht="30" customHeight="1" x14ac:dyDescent="0.2">
      <c r="A86" s="82"/>
      <c r="B86" s="83"/>
      <c r="C86" s="83"/>
      <c r="D86" s="63"/>
      <c r="E86" s="60"/>
      <c r="F86" s="83"/>
      <c r="G86" s="104"/>
      <c r="H86" s="105"/>
      <c r="I86" s="59"/>
      <c r="J86" s="60"/>
      <c r="K86" s="133">
        <v>1</v>
      </c>
      <c r="L86" s="312"/>
      <c r="M86" s="84"/>
      <c r="N86" s="134" t="s">
        <v>134</v>
      </c>
      <c r="O86" s="129">
        <v>14000</v>
      </c>
      <c r="P86" s="136">
        <v>17000</v>
      </c>
      <c r="Q86" s="137">
        <v>20000</v>
      </c>
      <c r="R86" s="129">
        <v>14000</v>
      </c>
      <c r="S86" s="375"/>
      <c r="T86" s="129">
        <v>2000</v>
      </c>
      <c r="U86" s="129">
        <v>2000</v>
      </c>
      <c r="V86" s="129">
        <v>1000</v>
      </c>
      <c r="W86" s="129">
        <f t="shared" ref="W86:W91" si="53">SUM(T86:V86)</f>
        <v>5000</v>
      </c>
      <c r="X86" s="135">
        <f t="shared" si="26"/>
        <v>35.714285714285715</v>
      </c>
      <c r="Y86" s="374"/>
      <c r="Z86" s="135">
        <v>2000</v>
      </c>
      <c r="AA86" s="129">
        <v>2000</v>
      </c>
      <c r="AB86" s="129">
        <v>2000</v>
      </c>
      <c r="AC86" s="129">
        <f t="shared" ref="AC86:AC91" si="54">SUM(Z86:AB86)</f>
        <v>6000</v>
      </c>
      <c r="AD86" s="424">
        <f t="shared" si="21"/>
        <v>42.857142857142854</v>
      </c>
      <c r="AE86" s="374"/>
      <c r="AF86" s="424">
        <f t="shared" si="28"/>
        <v>11000</v>
      </c>
      <c r="AG86" s="424">
        <f t="shared" si="29"/>
        <v>78.571428571428569</v>
      </c>
      <c r="AH86" s="374"/>
      <c r="AI86" s="424">
        <v>2000</v>
      </c>
      <c r="AJ86" s="129">
        <v>1000</v>
      </c>
      <c r="AK86" s="129"/>
      <c r="AL86" s="129">
        <f t="shared" ref="AL86:AL91" si="55">SUM(AI86:AK86)</f>
        <v>3000</v>
      </c>
      <c r="AM86" s="424">
        <f t="shared" si="22"/>
        <v>21.428571428571427</v>
      </c>
      <c r="AN86" s="374"/>
      <c r="AO86" s="424"/>
      <c r="AP86" s="129"/>
      <c r="AQ86" s="129"/>
      <c r="AR86" s="129">
        <f t="shared" ref="AR86:AR91" si="56">SUM(AO86:AQ86)</f>
        <v>0</v>
      </c>
      <c r="AS86" s="424">
        <f t="shared" si="23"/>
        <v>0</v>
      </c>
      <c r="AT86" s="374"/>
      <c r="AU86" s="424">
        <f t="shared" ref="AU86:AU103" si="57">AL86+AR86</f>
        <v>3000</v>
      </c>
      <c r="AV86" s="424">
        <f t="shared" si="33"/>
        <v>21.428571428571427</v>
      </c>
      <c r="AW86" s="374"/>
      <c r="AX86" s="424">
        <f t="shared" si="34"/>
        <v>14000</v>
      </c>
      <c r="AY86" s="424">
        <f t="shared" si="35"/>
        <v>100</v>
      </c>
    </row>
    <row r="87" spans="1:51" ht="30" customHeight="1" x14ac:dyDescent="0.2">
      <c r="A87" s="82"/>
      <c r="B87" s="83"/>
      <c r="C87" s="83"/>
      <c r="D87" s="63"/>
      <c r="E87" s="60"/>
      <c r="F87" s="83"/>
      <c r="G87" s="104"/>
      <c r="H87" s="105"/>
      <c r="I87" s="59"/>
      <c r="J87" s="60"/>
      <c r="K87" s="133">
        <v>2</v>
      </c>
      <c r="L87" s="312"/>
      <c r="M87" s="84"/>
      <c r="N87" s="134" t="s">
        <v>57</v>
      </c>
      <c r="O87" s="129">
        <v>121000</v>
      </c>
      <c r="P87" s="136">
        <v>128000</v>
      </c>
      <c r="Q87" s="137">
        <v>139000</v>
      </c>
      <c r="R87" s="129">
        <v>121000</v>
      </c>
      <c r="S87" s="375"/>
      <c r="T87" s="129">
        <v>11200</v>
      </c>
      <c r="U87" s="129">
        <v>10600</v>
      </c>
      <c r="V87" s="129">
        <v>9000</v>
      </c>
      <c r="W87" s="129">
        <f t="shared" si="53"/>
        <v>30800</v>
      </c>
      <c r="X87" s="135">
        <f t="shared" si="26"/>
        <v>25.454545454545453</v>
      </c>
      <c r="Y87" s="374"/>
      <c r="Z87" s="135">
        <v>15200</v>
      </c>
      <c r="AA87" s="129">
        <v>15200</v>
      </c>
      <c r="AB87" s="129">
        <v>15300</v>
      </c>
      <c r="AC87" s="129">
        <f t="shared" si="54"/>
        <v>45700</v>
      </c>
      <c r="AD87" s="424">
        <f t="shared" si="21"/>
        <v>37.768595041322314</v>
      </c>
      <c r="AE87" s="374"/>
      <c r="AF87" s="424">
        <f t="shared" si="28"/>
        <v>76500</v>
      </c>
      <c r="AG87" s="424">
        <f t="shared" si="29"/>
        <v>63.223140495867767</v>
      </c>
      <c r="AH87" s="374"/>
      <c r="AI87" s="424">
        <v>13200</v>
      </c>
      <c r="AJ87" s="129">
        <v>12300</v>
      </c>
      <c r="AK87" s="129">
        <v>11900</v>
      </c>
      <c r="AL87" s="129">
        <f t="shared" si="55"/>
        <v>37400</v>
      </c>
      <c r="AM87" s="424">
        <f t="shared" si="22"/>
        <v>30.90909090909091</v>
      </c>
      <c r="AN87" s="374"/>
      <c r="AO87" s="424">
        <v>4500</v>
      </c>
      <c r="AP87" s="129">
        <v>2600</v>
      </c>
      <c r="AQ87" s="129"/>
      <c r="AR87" s="129">
        <f t="shared" si="56"/>
        <v>7100</v>
      </c>
      <c r="AS87" s="424">
        <f t="shared" si="23"/>
        <v>5.8677685950413228</v>
      </c>
      <c r="AT87" s="374"/>
      <c r="AU87" s="424">
        <f t="shared" si="57"/>
        <v>44500</v>
      </c>
      <c r="AV87" s="424">
        <f t="shared" si="33"/>
        <v>36.776859504132233</v>
      </c>
      <c r="AW87" s="374"/>
      <c r="AX87" s="424">
        <f t="shared" si="34"/>
        <v>121000</v>
      </c>
      <c r="AY87" s="424">
        <f t="shared" si="35"/>
        <v>100</v>
      </c>
    </row>
    <row r="88" spans="1:51" ht="30" customHeight="1" x14ac:dyDescent="0.2">
      <c r="A88" s="82"/>
      <c r="B88" s="83"/>
      <c r="C88" s="83"/>
      <c r="D88" s="63"/>
      <c r="E88" s="60"/>
      <c r="F88" s="83"/>
      <c r="G88" s="104"/>
      <c r="H88" s="105"/>
      <c r="I88" s="59"/>
      <c r="J88" s="60"/>
      <c r="K88" s="133">
        <v>4</v>
      </c>
      <c r="L88" s="312"/>
      <c r="M88" s="84"/>
      <c r="N88" s="134" t="s">
        <v>144</v>
      </c>
      <c r="O88" s="129">
        <v>5000</v>
      </c>
      <c r="P88" s="136">
        <v>6000</v>
      </c>
      <c r="Q88" s="137">
        <v>7000</v>
      </c>
      <c r="R88" s="129">
        <v>5000</v>
      </c>
      <c r="S88" s="375"/>
      <c r="T88" s="129">
        <v>1000</v>
      </c>
      <c r="U88" s="129">
        <v>1000</v>
      </c>
      <c r="V88" s="129">
        <v>1000</v>
      </c>
      <c r="W88" s="129">
        <f t="shared" si="53"/>
        <v>3000</v>
      </c>
      <c r="X88" s="135">
        <f t="shared" si="26"/>
        <v>60</v>
      </c>
      <c r="Y88" s="374"/>
      <c r="Z88" s="135">
        <v>2000</v>
      </c>
      <c r="AA88" s="129"/>
      <c r="AB88" s="129"/>
      <c r="AC88" s="129">
        <f t="shared" si="54"/>
        <v>2000</v>
      </c>
      <c r="AD88" s="424">
        <f t="shared" si="21"/>
        <v>40</v>
      </c>
      <c r="AE88" s="374"/>
      <c r="AF88" s="424">
        <f t="shared" si="28"/>
        <v>5000</v>
      </c>
      <c r="AG88" s="424">
        <f t="shared" si="29"/>
        <v>100</v>
      </c>
      <c r="AH88" s="374"/>
      <c r="AI88" s="424"/>
      <c r="AJ88" s="129"/>
      <c r="AK88" s="129"/>
      <c r="AL88" s="129">
        <f t="shared" si="55"/>
        <v>0</v>
      </c>
      <c r="AM88" s="424">
        <f t="shared" si="22"/>
        <v>0</v>
      </c>
      <c r="AN88" s="374"/>
      <c r="AO88" s="424"/>
      <c r="AP88" s="129"/>
      <c r="AQ88" s="129"/>
      <c r="AR88" s="129">
        <f t="shared" si="56"/>
        <v>0</v>
      </c>
      <c r="AS88" s="424">
        <f t="shared" si="23"/>
        <v>0</v>
      </c>
      <c r="AT88" s="374"/>
      <c r="AU88" s="424">
        <f t="shared" si="57"/>
        <v>0</v>
      </c>
      <c r="AV88" s="424">
        <f t="shared" si="33"/>
        <v>0</v>
      </c>
      <c r="AW88" s="374"/>
      <c r="AX88" s="424">
        <f t="shared" si="34"/>
        <v>5000</v>
      </c>
      <c r="AY88" s="424">
        <f t="shared" si="35"/>
        <v>100</v>
      </c>
    </row>
    <row r="89" spans="1:51" ht="30" customHeight="1" x14ac:dyDescent="0.2">
      <c r="A89" s="82"/>
      <c r="B89" s="83"/>
      <c r="C89" s="83"/>
      <c r="D89" s="63"/>
      <c r="E89" s="60"/>
      <c r="F89" s="83"/>
      <c r="G89" s="104"/>
      <c r="H89" s="105"/>
      <c r="I89" s="59"/>
      <c r="J89" s="60"/>
      <c r="K89" s="133">
        <v>5</v>
      </c>
      <c r="L89" s="312"/>
      <c r="M89" s="84"/>
      <c r="N89" s="134" t="s">
        <v>58</v>
      </c>
      <c r="O89" s="129">
        <v>1802000</v>
      </c>
      <c r="P89" s="136">
        <v>1900000</v>
      </c>
      <c r="Q89" s="137">
        <v>1998000</v>
      </c>
      <c r="R89" s="129">
        <v>1802000</v>
      </c>
      <c r="S89" s="375"/>
      <c r="T89" s="129">
        <v>145100</v>
      </c>
      <c r="U89" s="129">
        <v>143800</v>
      </c>
      <c r="V89" s="129">
        <v>143800</v>
      </c>
      <c r="W89" s="129">
        <f t="shared" si="53"/>
        <v>432700</v>
      </c>
      <c r="X89" s="135">
        <f t="shared" si="26"/>
        <v>24.012208657047726</v>
      </c>
      <c r="Y89" s="374"/>
      <c r="Z89" s="135">
        <v>181300</v>
      </c>
      <c r="AA89" s="129">
        <v>180700</v>
      </c>
      <c r="AB89" s="129">
        <v>181100</v>
      </c>
      <c r="AC89" s="129">
        <f t="shared" si="54"/>
        <v>543100</v>
      </c>
      <c r="AD89" s="424">
        <f t="shared" si="21"/>
        <v>30.138734739178691</v>
      </c>
      <c r="AE89" s="374"/>
      <c r="AF89" s="424">
        <f t="shared" si="28"/>
        <v>975800</v>
      </c>
      <c r="AG89" s="424">
        <f t="shared" si="29"/>
        <v>54.150943396226417</v>
      </c>
      <c r="AH89" s="374"/>
      <c r="AI89" s="424">
        <v>169600</v>
      </c>
      <c r="AJ89" s="129">
        <v>169000</v>
      </c>
      <c r="AK89" s="129">
        <v>169100</v>
      </c>
      <c r="AL89" s="129">
        <f t="shared" si="55"/>
        <v>507700</v>
      </c>
      <c r="AM89" s="424">
        <f t="shared" si="22"/>
        <v>28.174250832408436</v>
      </c>
      <c r="AN89" s="374"/>
      <c r="AO89" s="424">
        <v>106800</v>
      </c>
      <c r="AP89" s="129">
        <v>108200</v>
      </c>
      <c r="AQ89" s="129">
        <v>103500</v>
      </c>
      <c r="AR89" s="129">
        <f t="shared" si="56"/>
        <v>318500</v>
      </c>
      <c r="AS89" s="424">
        <f t="shared" si="23"/>
        <v>17.674805771365151</v>
      </c>
      <c r="AT89" s="374"/>
      <c r="AU89" s="424">
        <f t="shared" si="57"/>
        <v>826200</v>
      </c>
      <c r="AV89" s="424">
        <f t="shared" si="33"/>
        <v>45.849056603773583</v>
      </c>
      <c r="AW89" s="374"/>
      <c r="AX89" s="424">
        <f t="shared" si="34"/>
        <v>1802000</v>
      </c>
      <c r="AY89" s="424">
        <f t="shared" si="35"/>
        <v>100</v>
      </c>
    </row>
    <row r="90" spans="1:51" ht="30" customHeight="1" x14ac:dyDescent="0.2">
      <c r="A90" s="82"/>
      <c r="B90" s="83"/>
      <c r="C90" s="83"/>
      <c r="D90" s="63"/>
      <c r="E90" s="60"/>
      <c r="F90" s="83"/>
      <c r="G90" s="104"/>
      <c r="H90" s="105"/>
      <c r="I90" s="59"/>
      <c r="J90" s="60"/>
      <c r="K90" s="133">
        <v>7</v>
      </c>
      <c r="L90" s="62"/>
      <c r="M90" s="63"/>
      <c r="N90" s="134" t="s">
        <v>59</v>
      </c>
      <c r="O90" s="129">
        <v>40000</v>
      </c>
      <c r="P90" s="136">
        <v>51000</v>
      </c>
      <c r="Q90" s="137">
        <v>62000</v>
      </c>
      <c r="R90" s="129">
        <v>40000</v>
      </c>
      <c r="S90" s="375"/>
      <c r="T90" s="129">
        <v>4700</v>
      </c>
      <c r="U90" s="129">
        <v>4300</v>
      </c>
      <c r="V90" s="129">
        <v>1800</v>
      </c>
      <c r="W90" s="129">
        <f t="shared" si="53"/>
        <v>10800</v>
      </c>
      <c r="X90" s="135">
        <f t="shared" si="26"/>
        <v>27</v>
      </c>
      <c r="Y90" s="374"/>
      <c r="Z90" s="135">
        <v>5900</v>
      </c>
      <c r="AA90" s="129">
        <v>5300</v>
      </c>
      <c r="AB90" s="129">
        <v>6400</v>
      </c>
      <c r="AC90" s="129">
        <f t="shared" si="54"/>
        <v>17600</v>
      </c>
      <c r="AD90" s="424">
        <f t="shared" si="21"/>
        <v>44</v>
      </c>
      <c r="AE90" s="374"/>
      <c r="AF90" s="424">
        <f t="shared" si="28"/>
        <v>28400</v>
      </c>
      <c r="AG90" s="424">
        <f t="shared" si="29"/>
        <v>71</v>
      </c>
      <c r="AH90" s="374"/>
      <c r="AI90" s="424">
        <v>5200</v>
      </c>
      <c r="AJ90" s="129">
        <v>5100</v>
      </c>
      <c r="AK90" s="129">
        <v>1300</v>
      </c>
      <c r="AL90" s="129">
        <f t="shared" si="55"/>
        <v>11600</v>
      </c>
      <c r="AM90" s="424">
        <f t="shared" si="22"/>
        <v>29</v>
      </c>
      <c r="AN90" s="374"/>
      <c r="AO90" s="424"/>
      <c r="AP90" s="129"/>
      <c r="AQ90" s="129"/>
      <c r="AR90" s="129">
        <f t="shared" si="56"/>
        <v>0</v>
      </c>
      <c r="AS90" s="424">
        <f t="shared" si="23"/>
        <v>0</v>
      </c>
      <c r="AT90" s="374"/>
      <c r="AU90" s="424">
        <f t="shared" si="57"/>
        <v>11600</v>
      </c>
      <c r="AV90" s="424">
        <f t="shared" si="33"/>
        <v>29</v>
      </c>
      <c r="AW90" s="374"/>
      <c r="AX90" s="424">
        <f t="shared" si="34"/>
        <v>40000</v>
      </c>
      <c r="AY90" s="424">
        <f t="shared" si="35"/>
        <v>100</v>
      </c>
    </row>
    <row r="91" spans="1:51" ht="30" customHeight="1" x14ac:dyDescent="0.2">
      <c r="A91" s="82"/>
      <c r="B91" s="83"/>
      <c r="C91" s="83"/>
      <c r="D91" s="63"/>
      <c r="E91" s="60"/>
      <c r="F91" s="83"/>
      <c r="G91" s="104"/>
      <c r="H91" s="105"/>
      <c r="I91" s="59"/>
      <c r="J91" s="60"/>
      <c r="K91" s="133">
        <v>8</v>
      </c>
      <c r="L91" s="62"/>
      <c r="M91" s="63"/>
      <c r="N91" s="134" t="s">
        <v>135</v>
      </c>
      <c r="O91" s="129">
        <v>31000</v>
      </c>
      <c r="P91" s="136">
        <v>35000</v>
      </c>
      <c r="Q91" s="137">
        <v>39000</v>
      </c>
      <c r="R91" s="129">
        <v>31000</v>
      </c>
      <c r="S91" s="375"/>
      <c r="T91" s="129">
        <v>3000</v>
      </c>
      <c r="U91" s="129">
        <v>3000</v>
      </c>
      <c r="V91" s="129">
        <v>3000</v>
      </c>
      <c r="W91" s="129">
        <f t="shared" si="53"/>
        <v>9000</v>
      </c>
      <c r="X91" s="135">
        <f t="shared" si="26"/>
        <v>29.032258064516128</v>
      </c>
      <c r="Y91" s="374"/>
      <c r="Z91" s="135">
        <v>4000</v>
      </c>
      <c r="AA91" s="129">
        <v>4000</v>
      </c>
      <c r="AB91" s="129">
        <v>4000</v>
      </c>
      <c r="AC91" s="129">
        <f t="shared" si="54"/>
        <v>12000</v>
      </c>
      <c r="AD91" s="424">
        <f t="shared" si="21"/>
        <v>38.70967741935484</v>
      </c>
      <c r="AE91" s="374"/>
      <c r="AF91" s="424">
        <f t="shared" si="28"/>
        <v>21000</v>
      </c>
      <c r="AG91" s="424">
        <f t="shared" si="29"/>
        <v>67.741935483870961</v>
      </c>
      <c r="AH91" s="374"/>
      <c r="AI91" s="424">
        <v>3000</v>
      </c>
      <c r="AJ91" s="129">
        <v>3000</v>
      </c>
      <c r="AK91" s="129">
        <v>3000</v>
      </c>
      <c r="AL91" s="129">
        <f t="shared" si="55"/>
        <v>9000</v>
      </c>
      <c r="AM91" s="424">
        <f t="shared" si="22"/>
        <v>29.032258064516128</v>
      </c>
      <c r="AN91" s="374"/>
      <c r="AO91" s="424">
        <v>1000</v>
      </c>
      <c r="AP91" s="129"/>
      <c r="AQ91" s="129"/>
      <c r="AR91" s="129">
        <f t="shared" si="56"/>
        <v>1000</v>
      </c>
      <c r="AS91" s="424">
        <f t="shared" si="23"/>
        <v>3.225806451612903</v>
      </c>
      <c r="AT91" s="374"/>
      <c r="AU91" s="424">
        <f t="shared" si="57"/>
        <v>10000</v>
      </c>
      <c r="AV91" s="424">
        <f t="shared" si="33"/>
        <v>32.258064516129032</v>
      </c>
      <c r="AW91" s="374"/>
      <c r="AX91" s="424">
        <f t="shared" si="34"/>
        <v>31000</v>
      </c>
      <c r="AY91" s="424">
        <f t="shared" si="35"/>
        <v>100</v>
      </c>
    </row>
    <row r="92" spans="1:51" ht="30" customHeight="1" x14ac:dyDescent="0.2">
      <c r="A92" s="82"/>
      <c r="B92" s="83"/>
      <c r="C92" s="83"/>
      <c r="D92" s="63"/>
      <c r="E92" s="60"/>
      <c r="F92" s="83"/>
      <c r="G92" s="104"/>
      <c r="H92" s="334" t="s">
        <v>60</v>
      </c>
      <c r="I92" s="139"/>
      <c r="J92" s="140"/>
      <c r="K92" s="141"/>
      <c r="L92" s="142"/>
      <c r="M92" s="335"/>
      <c r="N92" s="144" t="s">
        <v>61</v>
      </c>
      <c r="O92" s="147">
        <f t="shared" ref="O92:R93" si="58">O93</f>
        <v>400000</v>
      </c>
      <c r="P92" s="146">
        <f t="shared" si="58"/>
        <v>428000</v>
      </c>
      <c r="Q92" s="174">
        <f t="shared" si="58"/>
        <v>457000</v>
      </c>
      <c r="R92" s="147">
        <f t="shared" si="58"/>
        <v>400000</v>
      </c>
      <c r="S92" s="379"/>
      <c r="T92" s="147">
        <f t="shared" ref="T92:V93" si="59">T93</f>
        <v>36000</v>
      </c>
      <c r="U92" s="147">
        <f t="shared" si="59"/>
        <v>0</v>
      </c>
      <c r="V92" s="147">
        <f t="shared" si="59"/>
        <v>0</v>
      </c>
      <c r="W92" s="147">
        <f>SUM(T92:V92)</f>
        <v>36000</v>
      </c>
      <c r="X92" s="145">
        <f t="shared" si="26"/>
        <v>9</v>
      </c>
      <c r="Y92" s="374"/>
      <c r="Z92" s="145">
        <f t="shared" ref="Z92:AB93" si="60">Z93</f>
        <v>0</v>
      </c>
      <c r="AA92" s="147">
        <f t="shared" si="60"/>
        <v>0</v>
      </c>
      <c r="AB92" s="147">
        <f t="shared" si="60"/>
        <v>0</v>
      </c>
      <c r="AC92" s="147">
        <f>SUM(Z92:AB92)</f>
        <v>0</v>
      </c>
      <c r="AD92" s="149">
        <f t="shared" ref="AD92:AD103" si="61">AC92/(R92/100)</f>
        <v>0</v>
      </c>
      <c r="AE92" s="374"/>
      <c r="AF92" s="149">
        <f t="shared" si="28"/>
        <v>36000</v>
      </c>
      <c r="AG92" s="149">
        <f t="shared" si="29"/>
        <v>9</v>
      </c>
      <c r="AH92" s="374"/>
      <c r="AI92" s="149">
        <f t="shared" ref="AI92:AK93" si="62">AI93</f>
        <v>364000</v>
      </c>
      <c r="AJ92" s="147">
        <f t="shared" si="62"/>
        <v>0</v>
      </c>
      <c r="AK92" s="147">
        <f t="shared" si="62"/>
        <v>0</v>
      </c>
      <c r="AL92" s="147">
        <f>SUM(AI92:AK92)</f>
        <v>364000</v>
      </c>
      <c r="AM92" s="149">
        <f t="shared" ref="AM92:AM103" si="63">AL92/(R92/100)</f>
        <v>91</v>
      </c>
      <c r="AN92" s="374"/>
      <c r="AO92" s="149">
        <f t="shared" ref="AO92:AQ93" si="64">AO93</f>
        <v>0</v>
      </c>
      <c r="AP92" s="147">
        <f t="shared" si="64"/>
        <v>0</v>
      </c>
      <c r="AQ92" s="147">
        <f t="shared" si="64"/>
        <v>0</v>
      </c>
      <c r="AR92" s="147">
        <f>SUM(AO92:AQ92)</f>
        <v>0</v>
      </c>
      <c r="AS92" s="149">
        <f t="shared" ref="AS92:AS103" si="65">AR92/(R92/100)</f>
        <v>0</v>
      </c>
      <c r="AT92" s="374"/>
      <c r="AU92" s="149">
        <f t="shared" si="57"/>
        <v>364000</v>
      </c>
      <c r="AV92" s="149">
        <f t="shared" si="33"/>
        <v>91</v>
      </c>
      <c r="AW92" s="374"/>
      <c r="AX92" s="149">
        <f t="shared" si="34"/>
        <v>400000</v>
      </c>
      <c r="AY92" s="446">
        <f t="shared" si="35"/>
        <v>100</v>
      </c>
    </row>
    <row r="93" spans="1:51" ht="30" customHeight="1" x14ac:dyDescent="0.2">
      <c r="A93" s="82"/>
      <c r="B93" s="83"/>
      <c r="C93" s="83"/>
      <c r="D93" s="63"/>
      <c r="E93" s="60"/>
      <c r="F93" s="83"/>
      <c r="G93" s="104"/>
      <c r="H93" s="105"/>
      <c r="I93" s="123">
        <v>2</v>
      </c>
      <c r="J93" s="60"/>
      <c r="K93" s="61"/>
      <c r="L93" s="62"/>
      <c r="M93" s="63"/>
      <c r="N93" s="124" t="s">
        <v>54</v>
      </c>
      <c r="O93" s="126">
        <f t="shared" si="58"/>
        <v>400000</v>
      </c>
      <c r="P93" s="127">
        <f t="shared" si="58"/>
        <v>428000</v>
      </c>
      <c r="Q93" s="128">
        <f t="shared" si="58"/>
        <v>457000</v>
      </c>
      <c r="R93" s="126">
        <f t="shared" si="58"/>
        <v>400000</v>
      </c>
      <c r="S93" s="388"/>
      <c r="T93" s="126">
        <f t="shared" si="59"/>
        <v>36000</v>
      </c>
      <c r="U93" s="126">
        <f t="shared" si="59"/>
        <v>0</v>
      </c>
      <c r="V93" s="126">
        <f t="shared" si="59"/>
        <v>0</v>
      </c>
      <c r="W93" s="126">
        <f>SUM(T93:V93)</f>
        <v>36000</v>
      </c>
      <c r="X93" s="125">
        <f t="shared" si="26"/>
        <v>9</v>
      </c>
      <c r="Y93" s="374"/>
      <c r="Z93" s="125">
        <f t="shared" si="60"/>
        <v>0</v>
      </c>
      <c r="AA93" s="126">
        <f t="shared" si="60"/>
        <v>0</v>
      </c>
      <c r="AB93" s="126">
        <f t="shared" si="60"/>
        <v>0</v>
      </c>
      <c r="AC93" s="126">
        <f>SUM(Z93:AB93)</f>
        <v>0</v>
      </c>
      <c r="AD93" s="423">
        <f t="shared" si="61"/>
        <v>0</v>
      </c>
      <c r="AE93" s="374"/>
      <c r="AF93" s="423">
        <f t="shared" si="28"/>
        <v>36000</v>
      </c>
      <c r="AG93" s="423">
        <f t="shared" si="29"/>
        <v>9</v>
      </c>
      <c r="AH93" s="374"/>
      <c r="AI93" s="423">
        <f t="shared" si="62"/>
        <v>364000</v>
      </c>
      <c r="AJ93" s="126">
        <f t="shared" si="62"/>
        <v>0</v>
      </c>
      <c r="AK93" s="126">
        <f t="shared" si="62"/>
        <v>0</v>
      </c>
      <c r="AL93" s="126">
        <f>SUM(AI93:AK93)</f>
        <v>364000</v>
      </c>
      <c r="AM93" s="423">
        <f t="shared" si="63"/>
        <v>91</v>
      </c>
      <c r="AN93" s="374"/>
      <c r="AO93" s="423">
        <f t="shared" si="64"/>
        <v>0</v>
      </c>
      <c r="AP93" s="126">
        <f t="shared" si="64"/>
        <v>0</v>
      </c>
      <c r="AQ93" s="126">
        <f t="shared" si="64"/>
        <v>0</v>
      </c>
      <c r="AR93" s="126">
        <f>SUM(AO93:AQ93)</f>
        <v>0</v>
      </c>
      <c r="AS93" s="423">
        <f t="shared" si="65"/>
        <v>0</v>
      </c>
      <c r="AT93" s="374"/>
      <c r="AU93" s="423">
        <f t="shared" si="57"/>
        <v>364000</v>
      </c>
      <c r="AV93" s="423">
        <f t="shared" si="33"/>
        <v>91</v>
      </c>
      <c r="AW93" s="374"/>
      <c r="AX93" s="423">
        <f t="shared" si="34"/>
        <v>400000</v>
      </c>
      <c r="AY93" s="447">
        <f t="shared" si="35"/>
        <v>100</v>
      </c>
    </row>
    <row r="94" spans="1:51" ht="30" customHeight="1" x14ac:dyDescent="0.2">
      <c r="A94" s="82"/>
      <c r="B94" s="83"/>
      <c r="C94" s="83"/>
      <c r="D94" s="63"/>
      <c r="E94" s="60"/>
      <c r="F94" s="83"/>
      <c r="G94" s="104"/>
      <c r="H94" s="105"/>
      <c r="I94" s="59"/>
      <c r="J94" s="130" t="s">
        <v>55</v>
      </c>
      <c r="K94" s="330"/>
      <c r="L94" s="331"/>
      <c r="M94" s="329"/>
      <c r="N94" s="101" t="s">
        <v>56</v>
      </c>
      <c r="O94" s="103">
        <f>O95+O96+O98+O99</f>
        <v>400000</v>
      </c>
      <c r="P94" s="103">
        <f>P95+P96+P98+P99</f>
        <v>428000</v>
      </c>
      <c r="Q94" s="103">
        <f>Q95+Q96+Q98+Q99</f>
        <v>457000</v>
      </c>
      <c r="R94" s="103">
        <f>R95+R96+R98+R99</f>
        <v>400000</v>
      </c>
      <c r="S94" s="379"/>
      <c r="T94" s="103">
        <f>T95+T96+T98+T99</f>
        <v>36000</v>
      </c>
      <c r="U94" s="103">
        <f>U95+U96+U98+U99</f>
        <v>0</v>
      </c>
      <c r="V94" s="103">
        <f>V95+V96+V98+V99</f>
        <v>0</v>
      </c>
      <c r="W94" s="103">
        <f>SUM(T94:V94)</f>
        <v>36000</v>
      </c>
      <c r="X94" s="102">
        <f t="shared" si="26"/>
        <v>9</v>
      </c>
      <c r="Y94" s="374"/>
      <c r="Z94" s="102">
        <f>Z95+Z96+Z98+Z99</f>
        <v>0</v>
      </c>
      <c r="AA94" s="103">
        <f>AA95+AA96+AA98+AA99</f>
        <v>0</v>
      </c>
      <c r="AB94" s="103">
        <f>AB95+AB96+AB98+AB99</f>
        <v>0</v>
      </c>
      <c r="AC94" s="103">
        <f>SUM(Z94:AB94)</f>
        <v>0</v>
      </c>
      <c r="AD94" s="420">
        <f t="shared" si="61"/>
        <v>0</v>
      </c>
      <c r="AE94" s="374"/>
      <c r="AF94" s="420">
        <f t="shared" si="28"/>
        <v>36000</v>
      </c>
      <c r="AG94" s="420">
        <f t="shared" si="29"/>
        <v>9</v>
      </c>
      <c r="AH94" s="374"/>
      <c r="AI94" s="420">
        <f>AI95+AI96+AI98+AI99</f>
        <v>364000</v>
      </c>
      <c r="AJ94" s="103">
        <f>AJ95+AJ96+AJ98+AJ99</f>
        <v>0</v>
      </c>
      <c r="AK94" s="103">
        <f>AK95+AK96+AK98+AK99</f>
        <v>0</v>
      </c>
      <c r="AL94" s="103">
        <f>SUM(AI94:AK94)</f>
        <v>364000</v>
      </c>
      <c r="AM94" s="420">
        <f t="shared" si="63"/>
        <v>91</v>
      </c>
      <c r="AN94" s="374"/>
      <c r="AO94" s="420">
        <f>AO95+AO96+AO98+AO99</f>
        <v>0</v>
      </c>
      <c r="AP94" s="103">
        <f>AP95+AP96+AP98+AP99</f>
        <v>0</v>
      </c>
      <c r="AQ94" s="103">
        <f>AQ95+AQ96+AQ98+AQ99</f>
        <v>0</v>
      </c>
      <c r="AR94" s="103">
        <f>SUM(AO94:AQ94)</f>
        <v>0</v>
      </c>
      <c r="AS94" s="420">
        <f t="shared" si="65"/>
        <v>0</v>
      </c>
      <c r="AT94" s="374"/>
      <c r="AU94" s="420">
        <f t="shared" si="57"/>
        <v>364000</v>
      </c>
      <c r="AV94" s="420">
        <f t="shared" si="33"/>
        <v>91</v>
      </c>
      <c r="AW94" s="374"/>
      <c r="AX94" s="420">
        <f t="shared" si="34"/>
        <v>400000</v>
      </c>
      <c r="AY94" s="448">
        <f t="shared" si="35"/>
        <v>100</v>
      </c>
    </row>
    <row r="95" spans="1:51" ht="30" customHeight="1" x14ac:dyDescent="0.2">
      <c r="A95" s="82"/>
      <c r="B95" s="83"/>
      <c r="C95" s="83"/>
      <c r="D95" s="63"/>
      <c r="E95" s="60"/>
      <c r="F95" s="83"/>
      <c r="G95" s="104"/>
      <c r="H95" s="105"/>
      <c r="I95" s="59"/>
      <c r="J95" s="60"/>
      <c r="K95" s="133">
        <v>1</v>
      </c>
      <c r="L95" s="312"/>
      <c r="M95" s="84"/>
      <c r="N95" s="134" t="s">
        <v>134</v>
      </c>
      <c r="O95" s="129">
        <v>23000</v>
      </c>
      <c r="P95" s="136">
        <v>25000</v>
      </c>
      <c r="Q95" s="137">
        <v>27000</v>
      </c>
      <c r="R95" s="129">
        <v>23000</v>
      </c>
      <c r="S95" s="375"/>
      <c r="T95" s="129">
        <v>2000</v>
      </c>
      <c r="U95" s="129"/>
      <c r="V95" s="129"/>
      <c r="W95" s="129">
        <f>SUM(T95:V95)</f>
        <v>2000</v>
      </c>
      <c r="X95" s="135">
        <f t="shared" si="26"/>
        <v>8.695652173913043</v>
      </c>
      <c r="Y95" s="374"/>
      <c r="Z95" s="135"/>
      <c r="AA95" s="129"/>
      <c r="AB95" s="129"/>
      <c r="AC95" s="129">
        <f>SUM(Z95:AB95)</f>
        <v>0</v>
      </c>
      <c r="AD95" s="424">
        <f t="shared" si="61"/>
        <v>0</v>
      </c>
      <c r="AE95" s="374"/>
      <c r="AF95" s="424">
        <f t="shared" si="28"/>
        <v>2000</v>
      </c>
      <c r="AG95" s="424">
        <f t="shared" si="29"/>
        <v>8.695652173913043</v>
      </c>
      <c r="AH95" s="374"/>
      <c r="AI95" s="424">
        <v>21000</v>
      </c>
      <c r="AJ95" s="129"/>
      <c r="AK95" s="129"/>
      <c r="AL95" s="129">
        <f>SUM(AI95:AK95)</f>
        <v>21000</v>
      </c>
      <c r="AM95" s="424">
        <f t="shared" si="63"/>
        <v>91.304347826086953</v>
      </c>
      <c r="AN95" s="374"/>
      <c r="AO95" s="424"/>
      <c r="AP95" s="129"/>
      <c r="AQ95" s="129"/>
      <c r="AR95" s="129">
        <f>AO95+AP95+AQ95</f>
        <v>0</v>
      </c>
      <c r="AS95" s="424">
        <f t="shared" si="65"/>
        <v>0</v>
      </c>
      <c r="AT95" s="374"/>
      <c r="AU95" s="424">
        <f t="shared" si="57"/>
        <v>21000</v>
      </c>
      <c r="AV95" s="424">
        <f t="shared" si="33"/>
        <v>91.304347826086953</v>
      </c>
      <c r="AW95" s="374"/>
      <c r="AX95" s="424">
        <f t="shared" si="34"/>
        <v>23000</v>
      </c>
      <c r="AY95" s="449">
        <f t="shared" si="35"/>
        <v>100</v>
      </c>
    </row>
    <row r="96" spans="1:51" ht="30" customHeight="1" x14ac:dyDescent="0.2">
      <c r="A96" s="82"/>
      <c r="B96" s="83"/>
      <c r="C96" s="83"/>
      <c r="D96" s="63"/>
      <c r="E96" s="60"/>
      <c r="F96" s="83"/>
      <c r="G96" s="104"/>
      <c r="H96" s="105"/>
      <c r="I96" s="59"/>
      <c r="J96" s="60"/>
      <c r="K96" s="133">
        <v>2</v>
      </c>
      <c r="L96" s="312"/>
      <c r="M96" s="84"/>
      <c r="N96" s="134" t="s">
        <v>57</v>
      </c>
      <c r="O96" s="129">
        <v>3000</v>
      </c>
      <c r="P96" s="136">
        <v>6000</v>
      </c>
      <c r="Q96" s="137">
        <v>9000</v>
      </c>
      <c r="R96" s="129">
        <v>3000</v>
      </c>
      <c r="S96" s="375"/>
      <c r="T96" s="129"/>
      <c r="U96" s="129"/>
      <c r="V96" s="129"/>
      <c r="W96" s="129">
        <f>SUM(T96:V96)</f>
        <v>0</v>
      </c>
      <c r="X96" s="135">
        <f t="shared" si="26"/>
        <v>0</v>
      </c>
      <c r="Y96" s="374"/>
      <c r="Z96" s="135"/>
      <c r="AA96" s="129"/>
      <c r="AB96" s="129"/>
      <c r="AC96" s="129">
        <f>SUM(Z96:AB96)</f>
        <v>0</v>
      </c>
      <c r="AD96" s="424">
        <f t="shared" si="61"/>
        <v>0</v>
      </c>
      <c r="AE96" s="374"/>
      <c r="AF96" s="424">
        <f t="shared" si="28"/>
        <v>0</v>
      </c>
      <c r="AG96" s="424">
        <f t="shared" si="29"/>
        <v>0</v>
      </c>
      <c r="AH96" s="374"/>
      <c r="AI96" s="424">
        <v>3000</v>
      </c>
      <c r="AJ96" s="129"/>
      <c r="AK96" s="129"/>
      <c r="AL96" s="129">
        <f>SUM(AI96:AK96)</f>
        <v>3000</v>
      </c>
      <c r="AM96" s="424">
        <f t="shared" si="63"/>
        <v>100</v>
      </c>
      <c r="AN96" s="374"/>
      <c r="AO96" s="424"/>
      <c r="AP96" s="129"/>
      <c r="AQ96" s="129"/>
      <c r="AR96" s="129">
        <f>SUM(AO96:AQ96)</f>
        <v>0</v>
      </c>
      <c r="AS96" s="424">
        <f t="shared" si="65"/>
        <v>0</v>
      </c>
      <c r="AT96" s="374"/>
      <c r="AU96" s="424">
        <f t="shared" si="57"/>
        <v>3000</v>
      </c>
      <c r="AV96" s="424">
        <f t="shared" si="33"/>
        <v>100</v>
      </c>
      <c r="AW96" s="374"/>
      <c r="AX96" s="424">
        <f t="shared" si="34"/>
        <v>3000</v>
      </c>
      <c r="AY96" s="449">
        <f t="shared" si="35"/>
        <v>100</v>
      </c>
    </row>
    <row r="97" spans="1:51" ht="30" hidden="1" customHeight="1" x14ac:dyDescent="0.2">
      <c r="A97" s="82"/>
      <c r="B97" s="83"/>
      <c r="C97" s="83"/>
      <c r="D97" s="63"/>
      <c r="E97" s="60"/>
      <c r="F97" s="83"/>
      <c r="G97" s="104"/>
      <c r="H97" s="105"/>
      <c r="I97" s="59"/>
      <c r="J97" s="60"/>
      <c r="K97" s="133">
        <v>4</v>
      </c>
      <c r="L97" s="62"/>
      <c r="M97" s="63"/>
      <c r="N97" s="134" t="s">
        <v>144</v>
      </c>
      <c r="O97" s="129" t="e">
        <f>[1]ÖD1!AJ2758</f>
        <v>#REF!</v>
      </c>
      <c r="P97" s="136" t="e">
        <f>[1]ÖD1!AK2758</f>
        <v>#REF!</v>
      </c>
      <c r="Q97" s="137" t="e">
        <f>[1]ÖD1!AL2758</f>
        <v>#REF!</v>
      </c>
      <c r="R97" s="129" t="e">
        <f>[1]ÖD1!AM2758</f>
        <v>#REF!</v>
      </c>
      <c r="S97" s="375"/>
      <c r="T97" s="129"/>
      <c r="U97" s="129"/>
      <c r="V97" s="129"/>
      <c r="W97" s="129"/>
      <c r="X97" s="135" t="e">
        <f t="shared" si="26"/>
        <v>#REF!</v>
      </c>
      <c r="Y97" s="374"/>
      <c r="Z97" s="135"/>
      <c r="AA97" s="129"/>
      <c r="AB97" s="129"/>
      <c r="AC97" s="129"/>
      <c r="AD97" s="424" t="e">
        <f t="shared" si="61"/>
        <v>#REF!</v>
      </c>
      <c r="AE97" s="374"/>
      <c r="AF97" s="424">
        <f t="shared" si="28"/>
        <v>0</v>
      </c>
      <c r="AG97" s="424" t="e">
        <f t="shared" si="29"/>
        <v>#REF!</v>
      </c>
      <c r="AH97" s="374"/>
      <c r="AI97" s="424"/>
      <c r="AJ97" s="129"/>
      <c r="AK97" s="129"/>
      <c r="AL97" s="129"/>
      <c r="AM97" s="424" t="e">
        <f t="shared" si="63"/>
        <v>#REF!</v>
      </c>
      <c r="AN97" s="374"/>
      <c r="AO97" s="424"/>
      <c r="AP97" s="129"/>
      <c r="AQ97" s="129"/>
      <c r="AR97" s="129"/>
      <c r="AS97" s="424" t="e">
        <f t="shared" si="65"/>
        <v>#REF!</v>
      </c>
      <c r="AT97" s="374"/>
      <c r="AU97" s="424">
        <f t="shared" si="57"/>
        <v>0</v>
      </c>
      <c r="AV97" s="424" t="e">
        <f t="shared" si="33"/>
        <v>#REF!</v>
      </c>
      <c r="AW97" s="374"/>
      <c r="AX97" s="424">
        <f t="shared" si="34"/>
        <v>0</v>
      </c>
      <c r="AY97" s="449" t="e">
        <f t="shared" si="35"/>
        <v>#REF!</v>
      </c>
    </row>
    <row r="98" spans="1:51" ht="30" customHeight="1" x14ac:dyDescent="0.2">
      <c r="A98" s="82"/>
      <c r="B98" s="83"/>
      <c r="C98" s="83"/>
      <c r="D98" s="63"/>
      <c r="E98" s="60"/>
      <c r="F98" s="83"/>
      <c r="G98" s="104"/>
      <c r="H98" s="105"/>
      <c r="I98" s="59"/>
      <c r="J98" s="60"/>
      <c r="K98" s="133">
        <v>5</v>
      </c>
      <c r="L98" s="312"/>
      <c r="M98" s="84"/>
      <c r="N98" s="134" t="s">
        <v>58</v>
      </c>
      <c r="O98" s="129">
        <v>371000</v>
      </c>
      <c r="P98" s="136">
        <v>392000</v>
      </c>
      <c r="Q98" s="137">
        <v>413000</v>
      </c>
      <c r="R98" s="129">
        <v>371000</v>
      </c>
      <c r="S98" s="375"/>
      <c r="T98" s="129">
        <v>31000</v>
      </c>
      <c r="U98" s="129"/>
      <c r="V98" s="129"/>
      <c r="W98" s="129">
        <f>SUM(T98:V98)</f>
        <v>31000</v>
      </c>
      <c r="X98" s="135">
        <f t="shared" ref="X98:X103" si="66">W98/(R98/100)</f>
        <v>8.355795148247978</v>
      </c>
      <c r="Y98" s="374"/>
      <c r="Z98" s="135"/>
      <c r="AA98" s="129"/>
      <c r="AB98" s="129"/>
      <c r="AC98" s="129">
        <f>SUM(Z98:AB98)</f>
        <v>0</v>
      </c>
      <c r="AD98" s="424">
        <f t="shared" si="61"/>
        <v>0</v>
      </c>
      <c r="AE98" s="374"/>
      <c r="AF98" s="424">
        <f t="shared" ref="AF98:AF103" si="67">W98+AC98</f>
        <v>31000</v>
      </c>
      <c r="AG98" s="424">
        <f t="shared" ref="AG98:AG103" si="68">AF98/(R98/100)</f>
        <v>8.355795148247978</v>
      </c>
      <c r="AH98" s="374"/>
      <c r="AI98" s="424">
        <v>340000</v>
      </c>
      <c r="AJ98" s="129"/>
      <c r="AK98" s="129"/>
      <c r="AL98" s="129">
        <f>SUM(AI98:AK98)</f>
        <v>340000</v>
      </c>
      <c r="AM98" s="424">
        <f t="shared" si="63"/>
        <v>91.644204851752022</v>
      </c>
      <c r="AN98" s="374"/>
      <c r="AO98" s="424"/>
      <c r="AP98" s="129"/>
      <c r="AQ98" s="129"/>
      <c r="AR98" s="129">
        <f>SUM(AO98:AQ98)</f>
        <v>0</v>
      </c>
      <c r="AS98" s="424">
        <f t="shared" si="65"/>
        <v>0</v>
      </c>
      <c r="AT98" s="374"/>
      <c r="AU98" s="424">
        <f t="shared" si="57"/>
        <v>340000</v>
      </c>
      <c r="AV98" s="424">
        <f t="shared" ref="AV98:AV103" si="69">AU98/(R98/100)</f>
        <v>91.644204851752022</v>
      </c>
      <c r="AW98" s="374"/>
      <c r="AX98" s="424">
        <f t="shared" ref="AX98:AX103" si="70">AF98+AU98</f>
        <v>371000</v>
      </c>
      <c r="AY98" s="449">
        <f t="shared" ref="AY98:AY103" si="71">AX98/(R98/100)</f>
        <v>100</v>
      </c>
    </row>
    <row r="99" spans="1:51" ht="30" customHeight="1" x14ac:dyDescent="0.2">
      <c r="A99" s="82"/>
      <c r="B99" s="83"/>
      <c r="C99" s="83"/>
      <c r="D99" s="63"/>
      <c r="E99" s="60"/>
      <c r="F99" s="83"/>
      <c r="G99" s="104"/>
      <c r="H99" s="105"/>
      <c r="I99" s="59"/>
      <c r="J99" s="60"/>
      <c r="K99" s="133">
        <v>7</v>
      </c>
      <c r="L99" s="62"/>
      <c r="M99" s="63"/>
      <c r="N99" s="134" t="s">
        <v>59</v>
      </c>
      <c r="O99" s="129">
        <v>3000</v>
      </c>
      <c r="P99" s="136">
        <v>5000</v>
      </c>
      <c r="Q99" s="137">
        <v>8000</v>
      </c>
      <c r="R99" s="129">
        <v>3000</v>
      </c>
      <c r="S99" s="375"/>
      <c r="T99" s="129">
        <v>3000</v>
      </c>
      <c r="U99" s="129"/>
      <c r="V99" s="129"/>
      <c r="W99" s="129">
        <f>SUM(T99:V99)</f>
        <v>3000</v>
      </c>
      <c r="X99" s="135">
        <f t="shared" si="66"/>
        <v>100</v>
      </c>
      <c r="Y99" s="374"/>
      <c r="Z99" s="135"/>
      <c r="AA99" s="129"/>
      <c r="AB99" s="129"/>
      <c r="AC99" s="129">
        <f>SUM(Z99:AB99)</f>
        <v>0</v>
      </c>
      <c r="AD99" s="424">
        <f t="shared" si="61"/>
        <v>0</v>
      </c>
      <c r="AE99" s="374"/>
      <c r="AF99" s="424">
        <f t="shared" si="67"/>
        <v>3000</v>
      </c>
      <c r="AG99" s="424">
        <f t="shared" si="68"/>
        <v>100</v>
      </c>
      <c r="AH99" s="374"/>
      <c r="AI99" s="424"/>
      <c r="AJ99" s="129"/>
      <c r="AK99" s="129"/>
      <c r="AL99" s="129">
        <f>SUM(AI99:AK99)</f>
        <v>0</v>
      </c>
      <c r="AM99" s="424">
        <f t="shared" si="63"/>
        <v>0</v>
      </c>
      <c r="AN99" s="374"/>
      <c r="AO99" s="424"/>
      <c r="AP99" s="129"/>
      <c r="AQ99" s="129"/>
      <c r="AR99" s="129">
        <f>SUM(AO99:AQ99)</f>
        <v>0</v>
      </c>
      <c r="AS99" s="424">
        <f t="shared" si="65"/>
        <v>0</v>
      </c>
      <c r="AT99" s="374"/>
      <c r="AU99" s="424">
        <f t="shared" si="57"/>
        <v>0</v>
      </c>
      <c r="AV99" s="424">
        <f t="shared" si="69"/>
        <v>0</v>
      </c>
      <c r="AW99" s="374"/>
      <c r="AX99" s="424">
        <f t="shared" si="70"/>
        <v>3000</v>
      </c>
      <c r="AY99" s="449">
        <f t="shared" si="71"/>
        <v>100</v>
      </c>
    </row>
    <row r="100" spans="1:51" ht="30" customHeight="1" x14ac:dyDescent="0.2">
      <c r="A100" s="175"/>
      <c r="B100" s="176"/>
      <c r="C100" s="176"/>
      <c r="D100" s="177"/>
      <c r="E100" s="178"/>
      <c r="F100" s="176"/>
      <c r="G100" s="189"/>
      <c r="H100" s="151" t="s">
        <v>48</v>
      </c>
      <c r="I100" s="336"/>
      <c r="J100" s="337"/>
      <c r="K100" s="338"/>
      <c r="L100" s="338"/>
      <c r="M100" s="339"/>
      <c r="N100" s="157" t="s">
        <v>146</v>
      </c>
      <c r="O100" s="340">
        <f>O101</f>
        <v>337000</v>
      </c>
      <c r="P100" s="224">
        <f>P101</f>
        <v>355000</v>
      </c>
      <c r="Q100" s="225">
        <f>Q101</f>
        <v>373000</v>
      </c>
      <c r="R100" s="340">
        <f>R101</f>
        <v>337000</v>
      </c>
      <c r="S100" s="405"/>
      <c r="T100" s="340">
        <f>T101</f>
        <v>27000</v>
      </c>
      <c r="U100" s="340">
        <f>U101</f>
        <v>27000</v>
      </c>
      <c r="V100" s="340">
        <f>V730+V101+V420+V476+V674</f>
        <v>27000</v>
      </c>
      <c r="W100" s="340">
        <f t="shared" ref="W100:W101" si="72">T100+U100+V100</f>
        <v>81000</v>
      </c>
      <c r="X100" s="158">
        <f t="shared" si="66"/>
        <v>24.03560830860534</v>
      </c>
      <c r="Y100" s="374"/>
      <c r="Z100" s="158">
        <f>Z101</f>
        <v>34000</v>
      </c>
      <c r="AA100" s="340">
        <f>AA101</f>
        <v>34000</v>
      </c>
      <c r="AB100" s="340">
        <f>AB730+AB101+AB420+AB476+AB674</f>
        <v>35000</v>
      </c>
      <c r="AC100" s="340">
        <f t="shared" ref="AC100:AC101" si="73">Z100+AA100+AB100</f>
        <v>103000</v>
      </c>
      <c r="AD100" s="425">
        <f t="shared" si="61"/>
        <v>30.563798219584569</v>
      </c>
      <c r="AE100" s="374"/>
      <c r="AF100" s="425">
        <f t="shared" si="67"/>
        <v>184000</v>
      </c>
      <c r="AG100" s="425">
        <f t="shared" si="68"/>
        <v>54.59940652818991</v>
      </c>
      <c r="AH100" s="374"/>
      <c r="AI100" s="425">
        <f>AI101</f>
        <v>32000</v>
      </c>
      <c r="AJ100" s="340">
        <f>AJ101</f>
        <v>32000</v>
      </c>
      <c r="AK100" s="340">
        <f>AK730+AK101+AK420+AK476+AK674</f>
        <v>32000</v>
      </c>
      <c r="AL100" s="340">
        <f t="shared" ref="AL100:AL101" si="74">AI100+AJ100+AK100</f>
        <v>96000</v>
      </c>
      <c r="AM100" s="425">
        <f t="shared" si="63"/>
        <v>28.486646884272997</v>
      </c>
      <c r="AN100" s="374"/>
      <c r="AO100" s="425">
        <f>AO101</f>
        <v>21000</v>
      </c>
      <c r="AP100" s="340">
        <f>AP101</f>
        <v>21000</v>
      </c>
      <c r="AQ100" s="340">
        <f>AQ730+AQ101+AQ420+AQ476+AQ674</f>
        <v>15000</v>
      </c>
      <c r="AR100" s="340">
        <f t="shared" ref="AR100:AR101" si="75">AO100+AP100+AQ100</f>
        <v>57000</v>
      </c>
      <c r="AS100" s="425">
        <f t="shared" si="65"/>
        <v>16.91394658753709</v>
      </c>
      <c r="AT100" s="374"/>
      <c r="AU100" s="425">
        <f t="shared" si="57"/>
        <v>153000</v>
      </c>
      <c r="AV100" s="425">
        <f t="shared" si="69"/>
        <v>45.40059347181009</v>
      </c>
      <c r="AW100" s="374"/>
      <c r="AX100" s="425">
        <f t="shared" si="70"/>
        <v>337000</v>
      </c>
      <c r="AY100" s="425">
        <f t="shared" si="71"/>
        <v>100</v>
      </c>
    </row>
    <row r="101" spans="1:51" ht="30" customHeight="1" x14ac:dyDescent="0.2">
      <c r="A101" s="175"/>
      <c r="B101" s="176"/>
      <c r="C101" s="176"/>
      <c r="D101" s="177"/>
      <c r="E101" s="178"/>
      <c r="F101" s="176"/>
      <c r="G101" s="189"/>
      <c r="H101" s="105"/>
      <c r="I101" s="123" t="s">
        <v>96</v>
      </c>
      <c r="J101" s="60"/>
      <c r="K101" s="83"/>
      <c r="L101" s="83"/>
      <c r="M101" s="63"/>
      <c r="N101" s="124" t="s">
        <v>54</v>
      </c>
      <c r="O101" s="341">
        <f t="shared" ref="O101:R102" si="76">SUM(O102)</f>
        <v>337000</v>
      </c>
      <c r="P101" s="341">
        <f t="shared" si="76"/>
        <v>355000</v>
      </c>
      <c r="Q101" s="341">
        <f t="shared" si="76"/>
        <v>373000</v>
      </c>
      <c r="R101" s="341">
        <f t="shared" si="76"/>
        <v>337000</v>
      </c>
      <c r="S101" s="406"/>
      <c r="T101" s="341">
        <f>SUM(T102)</f>
        <v>27000</v>
      </c>
      <c r="U101" s="341">
        <f>SUM(U102)</f>
        <v>27000</v>
      </c>
      <c r="V101" s="341">
        <f>V731+V102+V421+V477+V675</f>
        <v>27000</v>
      </c>
      <c r="W101" s="341">
        <f t="shared" si="72"/>
        <v>81000</v>
      </c>
      <c r="X101" s="125">
        <f t="shared" si="66"/>
        <v>24.03560830860534</v>
      </c>
      <c r="Y101" s="374"/>
      <c r="Z101" s="125">
        <f>SUM(Z102)</f>
        <v>34000</v>
      </c>
      <c r="AA101" s="341">
        <f>SUM(AA102)</f>
        <v>34000</v>
      </c>
      <c r="AB101" s="341">
        <f>AB731+AB102+AB421+AB477+AB675</f>
        <v>35000</v>
      </c>
      <c r="AC101" s="341">
        <f t="shared" si="73"/>
        <v>103000</v>
      </c>
      <c r="AD101" s="423">
        <f t="shared" si="61"/>
        <v>30.563798219584569</v>
      </c>
      <c r="AE101" s="374"/>
      <c r="AF101" s="423">
        <f t="shared" si="67"/>
        <v>184000</v>
      </c>
      <c r="AG101" s="423">
        <f t="shared" si="68"/>
        <v>54.59940652818991</v>
      </c>
      <c r="AH101" s="374"/>
      <c r="AI101" s="423">
        <f>SUM(AI102)</f>
        <v>32000</v>
      </c>
      <c r="AJ101" s="341">
        <f>SUM(AJ102)</f>
        <v>32000</v>
      </c>
      <c r="AK101" s="341">
        <f>AK731+AK102+AK421+AK477+AK675</f>
        <v>32000</v>
      </c>
      <c r="AL101" s="341">
        <f t="shared" si="74"/>
        <v>96000</v>
      </c>
      <c r="AM101" s="423">
        <f t="shared" si="63"/>
        <v>28.486646884272997</v>
      </c>
      <c r="AN101" s="374"/>
      <c r="AO101" s="423">
        <f>SUM(AO102)</f>
        <v>21000</v>
      </c>
      <c r="AP101" s="341">
        <f>SUM(AP102)</f>
        <v>21000</v>
      </c>
      <c r="AQ101" s="341">
        <f>AQ731+AQ102+AQ421+AQ477+AQ675</f>
        <v>15000</v>
      </c>
      <c r="AR101" s="341">
        <f t="shared" si="75"/>
        <v>57000</v>
      </c>
      <c r="AS101" s="423">
        <f t="shared" si="65"/>
        <v>16.91394658753709</v>
      </c>
      <c r="AT101" s="374"/>
      <c r="AU101" s="423">
        <f t="shared" si="57"/>
        <v>153000</v>
      </c>
      <c r="AV101" s="423">
        <f t="shared" si="69"/>
        <v>45.40059347181009</v>
      </c>
      <c r="AW101" s="374"/>
      <c r="AX101" s="423">
        <f t="shared" si="70"/>
        <v>337000</v>
      </c>
      <c r="AY101" s="423">
        <f t="shared" si="71"/>
        <v>100</v>
      </c>
    </row>
    <row r="102" spans="1:51" ht="30" customHeight="1" x14ac:dyDescent="0.2">
      <c r="A102" s="175"/>
      <c r="B102" s="176"/>
      <c r="C102" s="176"/>
      <c r="D102" s="177"/>
      <c r="E102" s="178"/>
      <c r="F102" s="176"/>
      <c r="G102" s="189"/>
      <c r="H102" s="190"/>
      <c r="I102" s="191"/>
      <c r="J102" s="130" t="s">
        <v>55</v>
      </c>
      <c r="K102" s="176"/>
      <c r="L102" s="176"/>
      <c r="M102" s="177"/>
      <c r="N102" s="101" t="s">
        <v>56</v>
      </c>
      <c r="O102" s="192">
        <f t="shared" si="76"/>
        <v>337000</v>
      </c>
      <c r="P102" s="131">
        <f t="shared" si="76"/>
        <v>355000</v>
      </c>
      <c r="Q102" s="132">
        <f t="shared" si="76"/>
        <v>373000</v>
      </c>
      <c r="R102" s="192">
        <f t="shared" si="76"/>
        <v>337000</v>
      </c>
      <c r="S102" s="380"/>
      <c r="T102" s="192">
        <f>SUM(T103)</f>
        <v>27000</v>
      </c>
      <c r="U102" s="192">
        <f>SUM(U103)</f>
        <v>27000</v>
      </c>
      <c r="V102" s="192">
        <f>SUM(V103)</f>
        <v>27000</v>
      </c>
      <c r="W102" s="192">
        <f>W103</f>
        <v>81000</v>
      </c>
      <c r="X102" s="102">
        <f t="shared" si="66"/>
        <v>24.03560830860534</v>
      </c>
      <c r="Y102" s="374"/>
      <c r="Z102" s="102">
        <f>SUM(Z103)</f>
        <v>34000</v>
      </c>
      <c r="AA102" s="192">
        <f>SUM(AA103)</f>
        <v>34000</v>
      </c>
      <c r="AB102" s="192">
        <f>SUM(AB103)</f>
        <v>35000</v>
      </c>
      <c r="AC102" s="192">
        <f>AC103</f>
        <v>103000</v>
      </c>
      <c r="AD102" s="420">
        <f t="shared" si="61"/>
        <v>30.563798219584569</v>
      </c>
      <c r="AE102" s="374"/>
      <c r="AF102" s="420">
        <f t="shared" si="67"/>
        <v>184000</v>
      </c>
      <c r="AG102" s="420">
        <f t="shared" si="68"/>
        <v>54.59940652818991</v>
      </c>
      <c r="AH102" s="374"/>
      <c r="AI102" s="420">
        <f>SUM(AI103)</f>
        <v>32000</v>
      </c>
      <c r="AJ102" s="192">
        <f>SUM(AJ103)</f>
        <v>32000</v>
      </c>
      <c r="AK102" s="192">
        <f>SUM(AK103)</f>
        <v>32000</v>
      </c>
      <c r="AL102" s="192">
        <f>AL103</f>
        <v>96000</v>
      </c>
      <c r="AM102" s="420">
        <f t="shared" si="63"/>
        <v>28.486646884272997</v>
      </c>
      <c r="AN102" s="374"/>
      <c r="AO102" s="420">
        <f>SUM(AO103)</f>
        <v>21000</v>
      </c>
      <c r="AP102" s="192">
        <f>SUM(AP103)</f>
        <v>21000</v>
      </c>
      <c r="AQ102" s="192">
        <f>SUM(AQ103)</f>
        <v>15000</v>
      </c>
      <c r="AR102" s="192">
        <f>AR103</f>
        <v>57000</v>
      </c>
      <c r="AS102" s="420">
        <f t="shared" si="65"/>
        <v>16.91394658753709</v>
      </c>
      <c r="AT102" s="374"/>
      <c r="AU102" s="420">
        <f t="shared" si="57"/>
        <v>153000</v>
      </c>
      <c r="AV102" s="420">
        <f t="shared" si="69"/>
        <v>45.40059347181009</v>
      </c>
      <c r="AW102" s="374"/>
      <c r="AX102" s="420">
        <f t="shared" si="70"/>
        <v>337000</v>
      </c>
      <c r="AY102" s="420">
        <f t="shared" si="71"/>
        <v>100</v>
      </c>
    </row>
    <row r="103" spans="1:51" ht="30" customHeight="1" x14ac:dyDescent="0.2">
      <c r="A103" s="82"/>
      <c r="B103" s="83"/>
      <c r="C103" s="83"/>
      <c r="D103" s="63"/>
      <c r="E103" s="60"/>
      <c r="F103" s="83"/>
      <c r="G103" s="104"/>
      <c r="H103" s="105"/>
      <c r="I103" s="59"/>
      <c r="J103" s="60"/>
      <c r="K103" s="133">
        <v>5</v>
      </c>
      <c r="L103" s="62"/>
      <c r="M103" s="63"/>
      <c r="N103" s="134" t="s">
        <v>58</v>
      </c>
      <c r="O103" s="129">
        <v>337000</v>
      </c>
      <c r="P103" s="136">
        <v>355000</v>
      </c>
      <c r="Q103" s="137">
        <v>373000</v>
      </c>
      <c r="R103" s="129">
        <v>337000</v>
      </c>
      <c r="S103" s="375"/>
      <c r="T103" s="129">
        <v>27000</v>
      </c>
      <c r="U103" s="129">
        <v>27000</v>
      </c>
      <c r="V103" s="129">
        <v>27000</v>
      </c>
      <c r="W103" s="129">
        <f>SUM(T103:V103)</f>
        <v>81000</v>
      </c>
      <c r="X103" s="135">
        <f t="shared" si="66"/>
        <v>24.03560830860534</v>
      </c>
      <c r="Y103" s="374"/>
      <c r="Z103" s="135">
        <v>34000</v>
      </c>
      <c r="AA103" s="129">
        <v>34000</v>
      </c>
      <c r="AB103" s="129">
        <v>35000</v>
      </c>
      <c r="AC103" s="129">
        <f>SUM(Z103:AB103)</f>
        <v>103000</v>
      </c>
      <c r="AD103" s="424">
        <f t="shared" si="61"/>
        <v>30.563798219584569</v>
      </c>
      <c r="AE103" s="374"/>
      <c r="AF103" s="424">
        <f t="shared" si="67"/>
        <v>184000</v>
      </c>
      <c r="AG103" s="424">
        <f t="shared" si="68"/>
        <v>54.59940652818991</v>
      </c>
      <c r="AH103" s="374"/>
      <c r="AI103" s="424">
        <v>32000</v>
      </c>
      <c r="AJ103" s="129">
        <v>32000</v>
      </c>
      <c r="AK103" s="129">
        <v>32000</v>
      </c>
      <c r="AL103" s="129">
        <f>SUM(AI103:AK103)</f>
        <v>96000</v>
      </c>
      <c r="AM103" s="424">
        <f t="shared" si="63"/>
        <v>28.486646884272997</v>
      </c>
      <c r="AN103" s="374"/>
      <c r="AO103" s="424">
        <v>21000</v>
      </c>
      <c r="AP103" s="129">
        <v>21000</v>
      </c>
      <c r="AQ103" s="129">
        <v>15000</v>
      </c>
      <c r="AR103" s="129">
        <f>SUM(AO103:AQ103)</f>
        <v>57000</v>
      </c>
      <c r="AS103" s="424">
        <f t="shared" si="65"/>
        <v>16.91394658753709</v>
      </c>
      <c r="AT103" s="374"/>
      <c r="AU103" s="424">
        <f t="shared" si="57"/>
        <v>153000</v>
      </c>
      <c r="AV103" s="424">
        <f t="shared" si="69"/>
        <v>45.40059347181009</v>
      </c>
      <c r="AW103" s="374"/>
      <c r="AX103" s="424">
        <f t="shared" si="70"/>
        <v>337000</v>
      </c>
      <c r="AY103" s="424">
        <f t="shared" si="71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3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AZ1" sqref="AZ1:BG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7074000</v>
      </c>
      <c r="S13" s="393">
        <f t="shared" ref="S13:AH13" si="0">S14</f>
        <v>0</v>
      </c>
      <c r="T13" s="47">
        <f t="shared" si="0"/>
        <v>712000</v>
      </c>
      <c r="U13" s="47">
        <f t="shared" si="0"/>
        <v>962000</v>
      </c>
      <c r="V13" s="47">
        <f t="shared" si="0"/>
        <v>962000</v>
      </c>
      <c r="W13" s="47">
        <f t="shared" si="0"/>
        <v>2636000</v>
      </c>
      <c r="X13" s="47">
        <f t="shared" si="0"/>
        <v>37.263217415889173</v>
      </c>
      <c r="Y13" s="393">
        <f t="shared" si="0"/>
        <v>0</v>
      </c>
      <c r="Z13" s="47">
        <f t="shared" si="0"/>
        <v>1537000</v>
      </c>
      <c r="AA13" s="47">
        <f t="shared" si="0"/>
        <v>1036000</v>
      </c>
      <c r="AB13" s="47">
        <f t="shared" si="0"/>
        <v>1036000</v>
      </c>
      <c r="AC13" s="47">
        <f t="shared" si="0"/>
        <v>3609000</v>
      </c>
      <c r="AD13" s="47">
        <f t="shared" si="0"/>
        <v>51.017811704834607</v>
      </c>
      <c r="AE13" s="393">
        <f t="shared" si="0"/>
        <v>0</v>
      </c>
      <c r="AF13" s="47">
        <f t="shared" si="0"/>
        <v>6245000</v>
      </c>
      <c r="AG13" s="47">
        <f t="shared" si="0"/>
        <v>88.281029120723773</v>
      </c>
      <c r="AH13" s="393">
        <f t="shared" si="0"/>
        <v>0</v>
      </c>
      <c r="AI13" s="47">
        <f t="shared" ref="AI13:AX13" si="1">AI14</f>
        <v>177000</v>
      </c>
      <c r="AJ13" s="47">
        <f t="shared" si="1"/>
        <v>176000</v>
      </c>
      <c r="AK13" s="47">
        <f t="shared" si="1"/>
        <v>176000</v>
      </c>
      <c r="AL13" s="47">
        <f t="shared" si="1"/>
        <v>529000</v>
      </c>
      <c r="AM13" s="47">
        <f t="shared" si="1"/>
        <v>7.4780887757986996</v>
      </c>
      <c r="AN13" s="393">
        <f t="shared" si="1"/>
        <v>0</v>
      </c>
      <c r="AO13" s="47">
        <f t="shared" si="1"/>
        <v>102000</v>
      </c>
      <c r="AP13" s="47">
        <f t="shared" si="1"/>
        <v>102000</v>
      </c>
      <c r="AQ13" s="47">
        <f t="shared" si="1"/>
        <v>96000</v>
      </c>
      <c r="AR13" s="47">
        <f t="shared" si="1"/>
        <v>300000</v>
      </c>
      <c r="AS13" s="47">
        <f t="shared" si="1"/>
        <v>4.2408821034775235</v>
      </c>
      <c r="AT13" s="393">
        <f t="shared" si="1"/>
        <v>0</v>
      </c>
      <c r="AU13" s="47">
        <f t="shared" si="1"/>
        <v>829000</v>
      </c>
      <c r="AV13" s="47">
        <f t="shared" si="1"/>
        <v>11.718970879276222</v>
      </c>
      <c r="AW13" s="393">
        <f t="shared" si="1"/>
        <v>0</v>
      </c>
      <c r="AX13" s="47">
        <f t="shared" si="1"/>
        <v>7074000</v>
      </c>
      <c r="AY13" s="47">
        <f t="shared" ref="S13:AY20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7074000</v>
      </c>
      <c r="S14" s="394">
        <f t="shared" si="2"/>
        <v>0</v>
      </c>
      <c r="T14" s="66">
        <f t="shared" si="2"/>
        <v>712000</v>
      </c>
      <c r="U14" s="66">
        <f t="shared" si="2"/>
        <v>962000</v>
      </c>
      <c r="V14" s="66">
        <f t="shared" si="2"/>
        <v>962000</v>
      </c>
      <c r="W14" s="66">
        <f t="shared" si="2"/>
        <v>2636000</v>
      </c>
      <c r="X14" s="66">
        <f t="shared" si="2"/>
        <v>37.263217415889173</v>
      </c>
      <c r="Y14" s="394">
        <f t="shared" si="2"/>
        <v>0</v>
      </c>
      <c r="Z14" s="66">
        <f t="shared" si="2"/>
        <v>1537000</v>
      </c>
      <c r="AA14" s="66">
        <f t="shared" si="2"/>
        <v>1036000</v>
      </c>
      <c r="AB14" s="66">
        <f t="shared" si="2"/>
        <v>1036000</v>
      </c>
      <c r="AC14" s="66">
        <f t="shared" si="2"/>
        <v>3609000</v>
      </c>
      <c r="AD14" s="66">
        <f t="shared" si="2"/>
        <v>51.017811704834607</v>
      </c>
      <c r="AE14" s="394">
        <f t="shared" si="2"/>
        <v>0</v>
      </c>
      <c r="AF14" s="66">
        <f t="shared" si="2"/>
        <v>6245000</v>
      </c>
      <c r="AG14" s="66">
        <f t="shared" si="2"/>
        <v>88.281029120723773</v>
      </c>
      <c r="AH14" s="394">
        <f t="shared" si="2"/>
        <v>0</v>
      </c>
      <c r="AI14" s="66">
        <f t="shared" si="2"/>
        <v>177000</v>
      </c>
      <c r="AJ14" s="66">
        <f t="shared" si="2"/>
        <v>176000</v>
      </c>
      <c r="AK14" s="66">
        <f t="shared" si="2"/>
        <v>176000</v>
      </c>
      <c r="AL14" s="66">
        <f t="shared" si="2"/>
        <v>529000</v>
      </c>
      <c r="AM14" s="66">
        <f t="shared" si="2"/>
        <v>7.4780887757986996</v>
      </c>
      <c r="AN14" s="394">
        <f t="shared" si="2"/>
        <v>0</v>
      </c>
      <c r="AO14" s="66">
        <f t="shared" si="2"/>
        <v>102000</v>
      </c>
      <c r="AP14" s="66">
        <f t="shared" si="2"/>
        <v>102000</v>
      </c>
      <c r="AQ14" s="66">
        <f t="shared" si="2"/>
        <v>96000</v>
      </c>
      <c r="AR14" s="66">
        <f t="shared" si="2"/>
        <v>300000</v>
      </c>
      <c r="AS14" s="66">
        <f t="shared" si="2"/>
        <v>4.2408821034775235</v>
      </c>
      <c r="AT14" s="394">
        <f t="shared" si="2"/>
        <v>0</v>
      </c>
      <c r="AU14" s="66">
        <f t="shared" si="2"/>
        <v>829000</v>
      </c>
      <c r="AV14" s="66">
        <f t="shared" si="2"/>
        <v>11.718970879276222</v>
      </c>
      <c r="AW14" s="394">
        <f t="shared" si="2"/>
        <v>0</v>
      </c>
      <c r="AX14" s="66">
        <f t="shared" si="2"/>
        <v>7074000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7074000</v>
      </c>
      <c r="S15" s="379">
        <f t="shared" si="2"/>
        <v>0</v>
      </c>
      <c r="T15" s="80">
        <f t="shared" si="2"/>
        <v>712000</v>
      </c>
      <c r="U15" s="80">
        <f t="shared" si="2"/>
        <v>962000</v>
      </c>
      <c r="V15" s="80">
        <f t="shared" si="2"/>
        <v>962000</v>
      </c>
      <c r="W15" s="80">
        <f t="shared" si="2"/>
        <v>2636000</v>
      </c>
      <c r="X15" s="80">
        <f t="shared" si="2"/>
        <v>37.263217415889173</v>
      </c>
      <c r="Y15" s="379">
        <f t="shared" si="2"/>
        <v>0</v>
      </c>
      <c r="Z15" s="80">
        <f t="shared" si="2"/>
        <v>1537000</v>
      </c>
      <c r="AA15" s="80">
        <f t="shared" si="2"/>
        <v>1036000</v>
      </c>
      <c r="AB15" s="80">
        <f t="shared" si="2"/>
        <v>1036000</v>
      </c>
      <c r="AC15" s="80">
        <f t="shared" si="2"/>
        <v>3609000</v>
      </c>
      <c r="AD15" s="80">
        <f t="shared" si="2"/>
        <v>51.017811704834607</v>
      </c>
      <c r="AE15" s="379">
        <f t="shared" si="2"/>
        <v>0</v>
      </c>
      <c r="AF15" s="80">
        <f t="shared" si="2"/>
        <v>6245000</v>
      </c>
      <c r="AG15" s="80">
        <f t="shared" si="2"/>
        <v>88.281029120723773</v>
      </c>
      <c r="AH15" s="379">
        <f t="shared" si="2"/>
        <v>0</v>
      </c>
      <c r="AI15" s="80">
        <f t="shared" si="2"/>
        <v>177000</v>
      </c>
      <c r="AJ15" s="80">
        <f t="shared" si="2"/>
        <v>176000</v>
      </c>
      <c r="AK15" s="80">
        <f t="shared" si="2"/>
        <v>176000</v>
      </c>
      <c r="AL15" s="80">
        <f t="shared" si="2"/>
        <v>529000</v>
      </c>
      <c r="AM15" s="80">
        <f t="shared" si="2"/>
        <v>7.4780887757986996</v>
      </c>
      <c r="AN15" s="379">
        <f t="shared" si="2"/>
        <v>0</v>
      </c>
      <c r="AO15" s="80">
        <f t="shared" si="2"/>
        <v>102000</v>
      </c>
      <c r="AP15" s="80">
        <f t="shared" si="2"/>
        <v>102000</v>
      </c>
      <c r="AQ15" s="80">
        <f t="shared" si="2"/>
        <v>96000</v>
      </c>
      <c r="AR15" s="80">
        <f t="shared" si="2"/>
        <v>300000</v>
      </c>
      <c r="AS15" s="80">
        <f t="shared" si="2"/>
        <v>4.2408821034775235</v>
      </c>
      <c r="AT15" s="379">
        <f t="shared" si="2"/>
        <v>0</v>
      </c>
      <c r="AU15" s="80">
        <f t="shared" si="2"/>
        <v>829000</v>
      </c>
      <c r="AV15" s="80">
        <f t="shared" si="2"/>
        <v>11.718970879276222</v>
      </c>
      <c r="AW15" s="379">
        <f t="shared" si="2"/>
        <v>0</v>
      </c>
      <c r="AX15" s="80">
        <f t="shared" si="2"/>
        <v>7074000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87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147</v>
      </c>
      <c r="O16" s="95">
        <f t="shared" ref="O16:R20" si="3">O17</f>
        <v>7074000</v>
      </c>
      <c r="P16" s="169">
        <f t="shared" si="3"/>
        <v>7519000</v>
      </c>
      <c r="Q16" s="170">
        <f t="shared" si="3"/>
        <v>7958000</v>
      </c>
      <c r="R16" s="95">
        <f t="shared" si="3"/>
        <v>7074000</v>
      </c>
      <c r="S16" s="375"/>
      <c r="T16" s="95">
        <f t="shared" si="2"/>
        <v>712000</v>
      </c>
      <c r="U16" s="95">
        <f t="shared" si="2"/>
        <v>962000</v>
      </c>
      <c r="V16" s="95">
        <f>V647+V17+V337+V393+V591</f>
        <v>962000</v>
      </c>
      <c r="W16" s="95">
        <f t="shared" ref="W16:W24" si="4">T16+U16+V16</f>
        <v>2636000</v>
      </c>
      <c r="X16" s="94">
        <f t="shared" ref="X16:X24" si="5">W16/(R16/100)</f>
        <v>37.263217415889173</v>
      </c>
      <c r="Y16" s="374"/>
      <c r="Z16" s="94">
        <f t="shared" si="2"/>
        <v>1537000</v>
      </c>
      <c r="AA16" s="95">
        <f t="shared" si="2"/>
        <v>1036000</v>
      </c>
      <c r="AB16" s="95">
        <f>AB647+AB17+AB337+AB393+AB591</f>
        <v>1036000</v>
      </c>
      <c r="AC16" s="95">
        <f t="shared" ref="AC16:AC33" si="6">Z16+AA16+AB16</f>
        <v>3609000</v>
      </c>
      <c r="AD16" s="195">
        <f t="shared" ref="AD16:AD21" si="7">AC16/(R16/100)</f>
        <v>51.017811704834607</v>
      </c>
      <c r="AE16" s="374"/>
      <c r="AF16" s="195">
        <f t="shared" ref="AF16:AF24" si="8">W16+AC16</f>
        <v>6245000</v>
      </c>
      <c r="AG16" s="195">
        <f t="shared" ref="AG16:AG24" si="9">AF16/(R16/100)</f>
        <v>88.281029120723773</v>
      </c>
      <c r="AH16" s="374"/>
      <c r="AI16" s="195">
        <f t="shared" si="2"/>
        <v>177000</v>
      </c>
      <c r="AJ16" s="95">
        <f t="shared" si="2"/>
        <v>176000</v>
      </c>
      <c r="AK16" s="95">
        <f>AK647+AK17+AK337+AK393+AK591</f>
        <v>176000</v>
      </c>
      <c r="AL16" s="95">
        <f t="shared" ref="AL16:AL33" si="10">AI16+AJ16+AK16</f>
        <v>529000</v>
      </c>
      <c r="AM16" s="195">
        <f t="shared" ref="AM16:AM21" si="11">AL16/(R16/100)</f>
        <v>7.4780887757986996</v>
      </c>
      <c r="AN16" s="374"/>
      <c r="AO16" s="195">
        <f t="shared" si="2"/>
        <v>102000</v>
      </c>
      <c r="AP16" s="95">
        <f t="shared" si="2"/>
        <v>102000</v>
      </c>
      <c r="AQ16" s="95">
        <f>AQ647+AQ17+AQ337+AQ393+AQ591</f>
        <v>96000</v>
      </c>
      <c r="AR16" s="95">
        <f t="shared" ref="AR16:AR33" si="12">AO16+AP16+AQ16</f>
        <v>300000</v>
      </c>
      <c r="AS16" s="195">
        <f t="shared" ref="AS16:AS21" si="13">AR16/(R16/100)</f>
        <v>4.2408821034775235</v>
      </c>
      <c r="AT16" s="374"/>
      <c r="AU16" s="195">
        <f t="shared" ref="AU16:AU24" si="14">AL16+AR16</f>
        <v>829000</v>
      </c>
      <c r="AV16" s="195">
        <f t="shared" ref="AV16:AV24" si="15">AU16/(R16/100)</f>
        <v>11.718970879276222</v>
      </c>
      <c r="AW16" s="374"/>
      <c r="AX16" s="195">
        <f t="shared" ref="AX16:AX24" si="16">AF16+AU16</f>
        <v>7074000</v>
      </c>
      <c r="AY16" s="195">
        <f t="shared" ref="AY16:AY24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si="3"/>
        <v>7074000</v>
      </c>
      <c r="P17" s="66">
        <f t="shared" si="3"/>
        <v>7519000</v>
      </c>
      <c r="Q17" s="67">
        <f t="shared" si="3"/>
        <v>7958000</v>
      </c>
      <c r="R17" s="99">
        <f t="shared" si="3"/>
        <v>7074000</v>
      </c>
      <c r="S17" s="383"/>
      <c r="T17" s="99">
        <f t="shared" si="2"/>
        <v>712000</v>
      </c>
      <c r="U17" s="99">
        <f t="shared" si="2"/>
        <v>962000</v>
      </c>
      <c r="V17" s="99">
        <f>V648+V18+V338+V394+V592</f>
        <v>962000</v>
      </c>
      <c r="W17" s="99">
        <f t="shared" si="4"/>
        <v>2636000</v>
      </c>
      <c r="X17" s="98">
        <f t="shared" si="5"/>
        <v>37.263217415889173</v>
      </c>
      <c r="Y17" s="374"/>
      <c r="Z17" s="98">
        <f t="shared" si="2"/>
        <v>1537000</v>
      </c>
      <c r="AA17" s="99">
        <f t="shared" si="2"/>
        <v>1036000</v>
      </c>
      <c r="AB17" s="99">
        <f>AB648+AB18+AB338+AB394+AB592</f>
        <v>1036000</v>
      </c>
      <c r="AC17" s="99">
        <f t="shared" si="6"/>
        <v>3609000</v>
      </c>
      <c r="AD17" s="65">
        <f t="shared" si="7"/>
        <v>51.017811704834607</v>
      </c>
      <c r="AE17" s="374"/>
      <c r="AF17" s="65">
        <f t="shared" si="8"/>
        <v>6245000</v>
      </c>
      <c r="AG17" s="65">
        <f t="shared" si="9"/>
        <v>88.281029120723773</v>
      </c>
      <c r="AH17" s="374"/>
      <c r="AI17" s="65">
        <f t="shared" si="2"/>
        <v>177000</v>
      </c>
      <c r="AJ17" s="99">
        <f t="shared" si="2"/>
        <v>176000</v>
      </c>
      <c r="AK17" s="99">
        <f>AK648+AK18+AK338+AK394+AK592</f>
        <v>176000</v>
      </c>
      <c r="AL17" s="99">
        <f t="shared" si="10"/>
        <v>529000</v>
      </c>
      <c r="AM17" s="65">
        <f t="shared" si="11"/>
        <v>7.4780887757986996</v>
      </c>
      <c r="AN17" s="374"/>
      <c r="AO17" s="65">
        <f t="shared" si="2"/>
        <v>102000</v>
      </c>
      <c r="AP17" s="99">
        <f t="shared" si="2"/>
        <v>102000</v>
      </c>
      <c r="AQ17" s="99">
        <f>AQ648+AQ18+AQ338+AQ394+AQ592</f>
        <v>96000</v>
      </c>
      <c r="AR17" s="99">
        <f t="shared" si="12"/>
        <v>300000</v>
      </c>
      <c r="AS17" s="65">
        <f t="shared" si="13"/>
        <v>4.2408821034775235</v>
      </c>
      <c r="AT17" s="374"/>
      <c r="AU17" s="65">
        <f t="shared" si="14"/>
        <v>829000</v>
      </c>
      <c r="AV17" s="65">
        <f t="shared" si="15"/>
        <v>11.718970879276222</v>
      </c>
      <c r="AW17" s="374"/>
      <c r="AX17" s="65">
        <f t="shared" si="16"/>
        <v>7074000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128</v>
      </c>
      <c r="O18" s="103">
        <f t="shared" si="3"/>
        <v>7074000</v>
      </c>
      <c r="P18" s="131">
        <f t="shared" si="3"/>
        <v>7519000</v>
      </c>
      <c r="Q18" s="132">
        <f t="shared" si="3"/>
        <v>7958000</v>
      </c>
      <c r="R18" s="103">
        <f t="shared" si="3"/>
        <v>7074000</v>
      </c>
      <c r="S18" s="379"/>
      <c r="T18" s="103">
        <f t="shared" si="2"/>
        <v>712000</v>
      </c>
      <c r="U18" s="103">
        <f t="shared" si="2"/>
        <v>962000</v>
      </c>
      <c r="V18" s="103">
        <f>V649+V19+V339+V395+V593</f>
        <v>962000</v>
      </c>
      <c r="W18" s="103">
        <f t="shared" si="4"/>
        <v>2636000</v>
      </c>
      <c r="X18" s="102">
        <f t="shared" si="5"/>
        <v>37.263217415889173</v>
      </c>
      <c r="Y18" s="374"/>
      <c r="Z18" s="102">
        <f t="shared" si="2"/>
        <v>1537000</v>
      </c>
      <c r="AA18" s="103">
        <f t="shared" si="2"/>
        <v>1036000</v>
      </c>
      <c r="AB18" s="103">
        <f>AB649+AB19+AB339+AB395+AB593</f>
        <v>1036000</v>
      </c>
      <c r="AC18" s="103">
        <f t="shared" si="6"/>
        <v>3609000</v>
      </c>
      <c r="AD18" s="420">
        <f t="shared" si="7"/>
        <v>51.017811704834607</v>
      </c>
      <c r="AE18" s="374"/>
      <c r="AF18" s="420">
        <f t="shared" si="8"/>
        <v>6245000</v>
      </c>
      <c r="AG18" s="420">
        <f t="shared" si="9"/>
        <v>88.281029120723773</v>
      </c>
      <c r="AH18" s="374"/>
      <c r="AI18" s="420">
        <f t="shared" si="2"/>
        <v>177000</v>
      </c>
      <c r="AJ18" s="103">
        <f t="shared" si="2"/>
        <v>176000</v>
      </c>
      <c r="AK18" s="103">
        <f>AK649+AK19+AK339+AK395+AK593</f>
        <v>176000</v>
      </c>
      <c r="AL18" s="103">
        <f t="shared" si="10"/>
        <v>529000</v>
      </c>
      <c r="AM18" s="420">
        <f t="shared" si="11"/>
        <v>7.4780887757986996</v>
      </c>
      <c r="AN18" s="374"/>
      <c r="AO18" s="420">
        <f t="shared" si="2"/>
        <v>102000</v>
      </c>
      <c r="AP18" s="103">
        <f t="shared" si="2"/>
        <v>102000</v>
      </c>
      <c r="AQ18" s="103">
        <f>AQ649+AQ19+AQ339+AQ395+AQ593</f>
        <v>96000</v>
      </c>
      <c r="AR18" s="103">
        <f t="shared" si="12"/>
        <v>300000</v>
      </c>
      <c r="AS18" s="420">
        <f t="shared" si="13"/>
        <v>4.2408821034775235</v>
      </c>
      <c r="AT18" s="374"/>
      <c r="AU18" s="420">
        <f t="shared" si="14"/>
        <v>829000</v>
      </c>
      <c r="AV18" s="420">
        <f t="shared" si="15"/>
        <v>11.718970879276222</v>
      </c>
      <c r="AW18" s="374"/>
      <c r="AX18" s="420">
        <f t="shared" si="16"/>
        <v>7074000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148</v>
      </c>
      <c r="O19" s="103">
        <f t="shared" si="3"/>
        <v>7074000</v>
      </c>
      <c r="P19" s="131">
        <f t="shared" si="3"/>
        <v>7519000</v>
      </c>
      <c r="Q19" s="132">
        <f t="shared" si="3"/>
        <v>7958000</v>
      </c>
      <c r="R19" s="103">
        <f t="shared" si="3"/>
        <v>7074000</v>
      </c>
      <c r="S19" s="379"/>
      <c r="T19" s="103">
        <f t="shared" si="2"/>
        <v>712000</v>
      </c>
      <c r="U19" s="103">
        <f t="shared" si="2"/>
        <v>962000</v>
      </c>
      <c r="V19" s="103">
        <f>V650+V20+V340+V396+V594</f>
        <v>962000</v>
      </c>
      <c r="W19" s="103">
        <f t="shared" si="4"/>
        <v>2636000</v>
      </c>
      <c r="X19" s="102">
        <f t="shared" si="5"/>
        <v>37.263217415889173</v>
      </c>
      <c r="Y19" s="374"/>
      <c r="Z19" s="102">
        <f t="shared" si="2"/>
        <v>1537000</v>
      </c>
      <c r="AA19" s="103">
        <f t="shared" si="2"/>
        <v>1036000</v>
      </c>
      <c r="AB19" s="103">
        <f>AB650+AB20+AB340+AB396+AB594</f>
        <v>1036000</v>
      </c>
      <c r="AC19" s="103">
        <f t="shared" si="6"/>
        <v>3609000</v>
      </c>
      <c r="AD19" s="420">
        <f t="shared" si="7"/>
        <v>51.017811704834607</v>
      </c>
      <c r="AE19" s="374"/>
      <c r="AF19" s="420">
        <f t="shared" si="8"/>
        <v>6245000</v>
      </c>
      <c r="AG19" s="420">
        <f t="shared" si="9"/>
        <v>88.281029120723773</v>
      </c>
      <c r="AH19" s="374"/>
      <c r="AI19" s="420">
        <f t="shared" si="2"/>
        <v>177000</v>
      </c>
      <c r="AJ19" s="103">
        <f t="shared" si="2"/>
        <v>176000</v>
      </c>
      <c r="AK19" s="103">
        <f>AK650+AK20+AK340+AK396+AK594</f>
        <v>176000</v>
      </c>
      <c r="AL19" s="103">
        <f t="shared" si="10"/>
        <v>529000</v>
      </c>
      <c r="AM19" s="420">
        <f t="shared" si="11"/>
        <v>7.4780887757986996</v>
      </c>
      <c r="AN19" s="374"/>
      <c r="AO19" s="420">
        <f t="shared" si="2"/>
        <v>102000</v>
      </c>
      <c r="AP19" s="103">
        <f t="shared" si="2"/>
        <v>102000</v>
      </c>
      <c r="AQ19" s="103">
        <f>AQ650+AQ20+AQ340+AQ396+AQ594</f>
        <v>96000</v>
      </c>
      <c r="AR19" s="103">
        <f t="shared" si="12"/>
        <v>300000</v>
      </c>
      <c r="AS19" s="420">
        <f t="shared" si="13"/>
        <v>4.2408821034775235</v>
      </c>
      <c r="AT19" s="374"/>
      <c r="AU19" s="420">
        <f t="shared" si="14"/>
        <v>829000</v>
      </c>
      <c r="AV19" s="420">
        <f t="shared" si="15"/>
        <v>11.718970879276222</v>
      </c>
      <c r="AW19" s="374"/>
      <c r="AX19" s="420">
        <f t="shared" si="16"/>
        <v>7074000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148</v>
      </c>
      <c r="O20" s="103">
        <f t="shared" si="3"/>
        <v>7074000</v>
      </c>
      <c r="P20" s="131">
        <f t="shared" si="3"/>
        <v>7519000</v>
      </c>
      <c r="Q20" s="132">
        <f t="shared" si="3"/>
        <v>7958000</v>
      </c>
      <c r="R20" s="103">
        <f t="shared" si="3"/>
        <v>7074000</v>
      </c>
      <c r="S20" s="379"/>
      <c r="T20" s="103">
        <f t="shared" si="2"/>
        <v>712000</v>
      </c>
      <c r="U20" s="103">
        <f t="shared" si="2"/>
        <v>962000</v>
      </c>
      <c r="V20" s="103">
        <f>V651+V21+V341+V397+V595</f>
        <v>962000</v>
      </c>
      <c r="W20" s="103">
        <f t="shared" si="4"/>
        <v>2636000</v>
      </c>
      <c r="X20" s="102">
        <f t="shared" si="5"/>
        <v>37.263217415889173</v>
      </c>
      <c r="Y20" s="374"/>
      <c r="Z20" s="102">
        <f t="shared" si="2"/>
        <v>1537000</v>
      </c>
      <c r="AA20" s="103">
        <f t="shared" si="2"/>
        <v>1036000</v>
      </c>
      <c r="AB20" s="103">
        <f>AB651+AB21+AB341+AB397+AB595</f>
        <v>1036000</v>
      </c>
      <c r="AC20" s="103">
        <f t="shared" si="6"/>
        <v>3609000</v>
      </c>
      <c r="AD20" s="420">
        <f t="shared" si="7"/>
        <v>51.017811704834607</v>
      </c>
      <c r="AE20" s="374"/>
      <c r="AF20" s="420">
        <f t="shared" si="8"/>
        <v>6245000</v>
      </c>
      <c r="AG20" s="420">
        <f t="shared" si="9"/>
        <v>88.281029120723773</v>
      </c>
      <c r="AH20" s="374"/>
      <c r="AI20" s="420">
        <f t="shared" si="2"/>
        <v>177000</v>
      </c>
      <c r="AJ20" s="103">
        <f t="shared" si="2"/>
        <v>176000</v>
      </c>
      <c r="AK20" s="103">
        <f>AK651+AK21+AK341+AK397+AK595</f>
        <v>176000</v>
      </c>
      <c r="AL20" s="103">
        <f t="shared" si="10"/>
        <v>529000</v>
      </c>
      <c r="AM20" s="420">
        <f t="shared" si="11"/>
        <v>7.4780887757986996</v>
      </c>
      <c r="AN20" s="374"/>
      <c r="AO20" s="420">
        <f t="shared" si="2"/>
        <v>102000</v>
      </c>
      <c r="AP20" s="103">
        <f t="shared" si="2"/>
        <v>102000</v>
      </c>
      <c r="AQ20" s="103">
        <f>AQ651+AQ21+AQ341+AQ397+AQ595</f>
        <v>96000</v>
      </c>
      <c r="AR20" s="103">
        <f t="shared" si="12"/>
        <v>300000</v>
      </c>
      <c r="AS20" s="420">
        <f t="shared" si="13"/>
        <v>4.2408821034775235</v>
      </c>
      <c r="AT20" s="374"/>
      <c r="AU20" s="420">
        <f t="shared" si="14"/>
        <v>829000</v>
      </c>
      <c r="AV20" s="420">
        <f t="shared" si="15"/>
        <v>11.718970879276222</v>
      </c>
      <c r="AW20" s="374"/>
      <c r="AX20" s="420">
        <f t="shared" si="16"/>
        <v>7074000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O22+O24+O26+O31</f>
        <v>7074000</v>
      </c>
      <c r="P21" s="127">
        <f>P22+P24+P26+P31</f>
        <v>7519000</v>
      </c>
      <c r="Q21" s="128">
        <f>Q22+Q24+Q26+Q31</f>
        <v>7958000</v>
      </c>
      <c r="R21" s="126">
        <f>R22+R24+R26+R31</f>
        <v>7074000</v>
      </c>
      <c r="S21" s="388"/>
      <c r="T21" s="126">
        <f>T22+T24+T26+T31</f>
        <v>712000</v>
      </c>
      <c r="U21" s="126">
        <f>U22+U24+U26+U31</f>
        <v>962000</v>
      </c>
      <c r="V21" s="126">
        <f>V22+V24+V26+V31</f>
        <v>962000</v>
      </c>
      <c r="W21" s="126">
        <f t="shared" si="4"/>
        <v>2636000</v>
      </c>
      <c r="X21" s="125">
        <f t="shared" si="5"/>
        <v>37.263217415889173</v>
      </c>
      <c r="Y21" s="374"/>
      <c r="Z21" s="125">
        <f>Z22+Z24+Z26+Z31</f>
        <v>1537000</v>
      </c>
      <c r="AA21" s="126">
        <f>AA22+AA24+AA26+AA31</f>
        <v>1036000</v>
      </c>
      <c r="AB21" s="126">
        <f>AB22+AB24+AB26+AB31</f>
        <v>1036000</v>
      </c>
      <c r="AC21" s="126">
        <f t="shared" si="6"/>
        <v>3609000</v>
      </c>
      <c r="AD21" s="423">
        <f t="shared" si="7"/>
        <v>51.017811704834607</v>
      </c>
      <c r="AE21" s="374"/>
      <c r="AF21" s="423">
        <f t="shared" si="8"/>
        <v>6245000</v>
      </c>
      <c r="AG21" s="423">
        <f t="shared" si="9"/>
        <v>88.281029120723773</v>
      </c>
      <c r="AH21" s="374"/>
      <c r="AI21" s="423">
        <f>AI22+AI24+AI26+AI31</f>
        <v>177000</v>
      </c>
      <c r="AJ21" s="126">
        <f>AJ22+AJ24+AJ26+AJ31</f>
        <v>176000</v>
      </c>
      <c r="AK21" s="126">
        <f>AK22+AK24+AK26+AK31</f>
        <v>176000</v>
      </c>
      <c r="AL21" s="126">
        <f>AL22+AL24+AL26+AL31</f>
        <v>529000</v>
      </c>
      <c r="AM21" s="423">
        <f t="shared" si="11"/>
        <v>7.4780887757986996</v>
      </c>
      <c r="AN21" s="374"/>
      <c r="AO21" s="423">
        <f>AO22+AO24+AO26+AO31</f>
        <v>102000</v>
      </c>
      <c r="AP21" s="126">
        <f>AP22+AP24+AP26+AP31</f>
        <v>102000</v>
      </c>
      <c r="AQ21" s="126">
        <f>AQ22+AQ24+AQ26+AQ31</f>
        <v>96000</v>
      </c>
      <c r="AR21" s="126">
        <f t="shared" si="12"/>
        <v>300000</v>
      </c>
      <c r="AS21" s="423">
        <f t="shared" si="13"/>
        <v>4.2408821034775235</v>
      </c>
      <c r="AT21" s="374"/>
      <c r="AU21" s="423">
        <f t="shared" si="14"/>
        <v>829000</v>
      </c>
      <c r="AV21" s="423">
        <f t="shared" si="15"/>
        <v>11.718970879276222</v>
      </c>
      <c r="AW21" s="374"/>
      <c r="AX21" s="423">
        <f t="shared" si="16"/>
        <v>7074000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1727000</v>
      </c>
      <c r="P22" s="131">
        <f>P23</f>
        <v>1876000</v>
      </c>
      <c r="Q22" s="132">
        <f>Q23</f>
        <v>2022000</v>
      </c>
      <c r="R22" s="103">
        <f>R23</f>
        <v>1727000</v>
      </c>
      <c r="S22" s="379"/>
      <c r="T22" s="103">
        <f>T23</f>
        <v>260000</v>
      </c>
      <c r="U22" s="103">
        <f>U23</f>
        <v>130000</v>
      </c>
      <c r="V22" s="103">
        <f>V23</f>
        <v>130000</v>
      </c>
      <c r="W22" s="103">
        <f t="shared" si="4"/>
        <v>520000</v>
      </c>
      <c r="X22" s="102">
        <f t="shared" si="5"/>
        <v>30.110017371163867</v>
      </c>
      <c r="Y22" s="374"/>
      <c r="Z22" s="102">
        <f>Z23</f>
        <v>167000</v>
      </c>
      <c r="AA22" s="103">
        <f>AA23</f>
        <v>167000</v>
      </c>
      <c r="AB22" s="103">
        <f>AB23</f>
        <v>167000</v>
      </c>
      <c r="AC22" s="103">
        <f t="shared" si="6"/>
        <v>501000</v>
      </c>
      <c r="AD22" s="424">
        <f>AC22/(O22/100)</f>
        <v>29.009843659525188</v>
      </c>
      <c r="AE22" s="374"/>
      <c r="AF22" s="420">
        <f t="shared" si="8"/>
        <v>1021000</v>
      </c>
      <c r="AG22" s="420">
        <f t="shared" si="9"/>
        <v>59.119861030689059</v>
      </c>
      <c r="AH22" s="374"/>
      <c r="AI22" s="420">
        <f>AI23</f>
        <v>150000</v>
      </c>
      <c r="AJ22" s="103">
        <f>AJ23</f>
        <v>150000</v>
      </c>
      <c r="AK22" s="103">
        <f>AK23</f>
        <v>150000</v>
      </c>
      <c r="AL22" s="103">
        <f t="shared" si="10"/>
        <v>450000</v>
      </c>
      <c r="AM22" s="424">
        <f>AL22/(O22/100)</f>
        <v>26.056745801968731</v>
      </c>
      <c r="AN22" s="374"/>
      <c r="AO22" s="420">
        <f>AO23</f>
        <v>87000</v>
      </c>
      <c r="AP22" s="103">
        <f>AP23</f>
        <v>87000</v>
      </c>
      <c r="AQ22" s="103">
        <f>AQ23</f>
        <v>82000</v>
      </c>
      <c r="AR22" s="103">
        <f t="shared" si="12"/>
        <v>256000</v>
      </c>
      <c r="AS22" s="424">
        <f>AR22/(O22/100)</f>
        <v>14.823393167342212</v>
      </c>
      <c r="AT22" s="374"/>
      <c r="AU22" s="420">
        <f t="shared" si="14"/>
        <v>706000</v>
      </c>
      <c r="AV22" s="420">
        <f t="shared" si="15"/>
        <v>40.880138969310941</v>
      </c>
      <c r="AW22" s="374"/>
      <c r="AX22" s="420">
        <f t="shared" si="16"/>
        <v>1727000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1727000</v>
      </c>
      <c r="P23" s="136">
        <v>1876000</v>
      </c>
      <c r="Q23" s="137">
        <v>2022000</v>
      </c>
      <c r="R23" s="129">
        <v>1727000</v>
      </c>
      <c r="S23" s="375"/>
      <c r="T23" s="129">
        <v>260000</v>
      </c>
      <c r="U23" s="129">
        <v>130000</v>
      </c>
      <c r="V23" s="129">
        <v>130000</v>
      </c>
      <c r="W23" s="129">
        <f>T23+U23+V23</f>
        <v>520000</v>
      </c>
      <c r="X23" s="135">
        <f>W23/(R23/100)</f>
        <v>30.110017371163867</v>
      </c>
      <c r="Y23" s="374"/>
      <c r="Z23" s="135">
        <v>167000</v>
      </c>
      <c r="AA23" s="129">
        <v>167000</v>
      </c>
      <c r="AB23" s="129">
        <v>167000</v>
      </c>
      <c r="AC23" s="129">
        <f t="shared" si="6"/>
        <v>501000</v>
      </c>
      <c r="AD23" s="424">
        <f>AC23/(O23/100)</f>
        <v>29.009843659525188</v>
      </c>
      <c r="AE23" s="374"/>
      <c r="AF23" s="424">
        <f>W23+AC23</f>
        <v>1021000</v>
      </c>
      <c r="AG23" s="424">
        <f>AF23/(R23/100)</f>
        <v>59.119861030689059</v>
      </c>
      <c r="AH23" s="374"/>
      <c r="AI23" s="424">
        <v>150000</v>
      </c>
      <c r="AJ23" s="129">
        <v>150000</v>
      </c>
      <c r="AK23" s="129">
        <v>150000</v>
      </c>
      <c r="AL23" s="129">
        <f t="shared" si="10"/>
        <v>450000</v>
      </c>
      <c r="AM23" s="424">
        <f>AL23/(O23/100)</f>
        <v>26.056745801968731</v>
      </c>
      <c r="AN23" s="374"/>
      <c r="AO23" s="424">
        <v>87000</v>
      </c>
      <c r="AP23" s="129">
        <v>87000</v>
      </c>
      <c r="AQ23" s="129">
        <v>82000</v>
      </c>
      <c r="AR23" s="129">
        <f t="shared" si="12"/>
        <v>256000</v>
      </c>
      <c r="AS23" s="424">
        <f>AR23/(O23/100)</f>
        <v>14.823393167342212</v>
      </c>
      <c r="AT23" s="374"/>
      <c r="AU23" s="424">
        <f>AL23+AR23</f>
        <v>706000</v>
      </c>
      <c r="AV23" s="424">
        <f>AU23/(R23/100)</f>
        <v>40.880138969310941</v>
      </c>
      <c r="AW23" s="374"/>
      <c r="AX23" s="424">
        <f>AF23+AU23</f>
        <v>1727000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300000</v>
      </c>
      <c r="P24" s="131">
        <f>P25</f>
        <v>326000</v>
      </c>
      <c r="Q24" s="132">
        <f>Q25</f>
        <v>351000</v>
      </c>
      <c r="R24" s="103">
        <f>R25</f>
        <v>300000</v>
      </c>
      <c r="S24" s="379"/>
      <c r="T24" s="103">
        <f>T25</f>
        <v>45000</v>
      </c>
      <c r="U24" s="103">
        <f>U25</f>
        <v>23000</v>
      </c>
      <c r="V24" s="103">
        <f>V25</f>
        <v>23000</v>
      </c>
      <c r="W24" s="103">
        <f t="shared" si="4"/>
        <v>91000</v>
      </c>
      <c r="X24" s="102">
        <f t="shared" si="5"/>
        <v>30.333333333333332</v>
      </c>
      <c r="Y24" s="374"/>
      <c r="Z24" s="102">
        <f>Z25</f>
        <v>29000</v>
      </c>
      <c r="AA24" s="103">
        <f>AA25</f>
        <v>29000</v>
      </c>
      <c r="AB24" s="103">
        <f>AB25</f>
        <v>29000</v>
      </c>
      <c r="AC24" s="103">
        <f t="shared" si="6"/>
        <v>87000</v>
      </c>
      <c r="AD24" s="424">
        <f>AC24/(O24/100)</f>
        <v>29</v>
      </c>
      <c r="AE24" s="374"/>
      <c r="AF24" s="420">
        <f t="shared" si="8"/>
        <v>178000</v>
      </c>
      <c r="AG24" s="420">
        <f t="shared" si="9"/>
        <v>59.333333333333336</v>
      </c>
      <c r="AH24" s="374"/>
      <c r="AI24" s="420">
        <f>AI25</f>
        <v>26000</v>
      </c>
      <c r="AJ24" s="103">
        <f>AJ25</f>
        <v>26000</v>
      </c>
      <c r="AK24" s="103">
        <f>AK25</f>
        <v>26000</v>
      </c>
      <c r="AL24" s="103">
        <f t="shared" si="10"/>
        <v>78000</v>
      </c>
      <c r="AM24" s="424">
        <f>AL24/(O24/100)</f>
        <v>26</v>
      </c>
      <c r="AN24" s="374"/>
      <c r="AO24" s="420">
        <f>AO25</f>
        <v>15000</v>
      </c>
      <c r="AP24" s="103">
        <f>AP25</f>
        <v>15000</v>
      </c>
      <c r="AQ24" s="103">
        <f>AQ25</f>
        <v>14000</v>
      </c>
      <c r="AR24" s="103">
        <f t="shared" si="12"/>
        <v>44000</v>
      </c>
      <c r="AS24" s="424">
        <f>AR24/(O24/100)</f>
        <v>14.666666666666666</v>
      </c>
      <c r="AT24" s="374"/>
      <c r="AU24" s="420">
        <f t="shared" si="14"/>
        <v>122000</v>
      </c>
      <c r="AV24" s="420">
        <f t="shared" si="15"/>
        <v>40.666666666666664</v>
      </c>
      <c r="AW24" s="374"/>
      <c r="AX24" s="420">
        <f t="shared" si="16"/>
        <v>300000</v>
      </c>
      <c r="AY24" s="420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300000</v>
      </c>
      <c r="P25" s="136">
        <v>326000</v>
      </c>
      <c r="Q25" s="137">
        <v>351000</v>
      </c>
      <c r="R25" s="129">
        <v>300000</v>
      </c>
      <c r="S25" s="375"/>
      <c r="T25" s="129">
        <v>45000</v>
      </c>
      <c r="U25" s="129">
        <v>23000</v>
      </c>
      <c r="V25" s="129">
        <v>23000</v>
      </c>
      <c r="W25" s="129">
        <f>T25+U25+V25</f>
        <v>91000</v>
      </c>
      <c r="X25" s="135">
        <f>W25/(R25/100)</f>
        <v>30.333333333333332</v>
      </c>
      <c r="Y25" s="374"/>
      <c r="Z25" s="135">
        <v>29000</v>
      </c>
      <c r="AA25" s="129">
        <v>29000</v>
      </c>
      <c r="AB25" s="129">
        <v>29000</v>
      </c>
      <c r="AC25" s="129">
        <f t="shared" si="6"/>
        <v>87000</v>
      </c>
      <c r="AD25" s="424">
        <f>AC25/(O25/100)</f>
        <v>29</v>
      </c>
      <c r="AE25" s="374"/>
      <c r="AF25" s="424">
        <f>W25+AC25</f>
        <v>178000</v>
      </c>
      <c r="AG25" s="424">
        <f>AF25/(R25/100)</f>
        <v>59.333333333333336</v>
      </c>
      <c r="AH25" s="374"/>
      <c r="AI25" s="424">
        <v>26000</v>
      </c>
      <c r="AJ25" s="129">
        <v>26000</v>
      </c>
      <c r="AK25" s="129">
        <v>26000</v>
      </c>
      <c r="AL25" s="129">
        <f t="shared" si="10"/>
        <v>78000</v>
      </c>
      <c r="AM25" s="424">
        <f>AL25/(O25/100)</f>
        <v>26</v>
      </c>
      <c r="AN25" s="374"/>
      <c r="AO25" s="424">
        <v>15000</v>
      </c>
      <c r="AP25" s="129">
        <v>15000</v>
      </c>
      <c r="AQ25" s="129">
        <v>14000</v>
      </c>
      <c r="AR25" s="129">
        <f t="shared" si="12"/>
        <v>44000</v>
      </c>
      <c r="AS25" s="424">
        <f>AR25/(O25/100)</f>
        <v>14.666666666666666</v>
      </c>
      <c r="AT25" s="374"/>
      <c r="AU25" s="424">
        <f>AL25+AR25</f>
        <v>122000</v>
      </c>
      <c r="AV25" s="424">
        <f>AU25/(R25/100)</f>
        <v>40.666666666666664</v>
      </c>
      <c r="AW25" s="374"/>
      <c r="AX25" s="424">
        <f>AF25+AU25</f>
        <v>300000</v>
      </c>
      <c r="AY25" s="424">
        <f>AX25/(R25/100)</f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11000</v>
      </c>
      <c r="P26" s="131">
        <f>P27+P28+P29+P30</f>
        <v>14000</v>
      </c>
      <c r="Q26" s="132">
        <f>Q27+Q28+Q29+Q30</f>
        <v>17000</v>
      </c>
      <c r="R26" s="103">
        <f>R27+R28+R29+R30</f>
        <v>11000</v>
      </c>
      <c r="S26" s="379"/>
      <c r="T26" s="103">
        <f>T27+T28+T29+T30</f>
        <v>3000</v>
      </c>
      <c r="U26" s="103">
        <f>U27+U28+U29+U30</f>
        <v>2000</v>
      </c>
      <c r="V26" s="103">
        <f>V27+V28+V29+V30</f>
        <v>2000</v>
      </c>
      <c r="W26" s="103">
        <f t="shared" ref="W26:W33" si="18">T26+U26+V26</f>
        <v>7000</v>
      </c>
      <c r="X26" s="102">
        <f t="shared" ref="X26:X33" si="19">W26/(R26/100)</f>
        <v>63.636363636363633</v>
      </c>
      <c r="Y26" s="374"/>
      <c r="Z26" s="102">
        <f>Z27+Z28+Z29+Z30</f>
        <v>1000</v>
      </c>
      <c r="AA26" s="103">
        <f>AA27+AA28+AA29+AA30</f>
        <v>1000</v>
      </c>
      <c r="AB26" s="103">
        <f>AB27+AB28+AB29+AB30</f>
        <v>1000</v>
      </c>
      <c r="AC26" s="103">
        <f t="shared" si="6"/>
        <v>3000</v>
      </c>
      <c r="AD26" s="420">
        <f t="shared" ref="AD26:AD33" si="20">AC26/(R26/100)</f>
        <v>27.272727272727273</v>
      </c>
      <c r="AE26" s="374"/>
      <c r="AF26" s="420">
        <f t="shared" ref="AF26:AF33" si="21">W26+AC26</f>
        <v>10000</v>
      </c>
      <c r="AG26" s="420">
        <f t="shared" ref="AG26:AG33" si="22">AF26/(R26/100)</f>
        <v>90.909090909090907</v>
      </c>
      <c r="AH26" s="374"/>
      <c r="AI26" s="420">
        <f>AI27+AI28+AI29+AI30</f>
        <v>1000</v>
      </c>
      <c r="AJ26" s="103">
        <f>AJ27+AJ28+AJ29+AJ30</f>
        <v>0</v>
      </c>
      <c r="AK26" s="103">
        <f>AK27+AK28+AK29+AK30</f>
        <v>0</v>
      </c>
      <c r="AL26" s="103">
        <f t="shared" si="10"/>
        <v>1000</v>
      </c>
      <c r="AM26" s="420">
        <f t="shared" ref="AM26:AM33" si="23">AL26/(R26/100)</f>
        <v>9.0909090909090917</v>
      </c>
      <c r="AN26" s="374"/>
      <c r="AO26" s="420">
        <f>AO27+AO28+AO29+AO30</f>
        <v>0</v>
      </c>
      <c r="AP26" s="103">
        <f>AP27+AP28+AP29+AP30</f>
        <v>0</v>
      </c>
      <c r="AQ26" s="103">
        <f>AQ27+AQ28+AQ29+AQ30</f>
        <v>0</v>
      </c>
      <c r="AR26" s="103">
        <f t="shared" si="12"/>
        <v>0</v>
      </c>
      <c r="AS26" s="420">
        <f t="shared" ref="AS26:AS33" si="24">AR26/(R26/100)</f>
        <v>0</v>
      </c>
      <c r="AT26" s="374"/>
      <c r="AU26" s="420">
        <f t="shared" ref="AU26:AU33" si="25">AL26+AR26</f>
        <v>1000</v>
      </c>
      <c r="AV26" s="420">
        <f t="shared" ref="AV26:AV33" si="26">AU26/(R26/100)</f>
        <v>9.0909090909090917</v>
      </c>
      <c r="AW26" s="374"/>
      <c r="AX26" s="420">
        <f t="shared" ref="AX26:AX33" si="27">AF26+AU26</f>
        <v>11000</v>
      </c>
      <c r="AY26" s="420">
        <f t="shared" ref="AY26:AY33" si="28">AX26/(R26/100)</f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3000</v>
      </c>
      <c r="P27" s="136">
        <v>4000</v>
      </c>
      <c r="Q27" s="137">
        <v>5000</v>
      </c>
      <c r="R27" s="129">
        <v>3000</v>
      </c>
      <c r="S27" s="375"/>
      <c r="T27" s="129">
        <v>1000</v>
      </c>
      <c r="U27" s="129">
        <v>1000</v>
      </c>
      <c r="V27" s="129">
        <v>1000</v>
      </c>
      <c r="W27" s="129">
        <f t="shared" si="18"/>
        <v>3000</v>
      </c>
      <c r="X27" s="135">
        <f t="shared" si="19"/>
        <v>100</v>
      </c>
      <c r="Y27" s="374"/>
      <c r="Z27" s="135"/>
      <c r="AA27" s="129"/>
      <c r="AB27" s="129"/>
      <c r="AC27" s="129">
        <f t="shared" si="6"/>
        <v>0</v>
      </c>
      <c r="AD27" s="424">
        <f t="shared" si="20"/>
        <v>0</v>
      </c>
      <c r="AE27" s="374"/>
      <c r="AF27" s="424">
        <f t="shared" si="21"/>
        <v>3000</v>
      </c>
      <c r="AG27" s="424">
        <f t="shared" si="22"/>
        <v>100</v>
      </c>
      <c r="AH27" s="374"/>
      <c r="AI27" s="424"/>
      <c r="AJ27" s="129"/>
      <c r="AK27" s="129"/>
      <c r="AL27" s="129">
        <f t="shared" si="10"/>
        <v>0</v>
      </c>
      <c r="AM27" s="424">
        <f t="shared" si="23"/>
        <v>0</v>
      </c>
      <c r="AN27" s="374"/>
      <c r="AO27" s="424"/>
      <c r="AP27" s="129"/>
      <c r="AQ27" s="129"/>
      <c r="AR27" s="129">
        <f t="shared" si="12"/>
        <v>0</v>
      </c>
      <c r="AS27" s="424">
        <f t="shared" si="24"/>
        <v>0</v>
      </c>
      <c r="AT27" s="374"/>
      <c r="AU27" s="424">
        <f t="shared" si="25"/>
        <v>0</v>
      </c>
      <c r="AV27" s="424">
        <f t="shared" si="26"/>
        <v>0</v>
      </c>
      <c r="AW27" s="374"/>
      <c r="AX27" s="424">
        <f t="shared" si="27"/>
        <v>3000</v>
      </c>
      <c r="AY27" s="424">
        <f t="shared" si="28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1000</v>
      </c>
      <c r="P28" s="136">
        <v>2000</v>
      </c>
      <c r="Q28" s="137">
        <v>3000</v>
      </c>
      <c r="R28" s="129">
        <v>1000</v>
      </c>
      <c r="S28" s="375"/>
      <c r="T28" s="129">
        <v>1000</v>
      </c>
      <c r="U28" s="129"/>
      <c r="V28" s="129"/>
      <c r="W28" s="129">
        <f t="shared" si="18"/>
        <v>1000</v>
      </c>
      <c r="X28" s="135">
        <f t="shared" si="19"/>
        <v>100</v>
      </c>
      <c r="Y28" s="374"/>
      <c r="Z28" s="135"/>
      <c r="AA28" s="129"/>
      <c r="AB28" s="129"/>
      <c r="AC28" s="129">
        <f t="shared" si="6"/>
        <v>0</v>
      </c>
      <c r="AD28" s="424">
        <f t="shared" si="20"/>
        <v>0</v>
      </c>
      <c r="AE28" s="374"/>
      <c r="AF28" s="424">
        <f t="shared" si="21"/>
        <v>1000</v>
      </c>
      <c r="AG28" s="424">
        <f t="shared" si="22"/>
        <v>100</v>
      </c>
      <c r="AH28" s="374"/>
      <c r="AI28" s="424"/>
      <c r="AJ28" s="129"/>
      <c r="AK28" s="129"/>
      <c r="AL28" s="129">
        <f t="shared" si="10"/>
        <v>0</v>
      </c>
      <c r="AM28" s="424">
        <f t="shared" si="23"/>
        <v>0</v>
      </c>
      <c r="AN28" s="374"/>
      <c r="AO28" s="424"/>
      <c r="AP28" s="129"/>
      <c r="AQ28" s="129"/>
      <c r="AR28" s="129">
        <f t="shared" si="12"/>
        <v>0</v>
      </c>
      <c r="AS28" s="424">
        <f t="shared" si="24"/>
        <v>0</v>
      </c>
      <c r="AT28" s="374"/>
      <c r="AU28" s="424">
        <f t="shared" si="25"/>
        <v>0</v>
      </c>
      <c r="AV28" s="424">
        <f t="shared" si="26"/>
        <v>0</v>
      </c>
      <c r="AW28" s="374"/>
      <c r="AX28" s="424">
        <f t="shared" si="27"/>
        <v>1000</v>
      </c>
      <c r="AY28" s="424">
        <f t="shared" si="28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7000</v>
      </c>
      <c r="P29" s="136">
        <v>8000</v>
      </c>
      <c r="Q29" s="137">
        <v>9000</v>
      </c>
      <c r="R29" s="129">
        <v>7000</v>
      </c>
      <c r="S29" s="375"/>
      <c r="T29" s="129">
        <v>1000</v>
      </c>
      <c r="U29" s="129">
        <v>1000</v>
      </c>
      <c r="V29" s="129">
        <v>1000</v>
      </c>
      <c r="W29" s="129">
        <f t="shared" si="18"/>
        <v>3000</v>
      </c>
      <c r="X29" s="135">
        <f t="shared" si="19"/>
        <v>42.857142857142854</v>
      </c>
      <c r="Y29" s="374"/>
      <c r="Z29" s="135">
        <v>1000</v>
      </c>
      <c r="AA29" s="129">
        <v>1000</v>
      </c>
      <c r="AB29" s="129">
        <v>1000</v>
      </c>
      <c r="AC29" s="129">
        <f t="shared" si="6"/>
        <v>3000</v>
      </c>
      <c r="AD29" s="424">
        <f t="shared" si="20"/>
        <v>42.857142857142854</v>
      </c>
      <c r="AE29" s="374"/>
      <c r="AF29" s="424">
        <f t="shared" si="21"/>
        <v>6000</v>
      </c>
      <c r="AG29" s="424">
        <f t="shared" si="22"/>
        <v>85.714285714285708</v>
      </c>
      <c r="AH29" s="374"/>
      <c r="AI29" s="424">
        <v>1000</v>
      </c>
      <c r="AJ29" s="129"/>
      <c r="AK29" s="129"/>
      <c r="AL29" s="129">
        <f t="shared" si="10"/>
        <v>1000</v>
      </c>
      <c r="AM29" s="424">
        <f t="shared" si="23"/>
        <v>14.285714285714286</v>
      </c>
      <c r="AN29" s="374"/>
      <c r="AO29" s="424"/>
      <c r="AP29" s="129"/>
      <c r="AQ29" s="129"/>
      <c r="AR29" s="129">
        <f t="shared" si="12"/>
        <v>0</v>
      </c>
      <c r="AS29" s="424">
        <f t="shared" si="24"/>
        <v>0</v>
      </c>
      <c r="AT29" s="374"/>
      <c r="AU29" s="424">
        <f t="shared" si="25"/>
        <v>1000</v>
      </c>
      <c r="AV29" s="424">
        <f t="shared" si="26"/>
        <v>14.285714285714286</v>
      </c>
      <c r="AW29" s="374"/>
      <c r="AX29" s="424">
        <f t="shared" si="27"/>
        <v>7000</v>
      </c>
      <c r="AY29" s="424">
        <f t="shared" si="28"/>
        <v>100</v>
      </c>
    </row>
    <row r="30" spans="1:51" ht="30" hidden="1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/>
      <c r="P30" s="136"/>
      <c r="Q30" s="137"/>
      <c r="R30" s="129"/>
      <c r="S30" s="375"/>
      <c r="T30" s="129"/>
      <c r="U30" s="129"/>
      <c r="V30" s="129"/>
      <c r="W30" s="129">
        <f t="shared" si="18"/>
        <v>0</v>
      </c>
      <c r="X30" s="135" t="e">
        <f t="shared" si="19"/>
        <v>#DIV/0!</v>
      </c>
      <c r="Y30" s="374"/>
      <c r="Z30" s="135"/>
      <c r="AA30" s="129"/>
      <c r="AB30" s="129"/>
      <c r="AC30" s="129">
        <f t="shared" si="6"/>
        <v>0</v>
      </c>
      <c r="AD30" s="424" t="e">
        <f t="shared" si="20"/>
        <v>#DIV/0!</v>
      </c>
      <c r="AE30" s="374"/>
      <c r="AF30" s="424">
        <f t="shared" si="21"/>
        <v>0</v>
      </c>
      <c r="AG30" s="424" t="e">
        <f t="shared" si="22"/>
        <v>#DIV/0!</v>
      </c>
      <c r="AH30" s="374"/>
      <c r="AI30" s="424"/>
      <c r="AJ30" s="129"/>
      <c r="AK30" s="129"/>
      <c r="AL30" s="129">
        <f t="shared" si="10"/>
        <v>0</v>
      </c>
      <c r="AM30" s="424" t="e">
        <f t="shared" si="23"/>
        <v>#DIV/0!</v>
      </c>
      <c r="AN30" s="374"/>
      <c r="AO30" s="424"/>
      <c r="AP30" s="129"/>
      <c r="AQ30" s="129"/>
      <c r="AR30" s="129">
        <f t="shared" si="12"/>
        <v>0</v>
      </c>
      <c r="AS30" s="424" t="e">
        <f t="shared" si="24"/>
        <v>#DIV/0!</v>
      </c>
      <c r="AT30" s="374"/>
      <c r="AU30" s="424">
        <f t="shared" si="25"/>
        <v>0</v>
      </c>
      <c r="AV30" s="424" t="e">
        <f t="shared" si="26"/>
        <v>#DIV/0!</v>
      </c>
      <c r="AW30" s="374"/>
      <c r="AX30" s="424">
        <f t="shared" si="27"/>
        <v>0</v>
      </c>
      <c r="AY30" s="424" t="e">
        <f t="shared" si="28"/>
        <v>#DIV/0!</v>
      </c>
    </row>
    <row r="31" spans="1:51" ht="30" hidden="1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130" t="s">
        <v>87</v>
      </c>
      <c r="K31" s="61"/>
      <c r="L31" s="62"/>
      <c r="M31" s="63"/>
      <c r="N31" s="101" t="s">
        <v>123</v>
      </c>
      <c r="O31" s="103">
        <f>O32+O33</f>
        <v>5036000</v>
      </c>
      <c r="P31" s="131">
        <f>P32+P33</f>
        <v>5303000</v>
      </c>
      <c r="Q31" s="132">
        <f>Q32+Q33</f>
        <v>5568000</v>
      </c>
      <c r="R31" s="103">
        <f>R32+R33</f>
        <v>5036000</v>
      </c>
      <c r="S31" s="379"/>
      <c r="T31" s="103">
        <f>T32+T33</f>
        <v>404000</v>
      </c>
      <c r="U31" s="103">
        <f>U32+U33</f>
        <v>807000</v>
      </c>
      <c r="V31" s="103">
        <f>V32+V33</f>
        <v>807000</v>
      </c>
      <c r="W31" s="103">
        <f t="shared" si="18"/>
        <v>2018000</v>
      </c>
      <c r="X31" s="102">
        <f t="shared" si="19"/>
        <v>40.071485305798255</v>
      </c>
      <c r="Y31" s="374"/>
      <c r="Z31" s="102">
        <f>Z32+Z33</f>
        <v>1340000</v>
      </c>
      <c r="AA31" s="103">
        <f>AA32+AA33</f>
        <v>839000</v>
      </c>
      <c r="AB31" s="103">
        <f>AB32+AB33</f>
        <v>839000</v>
      </c>
      <c r="AC31" s="103">
        <f t="shared" si="6"/>
        <v>3018000</v>
      </c>
      <c r="AD31" s="420">
        <f t="shared" si="20"/>
        <v>59.928514694201745</v>
      </c>
      <c r="AE31" s="374"/>
      <c r="AF31" s="420">
        <f t="shared" si="21"/>
        <v>5036000</v>
      </c>
      <c r="AG31" s="420">
        <f t="shared" si="22"/>
        <v>100</v>
      </c>
      <c r="AH31" s="374"/>
      <c r="AI31" s="420">
        <f>AI32+AI33</f>
        <v>0</v>
      </c>
      <c r="AJ31" s="103">
        <f>AJ32+AJ33</f>
        <v>0</v>
      </c>
      <c r="AK31" s="103">
        <f>AK32+AK33</f>
        <v>0</v>
      </c>
      <c r="AL31" s="103">
        <f t="shared" si="10"/>
        <v>0</v>
      </c>
      <c r="AM31" s="420">
        <f t="shared" si="23"/>
        <v>0</v>
      </c>
      <c r="AN31" s="374"/>
      <c r="AO31" s="420">
        <f>AO32+AO33</f>
        <v>0</v>
      </c>
      <c r="AP31" s="103">
        <f>AP32+AP33</f>
        <v>0</v>
      </c>
      <c r="AQ31" s="103">
        <f>AQ32+AQ33</f>
        <v>0</v>
      </c>
      <c r="AR31" s="103">
        <f t="shared" si="12"/>
        <v>0</v>
      </c>
      <c r="AS31" s="420">
        <f t="shared" si="24"/>
        <v>0</v>
      </c>
      <c r="AT31" s="374"/>
      <c r="AU31" s="420">
        <f t="shared" si="25"/>
        <v>0</v>
      </c>
      <c r="AV31" s="420">
        <f t="shared" si="26"/>
        <v>0</v>
      </c>
      <c r="AW31" s="374"/>
      <c r="AX31" s="420">
        <f t="shared" si="27"/>
        <v>5036000</v>
      </c>
      <c r="AY31" s="420">
        <f t="shared" si="28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1</v>
      </c>
      <c r="L32" s="62"/>
      <c r="M32" s="63"/>
      <c r="N32" s="134" t="s">
        <v>149</v>
      </c>
      <c r="O32" s="129">
        <v>5033000</v>
      </c>
      <c r="P32" s="136">
        <v>5300000</v>
      </c>
      <c r="Q32" s="137">
        <v>5565000</v>
      </c>
      <c r="R32" s="129">
        <v>5033000</v>
      </c>
      <c r="S32" s="375"/>
      <c r="T32" s="129">
        <v>403000</v>
      </c>
      <c r="U32" s="129">
        <v>806000</v>
      </c>
      <c r="V32" s="129">
        <v>806000</v>
      </c>
      <c r="W32" s="129">
        <f t="shared" si="18"/>
        <v>2015000</v>
      </c>
      <c r="X32" s="135">
        <f t="shared" si="19"/>
        <v>40.035763957878004</v>
      </c>
      <c r="Y32" s="374"/>
      <c r="Z32" s="135">
        <v>1340000</v>
      </c>
      <c r="AA32" s="129">
        <v>839000</v>
      </c>
      <c r="AB32" s="129">
        <v>839000</v>
      </c>
      <c r="AC32" s="129">
        <f t="shared" si="6"/>
        <v>3018000</v>
      </c>
      <c r="AD32" s="424">
        <f t="shared" si="20"/>
        <v>59.964236042121996</v>
      </c>
      <c r="AE32" s="374"/>
      <c r="AF32" s="424">
        <f t="shared" si="21"/>
        <v>5033000</v>
      </c>
      <c r="AG32" s="424">
        <f t="shared" si="22"/>
        <v>100</v>
      </c>
      <c r="AH32" s="374"/>
      <c r="AI32" s="424"/>
      <c r="AJ32" s="129"/>
      <c r="AK32" s="129"/>
      <c r="AL32" s="129">
        <f t="shared" si="10"/>
        <v>0</v>
      </c>
      <c r="AM32" s="424">
        <f t="shared" si="23"/>
        <v>0</v>
      </c>
      <c r="AN32" s="374"/>
      <c r="AO32" s="424"/>
      <c r="AP32" s="129"/>
      <c r="AQ32" s="129"/>
      <c r="AR32" s="129">
        <f t="shared" si="12"/>
        <v>0</v>
      </c>
      <c r="AS32" s="424">
        <f t="shared" si="24"/>
        <v>0</v>
      </c>
      <c r="AT32" s="374"/>
      <c r="AU32" s="424">
        <f t="shared" si="25"/>
        <v>0</v>
      </c>
      <c r="AV32" s="424">
        <f t="shared" si="26"/>
        <v>0</v>
      </c>
      <c r="AW32" s="374"/>
      <c r="AX32" s="424">
        <f t="shared" si="27"/>
        <v>5033000</v>
      </c>
      <c r="AY32" s="424">
        <f t="shared" si="28"/>
        <v>100</v>
      </c>
    </row>
    <row r="33" spans="1:51" ht="43.5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3</v>
      </c>
      <c r="L33" s="62"/>
      <c r="M33" s="63"/>
      <c r="N33" s="134" t="s">
        <v>132</v>
      </c>
      <c r="O33" s="129">
        <v>3000</v>
      </c>
      <c r="P33" s="136">
        <v>3000</v>
      </c>
      <c r="Q33" s="137">
        <v>3000</v>
      </c>
      <c r="R33" s="129">
        <v>3000</v>
      </c>
      <c r="S33" s="375"/>
      <c r="T33" s="129">
        <v>1000</v>
      </c>
      <c r="U33" s="129">
        <v>1000</v>
      </c>
      <c r="V33" s="129">
        <v>1000</v>
      </c>
      <c r="W33" s="129">
        <f t="shared" si="18"/>
        <v>3000</v>
      </c>
      <c r="X33" s="135">
        <f t="shared" si="19"/>
        <v>100</v>
      </c>
      <c r="Y33" s="374"/>
      <c r="Z33" s="135"/>
      <c r="AA33" s="129"/>
      <c r="AB33" s="129"/>
      <c r="AC33" s="129">
        <f t="shared" si="6"/>
        <v>0</v>
      </c>
      <c r="AD33" s="424">
        <f t="shared" si="20"/>
        <v>0</v>
      </c>
      <c r="AE33" s="374"/>
      <c r="AF33" s="424">
        <f t="shared" si="21"/>
        <v>3000</v>
      </c>
      <c r="AG33" s="424">
        <f t="shared" si="22"/>
        <v>100</v>
      </c>
      <c r="AH33" s="374"/>
      <c r="AI33" s="424"/>
      <c r="AJ33" s="129"/>
      <c r="AK33" s="129"/>
      <c r="AL33" s="129">
        <f t="shared" si="10"/>
        <v>0</v>
      </c>
      <c r="AM33" s="424">
        <f t="shared" si="23"/>
        <v>0</v>
      </c>
      <c r="AN33" s="374"/>
      <c r="AO33" s="424"/>
      <c r="AP33" s="129"/>
      <c r="AQ33" s="129"/>
      <c r="AR33" s="129">
        <f t="shared" si="12"/>
        <v>0</v>
      </c>
      <c r="AS33" s="424">
        <f t="shared" si="24"/>
        <v>0</v>
      </c>
      <c r="AT33" s="374"/>
      <c r="AU33" s="424">
        <f t="shared" si="25"/>
        <v>0</v>
      </c>
      <c r="AV33" s="424">
        <f t="shared" si="26"/>
        <v>0</v>
      </c>
      <c r="AW33" s="374"/>
      <c r="AX33" s="424">
        <f t="shared" si="27"/>
        <v>3000</v>
      </c>
      <c r="AY33" s="424">
        <f t="shared" si="28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N18" sqref="N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3058000</v>
      </c>
      <c r="S13" s="393">
        <f t="shared" ref="S13:AH13" si="0">S14</f>
        <v>0</v>
      </c>
      <c r="T13" s="47">
        <f t="shared" si="0"/>
        <v>161000</v>
      </c>
      <c r="U13" s="47">
        <f t="shared" si="0"/>
        <v>202000</v>
      </c>
      <c r="V13" s="47">
        <f t="shared" si="0"/>
        <v>201000</v>
      </c>
      <c r="W13" s="47">
        <f t="shared" si="0"/>
        <v>564000</v>
      </c>
      <c r="X13" s="47">
        <f t="shared" si="0"/>
        <v>18.443427076520603</v>
      </c>
      <c r="Y13" s="393">
        <f t="shared" si="0"/>
        <v>0</v>
      </c>
      <c r="Z13" s="47">
        <f t="shared" si="0"/>
        <v>278000</v>
      </c>
      <c r="AA13" s="47">
        <f t="shared" si="0"/>
        <v>277000</v>
      </c>
      <c r="AB13" s="47">
        <f t="shared" si="0"/>
        <v>276000</v>
      </c>
      <c r="AC13" s="47">
        <f t="shared" si="0"/>
        <v>831000</v>
      </c>
      <c r="AD13" s="47">
        <f t="shared" si="0"/>
        <v>27.174623937213866</v>
      </c>
      <c r="AE13" s="393">
        <f t="shared" si="0"/>
        <v>0</v>
      </c>
      <c r="AF13" s="47">
        <f t="shared" si="0"/>
        <v>1395000</v>
      </c>
      <c r="AG13" s="47">
        <f t="shared" si="0"/>
        <v>45.618051013734465</v>
      </c>
      <c r="AH13" s="393">
        <f t="shared" si="0"/>
        <v>0</v>
      </c>
      <c r="AI13" s="47">
        <f t="shared" ref="AI13:AX13" si="1">AI14</f>
        <v>340000</v>
      </c>
      <c r="AJ13" s="47">
        <f t="shared" si="1"/>
        <v>340000</v>
      </c>
      <c r="AK13" s="47">
        <f t="shared" si="1"/>
        <v>340000</v>
      </c>
      <c r="AL13" s="47">
        <f t="shared" si="1"/>
        <v>1020000</v>
      </c>
      <c r="AM13" s="47">
        <f t="shared" si="1"/>
        <v>33.355134074558535</v>
      </c>
      <c r="AN13" s="393">
        <f t="shared" si="1"/>
        <v>0</v>
      </c>
      <c r="AO13" s="47">
        <f t="shared" si="1"/>
        <v>218000</v>
      </c>
      <c r="AP13" s="47">
        <f t="shared" si="1"/>
        <v>221000</v>
      </c>
      <c r="AQ13" s="47">
        <f t="shared" si="1"/>
        <v>204000</v>
      </c>
      <c r="AR13" s="47">
        <f t="shared" si="1"/>
        <v>643000</v>
      </c>
      <c r="AS13" s="47">
        <f t="shared" si="1"/>
        <v>21.026814911707</v>
      </c>
      <c r="AT13" s="393">
        <f t="shared" si="1"/>
        <v>0</v>
      </c>
      <c r="AU13" s="47">
        <f t="shared" si="1"/>
        <v>1663000</v>
      </c>
      <c r="AV13" s="47">
        <f t="shared" si="1"/>
        <v>54.381948986265535</v>
      </c>
      <c r="AW13" s="393">
        <f t="shared" si="1"/>
        <v>0</v>
      </c>
      <c r="AX13" s="47">
        <f t="shared" si="1"/>
        <v>3058000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3058000</v>
      </c>
      <c r="S14" s="394">
        <f t="shared" si="2"/>
        <v>0</v>
      </c>
      <c r="T14" s="66">
        <f t="shared" si="2"/>
        <v>161000</v>
      </c>
      <c r="U14" s="66">
        <f t="shared" si="2"/>
        <v>202000</v>
      </c>
      <c r="V14" s="66">
        <f t="shared" si="2"/>
        <v>201000</v>
      </c>
      <c r="W14" s="66">
        <f t="shared" si="2"/>
        <v>564000</v>
      </c>
      <c r="X14" s="66">
        <f t="shared" si="2"/>
        <v>18.443427076520603</v>
      </c>
      <c r="Y14" s="394">
        <f t="shared" si="2"/>
        <v>0</v>
      </c>
      <c r="Z14" s="66">
        <f t="shared" si="2"/>
        <v>278000</v>
      </c>
      <c r="AA14" s="66">
        <f t="shared" si="2"/>
        <v>277000</v>
      </c>
      <c r="AB14" s="66">
        <f t="shared" si="2"/>
        <v>276000</v>
      </c>
      <c r="AC14" s="66">
        <f t="shared" si="2"/>
        <v>831000</v>
      </c>
      <c r="AD14" s="66">
        <f t="shared" si="2"/>
        <v>27.174623937213866</v>
      </c>
      <c r="AE14" s="394">
        <f t="shared" si="2"/>
        <v>0</v>
      </c>
      <c r="AF14" s="66">
        <f t="shared" si="2"/>
        <v>1395000</v>
      </c>
      <c r="AG14" s="66">
        <f t="shared" si="2"/>
        <v>45.618051013734465</v>
      </c>
      <c r="AH14" s="394">
        <f t="shared" si="2"/>
        <v>0</v>
      </c>
      <c r="AI14" s="66">
        <f t="shared" si="2"/>
        <v>340000</v>
      </c>
      <c r="AJ14" s="66">
        <f t="shared" si="2"/>
        <v>340000</v>
      </c>
      <c r="AK14" s="66">
        <f t="shared" si="2"/>
        <v>340000</v>
      </c>
      <c r="AL14" s="66">
        <f t="shared" si="2"/>
        <v>1020000</v>
      </c>
      <c r="AM14" s="66">
        <f t="shared" si="2"/>
        <v>33.355134074558535</v>
      </c>
      <c r="AN14" s="394">
        <f t="shared" si="2"/>
        <v>0</v>
      </c>
      <c r="AO14" s="66">
        <f t="shared" si="2"/>
        <v>218000</v>
      </c>
      <c r="AP14" s="66">
        <f t="shared" si="2"/>
        <v>221000</v>
      </c>
      <c r="AQ14" s="66">
        <f t="shared" si="2"/>
        <v>204000</v>
      </c>
      <c r="AR14" s="66">
        <f t="shared" si="2"/>
        <v>643000</v>
      </c>
      <c r="AS14" s="66">
        <f t="shared" si="2"/>
        <v>21.026814911707</v>
      </c>
      <c r="AT14" s="394">
        <f t="shared" si="2"/>
        <v>0</v>
      </c>
      <c r="AU14" s="66">
        <f t="shared" si="2"/>
        <v>1663000</v>
      </c>
      <c r="AV14" s="66">
        <f t="shared" si="2"/>
        <v>54.381948986265535</v>
      </c>
      <c r="AW14" s="394">
        <f t="shared" si="2"/>
        <v>0</v>
      </c>
      <c r="AX14" s="66">
        <f t="shared" si="2"/>
        <v>3058000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3058000</v>
      </c>
      <c r="S15" s="379">
        <f t="shared" si="2"/>
        <v>0</v>
      </c>
      <c r="T15" s="80">
        <f t="shared" si="2"/>
        <v>161000</v>
      </c>
      <c r="U15" s="80">
        <f t="shared" si="2"/>
        <v>202000</v>
      </c>
      <c r="V15" s="80">
        <f t="shared" si="2"/>
        <v>201000</v>
      </c>
      <c r="W15" s="80">
        <f t="shared" si="2"/>
        <v>564000</v>
      </c>
      <c r="X15" s="80">
        <f t="shared" si="2"/>
        <v>18.443427076520603</v>
      </c>
      <c r="Y15" s="379">
        <f t="shared" si="2"/>
        <v>0</v>
      </c>
      <c r="Z15" s="80">
        <f t="shared" si="2"/>
        <v>278000</v>
      </c>
      <c r="AA15" s="80">
        <f t="shared" si="2"/>
        <v>277000</v>
      </c>
      <c r="AB15" s="80">
        <f t="shared" si="2"/>
        <v>276000</v>
      </c>
      <c r="AC15" s="80">
        <f t="shared" si="2"/>
        <v>831000</v>
      </c>
      <c r="AD15" s="80">
        <f t="shared" si="2"/>
        <v>27.174623937213866</v>
      </c>
      <c r="AE15" s="379">
        <f t="shared" si="2"/>
        <v>0</v>
      </c>
      <c r="AF15" s="80">
        <f t="shared" si="2"/>
        <v>1395000</v>
      </c>
      <c r="AG15" s="80">
        <f t="shared" si="2"/>
        <v>45.618051013734465</v>
      </c>
      <c r="AH15" s="379">
        <f t="shared" si="2"/>
        <v>0</v>
      </c>
      <c r="AI15" s="80">
        <f t="shared" si="2"/>
        <v>340000</v>
      </c>
      <c r="AJ15" s="80">
        <f t="shared" si="2"/>
        <v>340000</v>
      </c>
      <c r="AK15" s="80">
        <f t="shared" si="2"/>
        <v>340000</v>
      </c>
      <c r="AL15" s="80">
        <f t="shared" si="2"/>
        <v>1020000</v>
      </c>
      <c r="AM15" s="80">
        <f t="shared" si="2"/>
        <v>33.355134074558535</v>
      </c>
      <c r="AN15" s="379">
        <f t="shared" si="2"/>
        <v>0</v>
      </c>
      <c r="AO15" s="80">
        <f t="shared" si="2"/>
        <v>218000</v>
      </c>
      <c r="AP15" s="80">
        <f t="shared" si="2"/>
        <v>221000</v>
      </c>
      <c r="AQ15" s="80">
        <f t="shared" si="2"/>
        <v>204000</v>
      </c>
      <c r="AR15" s="80">
        <f t="shared" si="2"/>
        <v>643000</v>
      </c>
      <c r="AS15" s="80">
        <f t="shared" si="2"/>
        <v>21.026814911707</v>
      </c>
      <c r="AT15" s="379">
        <f t="shared" si="2"/>
        <v>0</v>
      </c>
      <c r="AU15" s="80">
        <f t="shared" si="2"/>
        <v>1663000</v>
      </c>
      <c r="AV15" s="80">
        <f t="shared" si="2"/>
        <v>54.381948986265535</v>
      </c>
      <c r="AW15" s="379">
        <f t="shared" si="2"/>
        <v>0</v>
      </c>
      <c r="AX15" s="80">
        <f t="shared" si="2"/>
        <v>3058000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92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150</v>
      </c>
      <c r="O16" s="95">
        <f>O17</f>
        <v>3058000</v>
      </c>
      <c r="P16" s="169">
        <v>3348000</v>
      </c>
      <c r="Q16" s="170">
        <v>3641000</v>
      </c>
      <c r="R16" s="95">
        <f>R17</f>
        <v>3058000</v>
      </c>
      <c r="S16" s="375"/>
      <c r="T16" s="95">
        <f>T17</f>
        <v>161000</v>
      </c>
      <c r="U16" s="95">
        <f>U17</f>
        <v>202000</v>
      </c>
      <c r="V16" s="95">
        <f>V647+V17+V337+V393+V591</f>
        <v>201000</v>
      </c>
      <c r="W16" s="95">
        <f t="shared" ref="W16:W24" si="3">T16+U16+V16</f>
        <v>564000</v>
      </c>
      <c r="X16" s="94">
        <f t="shared" ref="X16:X24" si="4">W16/(R16/100)</f>
        <v>18.443427076520603</v>
      </c>
      <c r="Y16" s="374"/>
      <c r="Z16" s="94">
        <f>Z17</f>
        <v>278000</v>
      </c>
      <c r="AA16" s="95">
        <f>AA17</f>
        <v>277000</v>
      </c>
      <c r="AB16" s="95">
        <f>AB647+AB17+AB337+AB393+AB591</f>
        <v>276000</v>
      </c>
      <c r="AC16" s="95">
        <f t="shared" ref="AC16:AC32" si="5">Z16+AA16+AB16</f>
        <v>831000</v>
      </c>
      <c r="AD16" s="195">
        <f t="shared" ref="AD16:AD21" si="6">AC16/(R16/100)</f>
        <v>27.174623937213866</v>
      </c>
      <c r="AE16" s="374"/>
      <c r="AF16" s="195">
        <f t="shared" ref="AF16:AF24" si="7">W16+AC16</f>
        <v>1395000</v>
      </c>
      <c r="AG16" s="195">
        <f t="shared" ref="AG16:AG24" si="8">AF16/(R16/100)</f>
        <v>45.618051013734465</v>
      </c>
      <c r="AH16" s="374"/>
      <c r="AI16" s="195">
        <f>AI17</f>
        <v>340000</v>
      </c>
      <c r="AJ16" s="95">
        <f>AJ17</f>
        <v>340000</v>
      </c>
      <c r="AK16" s="95">
        <f>AK647+AK17+AK337+AK393+AK591</f>
        <v>340000</v>
      </c>
      <c r="AL16" s="95">
        <f t="shared" ref="AL16:AL32" si="9">AI16+AJ16+AK16</f>
        <v>1020000</v>
      </c>
      <c r="AM16" s="195">
        <f t="shared" ref="AM16:AM21" si="10">AL16/(R16/100)</f>
        <v>33.355134074558535</v>
      </c>
      <c r="AN16" s="374"/>
      <c r="AO16" s="195">
        <f>AO17</f>
        <v>218000</v>
      </c>
      <c r="AP16" s="95">
        <f>AP17</f>
        <v>221000</v>
      </c>
      <c r="AQ16" s="95">
        <f>AQ647+AQ17+AQ337+AQ393+AQ591</f>
        <v>204000</v>
      </c>
      <c r="AR16" s="95">
        <f t="shared" ref="AR16:AR32" si="11">AO16+AP16+AQ16</f>
        <v>643000</v>
      </c>
      <c r="AS16" s="195">
        <f t="shared" ref="AS16:AS21" si="12">AR16/(R16/100)</f>
        <v>21.026814911707</v>
      </c>
      <c r="AT16" s="374"/>
      <c r="AU16" s="195">
        <f t="shared" ref="AU16:AU24" si="13">AL16+AR16</f>
        <v>1663000</v>
      </c>
      <c r="AV16" s="195">
        <f t="shared" ref="AV16:AV24" si="14">AU16/(R16/100)</f>
        <v>54.381948986265535</v>
      </c>
      <c r="AW16" s="374"/>
      <c r="AX16" s="195">
        <f t="shared" ref="AX16:AX24" si="15">AF16+AU16</f>
        <v>3058000</v>
      </c>
      <c r="AY16" s="195">
        <f t="shared" ref="AY16:AY24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60</v>
      </c>
      <c r="F17" s="83"/>
      <c r="G17" s="104"/>
      <c r="H17" s="105"/>
      <c r="I17" s="59"/>
      <c r="J17" s="60"/>
      <c r="K17" s="61"/>
      <c r="L17" s="62"/>
      <c r="M17" s="63"/>
      <c r="N17" s="64" t="s">
        <v>141</v>
      </c>
      <c r="O17" s="99">
        <f t="shared" ref="O17:R20" si="17">O18</f>
        <v>3058000</v>
      </c>
      <c r="P17" s="66">
        <f t="shared" si="17"/>
        <v>3348000</v>
      </c>
      <c r="Q17" s="67">
        <f t="shared" si="17"/>
        <v>3641000</v>
      </c>
      <c r="R17" s="99">
        <f t="shared" si="17"/>
        <v>3058000</v>
      </c>
      <c r="S17" s="383"/>
      <c r="T17" s="99">
        <f t="shared" ref="T17:U20" si="18">T18</f>
        <v>161000</v>
      </c>
      <c r="U17" s="99">
        <f t="shared" si="18"/>
        <v>202000</v>
      </c>
      <c r="V17" s="99">
        <f>V648+V18+V338+V394+V592</f>
        <v>201000</v>
      </c>
      <c r="W17" s="99">
        <f t="shared" si="3"/>
        <v>564000</v>
      </c>
      <c r="X17" s="98">
        <f t="shared" si="4"/>
        <v>18.443427076520603</v>
      </c>
      <c r="Y17" s="374"/>
      <c r="Z17" s="98">
        <f t="shared" ref="Z17:AA20" si="19">Z18</f>
        <v>278000</v>
      </c>
      <c r="AA17" s="99">
        <f t="shared" si="19"/>
        <v>277000</v>
      </c>
      <c r="AB17" s="99">
        <f>AB648+AB18+AB338+AB394+AB592</f>
        <v>276000</v>
      </c>
      <c r="AC17" s="99">
        <f t="shared" si="5"/>
        <v>831000</v>
      </c>
      <c r="AD17" s="65">
        <f t="shared" si="6"/>
        <v>27.174623937213866</v>
      </c>
      <c r="AE17" s="374"/>
      <c r="AF17" s="65">
        <f t="shared" si="7"/>
        <v>1395000</v>
      </c>
      <c r="AG17" s="65">
        <f t="shared" si="8"/>
        <v>45.618051013734465</v>
      </c>
      <c r="AH17" s="374"/>
      <c r="AI17" s="65">
        <f t="shared" ref="AI17:AJ20" si="20">AI18</f>
        <v>340000</v>
      </c>
      <c r="AJ17" s="99">
        <f t="shared" si="20"/>
        <v>340000</v>
      </c>
      <c r="AK17" s="99">
        <f>AK648+AK18+AK338+AK394+AK592</f>
        <v>340000</v>
      </c>
      <c r="AL17" s="99">
        <f t="shared" si="9"/>
        <v>1020000</v>
      </c>
      <c r="AM17" s="65">
        <f t="shared" si="10"/>
        <v>33.355134074558535</v>
      </c>
      <c r="AN17" s="374"/>
      <c r="AO17" s="65">
        <f t="shared" ref="AO17:AP20" si="21">AO18</f>
        <v>218000</v>
      </c>
      <c r="AP17" s="99">
        <f t="shared" si="21"/>
        <v>221000</v>
      </c>
      <c r="AQ17" s="99">
        <f>AQ648+AQ18+AQ338+AQ394+AQ592</f>
        <v>204000</v>
      </c>
      <c r="AR17" s="99">
        <f t="shared" si="11"/>
        <v>643000</v>
      </c>
      <c r="AS17" s="65">
        <f t="shared" si="12"/>
        <v>21.026814911707</v>
      </c>
      <c r="AT17" s="374"/>
      <c r="AU17" s="65">
        <f t="shared" si="13"/>
        <v>1663000</v>
      </c>
      <c r="AV17" s="65">
        <f t="shared" si="14"/>
        <v>54.381948986265535</v>
      </c>
      <c r="AW17" s="374"/>
      <c r="AX17" s="65">
        <f t="shared" si="15"/>
        <v>3058000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2</v>
      </c>
      <c r="G18" s="104"/>
      <c r="H18" s="105"/>
      <c r="I18" s="59"/>
      <c r="J18" s="60"/>
      <c r="K18" s="61"/>
      <c r="L18" s="62"/>
      <c r="M18" s="63"/>
      <c r="N18" s="101" t="s">
        <v>142</v>
      </c>
      <c r="O18" s="103">
        <f t="shared" si="17"/>
        <v>3058000</v>
      </c>
      <c r="P18" s="131">
        <f t="shared" si="17"/>
        <v>3348000</v>
      </c>
      <c r="Q18" s="132">
        <f t="shared" si="17"/>
        <v>3641000</v>
      </c>
      <c r="R18" s="103">
        <f t="shared" si="17"/>
        <v>3058000</v>
      </c>
      <c r="S18" s="379"/>
      <c r="T18" s="103">
        <f t="shared" si="18"/>
        <v>161000</v>
      </c>
      <c r="U18" s="103">
        <f t="shared" si="18"/>
        <v>202000</v>
      </c>
      <c r="V18" s="103">
        <f>V649+V19+V339+V395+V593</f>
        <v>201000</v>
      </c>
      <c r="W18" s="103">
        <f t="shared" si="3"/>
        <v>564000</v>
      </c>
      <c r="X18" s="102">
        <f t="shared" si="4"/>
        <v>18.443427076520603</v>
      </c>
      <c r="Y18" s="374"/>
      <c r="Z18" s="102">
        <f t="shared" si="19"/>
        <v>278000</v>
      </c>
      <c r="AA18" s="103">
        <f t="shared" si="19"/>
        <v>277000</v>
      </c>
      <c r="AB18" s="103">
        <f>AB649+AB19+AB339+AB395+AB593</f>
        <v>276000</v>
      </c>
      <c r="AC18" s="103">
        <f t="shared" si="5"/>
        <v>831000</v>
      </c>
      <c r="AD18" s="420">
        <f t="shared" si="6"/>
        <v>27.174623937213866</v>
      </c>
      <c r="AE18" s="374"/>
      <c r="AF18" s="420">
        <f t="shared" si="7"/>
        <v>1395000</v>
      </c>
      <c r="AG18" s="420">
        <f t="shared" si="8"/>
        <v>45.618051013734465</v>
      </c>
      <c r="AH18" s="374"/>
      <c r="AI18" s="420">
        <f t="shared" si="20"/>
        <v>340000</v>
      </c>
      <c r="AJ18" s="103">
        <f t="shared" si="20"/>
        <v>340000</v>
      </c>
      <c r="AK18" s="103">
        <f>AK649+AK19+AK339+AK395+AK593</f>
        <v>340000</v>
      </c>
      <c r="AL18" s="103">
        <f t="shared" si="9"/>
        <v>1020000</v>
      </c>
      <c r="AM18" s="420">
        <f t="shared" si="10"/>
        <v>33.355134074558535</v>
      </c>
      <c r="AN18" s="374"/>
      <c r="AO18" s="420">
        <f t="shared" si="21"/>
        <v>218000</v>
      </c>
      <c r="AP18" s="103">
        <f t="shared" si="21"/>
        <v>221000</v>
      </c>
      <c r="AQ18" s="103">
        <f>AQ649+AQ19+AQ339+AQ395+AQ593</f>
        <v>204000</v>
      </c>
      <c r="AR18" s="103">
        <f t="shared" si="11"/>
        <v>643000</v>
      </c>
      <c r="AS18" s="420">
        <f t="shared" si="12"/>
        <v>21.026814911707</v>
      </c>
      <c r="AT18" s="374"/>
      <c r="AU18" s="420">
        <f t="shared" si="13"/>
        <v>1663000</v>
      </c>
      <c r="AV18" s="420">
        <f t="shared" si="14"/>
        <v>54.381948986265535</v>
      </c>
      <c r="AW18" s="374"/>
      <c r="AX18" s="420">
        <f t="shared" si="15"/>
        <v>3058000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0</v>
      </c>
      <c r="H19" s="172"/>
      <c r="I19" s="59"/>
      <c r="J19" s="60"/>
      <c r="K19" s="61"/>
      <c r="L19" s="62"/>
      <c r="M19" s="63"/>
      <c r="N19" s="101" t="s">
        <v>142</v>
      </c>
      <c r="O19" s="103">
        <f t="shared" si="17"/>
        <v>3058000</v>
      </c>
      <c r="P19" s="131">
        <f t="shared" si="17"/>
        <v>3348000</v>
      </c>
      <c r="Q19" s="132">
        <f t="shared" si="17"/>
        <v>3641000</v>
      </c>
      <c r="R19" s="103">
        <f t="shared" si="17"/>
        <v>3058000</v>
      </c>
      <c r="S19" s="379"/>
      <c r="T19" s="103">
        <f t="shared" si="18"/>
        <v>161000</v>
      </c>
      <c r="U19" s="103">
        <f t="shared" si="18"/>
        <v>202000</v>
      </c>
      <c r="V19" s="103">
        <f>V650+V20+V340+V396+V594</f>
        <v>201000</v>
      </c>
      <c r="W19" s="103">
        <f t="shared" si="3"/>
        <v>564000</v>
      </c>
      <c r="X19" s="102">
        <f t="shared" si="4"/>
        <v>18.443427076520603</v>
      </c>
      <c r="Y19" s="374"/>
      <c r="Z19" s="102">
        <f t="shared" si="19"/>
        <v>278000</v>
      </c>
      <c r="AA19" s="103">
        <f t="shared" si="19"/>
        <v>277000</v>
      </c>
      <c r="AB19" s="103">
        <f>AB650+AB20+AB340+AB396+AB594</f>
        <v>276000</v>
      </c>
      <c r="AC19" s="103">
        <f t="shared" si="5"/>
        <v>831000</v>
      </c>
      <c r="AD19" s="420">
        <f t="shared" si="6"/>
        <v>27.174623937213866</v>
      </c>
      <c r="AE19" s="374"/>
      <c r="AF19" s="420">
        <f t="shared" si="7"/>
        <v>1395000</v>
      </c>
      <c r="AG19" s="420">
        <f t="shared" si="8"/>
        <v>45.618051013734465</v>
      </c>
      <c r="AH19" s="374"/>
      <c r="AI19" s="420">
        <f t="shared" si="20"/>
        <v>340000</v>
      </c>
      <c r="AJ19" s="103">
        <f t="shared" si="20"/>
        <v>340000</v>
      </c>
      <c r="AK19" s="103">
        <f>AK650+AK20+AK340+AK396+AK594</f>
        <v>340000</v>
      </c>
      <c r="AL19" s="103">
        <f t="shared" si="9"/>
        <v>1020000</v>
      </c>
      <c r="AM19" s="420">
        <f t="shared" si="10"/>
        <v>33.355134074558535</v>
      </c>
      <c r="AN19" s="374"/>
      <c r="AO19" s="420">
        <f t="shared" si="21"/>
        <v>218000</v>
      </c>
      <c r="AP19" s="103">
        <f t="shared" si="21"/>
        <v>221000</v>
      </c>
      <c r="AQ19" s="103">
        <f>AQ650+AQ20+AQ340+AQ396+AQ594</f>
        <v>204000</v>
      </c>
      <c r="AR19" s="103">
        <f t="shared" si="11"/>
        <v>643000</v>
      </c>
      <c r="AS19" s="420">
        <f t="shared" si="12"/>
        <v>21.026814911707</v>
      </c>
      <c r="AT19" s="374"/>
      <c r="AU19" s="420">
        <f t="shared" si="13"/>
        <v>1663000</v>
      </c>
      <c r="AV19" s="420">
        <f t="shared" si="14"/>
        <v>54.381948986265535</v>
      </c>
      <c r="AW19" s="374"/>
      <c r="AX19" s="420">
        <f t="shared" si="15"/>
        <v>3058000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142</v>
      </c>
      <c r="O20" s="103">
        <f t="shared" si="17"/>
        <v>3058000</v>
      </c>
      <c r="P20" s="131">
        <f t="shared" si="17"/>
        <v>3348000</v>
      </c>
      <c r="Q20" s="132">
        <f t="shared" si="17"/>
        <v>3641000</v>
      </c>
      <c r="R20" s="103">
        <f t="shared" si="17"/>
        <v>3058000</v>
      </c>
      <c r="S20" s="379"/>
      <c r="T20" s="103">
        <f t="shared" si="18"/>
        <v>161000</v>
      </c>
      <c r="U20" s="103">
        <f t="shared" si="18"/>
        <v>202000</v>
      </c>
      <c r="V20" s="103">
        <f>V651+V21+V341+V397+V595</f>
        <v>201000</v>
      </c>
      <c r="W20" s="103">
        <f t="shared" si="3"/>
        <v>564000</v>
      </c>
      <c r="X20" s="102">
        <f t="shared" si="4"/>
        <v>18.443427076520603</v>
      </c>
      <c r="Y20" s="374"/>
      <c r="Z20" s="102">
        <f t="shared" si="19"/>
        <v>278000</v>
      </c>
      <c r="AA20" s="103">
        <f t="shared" si="19"/>
        <v>277000</v>
      </c>
      <c r="AB20" s="103">
        <f>AB651+AB21+AB341+AB397+AB595</f>
        <v>276000</v>
      </c>
      <c r="AC20" s="103">
        <f t="shared" si="5"/>
        <v>831000</v>
      </c>
      <c r="AD20" s="420">
        <f t="shared" si="6"/>
        <v>27.174623937213866</v>
      </c>
      <c r="AE20" s="374"/>
      <c r="AF20" s="420">
        <f t="shared" si="7"/>
        <v>1395000</v>
      </c>
      <c r="AG20" s="420">
        <f t="shared" si="8"/>
        <v>45.618051013734465</v>
      </c>
      <c r="AH20" s="374"/>
      <c r="AI20" s="420">
        <f t="shared" si="20"/>
        <v>340000</v>
      </c>
      <c r="AJ20" s="103">
        <f t="shared" si="20"/>
        <v>340000</v>
      </c>
      <c r="AK20" s="103">
        <f>AK651+AK21+AK341+AK397+AK595</f>
        <v>340000</v>
      </c>
      <c r="AL20" s="103">
        <f t="shared" si="9"/>
        <v>1020000</v>
      </c>
      <c r="AM20" s="420">
        <f t="shared" si="10"/>
        <v>33.355134074558535</v>
      </c>
      <c r="AN20" s="374"/>
      <c r="AO20" s="420">
        <f t="shared" si="21"/>
        <v>218000</v>
      </c>
      <c r="AP20" s="103">
        <f t="shared" si="21"/>
        <v>221000</v>
      </c>
      <c r="AQ20" s="103">
        <f>AQ651+AQ21+AQ341+AQ397+AQ595</f>
        <v>204000</v>
      </c>
      <c r="AR20" s="103">
        <f t="shared" si="11"/>
        <v>643000</v>
      </c>
      <c r="AS20" s="420">
        <f t="shared" si="12"/>
        <v>21.026814911707</v>
      </c>
      <c r="AT20" s="374"/>
      <c r="AU20" s="420">
        <f t="shared" si="13"/>
        <v>1663000</v>
      </c>
      <c r="AV20" s="420">
        <f t="shared" si="14"/>
        <v>54.381948986265535</v>
      </c>
      <c r="AW20" s="374"/>
      <c r="AX20" s="420">
        <f t="shared" si="15"/>
        <v>3058000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O22+O24+O26+O31</f>
        <v>3058000</v>
      </c>
      <c r="P21" s="127">
        <f>P22+P24+P26+P31</f>
        <v>3348000</v>
      </c>
      <c r="Q21" s="128">
        <f>Q22+Q24+Q26+Q31</f>
        <v>3641000</v>
      </c>
      <c r="R21" s="126">
        <f>R22+R24+R26+R31</f>
        <v>3058000</v>
      </c>
      <c r="S21" s="388"/>
      <c r="T21" s="126">
        <f>T22+T24+T26+T31</f>
        <v>161000</v>
      </c>
      <c r="U21" s="126">
        <f>U22+U24+U26+U31</f>
        <v>202000</v>
      </c>
      <c r="V21" s="126">
        <f>V22+V24+V26+V31</f>
        <v>201000</v>
      </c>
      <c r="W21" s="126">
        <f t="shared" si="3"/>
        <v>564000</v>
      </c>
      <c r="X21" s="125">
        <f t="shared" si="4"/>
        <v>18.443427076520603</v>
      </c>
      <c r="Y21" s="374"/>
      <c r="Z21" s="125">
        <f>Z22+Z24+Z26+Z31</f>
        <v>278000</v>
      </c>
      <c r="AA21" s="126">
        <f>AA22+AA24+AA26+AA31</f>
        <v>277000</v>
      </c>
      <c r="AB21" s="126">
        <f>AB22+AB24+AB26+AB31</f>
        <v>276000</v>
      </c>
      <c r="AC21" s="126">
        <f t="shared" si="5"/>
        <v>831000</v>
      </c>
      <c r="AD21" s="423">
        <f t="shared" si="6"/>
        <v>27.174623937213866</v>
      </c>
      <c r="AE21" s="374"/>
      <c r="AF21" s="423">
        <f t="shared" si="7"/>
        <v>1395000</v>
      </c>
      <c r="AG21" s="423">
        <f t="shared" si="8"/>
        <v>45.618051013734465</v>
      </c>
      <c r="AH21" s="374"/>
      <c r="AI21" s="423">
        <f>AI22+AI24+AI26+AI31</f>
        <v>340000</v>
      </c>
      <c r="AJ21" s="126">
        <f>AJ22+AJ24+AJ26+AJ31</f>
        <v>340000</v>
      </c>
      <c r="AK21" s="126">
        <f>AK22+AK24+AK26+AK31</f>
        <v>340000</v>
      </c>
      <c r="AL21" s="126">
        <f t="shared" si="9"/>
        <v>1020000</v>
      </c>
      <c r="AM21" s="423">
        <f t="shared" si="10"/>
        <v>33.355134074558535</v>
      </c>
      <c r="AN21" s="374"/>
      <c r="AO21" s="423">
        <f>AO22+AO24+AO26+AO31</f>
        <v>218000</v>
      </c>
      <c r="AP21" s="126">
        <f>AP22+AP24+AP26+AP31</f>
        <v>221000</v>
      </c>
      <c r="AQ21" s="126">
        <f>AQ22+AQ24+AQ26+AQ31</f>
        <v>204000</v>
      </c>
      <c r="AR21" s="126">
        <f t="shared" si="11"/>
        <v>643000</v>
      </c>
      <c r="AS21" s="423">
        <f t="shared" si="12"/>
        <v>21.026814911707</v>
      </c>
      <c r="AT21" s="374"/>
      <c r="AU21" s="423">
        <f t="shared" si="13"/>
        <v>1663000</v>
      </c>
      <c r="AV21" s="423">
        <f t="shared" si="14"/>
        <v>54.381948986265535</v>
      </c>
      <c r="AW21" s="374"/>
      <c r="AX21" s="423">
        <f t="shared" si="15"/>
        <v>3058000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877000</v>
      </c>
      <c r="P22" s="131">
        <f>P23</f>
        <v>949000</v>
      </c>
      <c r="Q22" s="132">
        <f>Q23</f>
        <v>1024000</v>
      </c>
      <c r="R22" s="103">
        <f>R23</f>
        <v>877000</v>
      </c>
      <c r="S22" s="379"/>
      <c r="T22" s="103">
        <f>T23</f>
        <v>132000</v>
      </c>
      <c r="U22" s="103">
        <f>U23</f>
        <v>66000</v>
      </c>
      <c r="V22" s="103">
        <f>V23</f>
        <v>66000</v>
      </c>
      <c r="W22" s="103">
        <f t="shared" si="3"/>
        <v>264000</v>
      </c>
      <c r="X22" s="102">
        <f t="shared" si="4"/>
        <v>30.102622576966933</v>
      </c>
      <c r="Y22" s="374"/>
      <c r="Z22" s="102">
        <f>Z23</f>
        <v>85000</v>
      </c>
      <c r="AA22" s="103">
        <f>AA23</f>
        <v>85000</v>
      </c>
      <c r="AB22" s="103">
        <f>AB23</f>
        <v>85000</v>
      </c>
      <c r="AC22" s="103">
        <f t="shared" si="5"/>
        <v>255000</v>
      </c>
      <c r="AD22" s="424">
        <f>AC22/(O22/100)</f>
        <v>29.076396807297606</v>
      </c>
      <c r="AE22" s="374"/>
      <c r="AF22" s="420">
        <f t="shared" si="7"/>
        <v>519000</v>
      </c>
      <c r="AG22" s="420">
        <f t="shared" si="8"/>
        <v>59.179019384264535</v>
      </c>
      <c r="AH22" s="374"/>
      <c r="AI22" s="420">
        <f>AI23</f>
        <v>77000</v>
      </c>
      <c r="AJ22" s="103">
        <f>AJ23</f>
        <v>77000</v>
      </c>
      <c r="AK22" s="103">
        <f>AK23</f>
        <v>77000</v>
      </c>
      <c r="AL22" s="103">
        <f t="shared" si="9"/>
        <v>231000</v>
      </c>
      <c r="AM22" s="424">
        <f>AL22/(O22/100)</f>
        <v>26.339794754846068</v>
      </c>
      <c r="AN22" s="374"/>
      <c r="AO22" s="420">
        <f>AO23</f>
        <v>44000</v>
      </c>
      <c r="AP22" s="103">
        <f>AP23</f>
        <v>44000</v>
      </c>
      <c r="AQ22" s="103">
        <f>AQ23</f>
        <v>39000</v>
      </c>
      <c r="AR22" s="103">
        <f t="shared" si="11"/>
        <v>127000</v>
      </c>
      <c r="AS22" s="424">
        <f>AR22/(O22/100)</f>
        <v>14.481185860889395</v>
      </c>
      <c r="AT22" s="374"/>
      <c r="AU22" s="420">
        <f t="shared" si="13"/>
        <v>358000</v>
      </c>
      <c r="AV22" s="420">
        <f t="shared" si="14"/>
        <v>40.820980615735465</v>
      </c>
      <c r="AW22" s="374"/>
      <c r="AX22" s="420">
        <f t="shared" si="15"/>
        <v>877000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877000</v>
      </c>
      <c r="P23" s="136">
        <v>949000</v>
      </c>
      <c r="Q23" s="137">
        <v>1024000</v>
      </c>
      <c r="R23" s="129">
        <v>877000</v>
      </c>
      <c r="S23" s="375"/>
      <c r="T23" s="129">
        <v>132000</v>
      </c>
      <c r="U23" s="129">
        <v>66000</v>
      </c>
      <c r="V23" s="129">
        <v>66000</v>
      </c>
      <c r="W23" s="129">
        <f>T23+U23+V23</f>
        <v>264000</v>
      </c>
      <c r="X23" s="135">
        <f>W23/(R23/100)</f>
        <v>30.102622576966933</v>
      </c>
      <c r="Y23" s="374"/>
      <c r="Z23" s="135">
        <v>85000</v>
      </c>
      <c r="AA23" s="129">
        <v>85000</v>
      </c>
      <c r="AB23" s="129">
        <v>85000</v>
      </c>
      <c r="AC23" s="129">
        <f t="shared" si="5"/>
        <v>255000</v>
      </c>
      <c r="AD23" s="424">
        <f>AC23/(O23/100)</f>
        <v>29.076396807297606</v>
      </c>
      <c r="AE23" s="374"/>
      <c r="AF23" s="424">
        <f>W23+AC23</f>
        <v>519000</v>
      </c>
      <c r="AG23" s="424">
        <f>AF23/(R23/100)</f>
        <v>59.179019384264535</v>
      </c>
      <c r="AH23" s="374"/>
      <c r="AI23" s="424">
        <v>77000</v>
      </c>
      <c r="AJ23" s="129">
        <v>77000</v>
      </c>
      <c r="AK23" s="129">
        <v>77000</v>
      </c>
      <c r="AL23" s="129">
        <f t="shared" si="9"/>
        <v>231000</v>
      </c>
      <c r="AM23" s="424">
        <f>AL23/(O23/100)</f>
        <v>26.339794754846068</v>
      </c>
      <c r="AN23" s="374"/>
      <c r="AO23" s="424">
        <v>44000</v>
      </c>
      <c r="AP23" s="129">
        <v>44000</v>
      </c>
      <c r="AQ23" s="129">
        <v>39000</v>
      </c>
      <c r="AR23" s="129">
        <f t="shared" si="11"/>
        <v>127000</v>
      </c>
      <c r="AS23" s="424">
        <f>AR23/(O23/100)</f>
        <v>14.481185860889395</v>
      </c>
      <c r="AT23" s="374"/>
      <c r="AU23" s="424">
        <f>AL23+AR23</f>
        <v>358000</v>
      </c>
      <c r="AV23" s="424">
        <f>AU23/(R23/100)</f>
        <v>40.820980615735465</v>
      </c>
      <c r="AW23" s="374"/>
      <c r="AX23" s="424">
        <f>AF23+AU23</f>
        <v>877000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170000</v>
      </c>
      <c r="P24" s="131">
        <f>P25</f>
        <v>184000</v>
      </c>
      <c r="Q24" s="132">
        <f>Q25</f>
        <v>198000</v>
      </c>
      <c r="R24" s="103">
        <f>R25</f>
        <v>170000</v>
      </c>
      <c r="S24" s="379"/>
      <c r="T24" s="103">
        <f>T25</f>
        <v>26000</v>
      </c>
      <c r="U24" s="103">
        <f>U25</f>
        <v>13000</v>
      </c>
      <c r="V24" s="103">
        <f>V25</f>
        <v>13000</v>
      </c>
      <c r="W24" s="103">
        <f t="shared" si="3"/>
        <v>52000</v>
      </c>
      <c r="X24" s="102">
        <f t="shared" si="4"/>
        <v>30.588235294117649</v>
      </c>
      <c r="Y24" s="374"/>
      <c r="Z24" s="102">
        <f>Z25</f>
        <v>17000</v>
      </c>
      <c r="AA24" s="103">
        <f>AA25</f>
        <v>17000</v>
      </c>
      <c r="AB24" s="103">
        <f>AB25</f>
        <v>17000</v>
      </c>
      <c r="AC24" s="103">
        <f t="shared" si="5"/>
        <v>51000</v>
      </c>
      <c r="AD24" s="424">
        <f>AC24/(O24/100)</f>
        <v>30</v>
      </c>
      <c r="AE24" s="374"/>
      <c r="AF24" s="420">
        <f t="shared" si="7"/>
        <v>103000</v>
      </c>
      <c r="AG24" s="420">
        <f t="shared" si="8"/>
        <v>60.588235294117645</v>
      </c>
      <c r="AH24" s="374"/>
      <c r="AI24" s="420">
        <f>AI25</f>
        <v>15000</v>
      </c>
      <c r="AJ24" s="103">
        <f>AJ25</f>
        <v>15000</v>
      </c>
      <c r="AK24" s="103">
        <f>AK25</f>
        <v>15000</v>
      </c>
      <c r="AL24" s="103">
        <f t="shared" si="9"/>
        <v>45000</v>
      </c>
      <c r="AM24" s="424">
        <f>AL24/(O24/100)</f>
        <v>26.470588235294116</v>
      </c>
      <c r="AN24" s="374"/>
      <c r="AO24" s="420">
        <f>AO25</f>
        <v>9000</v>
      </c>
      <c r="AP24" s="103">
        <f>AP25</f>
        <v>9000</v>
      </c>
      <c r="AQ24" s="103">
        <f>AQ25</f>
        <v>4000</v>
      </c>
      <c r="AR24" s="103">
        <f t="shared" si="11"/>
        <v>22000</v>
      </c>
      <c r="AS24" s="424">
        <f>AR24/(O24/100)</f>
        <v>12.941176470588236</v>
      </c>
      <c r="AT24" s="374"/>
      <c r="AU24" s="420">
        <f t="shared" si="13"/>
        <v>67000</v>
      </c>
      <c r="AV24" s="420">
        <f t="shared" si="14"/>
        <v>39.411764705882355</v>
      </c>
      <c r="AW24" s="374"/>
      <c r="AX24" s="420">
        <f t="shared" si="15"/>
        <v>170000</v>
      </c>
      <c r="AY24" s="420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170000</v>
      </c>
      <c r="P25" s="136">
        <v>184000</v>
      </c>
      <c r="Q25" s="137">
        <v>198000</v>
      </c>
      <c r="R25" s="129">
        <v>170000</v>
      </c>
      <c r="S25" s="375"/>
      <c r="T25" s="129">
        <v>26000</v>
      </c>
      <c r="U25" s="129">
        <v>13000</v>
      </c>
      <c r="V25" s="129">
        <v>13000</v>
      </c>
      <c r="W25" s="129">
        <f>T25+U25+V25</f>
        <v>52000</v>
      </c>
      <c r="X25" s="135">
        <f>W25/(R25/100)</f>
        <v>30.588235294117649</v>
      </c>
      <c r="Y25" s="374"/>
      <c r="Z25" s="135">
        <v>17000</v>
      </c>
      <c r="AA25" s="129">
        <v>17000</v>
      </c>
      <c r="AB25" s="129">
        <v>17000</v>
      </c>
      <c r="AC25" s="129">
        <f t="shared" si="5"/>
        <v>51000</v>
      </c>
      <c r="AD25" s="424">
        <f>AC25/(O25/100)</f>
        <v>30</v>
      </c>
      <c r="AE25" s="374"/>
      <c r="AF25" s="424">
        <f>W25+AC25</f>
        <v>103000</v>
      </c>
      <c r="AG25" s="424">
        <f>AF25/(R25/100)</f>
        <v>60.588235294117645</v>
      </c>
      <c r="AH25" s="374"/>
      <c r="AI25" s="424">
        <v>15000</v>
      </c>
      <c r="AJ25" s="129">
        <v>15000</v>
      </c>
      <c r="AK25" s="129">
        <v>15000</v>
      </c>
      <c r="AL25" s="129">
        <f t="shared" si="9"/>
        <v>45000</v>
      </c>
      <c r="AM25" s="424">
        <f>AL25/(O25/100)</f>
        <v>26.470588235294116</v>
      </c>
      <c r="AN25" s="374"/>
      <c r="AO25" s="424">
        <v>9000</v>
      </c>
      <c r="AP25" s="129">
        <v>9000</v>
      </c>
      <c r="AQ25" s="129">
        <v>4000</v>
      </c>
      <c r="AR25" s="129">
        <f t="shared" si="11"/>
        <v>22000</v>
      </c>
      <c r="AS25" s="424">
        <f>AR25/(O25/100)</f>
        <v>12.941176470588236</v>
      </c>
      <c r="AT25" s="374"/>
      <c r="AU25" s="424">
        <f>AL25+AR25</f>
        <v>67000</v>
      </c>
      <c r="AV25" s="424">
        <f>AU25/(R25/100)</f>
        <v>39.411764705882355</v>
      </c>
      <c r="AW25" s="374"/>
      <c r="AX25" s="424">
        <f>AF25+AU25</f>
        <v>170000</v>
      </c>
      <c r="AY25" s="424">
        <f>AX25/(R25/100)</f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11000</v>
      </c>
      <c r="P26" s="131">
        <f>P27+P28+P29+P30</f>
        <v>15000</v>
      </c>
      <c r="Q26" s="132">
        <f>Q27+Q28+Q29+Q30</f>
        <v>19000</v>
      </c>
      <c r="R26" s="103">
        <f>R27+R28+R29+R30</f>
        <v>11000</v>
      </c>
      <c r="S26" s="379"/>
      <c r="T26" s="103">
        <f>T27+T28+T29+T30</f>
        <v>3000</v>
      </c>
      <c r="U26" s="103">
        <f>U27+U28+U29+U30</f>
        <v>3000</v>
      </c>
      <c r="V26" s="103">
        <f>V27+V28+V29+V30</f>
        <v>2000</v>
      </c>
      <c r="W26" s="103">
        <f t="shared" ref="W26:W32" si="22">T26+U26+V26</f>
        <v>8000</v>
      </c>
      <c r="X26" s="102">
        <f t="shared" ref="X26:X32" si="23">W26/(R26/100)</f>
        <v>72.727272727272734</v>
      </c>
      <c r="Y26" s="374"/>
      <c r="Z26" s="102">
        <f>Z27+Z28+Z29+Z30</f>
        <v>2000</v>
      </c>
      <c r="AA26" s="103">
        <f>AA27+AA28+AA29+AA30</f>
        <v>1000</v>
      </c>
      <c r="AB26" s="103">
        <f>AB27+AB28+AB29+AB30</f>
        <v>0</v>
      </c>
      <c r="AC26" s="103">
        <f t="shared" si="5"/>
        <v>3000</v>
      </c>
      <c r="AD26" s="420">
        <f t="shared" ref="AD26:AD32" si="24">AC26/(R26/100)</f>
        <v>27.272727272727273</v>
      </c>
      <c r="AE26" s="374"/>
      <c r="AF26" s="420">
        <f t="shared" ref="AF26:AF32" si="25">W26+AC26</f>
        <v>11000</v>
      </c>
      <c r="AG26" s="420">
        <f t="shared" ref="AG26:AG32" si="26">AF26/(R26/100)</f>
        <v>100</v>
      </c>
      <c r="AH26" s="374"/>
      <c r="AI26" s="420">
        <f>AI27+AI28+AI29+AI30</f>
        <v>0</v>
      </c>
      <c r="AJ26" s="103">
        <f>AJ27+AJ28+AJ29+AJ30</f>
        <v>0</v>
      </c>
      <c r="AK26" s="103">
        <f>AK27+AK28+AK29+AK30</f>
        <v>0</v>
      </c>
      <c r="AL26" s="103">
        <f t="shared" si="9"/>
        <v>0</v>
      </c>
      <c r="AM26" s="420">
        <f t="shared" ref="AM26:AM32" si="27">AL26/(R26/100)</f>
        <v>0</v>
      </c>
      <c r="AN26" s="374"/>
      <c r="AO26" s="420">
        <f>AO27+AO28+AO29+AO30</f>
        <v>0</v>
      </c>
      <c r="AP26" s="103">
        <f>AP27+AP28+AP29+AP30</f>
        <v>0</v>
      </c>
      <c r="AQ26" s="103">
        <f>AQ27+AQ28+AQ29+AQ30</f>
        <v>0</v>
      </c>
      <c r="AR26" s="103">
        <f t="shared" si="11"/>
        <v>0</v>
      </c>
      <c r="AS26" s="420">
        <f t="shared" ref="AS26:AS32" si="28">AR26/(R26/100)</f>
        <v>0</v>
      </c>
      <c r="AT26" s="374"/>
      <c r="AU26" s="420">
        <f t="shared" ref="AU26:AU32" si="29">AL26+AR26</f>
        <v>0</v>
      </c>
      <c r="AV26" s="420">
        <f t="shared" ref="AV26:AV32" si="30">AU26/(R26/100)</f>
        <v>0</v>
      </c>
      <c r="AW26" s="374"/>
      <c r="AX26" s="420">
        <f t="shared" ref="AX26:AX32" si="31">AF26+AU26</f>
        <v>11000</v>
      </c>
      <c r="AY26" s="420">
        <f t="shared" ref="AY26:AY32" si="32">AX26/(R26/100)</f>
        <v>100</v>
      </c>
    </row>
    <row r="27" spans="1:51" s="194" customFormat="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2000</v>
      </c>
      <c r="P27" s="136">
        <v>3000</v>
      </c>
      <c r="Q27" s="137">
        <v>4000</v>
      </c>
      <c r="R27" s="129">
        <v>2000</v>
      </c>
      <c r="S27" s="375"/>
      <c r="T27" s="129">
        <v>1000</v>
      </c>
      <c r="U27" s="129">
        <v>1000</v>
      </c>
      <c r="V27" s="129"/>
      <c r="W27" s="129">
        <f t="shared" si="22"/>
        <v>2000</v>
      </c>
      <c r="X27" s="135">
        <f t="shared" si="23"/>
        <v>100</v>
      </c>
      <c r="Y27" s="374"/>
      <c r="Z27" s="135"/>
      <c r="AA27" s="129"/>
      <c r="AB27" s="129"/>
      <c r="AC27" s="129">
        <f t="shared" si="5"/>
        <v>0</v>
      </c>
      <c r="AD27" s="424">
        <f t="shared" si="24"/>
        <v>0</v>
      </c>
      <c r="AE27" s="374"/>
      <c r="AF27" s="424">
        <f t="shared" si="25"/>
        <v>2000</v>
      </c>
      <c r="AG27" s="424">
        <f t="shared" si="26"/>
        <v>100</v>
      </c>
      <c r="AH27" s="374"/>
      <c r="AI27" s="424"/>
      <c r="AJ27" s="129"/>
      <c r="AK27" s="129"/>
      <c r="AL27" s="129">
        <f t="shared" si="9"/>
        <v>0</v>
      </c>
      <c r="AM27" s="424">
        <f t="shared" si="27"/>
        <v>0</v>
      </c>
      <c r="AN27" s="374"/>
      <c r="AO27" s="424"/>
      <c r="AP27" s="129"/>
      <c r="AQ27" s="129"/>
      <c r="AR27" s="129">
        <f t="shared" si="11"/>
        <v>0</v>
      </c>
      <c r="AS27" s="424">
        <f t="shared" si="28"/>
        <v>0</v>
      </c>
      <c r="AT27" s="374"/>
      <c r="AU27" s="424">
        <f t="shared" si="29"/>
        <v>0</v>
      </c>
      <c r="AV27" s="424">
        <f t="shared" si="30"/>
        <v>0</v>
      </c>
      <c r="AW27" s="374"/>
      <c r="AX27" s="424">
        <f t="shared" si="31"/>
        <v>2000</v>
      </c>
      <c r="AY27" s="424">
        <f t="shared" si="32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4000</v>
      </c>
      <c r="P28" s="136">
        <v>6000</v>
      </c>
      <c r="Q28" s="137">
        <v>8000</v>
      </c>
      <c r="R28" s="129">
        <v>4000</v>
      </c>
      <c r="S28" s="375"/>
      <c r="T28" s="129">
        <v>1000</v>
      </c>
      <c r="U28" s="129">
        <v>1000</v>
      </c>
      <c r="V28" s="129">
        <v>1000</v>
      </c>
      <c r="W28" s="129">
        <f t="shared" si="22"/>
        <v>3000</v>
      </c>
      <c r="X28" s="135">
        <f t="shared" si="23"/>
        <v>75</v>
      </c>
      <c r="Y28" s="374"/>
      <c r="Z28" s="135">
        <v>1000</v>
      </c>
      <c r="AA28" s="129"/>
      <c r="AB28" s="129"/>
      <c r="AC28" s="129">
        <f t="shared" si="5"/>
        <v>1000</v>
      </c>
      <c r="AD28" s="424">
        <f t="shared" si="24"/>
        <v>25</v>
      </c>
      <c r="AE28" s="374"/>
      <c r="AF28" s="424">
        <f t="shared" si="25"/>
        <v>4000</v>
      </c>
      <c r="AG28" s="424">
        <f t="shared" si="26"/>
        <v>100</v>
      </c>
      <c r="AH28" s="374"/>
      <c r="AI28" s="424"/>
      <c r="AJ28" s="129"/>
      <c r="AK28" s="129"/>
      <c r="AL28" s="129">
        <f t="shared" si="9"/>
        <v>0</v>
      </c>
      <c r="AM28" s="424">
        <f t="shared" si="27"/>
        <v>0</v>
      </c>
      <c r="AN28" s="374"/>
      <c r="AO28" s="424"/>
      <c r="AP28" s="129"/>
      <c r="AQ28" s="129"/>
      <c r="AR28" s="129">
        <f t="shared" si="11"/>
        <v>0</v>
      </c>
      <c r="AS28" s="424">
        <f t="shared" si="28"/>
        <v>0</v>
      </c>
      <c r="AT28" s="374"/>
      <c r="AU28" s="424">
        <f t="shared" si="29"/>
        <v>0</v>
      </c>
      <c r="AV28" s="424">
        <f t="shared" si="30"/>
        <v>0</v>
      </c>
      <c r="AW28" s="374"/>
      <c r="AX28" s="424">
        <f t="shared" si="31"/>
        <v>4000</v>
      </c>
      <c r="AY28" s="424">
        <f t="shared" si="32"/>
        <v>100</v>
      </c>
    </row>
    <row r="29" spans="1:51" ht="26.25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5000</v>
      </c>
      <c r="P29" s="136">
        <v>6000</v>
      </c>
      <c r="Q29" s="137">
        <v>7000</v>
      </c>
      <c r="R29" s="129">
        <v>5000</v>
      </c>
      <c r="S29" s="375"/>
      <c r="T29" s="129">
        <v>1000</v>
      </c>
      <c r="U29" s="129">
        <v>1000</v>
      </c>
      <c r="V29" s="129">
        <v>1000</v>
      </c>
      <c r="W29" s="129">
        <f t="shared" si="22"/>
        <v>3000</v>
      </c>
      <c r="X29" s="135">
        <f t="shared" si="23"/>
        <v>60</v>
      </c>
      <c r="Y29" s="374"/>
      <c r="Z29" s="135">
        <v>1000</v>
      </c>
      <c r="AA29" s="129">
        <v>1000</v>
      </c>
      <c r="AB29" s="129"/>
      <c r="AC29" s="129">
        <f t="shared" si="5"/>
        <v>2000</v>
      </c>
      <c r="AD29" s="424">
        <f t="shared" si="24"/>
        <v>40</v>
      </c>
      <c r="AE29" s="374"/>
      <c r="AF29" s="424">
        <f t="shared" si="25"/>
        <v>5000</v>
      </c>
      <c r="AG29" s="424">
        <f t="shared" si="26"/>
        <v>100</v>
      </c>
      <c r="AH29" s="374"/>
      <c r="AI29" s="424"/>
      <c r="AJ29" s="129"/>
      <c r="AK29" s="129"/>
      <c r="AL29" s="129">
        <f t="shared" si="9"/>
        <v>0</v>
      </c>
      <c r="AM29" s="424">
        <f t="shared" si="27"/>
        <v>0</v>
      </c>
      <c r="AN29" s="374"/>
      <c r="AO29" s="424"/>
      <c r="AP29" s="129"/>
      <c r="AQ29" s="129"/>
      <c r="AR29" s="129">
        <f t="shared" si="11"/>
        <v>0</v>
      </c>
      <c r="AS29" s="424">
        <f t="shared" si="28"/>
        <v>0</v>
      </c>
      <c r="AT29" s="374"/>
      <c r="AU29" s="424">
        <f t="shared" si="29"/>
        <v>0</v>
      </c>
      <c r="AV29" s="424">
        <f t="shared" si="30"/>
        <v>0</v>
      </c>
      <c r="AW29" s="374"/>
      <c r="AX29" s="424">
        <f t="shared" si="31"/>
        <v>5000</v>
      </c>
      <c r="AY29" s="424">
        <f t="shared" si="32"/>
        <v>100</v>
      </c>
    </row>
    <row r="30" spans="1:51" ht="30" hidden="1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/>
      <c r="P30" s="136"/>
      <c r="Q30" s="137"/>
      <c r="R30" s="129"/>
      <c r="S30" s="375"/>
      <c r="T30" s="129"/>
      <c r="U30" s="129"/>
      <c r="V30" s="129"/>
      <c r="W30" s="129">
        <f t="shared" si="22"/>
        <v>0</v>
      </c>
      <c r="X30" s="135" t="e">
        <f t="shared" si="23"/>
        <v>#DIV/0!</v>
      </c>
      <c r="Y30" s="374"/>
      <c r="Z30" s="135"/>
      <c r="AA30" s="129"/>
      <c r="AB30" s="129"/>
      <c r="AC30" s="129">
        <f t="shared" si="5"/>
        <v>0</v>
      </c>
      <c r="AD30" s="424" t="e">
        <f t="shared" si="24"/>
        <v>#DIV/0!</v>
      </c>
      <c r="AE30" s="374"/>
      <c r="AF30" s="424">
        <f t="shared" si="25"/>
        <v>0</v>
      </c>
      <c r="AG30" s="424" t="e">
        <f t="shared" si="26"/>
        <v>#DIV/0!</v>
      </c>
      <c r="AH30" s="374"/>
      <c r="AI30" s="424"/>
      <c r="AJ30" s="129"/>
      <c r="AK30" s="129"/>
      <c r="AL30" s="129">
        <f t="shared" si="9"/>
        <v>0</v>
      </c>
      <c r="AM30" s="424" t="e">
        <f t="shared" si="27"/>
        <v>#DIV/0!</v>
      </c>
      <c r="AN30" s="374"/>
      <c r="AO30" s="424"/>
      <c r="AP30" s="129"/>
      <c r="AQ30" s="129"/>
      <c r="AR30" s="129">
        <f t="shared" si="11"/>
        <v>0</v>
      </c>
      <c r="AS30" s="424" t="e">
        <f t="shared" si="28"/>
        <v>#DIV/0!</v>
      </c>
      <c r="AT30" s="374"/>
      <c r="AU30" s="424">
        <f t="shared" si="29"/>
        <v>0</v>
      </c>
      <c r="AV30" s="424" t="e">
        <f t="shared" si="30"/>
        <v>#DIV/0!</v>
      </c>
      <c r="AW30" s="374"/>
      <c r="AX30" s="424">
        <f t="shared" si="31"/>
        <v>0</v>
      </c>
      <c r="AY30" s="424" t="e">
        <f t="shared" si="32"/>
        <v>#DIV/0!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130" t="s">
        <v>92</v>
      </c>
      <c r="K31" s="61"/>
      <c r="L31" s="62"/>
      <c r="M31" s="63"/>
      <c r="N31" s="101" t="s">
        <v>114</v>
      </c>
      <c r="O31" s="103">
        <f>O32</f>
        <v>2000000</v>
      </c>
      <c r="P31" s="131">
        <f>P32</f>
        <v>2200000</v>
      </c>
      <c r="Q31" s="132">
        <f>Q32</f>
        <v>2400000</v>
      </c>
      <c r="R31" s="103">
        <f>R32</f>
        <v>2000000</v>
      </c>
      <c r="S31" s="379"/>
      <c r="T31" s="103">
        <f>T32</f>
        <v>0</v>
      </c>
      <c r="U31" s="103">
        <f>U32</f>
        <v>120000</v>
      </c>
      <c r="V31" s="103">
        <f>V32</f>
        <v>120000</v>
      </c>
      <c r="W31" s="103">
        <f t="shared" si="22"/>
        <v>240000</v>
      </c>
      <c r="X31" s="102">
        <f t="shared" si="23"/>
        <v>12</v>
      </c>
      <c r="Y31" s="374"/>
      <c r="Z31" s="102">
        <f>Z32</f>
        <v>174000</v>
      </c>
      <c r="AA31" s="103">
        <f>AA32</f>
        <v>174000</v>
      </c>
      <c r="AB31" s="103">
        <f>AB32</f>
        <v>174000</v>
      </c>
      <c r="AC31" s="103">
        <f t="shared" si="5"/>
        <v>522000</v>
      </c>
      <c r="AD31" s="420">
        <f t="shared" si="24"/>
        <v>26.1</v>
      </c>
      <c r="AE31" s="374"/>
      <c r="AF31" s="420">
        <f t="shared" si="25"/>
        <v>762000</v>
      </c>
      <c r="AG31" s="420">
        <f t="shared" si="26"/>
        <v>38.1</v>
      </c>
      <c r="AH31" s="374"/>
      <c r="AI31" s="420">
        <f>AI32</f>
        <v>248000</v>
      </c>
      <c r="AJ31" s="103">
        <f>AJ32</f>
        <v>248000</v>
      </c>
      <c r="AK31" s="103">
        <f>AK32</f>
        <v>248000</v>
      </c>
      <c r="AL31" s="103">
        <f t="shared" si="9"/>
        <v>744000</v>
      </c>
      <c r="AM31" s="420">
        <f t="shared" si="27"/>
        <v>37.200000000000003</v>
      </c>
      <c r="AN31" s="374"/>
      <c r="AO31" s="420">
        <f>AO32</f>
        <v>165000</v>
      </c>
      <c r="AP31" s="103">
        <f>AP32</f>
        <v>168000</v>
      </c>
      <c r="AQ31" s="103">
        <f>AQ32</f>
        <v>161000</v>
      </c>
      <c r="AR31" s="103">
        <f t="shared" si="11"/>
        <v>494000</v>
      </c>
      <c r="AS31" s="420">
        <f t="shared" si="28"/>
        <v>24.7</v>
      </c>
      <c r="AT31" s="374"/>
      <c r="AU31" s="420">
        <f t="shared" si="29"/>
        <v>1238000</v>
      </c>
      <c r="AV31" s="420">
        <f t="shared" si="30"/>
        <v>61.9</v>
      </c>
      <c r="AW31" s="374"/>
      <c r="AX31" s="420">
        <f t="shared" si="31"/>
        <v>2000000</v>
      </c>
      <c r="AY31" s="420">
        <f t="shared" si="32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1</v>
      </c>
      <c r="L32" s="62"/>
      <c r="M32" s="63"/>
      <c r="N32" s="134" t="s">
        <v>115</v>
      </c>
      <c r="O32" s="129">
        <v>2000000</v>
      </c>
      <c r="P32" s="136">
        <v>2200000</v>
      </c>
      <c r="Q32" s="137">
        <v>2400000</v>
      </c>
      <c r="R32" s="129">
        <v>2000000</v>
      </c>
      <c r="S32" s="375"/>
      <c r="T32" s="129"/>
      <c r="U32" s="129">
        <v>120000</v>
      </c>
      <c r="V32" s="129">
        <v>120000</v>
      </c>
      <c r="W32" s="129">
        <f t="shared" si="22"/>
        <v>240000</v>
      </c>
      <c r="X32" s="135">
        <f t="shared" si="23"/>
        <v>12</v>
      </c>
      <c r="Y32" s="374"/>
      <c r="Z32" s="135">
        <v>174000</v>
      </c>
      <c r="AA32" s="129">
        <v>174000</v>
      </c>
      <c r="AB32" s="129">
        <v>174000</v>
      </c>
      <c r="AC32" s="129">
        <f t="shared" si="5"/>
        <v>522000</v>
      </c>
      <c r="AD32" s="424">
        <f t="shared" si="24"/>
        <v>26.1</v>
      </c>
      <c r="AE32" s="374"/>
      <c r="AF32" s="424">
        <f t="shared" si="25"/>
        <v>762000</v>
      </c>
      <c r="AG32" s="424">
        <f t="shared" si="26"/>
        <v>38.1</v>
      </c>
      <c r="AH32" s="374"/>
      <c r="AI32" s="424">
        <v>248000</v>
      </c>
      <c r="AJ32" s="129">
        <v>248000</v>
      </c>
      <c r="AK32" s="129">
        <v>248000</v>
      </c>
      <c r="AL32" s="129">
        <f t="shared" si="9"/>
        <v>744000</v>
      </c>
      <c r="AM32" s="424">
        <f t="shared" si="27"/>
        <v>37.200000000000003</v>
      </c>
      <c r="AN32" s="374"/>
      <c r="AO32" s="424">
        <v>165000</v>
      </c>
      <c r="AP32" s="129">
        <v>168000</v>
      </c>
      <c r="AQ32" s="129">
        <v>161000</v>
      </c>
      <c r="AR32" s="129">
        <f t="shared" si="11"/>
        <v>494000</v>
      </c>
      <c r="AS32" s="424">
        <f t="shared" si="28"/>
        <v>24.7</v>
      </c>
      <c r="AT32" s="374"/>
      <c r="AU32" s="424">
        <f t="shared" si="29"/>
        <v>1238000</v>
      </c>
      <c r="AV32" s="424">
        <f t="shared" si="30"/>
        <v>61.9</v>
      </c>
      <c r="AW32" s="374"/>
      <c r="AX32" s="424">
        <f t="shared" si="31"/>
        <v>2000000</v>
      </c>
      <c r="AY32" s="424">
        <f t="shared" si="32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4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AZ1" sqref="AZ1:BG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15334000</v>
      </c>
      <c r="S13" s="393">
        <f t="shared" ref="S13:AH13" si="0">S14</f>
        <v>0</v>
      </c>
      <c r="T13" s="47">
        <f t="shared" si="0"/>
        <v>1536500</v>
      </c>
      <c r="U13" s="47">
        <f t="shared" si="0"/>
        <v>1130500</v>
      </c>
      <c r="V13" s="47">
        <f t="shared" si="0"/>
        <v>1758300</v>
      </c>
      <c r="W13" s="47">
        <f t="shared" si="0"/>
        <v>4425300</v>
      </c>
      <c r="X13" s="47">
        <f t="shared" si="0"/>
        <v>28.859397417503587</v>
      </c>
      <c r="Y13" s="393">
        <f t="shared" si="0"/>
        <v>0</v>
      </c>
      <c r="Z13" s="47">
        <f t="shared" si="0"/>
        <v>1708400</v>
      </c>
      <c r="AA13" s="47">
        <f t="shared" si="0"/>
        <v>1671700</v>
      </c>
      <c r="AB13" s="47">
        <f t="shared" si="0"/>
        <v>1686200</v>
      </c>
      <c r="AC13" s="47">
        <f t="shared" si="0"/>
        <v>5066300</v>
      </c>
      <c r="AD13" s="47">
        <f t="shared" si="0"/>
        <v>33.039650449980435</v>
      </c>
      <c r="AE13" s="393">
        <f t="shared" si="0"/>
        <v>0</v>
      </c>
      <c r="AF13" s="47">
        <f t="shared" si="0"/>
        <v>9491600</v>
      </c>
      <c r="AG13" s="47">
        <f t="shared" si="0"/>
        <v>61.899047867484022</v>
      </c>
      <c r="AH13" s="393">
        <f t="shared" si="0"/>
        <v>0</v>
      </c>
      <c r="AI13" s="47">
        <f t="shared" ref="AI13:AX13" si="1">AI14</f>
        <v>1268100</v>
      </c>
      <c r="AJ13" s="47">
        <f t="shared" si="1"/>
        <v>1268100</v>
      </c>
      <c r="AK13" s="47">
        <f t="shared" si="1"/>
        <v>1260200</v>
      </c>
      <c r="AL13" s="47">
        <f t="shared" si="1"/>
        <v>3796400</v>
      </c>
      <c r="AM13" s="47">
        <f t="shared" si="1"/>
        <v>24.758053997652276</v>
      </c>
      <c r="AN13" s="393">
        <f t="shared" si="1"/>
        <v>0</v>
      </c>
      <c r="AO13" s="47">
        <f t="shared" si="1"/>
        <v>709000</v>
      </c>
      <c r="AP13" s="47">
        <f t="shared" si="1"/>
        <v>709000</v>
      </c>
      <c r="AQ13" s="47">
        <f t="shared" si="1"/>
        <v>628000</v>
      </c>
      <c r="AR13" s="47">
        <f t="shared" si="1"/>
        <v>2046000</v>
      </c>
      <c r="AS13" s="47">
        <f t="shared" si="1"/>
        <v>13.342898134863702</v>
      </c>
      <c r="AT13" s="393">
        <f t="shared" si="1"/>
        <v>0</v>
      </c>
      <c r="AU13" s="47">
        <f t="shared" si="1"/>
        <v>5842400</v>
      </c>
      <c r="AV13" s="47">
        <f t="shared" si="1"/>
        <v>38.100952132515978</v>
      </c>
      <c r="AW13" s="393">
        <f t="shared" si="1"/>
        <v>0</v>
      </c>
      <c r="AX13" s="47">
        <f t="shared" si="1"/>
        <v>15334000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O15+O290+O347+O546+O602</f>
        <v>#REF!</v>
      </c>
      <c r="P14" s="66" t="e">
        <f>P15+P290+P347+P546+P602</f>
        <v>#REF!</v>
      </c>
      <c r="Q14" s="67" t="e">
        <f>Q602+Q15+Q290+Q347+Q546</f>
        <v>#REF!</v>
      </c>
      <c r="R14" s="66">
        <f>R15</f>
        <v>15334000</v>
      </c>
      <c r="S14" s="394">
        <f t="shared" si="2"/>
        <v>0</v>
      </c>
      <c r="T14" s="66">
        <f t="shared" si="2"/>
        <v>1536500</v>
      </c>
      <c r="U14" s="66">
        <f t="shared" si="2"/>
        <v>1130500</v>
      </c>
      <c r="V14" s="66">
        <f t="shared" si="2"/>
        <v>1758300</v>
      </c>
      <c r="W14" s="66">
        <f t="shared" si="2"/>
        <v>4425300</v>
      </c>
      <c r="X14" s="66">
        <f t="shared" si="2"/>
        <v>28.859397417503587</v>
      </c>
      <c r="Y14" s="394">
        <f t="shared" si="2"/>
        <v>0</v>
      </c>
      <c r="Z14" s="66">
        <f t="shared" si="2"/>
        <v>1708400</v>
      </c>
      <c r="AA14" s="66">
        <f t="shared" si="2"/>
        <v>1671700</v>
      </c>
      <c r="AB14" s="66">
        <f t="shared" si="2"/>
        <v>1686200</v>
      </c>
      <c r="AC14" s="66">
        <f t="shared" si="2"/>
        <v>5066300</v>
      </c>
      <c r="AD14" s="66">
        <f t="shared" si="2"/>
        <v>33.039650449980435</v>
      </c>
      <c r="AE14" s="394">
        <f t="shared" si="2"/>
        <v>0</v>
      </c>
      <c r="AF14" s="66">
        <f t="shared" si="2"/>
        <v>9491600</v>
      </c>
      <c r="AG14" s="66">
        <f t="shared" si="2"/>
        <v>61.899047867484022</v>
      </c>
      <c r="AH14" s="394">
        <f t="shared" si="2"/>
        <v>0</v>
      </c>
      <c r="AI14" s="66">
        <f t="shared" si="2"/>
        <v>1268100</v>
      </c>
      <c r="AJ14" s="66">
        <f t="shared" si="2"/>
        <v>1268100</v>
      </c>
      <c r="AK14" s="66">
        <f t="shared" si="2"/>
        <v>1260200</v>
      </c>
      <c r="AL14" s="66">
        <f t="shared" si="2"/>
        <v>3796400</v>
      </c>
      <c r="AM14" s="66">
        <f t="shared" si="2"/>
        <v>24.758053997652276</v>
      </c>
      <c r="AN14" s="394">
        <f t="shared" si="2"/>
        <v>0</v>
      </c>
      <c r="AO14" s="66">
        <f t="shared" si="2"/>
        <v>709000</v>
      </c>
      <c r="AP14" s="66">
        <f t="shared" si="2"/>
        <v>709000</v>
      </c>
      <c r="AQ14" s="66">
        <f t="shared" si="2"/>
        <v>628000</v>
      </c>
      <c r="AR14" s="66">
        <f t="shared" si="2"/>
        <v>2046000</v>
      </c>
      <c r="AS14" s="66">
        <f t="shared" si="2"/>
        <v>13.342898134863702</v>
      </c>
      <c r="AT14" s="394">
        <f t="shared" si="2"/>
        <v>0</v>
      </c>
      <c r="AU14" s="66">
        <f t="shared" si="2"/>
        <v>5842400</v>
      </c>
      <c r="AV14" s="66">
        <f t="shared" si="2"/>
        <v>38.100952132515978</v>
      </c>
      <c r="AW14" s="394">
        <f t="shared" si="2"/>
        <v>0</v>
      </c>
      <c r="AX14" s="66">
        <f t="shared" si="2"/>
        <v>15334000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O16+#REF!+#REF!+O93+O130+O170+O210+O253</f>
        <v>#REF!</v>
      </c>
      <c r="P15" s="80" t="e">
        <f>P16+#REF!+#REF!+P93+P130+P170+P210+P253</f>
        <v>#REF!</v>
      </c>
      <c r="Q15" s="80" t="e">
        <f>Q16+#REF!+#REF!+Q93+Q130+Q170+Q210+Q253</f>
        <v>#REF!</v>
      </c>
      <c r="R15" s="80">
        <f>R16</f>
        <v>15334000</v>
      </c>
      <c r="S15" s="379">
        <f t="shared" si="2"/>
        <v>0</v>
      </c>
      <c r="T15" s="80">
        <f t="shared" si="2"/>
        <v>1536500</v>
      </c>
      <c r="U15" s="80">
        <f t="shared" si="2"/>
        <v>1130500</v>
      </c>
      <c r="V15" s="80">
        <f t="shared" si="2"/>
        <v>1758300</v>
      </c>
      <c r="W15" s="80">
        <f t="shared" si="2"/>
        <v>4425300</v>
      </c>
      <c r="X15" s="80">
        <f t="shared" si="2"/>
        <v>28.859397417503587</v>
      </c>
      <c r="Y15" s="379">
        <f t="shared" si="2"/>
        <v>0</v>
      </c>
      <c r="Z15" s="80">
        <f t="shared" si="2"/>
        <v>1708400</v>
      </c>
      <c r="AA15" s="80">
        <f t="shared" si="2"/>
        <v>1671700</v>
      </c>
      <c r="AB15" s="80">
        <f t="shared" si="2"/>
        <v>1686200</v>
      </c>
      <c r="AC15" s="80">
        <f t="shared" si="2"/>
        <v>5066300</v>
      </c>
      <c r="AD15" s="80">
        <f t="shared" si="2"/>
        <v>33.039650449980435</v>
      </c>
      <c r="AE15" s="379">
        <f t="shared" si="2"/>
        <v>0</v>
      </c>
      <c r="AF15" s="80">
        <f t="shared" si="2"/>
        <v>9491600</v>
      </c>
      <c r="AG15" s="80">
        <f t="shared" si="2"/>
        <v>61.899047867484022</v>
      </c>
      <c r="AH15" s="379">
        <f t="shared" si="2"/>
        <v>0</v>
      </c>
      <c r="AI15" s="80">
        <f t="shared" si="2"/>
        <v>1268100</v>
      </c>
      <c r="AJ15" s="80">
        <f t="shared" si="2"/>
        <v>1268100</v>
      </c>
      <c r="AK15" s="80">
        <f t="shared" si="2"/>
        <v>1260200</v>
      </c>
      <c r="AL15" s="80">
        <f t="shared" si="2"/>
        <v>3796400</v>
      </c>
      <c r="AM15" s="80">
        <f t="shared" si="2"/>
        <v>24.758053997652276</v>
      </c>
      <c r="AN15" s="379">
        <f t="shared" si="2"/>
        <v>0</v>
      </c>
      <c r="AO15" s="80">
        <f t="shared" si="2"/>
        <v>709000</v>
      </c>
      <c r="AP15" s="80">
        <f t="shared" si="2"/>
        <v>709000</v>
      </c>
      <c r="AQ15" s="80">
        <f t="shared" si="2"/>
        <v>628000</v>
      </c>
      <c r="AR15" s="80">
        <f t="shared" si="2"/>
        <v>2046000</v>
      </c>
      <c r="AS15" s="80">
        <f t="shared" si="2"/>
        <v>13.342898134863702</v>
      </c>
      <c r="AT15" s="379">
        <f t="shared" si="2"/>
        <v>0</v>
      </c>
      <c r="AU15" s="80">
        <f t="shared" si="2"/>
        <v>5842400</v>
      </c>
      <c r="AV15" s="80">
        <f t="shared" si="2"/>
        <v>38.100952132515978</v>
      </c>
      <c r="AW15" s="379">
        <f t="shared" si="2"/>
        <v>0</v>
      </c>
      <c r="AX15" s="80">
        <f t="shared" si="2"/>
        <v>15334000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52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151</v>
      </c>
      <c r="O16" s="95">
        <f>O17</f>
        <v>15334000</v>
      </c>
      <c r="P16" s="169">
        <v>16420000</v>
      </c>
      <c r="Q16" s="170">
        <v>17462000</v>
      </c>
      <c r="R16" s="95">
        <f>R17</f>
        <v>15334000</v>
      </c>
      <c r="S16" s="375"/>
      <c r="T16" s="95">
        <f t="shared" si="2"/>
        <v>1536500</v>
      </c>
      <c r="U16" s="95">
        <f t="shared" si="2"/>
        <v>1130500</v>
      </c>
      <c r="V16" s="95">
        <f>V619+V17+V309+V365+V563</f>
        <v>1758300</v>
      </c>
      <c r="W16" s="95">
        <f t="shared" ref="W16:W72" si="3">T16+U16+V16</f>
        <v>4425300</v>
      </c>
      <c r="X16" s="94">
        <f t="shared" ref="X16:X72" si="4">W16/(R16/100)</f>
        <v>28.859397417503587</v>
      </c>
      <c r="Y16" s="374"/>
      <c r="Z16" s="94">
        <f t="shared" si="2"/>
        <v>1708400</v>
      </c>
      <c r="AA16" s="95">
        <f t="shared" si="2"/>
        <v>1671700</v>
      </c>
      <c r="AB16" s="95">
        <f>AB619+AB17+AB309+AB365+AB563</f>
        <v>1686200</v>
      </c>
      <c r="AC16" s="95">
        <f t="shared" ref="AC16:AC72" si="5">Z16+AA16+AB16</f>
        <v>5066300</v>
      </c>
      <c r="AD16" s="195">
        <f t="shared" ref="AD16:AD21" si="6">AC16/(R16/100)</f>
        <v>33.039650449980435</v>
      </c>
      <c r="AE16" s="374"/>
      <c r="AF16" s="195">
        <f t="shared" ref="AF16:AF72" si="7">W16+AC16</f>
        <v>9491600</v>
      </c>
      <c r="AG16" s="195">
        <f t="shared" ref="AG16:AG72" si="8">AF16/(R16/100)</f>
        <v>61.899047867484022</v>
      </c>
      <c r="AH16" s="374"/>
      <c r="AI16" s="195">
        <f t="shared" si="2"/>
        <v>1268100</v>
      </c>
      <c r="AJ16" s="95">
        <f t="shared" si="2"/>
        <v>1268100</v>
      </c>
      <c r="AK16" s="95">
        <f>AK619+AK17+AK309+AK365+AK563</f>
        <v>1260200</v>
      </c>
      <c r="AL16" s="95">
        <f t="shared" ref="AL16:AL72" si="9">AI16+AJ16+AK16</f>
        <v>3796400</v>
      </c>
      <c r="AM16" s="195">
        <f t="shared" ref="AM16:AM21" si="10">AL16/(R16/100)</f>
        <v>24.758053997652276</v>
      </c>
      <c r="AN16" s="374"/>
      <c r="AO16" s="195">
        <f t="shared" si="2"/>
        <v>709000</v>
      </c>
      <c r="AP16" s="95">
        <f t="shared" si="2"/>
        <v>709000</v>
      </c>
      <c r="AQ16" s="95">
        <f>AQ619+AQ17+AQ309+AQ365+AQ563</f>
        <v>628000</v>
      </c>
      <c r="AR16" s="95">
        <f t="shared" ref="AR16:AR72" si="11">AO16+AP16+AQ16</f>
        <v>2046000</v>
      </c>
      <c r="AS16" s="195">
        <f t="shared" ref="AS16:AS21" si="12">AR16/(R16/100)</f>
        <v>13.342898134863702</v>
      </c>
      <c r="AT16" s="374"/>
      <c r="AU16" s="195">
        <f t="shared" ref="AU16:AU72" si="13">AL16+AR16</f>
        <v>5842400</v>
      </c>
      <c r="AV16" s="195">
        <f t="shared" ref="AV16:AV72" si="14">AU16/(R16/100)</f>
        <v>38.100952132515978</v>
      </c>
      <c r="AW16" s="374"/>
      <c r="AX16" s="195">
        <f t="shared" ref="AX16:AX72" si="15">AF16+AU16</f>
        <v>15334000</v>
      </c>
      <c r="AY16" s="195">
        <f t="shared" ref="AY16:AY72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ref="O17:R18" si="17">O18</f>
        <v>15334000</v>
      </c>
      <c r="P17" s="66">
        <f t="shared" si="17"/>
        <v>16420000</v>
      </c>
      <c r="Q17" s="67">
        <f t="shared" si="17"/>
        <v>17462000</v>
      </c>
      <c r="R17" s="99">
        <f t="shared" si="17"/>
        <v>15334000</v>
      </c>
      <c r="S17" s="383"/>
      <c r="T17" s="99">
        <f t="shared" si="2"/>
        <v>1536500</v>
      </c>
      <c r="U17" s="99">
        <f t="shared" si="2"/>
        <v>1130500</v>
      </c>
      <c r="V17" s="99">
        <f>V620+V18+V310+V366+V564</f>
        <v>1758300</v>
      </c>
      <c r="W17" s="99">
        <f t="shared" si="3"/>
        <v>4425300</v>
      </c>
      <c r="X17" s="98">
        <f t="shared" si="4"/>
        <v>28.859397417503587</v>
      </c>
      <c r="Y17" s="374"/>
      <c r="Z17" s="98">
        <f t="shared" si="2"/>
        <v>1708400</v>
      </c>
      <c r="AA17" s="99">
        <f t="shared" si="2"/>
        <v>1671700</v>
      </c>
      <c r="AB17" s="99">
        <f>AB620+AB18+AB310+AB366+AB564</f>
        <v>1686200</v>
      </c>
      <c r="AC17" s="99">
        <f t="shared" si="5"/>
        <v>5066300</v>
      </c>
      <c r="AD17" s="65">
        <f t="shared" si="6"/>
        <v>33.039650449980435</v>
      </c>
      <c r="AE17" s="374"/>
      <c r="AF17" s="65">
        <f t="shared" si="7"/>
        <v>9491600</v>
      </c>
      <c r="AG17" s="65">
        <f t="shared" si="8"/>
        <v>61.899047867484022</v>
      </c>
      <c r="AH17" s="374"/>
      <c r="AI17" s="65">
        <f t="shared" si="2"/>
        <v>1268100</v>
      </c>
      <c r="AJ17" s="99">
        <f t="shared" si="2"/>
        <v>1268100</v>
      </c>
      <c r="AK17" s="99">
        <f>AK620+AK18+AK310+AK366+AK564</f>
        <v>1260200</v>
      </c>
      <c r="AL17" s="99">
        <f t="shared" si="9"/>
        <v>3796400</v>
      </c>
      <c r="AM17" s="65">
        <f t="shared" si="10"/>
        <v>24.758053997652276</v>
      </c>
      <c r="AN17" s="374"/>
      <c r="AO17" s="65">
        <f t="shared" si="2"/>
        <v>709000</v>
      </c>
      <c r="AP17" s="99">
        <f t="shared" si="2"/>
        <v>709000</v>
      </c>
      <c r="AQ17" s="99">
        <f>AQ620+AQ18+AQ310+AQ366+AQ564</f>
        <v>628000</v>
      </c>
      <c r="AR17" s="99">
        <f t="shared" si="11"/>
        <v>2046000</v>
      </c>
      <c r="AS17" s="65">
        <f t="shared" si="12"/>
        <v>13.342898134863702</v>
      </c>
      <c r="AT17" s="374"/>
      <c r="AU17" s="65">
        <f t="shared" si="13"/>
        <v>5842400</v>
      </c>
      <c r="AV17" s="65">
        <f t="shared" si="14"/>
        <v>38.100952132515978</v>
      </c>
      <c r="AW17" s="374"/>
      <c r="AX17" s="65">
        <f t="shared" si="15"/>
        <v>15334000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6</v>
      </c>
      <c r="G18" s="104"/>
      <c r="H18" s="105"/>
      <c r="I18" s="59"/>
      <c r="J18" s="60"/>
      <c r="K18" s="61"/>
      <c r="L18" s="62"/>
      <c r="M18" s="63"/>
      <c r="N18" s="101" t="s">
        <v>152</v>
      </c>
      <c r="O18" s="103">
        <f t="shared" si="17"/>
        <v>15334000</v>
      </c>
      <c r="P18" s="131">
        <f t="shared" si="17"/>
        <v>16420000</v>
      </c>
      <c r="Q18" s="132">
        <f t="shared" si="17"/>
        <v>17462000</v>
      </c>
      <c r="R18" s="103">
        <f t="shared" si="17"/>
        <v>15334000</v>
      </c>
      <c r="S18" s="379"/>
      <c r="T18" s="103">
        <f t="shared" si="2"/>
        <v>1536500</v>
      </c>
      <c r="U18" s="103">
        <f t="shared" si="2"/>
        <v>1130500</v>
      </c>
      <c r="V18" s="103">
        <f>V621+V19+V311+V367+V565</f>
        <v>1758300</v>
      </c>
      <c r="W18" s="103">
        <f t="shared" si="3"/>
        <v>4425300</v>
      </c>
      <c r="X18" s="102">
        <f t="shared" si="4"/>
        <v>28.859397417503587</v>
      </c>
      <c r="Y18" s="374"/>
      <c r="Z18" s="102">
        <f t="shared" si="2"/>
        <v>1708400</v>
      </c>
      <c r="AA18" s="103">
        <f t="shared" si="2"/>
        <v>1671700</v>
      </c>
      <c r="AB18" s="103">
        <f>AB621+AB19+AB311+AB367+AB565</f>
        <v>1686200</v>
      </c>
      <c r="AC18" s="103">
        <f t="shared" si="5"/>
        <v>5066300</v>
      </c>
      <c r="AD18" s="420">
        <f t="shared" si="6"/>
        <v>33.039650449980435</v>
      </c>
      <c r="AE18" s="374"/>
      <c r="AF18" s="420">
        <f t="shared" si="7"/>
        <v>9491600</v>
      </c>
      <c r="AG18" s="420">
        <f t="shared" si="8"/>
        <v>61.899047867484022</v>
      </c>
      <c r="AH18" s="374"/>
      <c r="AI18" s="420">
        <f t="shared" si="2"/>
        <v>1268100</v>
      </c>
      <c r="AJ18" s="103">
        <f t="shared" si="2"/>
        <v>1268100</v>
      </c>
      <c r="AK18" s="103">
        <f>AK621+AK19+AK311+AK367+AK565</f>
        <v>1260200</v>
      </c>
      <c r="AL18" s="103">
        <f t="shared" si="9"/>
        <v>3796400</v>
      </c>
      <c r="AM18" s="420">
        <f t="shared" si="10"/>
        <v>24.758053997652276</v>
      </c>
      <c r="AN18" s="374"/>
      <c r="AO18" s="420">
        <f t="shared" si="2"/>
        <v>709000</v>
      </c>
      <c r="AP18" s="103">
        <f t="shared" si="2"/>
        <v>709000</v>
      </c>
      <c r="AQ18" s="103">
        <f>AQ621+AQ19+AQ311+AQ367+AQ565</f>
        <v>628000</v>
      </c>
      <c r="AR18" s="103">
        <f t="shared" si="11"/>
        <v>2046000</v>
      </c>
      <c r="AS18" s="420">
        <f t="shared" si="12"/>
        <v>13.342898134863702</v>
      </c>
      <c r="AT18" s="374"/>
      <c r="AU18" s="420">
        <f t="shared" si="13"/>
        <v>5842400</v>
      </c>
      <c r="AV18" s="420">
        <f t="shared" si="14"/>
        <v>38.100952132515978</v>
      </c>
      <c r="AW18" s="374"/>
      <c r="AX18" s="420">
        <f t="shared" si="15"/>
        <v>15334000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0</v>
      </c>
      <c r="H19" s="172"/>
      <c r="I19" s="59"/>
      <c r="J19" s="60"/>
      <c r="K19" s="61"/>
      <c r="L19" s="62"/>
      <c r="M19" s="63"/>
      <c r="N19" s="101" t="s">
        <v>152</v>
      </c>
      <c r="O19" s="103">
        <f>O20+O33+O37+O43+O50+O57</f>
        <v>15334000</v>
      </c>
      <c r="P19" s="131">
        <f>P20+P33+P37+P43+P50+P57</f>
        <v>16420000</v>
      </c>
      <c r="Q19" s="132">
        <f>Q20+Q33+Q37+Q43+Q50+Q57</f>
        <v>17462000</v>
      </c>
      <c r="R19" s="103">
        <f>R20+R33+R37+R43+R50+R57</f>
        <v>15334000</v>
      </c>
      <c r="S19" s="379"/>
      <c r="T19" s="103">
        <f>T20+T33+T37+T43+T50+T57</f>
        <v>1536500</v>
      </c>
      <c r="U19" s="103">
        <f>U20+U33+U37+U43+U50+U57</f>
        <v>1130500</v>
      </c>
      <c r="V19" s="103">
        <f>V20+V33+V37+V43+V50+V57</f>
        <v>1758300</v>
      </c>
      <c r="W19" s="103">
        <f t="shared" si="3"/>
        <v>4425300</v>
      </c>
      <c r="X19" s="102">
        <f t="shared" si="4"/>
        <v>28.859397417503587</v>
      </c>
      <c r="Y19" s="374"/>
      <c r="Z19" s="102">
        <f>Z20+Z33+Z37+Z43+Z50+Z57</f>
        <v>1708400</v>
      </c>
      <c r="AA19" s="103">
        <f>AA20+AA33+AA37+AA43+AA50+AA57</f>
        <v>1671700</v>
      </c>
      <c r="AB19" s="103">
        <f>AB20+AB33+AB37+AB43+AB50+AB57</f>
        <v>1686200</v>
      </c>
      <c r="AC19" s="103">
        <f t="shared" si="5"/>
        <v>5066300</v>
      </c>
      <c r="AD19" s="420">
        <f t="shared" si="6"/>
        <v>33.039650449980435</v>
      </c>
      <c r="AE19" s="374"/>
      <c r="AF19" s="420">
        <f t="shared" si="7"/>
        <v>9491600</v>
      </c>
      <c r="AG19" s="420">
        <f t="shared" si="8"/>
        <v>61.899047867484022</v>
      </c>
      <c r="AH19" s="374"/>
      <c r="AI19" s="420">
        <f>AI20+AI33+AI37+AI43+AI50+AI57</f>
        <v>1268100</v>
      </c>
      <c r="AJ19" s="103">
        <f>AJ20+AJ33+AJ37+AJ43+AJ50+AJ57</f>
        <v>1268100</v>
      </c>
      <c r="AK19" s="103">
        <f>AK20+AK33+AK37+AK43+AK50+AK57</f>
        <v>1260200</v>
      </c>
      <c r="AL19" s="103">
        <f t="shared" si="9"/>
        <v>3796400</v>
      </c>
      <c r="AM19" s="420">
        <f t="shared" si="10"/>
        <v>24.758053997652276</v>
      </c>
      <c r="AN19" s="374"/>
      <c r="AO19" s="420">
        <f>AO20+AO33+AO37+AO43+AO50+AO57</f>
        <v>709000</v>
      </c>
      <c r="AP19" s="103">
        <f>AP20+AP33+AP37+AP43+AP50+AP57</f>
        <v>709000</v>
      </c>
      <c r="AQ19" s="103">
        <f>AQ20+AQ33+AQ37+AQ43+AQ50+AQ57</f>
        <v>628000</v>
      </c>
      <c r="AR19" s="103">
        <f t="shared" si="11"/>
        <v>2046000</v>
      </c>
      <c r="AS19" s="420">
        <f t="shared" si="12"/>
        <v>13.342898134863702</v>
      </c>
      <c r="AT19" s="374"/>
      <c r="AU19" s="420">
        <f t="shared" si="13"/>
        <v>5842400</v>
      </c>
      <c r="AV19" s="420">
        <f t="shared" si="14"/>
        <v>38.100952132515978</v>
      </c>
      <c r="AW19" s="374"/>
      <c r="AX19" s="420">
        <f t="shared" si="15"/>
        <v>15334000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152</v>
      </c>
      <c r="O20" s="103">
        <f>O21</f>
        <v>3584000</v>
      </c>
      <c r="P20" s="131">
        <f>P21</f>
        <v>3921000</v>
      </c>
      <c r="Q20" s="132">
        <f>Q21</f>
        <v>4207000</v>
      </c>
      <c r="R20" s="103">
        <f>R21</f>
        <v>3584000</v>
      </c>
      <c r="S20" s="379"/>
      <c r="T20" s="103">
        <f>T21</f>
        <v>538500</v>
      </c>
      <c r="U20" s="103">
        <f>U21</f>
        <v>235500</v>
      </c>
      <c r="V20" s="103">
        <f>V623+V21+V313+V369+V567</f>
        <v>270300</v>
      </c>
      <c r="W20" s="103">
        <f t="shared" si="3"/>
        <v>1044300</v>
      </c>
      <c r="X20" s="102">
        <f t="shared" si="4"/>
        <v>29.137834821428573</v>
      </c>
      <c r="Y20" s="374"/>
      <c r="Z20" s="102">
        <f>Z21</f>
        <v>384400</v>
      </c>
      <c r="AA20" s="103">
        <f>AA21</f>
        <v>348700</v>
      </c>
      <c r="AB20" s="103">
        <f>AB623+AB21+AB313+AB369+AB567</f>
        <v>368200</v>
      </c>
      <c r="AC20" s="103">
        <f t="shared" si="5"/>
        <v>1101300</v>
      </c>
      <c r="AD20" s="420">
        <f t="shared" si="6"/>
        <v>30.728236607142858</v>
      </c>
      <c r="AE20" s="374"/>
      <c r="AF20" s="420">
        <f t="shared" si="7"/>
        <v>2145600</v>
      </c>
      <c r="AG20" s="420">
        <f t="shared" si="8"/>
        <v>59.866071428571431</v>
      </c>
      <c r="AH20" s="374"/>
      <c r="AI20" s="420">
        <f>AI21</f>
        <v>318100</v>
      </c>
      <c r="AJ20" s="103">
        <f>AJ21</f>
        <v>320100</v>
      </c>
      <c r="AK20" s="103">
        <f>AK623+AK21+AK313+AK369+AK567</f>
        <v>315200</v>
      </c>
      <c r="AL20" s="103">
        <f t="shared" si="9"/>
        <v>953400</v>
      </c>
      <c r="AM20" s="420">
        <f t="shared" si="10"/>
        <v>26.6015625</v>
      </c>
      <c r="AN20" s="374"/>
      <c r="AO20" s="420">
        <f>AO21</f>
        <v>162000</v>
      </c>
      <c r="AP20" s="103">
        <f>AP21</f>
        <v>171000</v>
      </c>
      <c r="AQ20" s="103">
        <f>AQ623+AQ21+AQ313+AQ369+AQ567</f>
        <v>152000</v>
      </c>
      <c r="AR20" s="103">
        <f t="shared" si="11"/>
        <v>485000</v>
      </c>
      <c r="AS20" s="420">
        <f t="shared" si="12"/>
        <v>13.532366071428571</v>
      </c>
      <c r="AT20" s="374"/>
      <c r="AU20" s="420">
        <f t="shared" si="13"/>
        <v>1438400</v>
      </c>
      <c r="AV20" s="420">
        <f t="shared" si="14"/>
        <v>40.133928571428569</v>
      </c>
      <c r="AW20" s="374"/>
      <c r="AX20" s="420">
        <f t="shared" si="15"/>
        <v>3584000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3584000</v>
      </c>
      <c r="P21" s="127">
        <f>P22+P25+P28</f>
        <v>3921000</v>
      </c>
      <c r="Q21" s="128">
        <f>Q22+Q25+Q28</f>
        <v>4207000</v>
      </c>
      <c r="R21" s="126">
        <f>R22+R25+R28</f>
        <v>3584000</v>
      </c>
      <c r="S21" s="388"/>
      <c r="T21" s="126">
        <f>T22+T25+T28</f>
        <v>538500</v>
      </c>
      <c r="U21" s="126">
        <f>U22+U25+U28</f>
        <v>235500</v>
      </c>
      <c r="V21" s="126">
        <f>V22+V25+V28</f>
        <v>270300</v>
      </c>
      <c r="W21" s="126">
        <f t="shared" si="3"/>
        <v>1044300</v>
      </c>
      <c r="X21" s="125">
        <f t="shared" si="4"/>
        <v>29.137834821428573</v>
      </c>
      <c r="Y21" s="374"/>
      <c r="Z21" s="125">
        <f>Z22+Z25+Z28</f>
        <v>384400</v>
      </c>
      <c r="AA21" s="126">
        <f>AA22+AA25+AA28</f>
        <v>348700</v>
      </c>
      <c r="AB21" s="126">
        <f>AB22+AB25+AB28</f>
        <v>368200</v>
      </c>
      <c r="AC21" s="126">
        <f t="shared" si="5"/>
        <v>1101300</v>
      </c>
      <c r="AD21" s="423">
        <f t="shared" si="6"/>
        <v>30.728236607142858</v>
      </c>
      <c r="AE21" s="374"/>
      <c r="AF21" s="423">
        <f t="shared" si="7"/>
        <v>2145600</v>
      </c>
      <c r="AG21" s="423">
        <f t="shared" si="8"/>
        <v>59.866071428571431</v>
      </c>
      <c r="AH21" s="374"/>
      <c r="AI21" s="423">
        <f>AI22+AI25+AI28</f>
        <v>318100</v>
      </c>
      <c r="AJ21" s="126">
        <f>AJ22+AJ25+AJ28</f>
        <v>320100</v>
      </c>
      <c r="AK21" s="126">
        <f>AK22+AK25+AK28</f>
        <v>315200</v>
      </c>
      <c r="AL21" s="126">
        <f t="shared" si="9"/>
        <v>953400</v>
      </c>
      <c r="AM21" s="423">
        <f t="shared" si="10"/>
        <v>26.6015625</v>
      </c>
      <c r="AN21" s="374"/>
      <c r="AO21" s="423">
        <f>AO22+AO25+AO28</f>
        <v>162000</v>
      </c>
      <c r="AP21" s="126">
        <f>AP22+AP25+AP28</f>
        <v>171000</v>
      </c>
      <c r="AQ21" s="126">
        <f>AQ22+AQ25+AQ28</f>
        <v>152000</v>
      </c>
      <c r="AR21" s="126">
        <f t="shared" si="11"/>
        <v>485000</v>
      </c>
      <c r="AS21" s="423">
        <f t="shared" si="12"/>
        <v>13.532366071428571</v>
      </c>
      <c r="AT21" s="374"/>
      <c r="AU21" s="423">
        <f t="shared" si="13"/>
        <v>1438400</v>
      </c>
      <c r="AV21" s="423">
        <f t="shared" si="14"/>
        <v>40.133928571428569</v>
      </c>
      <c r="AW21" s="374"/>
      <c r="AX21" s="423">
        <f t="shared" si="15"/>
        <v>3584000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SUM(O23:O24)</f>
        <v>3073000</v>
      </c>
      <c r="P22" s="131">
        <f>SUM(P23:P24)</f>
        <v>3364000</v>
      </c>
      <c r="Q22" s="132">
        <f>SUM(Q23:Q24)</f>
        <v>3623000</v>
      </c>
      <c r="R22" s="103">
        <f>SUM(R23:R24)</f>
        <v>3073000</v>
      </c>
      <c r="S22" s="379"/>
      <c r="T22" s="103">
        <f>SUM(T23:T24)</f>
        <v>461000</v>
      </c>
      <c r="U22" s="103">
        <f>SUM(U23:U24)</f>
        <v>193000</v>
      </c>
      <c r="V22" s="103">
        <f>SUM(V23:V24)</f>
        <v>228000</v>
      </c>
      <c r="W22" s="103">
        <f t="shared" si="3"/>
        <v>882000</v>
      </c>
      <c r="X22" s="102">
        <f t="shared" si="4"/>
        <v>28.701594533029613</v>
      </c>
      <c r="Y22" s="374"/>
      <c r="Z22" s="102">
        <f>SUM(Z23:Z24)</f>
        <v>329000</v>
      </c>
      <c r="AA22" s="103">
        <f>SUM(AA23:AA24)</f>
        <v>294000</v>
      </c>
      <c r="AB22" s="103">
        <f>SUM(AB23:AB24)</f>
        <v>314000</v>
      </c>
      <c r="AC22" s="103">
        <f t="shared" si="5"/>
        <v>937000</v>
      </c>
      <c r="AD22" s="424">
        <f t="shared" ref="AD22:AD27" si="18">AC22/(O22/100)</f>
        <v>30.491376505043931</v>
      </c>
      <c r="AE22" s="374"/>
      <c r="AF22" s="420">
        <f t="shared" si="7"/>
        <v>1819000</v>
      </c>
      <c r="AG22" s="420">
        <f t="shared" si="8"/>
        <v>59.192971038073544</v>
      </c>
      <c r="AH22" s="374"/>
      <c r="AI22" s="420">
        <f>SUM(AI23:AI24)</f>
        <v>276000</v>
      </c>
      <c r="AJ22" s="103">
        <f>SUM(AJ23:AJ24)</f>
        <v>276000</v>
      </c>
      <c r="AK22" s="103">
        <f>SUM(AK23:AK24)</f>
        <v>276000</v>
      </c>
      <c r="AL22" s="103">
        <f t="shared" si="9"/>
        <v>828000</v>
      </c>
      <c r="AM22" s="424">
        <f t="shared" ref="AM22:AM27" si="19">AL22/(O22/100)</f>
        <v>26.944354051415555</v>
      </c>
      <c r="AN22" s="374"/>
      <c r="AO22" s="420">
        <f>SUM(AO23:AO24)</f>
        <v>140000</v>
      </c>
      <c r="AP22" s="103">
        <f>SUM(AP23:AP24)</f>
        <v>149000</v>
      </c>
      <c r="AQ22" s="103">
        <f>SUM(AQ23:AQ24)</f>
        <v>137000</v>
      </c>
      <c r="AR22" s="103">
        <f t="shared" si="11"/>
        <v>426000</v>
      </c>
      <c r="AS22" s="424">
        <f t="shared" ref="AS22:AS27" si="20">AR22/(O22/100)</f>
        <v>13.862674910510901</v>
      </c>
      <c r="AT22" s="374"/>
      <c r="AU22" s="420">
        <f t="shared" si="13"/>
        <v>1254000</v>
      </c>
      <c r="AV22" s="420">
        <f t="shared" si="14"/>
        <v>40.807028961926456</v>
      </c>
      <c r="AW22" s="374"/>
      <c r="AX22" s="420">
        <f t="shared" si="15"/>
        <v>3073000</v>
      </c>
      <c r="AY22" s="420">
        <f t="shared" si="16"/>
        <v>100</v>
      </c>
    </row>
    <row r="23" spans="1:51" s="194" customFormat="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2776000</v>
      </c>
      <c r="P23" s="136">
        <v>3041000</v>
      </c>
      <c r="Q23" s="137">
        <v>3274000</v>
      </c>
      <c r="R23" s="129">
        <v>2776000</v>
      </c>
      <c r="S23" s="375"/>
      <c r="T23" s="129">
        <v>416000</v>
      </c>
      <c r="U23" s="129">
        <v>170000</v>
      </c>
      <c r="V23" s="129">
        <v>205000</v>
      </c>
      <c r="W23" s="129">
        <f>T23+U23+V23</f>
        <v>791000</v>
      </c>
      <c r="X23" s="135">
        <f>W23/(R23/100)</f>
        <v>28.494236311239192</v>
      </c>
      <c r="Y23" s="374"/>
      <c r="Z23" s="135">
        <v>300000</v>
      </c>
      <c r="AA23" s="129">
        <v>265000</v>
      </c>
      <c r="AB23" s="129">
        <v>285000</v>
      </c>
      <c r="AC23" s="129">
        <f>Z23+AA23+AB23</f>
        <v>850000</v>
      </c>
      <c r="AD23" s="424">
        <f t="shared" si="18"/>
        <v>30.619596541786745</v>
      </c>
      <c r="AE23" s="374"/>
      <c r="AF23" s="424">
        <f>W23+AC23</f>
        <v>1641000</v>
      </c>
      <c r="AG23" s="424">
        <f>AF23/(R23/100)</f>
        <v>59.11383285302594</v>
      </c>
      <c r="AH23" s="374"/>
      <c r="AI23" s="424">
        <v>250000</v>
      </c>
      <c r="AJ23" s="129">
        <v>250000</v>
      </c>
      <c r="AK23" s="129">
        <v>250000</v>
      </c>
      <c r="AL23" s="129">
        <f>AI23+AJ23+AK23</f>
        <v>750000</v>
      </c>
      <c r="AM23" s="424">
        <f t="shared" si="19"/>
        <v>27.017291066282421</v>
      </c>
      <c r="AN23" s="374"/>
      <c r="AO23" s="424">
        <v>125000</v>
      </c>
      <c r="AP23" s="129">
        <v>134000</v>
      </c>
      <c r="AQ23" s="129">
        <v>126000</v>
      </c>
      <c r="AR23" s="129">
        <f>AO23+AP23+AQ23</f>
        <v>385000</v>
      </c>
      <c r="AS23" s="424">
        <f t="shared" si="20"/>
        <v>13.868876080691642</v>
      </c>
      <c r="AT23" s="374"/>
      <c r="AU23" s="424">
        <f>AL23+AR23</f>
        <v>1135000</v>
      </c>
      <c r="AV23" s="424">
        <f>AU23/(R23/100)</f>
        <v>40.88616714697406</v>
      </c>
      <c r="AW23" s="374"/>
      <c r="AX23" s="424">
        <f>AF23+AU23</f>
        <v>2776000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297000</v>
      </c>
      <c r="P24" s="136">
        <v>323000</v>
      </c>
      <c r="Q24" s="137">
        <v>349000</v>
      </c>
      <c r="R24" s="129">
        <v>297000</v>
      </c>
      <c r="S24" s="375"/>
      <c r="T24" s="129">
        <v>45000</v>
      </c>
      <c r="U24" s="129">
        <v>23000</v>
      </c>
      <c r="V24" s="129">
        <v>23000</v>
      </c>
      <c r="W24" s="129">
        <f>T24+U24+V24</f>
        <v>91000</v>
      </c>
      <c r="X24" s="135">
        <f>W24/(R24/100)</f>
        <v>30.63973063973064</v>
      </c>
      <c r="Y24" s="374"/>
      <c r="Z24" s="135">
        <v>29000</v>
      </c>
      <c r="AA24" s="129">
        <v>29000</v>
      </c>
      <c r="AB24" s="129">
        <v>29000</v>
      </c>
      <c r="AC24" s="129">
        <f>Z24+AA24+AB24</f>
        <v>87000</v>
      </c>
      <c r="AD24" s="424">
        <f t="shared" si="18"/>
        <v>29.292929292929294</v>
      </c>
      <c r="AE24" s="374"/>
      <c r="AF24" s="424">
        <f>W24+AC24</f>
        <v>178000</v>
      </c>
      <c r="AG24" s="424">
        <f>AF24/(R24/100)</f>
        <v>59.932659932659931</v>
      </c>
      <c r="AH24" s="374"/>
      <c r="AI24" s="424">
        <v>26000</v>
      </c>
      <c r="AJ24" s="129">
        <v>26000</v>
      </c>
      <c r="AK24" s="129">
        <v>26000</v>
      </c>
      <c r="AL24" s="129">
        <f>AI24+AJ24+AK24</f>
        <v>78000</v>
      </c>
      <c r="AM24" s="424">
        <f t="shared" si="19"/>
        <v>26.262626262626263</v>
      </c>
      <c r="AN24" s="374"/>
      <c r="AO24" s="424">
        <v>15000</v>
      </c>
      <c r="AP24" s="129">
        <v>15000</v>
      </c>
      <c r="AQ24" s="129">
        <v>11000</v>
      </c>
      <c r="AR24" s="129">
        <f>AO24+AP24+AQ24</f>
        <v>41000</v>
      </c>
      <c r="AS24" s="424">
        <f t="shared" si="20"/>
        <v>13.804713804713804</v>
      </c>
      <c r="AT24" s="374"/>
      <c r="AU24" s="424">
        <f>AL24+AR24</f>
        <v>119000</v>
      </c>
      <c r="AV24" s="424">
        <f>AU24/(R24/100)</f>
        <v>40.067340067340069</v>
      </c>
      <c r="AW24" s="374"/>
      <c r="AX24" s="424">
        <f>AF24+AU24</f>
        <v>297000</v>
      </c>
      <c r="AY24" s="424">
        <f>AX24/(R24/100)</f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SUM(O26:O27)</f>
        <v>504000</v>
      </c>
      <c r="P25" s="131">
        <f>SUM(P26:P27)</f>
        <v>549000</v>
      </c>
      <c r="Q25" s="132">
        <f>SUM(Q26:Q27)</f>
        <v>574000</v>
      </c>
      <c r="R25" s="103">
        <f>SUM(R26:R27)</f>
        <v>504000</v>
      </c>
      <c r="S25" s="379"/>
      <c r="T25" s="103">
        <f>SUM(T26:T27)</f>
        <v>76000</v>
      </c>
      <c r="U25" s="103">
        <f>SUM(U26:U27)</f>
        <v>41000</v>
      </c>
      <c r="V25" s="103">
        <f>SUM(V26:V27)</f>
        <v>41000</v>
      </c>
      <c r="W25" s="103">
        <f t="shared" si="3"/>
        <v>158000</v>
      </c>
      <c r="X25" s="102">
        <f t="shared" si="4"/>
        <v>31.349206349206348</v>
      </c>
      <c r="Y25" s="374"/>
      <c r="Z25" s="102">
        <f>SUM(Z26:Z27)</f>
        <v>54000</v>
      </c>
      <c r="AA25" s="103">
        <f>SUM(AA26:AA27)</f>
        <v>54000</v>
      </c>
      <c r="AB25" s="103">
        <f>SUM(AB26:AB27)</f>
        <v>54000</v>
      </c>
      <c r="AC25" s="103">
        <f t="shared" si="5"/>
        <v>162000</v>
      </c>
      <c r="AD25" s="424">
        <f t="shared" si="18"/>
        <v>32.142857142857146</v>
      </c>
      <c r="AE25" s="374"/>
      <c r="AF25" s="420">
        <f t="shared" si="7"/>
        <v>320000</v>
      </c>
      <c r="AG25" s="420">
        <f t="shared" si="8"/>
        <v>63.492063492063494</v>
      </c>
      <c r="AH25" s="374"/>
      <c r="AI25" s="420">
        <f>SUM(AI26:AI27)</f>
        <v>42000</v>
      </c>
      <c r="AJ25" s="103">
        <f>SUM(AJ26:AJ27)</f>
        <v>44000</v>
      </c>
      <c r="AK25" s="103">
        <f>SUM(AK26:AK27)</f>
        <v>39000</v>
      </c>
      <c r="AL25" s="103">
        <f t="shared" si="9"/>
        <v>125000</v>
      </c>
      <c r="AM25" s="424">
        <f t="shared" si="19"/>
        <v>24.801587301587301</v>
      </c>
      <c r="AN25" s="374"/>
      <c r="AO25" s="420">
        <f>SUM(AO26:AO27)</f>
        <v>22000</v>
      </c>
      <c r="AP25" s="103">
        <f>SUM(AP26:AP27)</f>
        <v>22000</v>
      </c>
      <c r="AQ25" s="103">
        <f>SUM(AQ26:AQ27)</f>
        <v>15000</v>
      </c>
      <c r="AR25" s="103">
        <f t="shared" si="11"/>
        <v>59000</v>
      </c>
      <c r="AS25" s="424">
        <f t="shared" si="20"/>
        <v>11.706349206349206</v>
      </c>
      <c r="AT25" s="374"/>
      <c r="AU25" s="420">
        <f t="shared" si="13"/>
        <v>184000</v>
      </c>
      <c r="AV25" s="420">
        <f t="shared" si="14"/>
        <v>36.507936507936506</v>
      </c>
      <c r="AW25" s="374"/>
      <c r="AX25" s="420">
        <f t="shared" si="15"/>
        <v>504000</v>
      </c>
      <c r="AY25" s="420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464000</v>
      </c>
      <c r="P26" s="136">
        <v>508000</v>
      </c>
      <c r="Q26" s="137">
        <v>532000</v>
      </c>
      <c r="R26" s="129">
        <v>464000</v>
      </c>
      <c r="S26" s="375"/>
      <c r="T26" s="129">
        <v>70000</v>
      </c>
      <c r="U26" s="129">
        <v>38000</v>
      </c>
      <c r="V26" s="129">
        <v>38000</v>
      </c>
      <c r="W26" s="129">
        <f t="shared" si="3"/>
        <v>146000</v>
      </c>
      <c r="X26" s="135">
        <f t="shared" si="4"/>
        <v>31.46551724137931</v>
      </c>
      <c r="Y26" s="374"/>
      <c r="Z26" s="135">
        <v>50000</v>
      </c>
      <c r="AA26" s="129">
        <v>50000</v>
      </c>
      <c r="AB26" s="129">
        <v>50000</v>
      </c>
      <c r="AC26" s="129">
        <f t="shared" si="5"/>
        <v>150000</v>
      </c>
      <c r="AD26" s="424">
        <f t="shared" si="18"/>
        <v>32.327586206896555</v>
      </c>
      <c r="AE26" s="374"/>
      <c r="AF26" s="424">
        <f t="shared" si="7"/>
        <v>296000</v>
      </c>
      <c r="AG26" s="424">
        <f t="shared" si="8"/>
        <v>63.793103448275865</v>
      </c>
      <c r="AH26" s="374"/>
      <c r="AI26" s="424">
        <v>38000</v>
      </c>
      <c r="AJ26" s="129">
        <v>40000</v>
      </c>
      <c r="AK26" s="129">
        <v>35000</v>
      </c>
      <c r="AL26" s="129">
        <f t="shared" si="9"/>
        <v>113000</v>
      </c>
      <c r="AM26" s="424">
        <f t="shared" si="19"/>
        <v>24.353448275862068</v>
      </c>
      <c r="AN26" s="374"/>
      <c r="AO26" s="424">
        <v>20000</v>
      </c>
      <c r="AP26" s="129">
        <v>20000</v>
      </c>
      <c r="AQ26" s="129">
        <v>15000</v>
      </c>
      <c r="AR26" s="129">
        <f t="shared" si="11"/>
        <v>55000</v>
      </c>
      <c r="AS26" s="424">
        <f t="shared" si="20"/>
        <v>11.853448275862069</v>
      </c>
      <c r="AT26" s="374"/>
      <c r="AU26" s="424">
        <f t="shared" si="13"/>
        <v>168000</v>
      </c>
      <c r="AV26" s="424">
        <f t="shared" si="14"/>
        <v>36.206896551724135</v>
      </c>
      <c r="AW26" s="374"/>
      <c r="AX26" s="424">
        <f t="shared" si="15"/>
        <v>464000</v>
      </c>
      <c r="AY26" s="424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40000</v>
      </c>
      <c r="P27" s="136">
        <v>41000</v>
      </c>
      <c r="Q27" s="137">
        <v>42000</v>
      </c>
      <c r="R27" s="129">
        <v>40000</v>
      </c>
      <c r="S27" s="375"/>
      <c r="T27" s="129">
        <v>6000</v>
      </c>
      <c r="U27" s="129">
        <v>3000</v>
      </c>
      <c r="V27" s="129">
        <v>3000</v>
      </c>
      <c r="W27" s="129">
        <f t="shared" si="3"/>
        <v>12000</v>
      </c>
      <c r="X27" s="135">
        <f t="shared" si="4"/>
        <v>30</v>
      </c>
      <c r="Y27" s="374"/>
      <c r="Z27" s="135">
        <v>4000</v>
      </c>
      <c r="AA27" s="129">
        <v>4000</v>
      </c>
      <c r="AB27" s="129">
        <v>4000</v>
      </c>
      <c r="AC27" s="129">
        <f t="shared" si="5"/>
        <v>12000</v>
      </c>
      <c r="AD27" s="424">
        <f t="shared" si="18"/>
        <v>30</v>
      </c>
      <c r="AE27" s="374"/>
      <c r="AF27" s="424">
        <f t="shared" si="7"/>
        <v>24000</v>
      </c>
      <c r="AG27" s="424">
        <f t="shared" si="8"/>
        <v>60</v>
      </c>
      <c r="AH27" s="374"/>
      <c r="AI27" s="424">
        <v>4000</v>
      </c>
      <c r="AJ27" s="129">
        <v>4000</v>
      </c>
      <c r="AK27" s="129">
        <v>4000</v>
      </c>
      <c r="AL27" s="129">
        <f t="shared" si="9"/>
        <v>12000</v>
      </c>
      <c r="AM27" s="424">
        <f t="shared" si="19"/>
        <v>30</v>
      </c>
      <c r="AN27" s="374"/>
      <c r="AO27" s="424">
        <v>2000</v>
      </c>
      <c r="AP27" s="129">
        <v>2000</v>
      </c>
      <c r="AQ27" s="129"/>
      <c r="AR27" s="129">
        <f t="shared" si="11"/>
        <v>4000</v>
      </c>
      <c r="AS27" s="424">
        <f t="shared" si="20"/>
        <v>10</v>
      </c>
      <c r="AT27" s="374"/>
      <c r="AU27" s="424">
        <f t="shared" si="13"/>
        <v>16000</v>
      </c>
      <c r="AV27" s="424">
        <f t="shared" si="14"/>
        <v>40</v>
      </c>
      <c r="AW27" s="374"/>
      <c r="AX27" s="424">
        <f t="shared" si="15"/>
        <v>40000</v>
      </c>
      <c r="AY27" s="424">
        <f t="shared" si="16"/>
        <v>100</v>
      </c>
    </row>
    <row r="28" spans="1:51" s="194" customFormat="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7000</v>
      </c>
      <c r="P28" s="131">
        <f>P29+P30+P31+P32</f>
        <v>8000</v>
      </c>
      <c r="Q28" s="132">
        <f>Q29+Q30+Q31+Q32</f>
        <v>10000</v>
      </c>
      <c r="R28" s="103">
        <f>R29+R30+R31+R32</f>
        <v>7000</v>
      </c>
      <c r="S28" s="379"/>
      <c r="T28" s="103">
        <f>T29+T30+T31+T32</f>
        <v>1500</v>
      </c>
      <c r="U28" s="103">
        <f>U29+U30+U31+U32</f>
        <v>1500</v>
      </c>
      <c r="V28" s="103">
        <f>V29+V30+V31+V32</f>
        <v>1300</v>
      </c>
      <c r="W28" s="103">
        <f t="shared" si="3"/>
        <v>4300</v>
      </c>
      <c r="X28" s="102">
        <f t="shared" si="4"/>
        <v>61.428571428571431</v>
      </c>
      <c r="Y28" s="374"/>
      <c r="Z28" s="102">
        <f>Z29+Z30+Z31+Z32</f>
        <v>1400</v>
      </c>
      <c r="AA28" s="103">
        <f>AA29+AA30+AA31+AA32</f>
        <v>700</v>
      </c>
      <c r="AB28" s="103">
        <f>AB29+AB30+AB31+AB32</f>
        <v>200</v>
      </c>
      <c r="AC28" s="103">
        <f t="shared" si="5"/>
        <v>2300</v>
      </c>
      <c r="AD28" s="420">
        <f>AC28/(R28/100)</f>
        <v>32.857142857142854</v>
      </c>
      <c r="AE28" s="374"/>
      <c r="AF28" s="420">
        <f t="shared" si="7"/>
        <v>6600</v>
      </c>
      <c r="AG28" s="420">
        <f t="shared" si="8"/>
        <v>94.285714285714292</v>
      </c>
      <c r="AH28" s="374"/>
      <c r="AI28" s="420">
        <f>AI29+AI30+AI31+AI32</f>
        <v>100</v>
      </c>
      <c r="AJ28" s="103">
        <f>AJ29+AJ30+AJ31+AJ32</f>
        <v>100</v>
      </c>
      <c r="AK28" s="103">
        <f>AK29+AK30+AK31+AK32</f>
        <v>200</v>
      </c>
      <c r="AL28" s="103">
        <f t="shared" si="9"/>
        <v>400</v>
      </c>
      <c r="AM28" s="420">
        <f>AL28/(R28/100)</f>
        <v>5.7142857142857144</v>
      </c>
      <c r="AN28" s="374"/>
      <c r="AO28" s="420">
        <f>AO29+AO30+AO31+AO32</f>
        <v>0</v>
      </c>
      <c r="AP28" s="103">
        <f>AP29+AP30+AP31+AP32</f>
        <v>0</v>
      </c>
      <c r="AQ28" s="103">
        <f>AQ29+AQ30+AQ31+AQ32</f>
        <v>0</v>
      </c>
      <c r="AR28" s="103">
        <f t="shared" si="11"/>
        <v>0</v>
      </c>
      <c r="AS28" s="420">
        <f>AR28/(R28/100)</f>
        <v>0</v>
      </c>
      <c r="AT28" s="374"/>
      <c r="AU28" s="420">
        <f t="shared" si="13"/>
        <v>400</v>
      </c>
      <c r="AV28" s="420">
        <f t="shared" si="14"/>
        <v>5.7142857142857144</v>
      </c>
      <c r="AW28" s="374"/>
      <c r="AX28" s="420">
        <f t="shared" si="15"/>
        <v>7000</v>
      </c>
      <c r="AY28" s="420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2000</v>
      </c>
      <c r="P29" s="136">
        <v>2000</v>
      </c>
      <c r="Q29" s="137">
        <v>2000</v>
      </c>
      <c r="R29" s="129">
        <v>2000</v>
      </c>
      <c r="S29" s="375"/>
      <c r="T29" s="129">
        <v>300</v>
      </c>
      <c r="U29" s="129">
        <v>400</v>
      </c>
      <c r="V29" s="129">
        <v>400</v>
      </c>
      <c r="W29" s="129">
        <f t="shared" si="3"/>
        <v>1100</v>
      </c>
      <c r="X29" s="135">
        <f t="shared" si="4"/>
        <v>55</v>
      </c>
      <c r="Y29" s="374"/>
      <c r="Z29" s="135">
        <v>100</v>
      </c>
      <c r="AA29" s="129">
        <v>200</v>
      </c>
      <c r="AB29" s="129">
        <v>200</v>
      </c>
      <c r="AC29" s="129">
        <f t="shared" si="5"/>
        <v>500</v>
      </c>
      <c r="AD29" s="424">
        <f>AC29/(R29/100)</f>
        <v>25</v>
      </c>
      <c r="AE29" s="374"/>
      <c r="AF29" s="424">
        <f t="shared" si="7"/>
        <v>1600</v>
      </c>
      <c r="AG29" s="424">
        <f t="shared" si="8"/>
        <v>80</v>
      </c>
      <c r="AH29" s="374"/>
      <c r="AI29" s="424">
        <v>100</v>
      </c>
      <c r="AJ29" s="129">
        <v>100</v>
      </c>
      <c r="AK29" s="129">
        <v>200</v>
      </c>
      <c r="AL29" s="129">
        <f t="shared" si="9"/>
        <v>400</v>
      </c>
      <c r="AM29" s="424">
        <f>AL29/(R29/100)</f>
        <v>20</v>
      </c>
      <c r="AN29" s="374"/>
      <c r="AO29" s="424"/>
      <c r="AP29" s="129"/>
      <c r="AQ29" s="129"/>
      <c r="AR29" s="129">
        <f t="shared" si="11"/>
        <v>0</v>
      </c>
      <c r="AS29" s="424">
        <f>AR29/(R29/100)</f>
        <v>0</v>
      </c>
      <c r="AT29" s="374"/>
      <c r="AU29" s="424">
        <f t="shared" si="13"/>
        <v>400</v>
      </c>
      <c r="AV29" s="424">
        <f t="shared" si="14"/>
        <v>20</v>
      </c>
      <c r="AW29" s="374"/>
      <c r="AX29" s="424">
        <f t="shared" si="15"/>
        <v>2000</v>
      </c>
      <c r="AY29" s="424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2500</v>
      </c>
      <c r="P30" s="136">
        <v>3000</v>
      </c>
      <c r="Q30" s="137">
        <v>4000</v>
      </c>
      <c r="R30" s="129">
        <v>2500</v>
      </c>
      <c r="S30" s="375"/>
      <c r="T30" s="129">
        <v>500</v>
      </c>
      <c r="U30" s="129">
        <v>400</v>
      </c>
      <c r="V30" s="129">
        <v>400</v>
      </c>
      <c r="W30" s="129">
        <f t="shared" si="3"/>
        <v>1300</v>
      </c>
      <c r="X30" s="135">
        <f t="shared" si="4"/>
        <v>52</v>
      </c>
      <c r="Y30" s="374"/>
      <c r="Z30" s="135">
        <v>700</v>
      </c>
      <c r="AA30" s="129">
        <v>500</v>
      </c>
      <c r="AB30" s="129"/>
      <c r="AC30" s="129">
        <f t="shared" si="5"/>
        <v>1200</v>
      </c>
      <c r="AD30" s="424">
        <f>AC30/(R30/100)</f>
        <v>48</v>
      </c>
      <c r="AE30" s="374"/>
      <c r="AF30" s="424">
        <f t="shared" si="7"/>
        <v>2500</v>
      </c>
      <c r="AG30" s="424">
        <f t="shared" si="8"/>
        <v>100</v>
      </c>
      <c r="AH30" s="374"/>
      <c r="AI30" s="424"/>
      <c r="AJ30" s="129"/>
      <c r="AK30" s="129"/>
      <c r="AL30" s="129">
        <f t="shared" si="9"/>
        <v>0</v>
      </c>
      <c r="AM30" s="424">
        <f>AL30/(R30/100)</f>
        <v>0</v>
      </c>
      <c r="AN30" s="374"/>
      <c r="AO30" s="424"/>
      <c r="AP30" s="129"/>
      <c r="AQ30" s="129"/>
      <c r="AR30" s="129">
        <f t="shared" si="11"/>
        <v>0</v>
      </c>
      <c r="AS30" s="424">
        <f>AR30/(R30/100)</f>
        <v>0</v>
      </c>
      <c r="AT30" s="374"/>
      <c r="AU30" s="424">
        <f t="shared" si="13"/>
        <v>0</v>
      </c>
      <c r="AV30" s="424">
        <f t="shared" si="14"/>
        <v>0</v>
      </c>
      <c r="AW30" s="374"/>
      <c r="AX30" s="424">
        <f t="shared" si="15"/>
        <v>2500</v>
      </c>
      <c r="AY30" s="424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1500</v>
      </c>
      <c r="P31" s="136">
        <v>2000</v>
      </c>
      <c r="Q31" s="137">
        <v>2000</v>
      </c>
      <c r="R31" s="129">
        <v>1500</v>
      </c>
      <c r="S31" s="375"/>
      <c r="T31" s="129">
        <v>300</v>
      </c>
      <c r="U31" s="129">
        <v>300</v>
      </c>
      <c r="V31" s="129">
        <v>300</v>
      </c>
      <c r="W31" s="129">
        <f t="shared" si="3"/>
        <v>900</v>
      </c>
      <c r="X31" s="135">
        <f t="shared" si="4"/>
        <v>60</v>
      </c>
      <c r="Y31" s="374"/>
      <c r="Z31" s="135">
        <v>600</v>
      </c>
      <c r="AA31" s="129"/>
      <c r="AB31" s="129"/>
      <c r="AC31" s="129">
        <f t="shared" si="5"/>
        <v>600</v>
      </c>
      <c r="AD31" s="424">
        <f>AC31/(R31/100)</f>
        <v>40</v>
      </c>
      <c r="AE31" s="374"/>
      <c r="AF31" s="424">
        <f t="shared" si="7"/>
        <v>1500</v>
      </c>
      <c r="AG31" s="424">
        <f t="shared" si="8"/>
        <v>100</v>
      </c>
      <c r="AH31" s="374"/>
      <c r="AI31" s="424"/>
      <c r="AJ31" s="129"/>
      <c r="AK31" s="129"/>
      <c r="AL31" s="129">
        <f t="shared" si="9"/>
        <v>0</v>
      </c>
      <c r="AM31" s="424">
        <f>AL31/(R31/100)</f>
        <v>0</v>
      </c>
      <c r="AN31" s="374"/>
      <c r="AO31" s="424"/>
      <c r="AP31" s="129"/>
      <c r="AQ31" s="129"/>
      <c r="AR31" s="129">
        <f t="shared" si="11"/>
        <v>0</v>
      </c>
      <c r="AS31" s="424">
        <f>AR31/(R31/100)</f>
        <v>0</v>
      </c>
      <c r="AT31" s="374"/>
      <c r="AU31" s="424">
        <f t="shared" si="13"/>
        <v>0</v>
      </c>
      <c r="AV31" s="424">
        <f t="shared" si="14"/>
        <v>0</v>
      </c>
      <c r="AW31" s="374"/>
      <c r="AX31" s="424">
        <f t="shared" si="15"/>
        <v>1500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1000</v>
      </c>
      <c r="P32" s="136">
        <v>1000</v>
      </c>
      <c r="Q32" s="137">
        <v>2000</v>
      </c>
      <c r="R32" s="129">
        <v>1000</v>
      </c>
      <c r="S32" s="375"/>
      <c r="T32" s="129">
        <v>400</v>
      </c>
      <c r="U32" s="129">
        <v>400</v>
      </c>
      <c r="V32" s="129">
        <v>200</v>
      </c>
      <c r="W32" s="129">
        <f t="shared" si="3"/>
        <v>1000</v>
      </c>
      <c r="X32" s="135">
        <f t="shared" si="4"/>
        <v>100</v>
      </c>
      <c r="Y32" s="374"/>
      <c r="Z32" s="135"/>
      <c r="AA32" s="129"/>
      <c r="AB32" s="129"/>
      <c r="AC32" s="129">
        <f t="shared" si="5"/>
        <v>0</v>
      </c>
      <c r="AD32" s="424">
        <f>AC32/(R32/100)</f>
        <v>0</v>
      </c>
      <c r="AE32" s="374"/>
      <c r="AF32" s="424">
        <f t="shared" si="7"/>
        <v>1000</v>
      </c>
      <c r="AG32" s="424">
        <f t="shared" si="8"/>
        <v>100</v>
      </c>
      <c r="AH32" s="374"/>
      <c r="AI32" s="424"/>
      <c r="AJ32" s="129"/>
      <c r="AK32" s="129"/>
      <c r="AL32" s="129">
        <f t="shared" si="9"/>
        <v>0</v>
      </c>
      <c r="AM32" s="424">
        <f>AL32/(R32/100)</f>
        <v>0</v>
      </c>
      <c r="AN32" s="374"/>
      <c r="AO32" s="424"/>
      <c r="AP32" s="129"/>
      <c r="AQ32" s="129"/>
      <c r="AR32" s="129">
        <f t="shared" si="11"/>
        <v>0</v>
      </c>
      <c r="AS32" s="424">
        <f>AR32/(R32/100)</f>
        <v>0</v>
      </c>
      <c r="AT32" s="374"/>
      <c r="AU32" s="424">
        <f t="shared" si="13"/>
        <v>0</v>
      </c>
      <c r="AV32" s="424">
        <f t="shared" si="14"/>
        <v>0</v>
      </c>
      <c r="AW32" s="374"/>
      <c r="AX32" s="424">
        <f t="shared" si="15"/>
        <v>1000</v>
      </c>
      <c r="AY32" s="424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342" t="s">
        <v>55</v>
      </c>
      <c r="I33" s="343"/>
      <c r="J33" s="344"/>
      <c r="K33" s="345"/>
      <c r="L33" s="346"/>
      <c r="M33" s="347"/>
      <c r="N33" s="348" t="s">
        <v>153</v>
      </c>
      <c r="O33" s="350">
        <f t="shared" ref="O33:R35" si="21">O34</f>
        <v>3872000</v>
      </c>
      <c r="P33" s="351">
        <f t="shared" si="21"/>
        <v>4078000</v>
      </c>
      <c r="Q33" s="352">
        <f t="shared" si="21"/>
        <v>4282000</v>
      </c>
      <c r="R33" s="350">
        <f t="shared" si="21"/>
        <v>3872000</v>
      </c>
      <c r="S33" s="379"/>
      <c r="T33" s="350">
        <f t="shared" ref="T33:U35" si="22">T34</f>
        <v>310000</v>
      </c>
      <c r="U33" s="350">
        <f t="shared" si="22"/>
        <v>310000</v>
      </c>
      <c r="V33" s="350">
        <f>V636+V34+V326+V382+V580</f>
        <v>310000</v>
      </c>
      <c r="W33" s="350">
        <f t="shared" si="3"/>
        <v>930000</v>
      </c>
      <c r="X33" s="349">
        <f t="shared" si="4"/>
        <v>24.018595041322314</v>
      </c>
      <c r="Y33" s="374"/>
      <c r="Z33" s="349">
        <f t="shared" ref="Z33:AA35" si="23">Z34</f>
        <v>388000</v>
      </c>
      <c r="AA33" s="350">
        <f t="shared" si="23"/>
        <v>388000</v>
      </c>
      <c r="AB33" s="350">
        <f>AB636+AB34+AB326+AB382+AB580</f>
        <v>388000</v>
      </c>
      <c r="AC33" s="350">
        <f t="shared" si="5"/>
        <v>1164000</v>
      </c>
      <c r="AD33" s="433">
        <f t="shared" ref="AD33:AD72" si="24">AC33/(R33/100)</f>
        <v>30.061983471074381</v>
      </c>
      <c r="AE33" s="374"/>
      <c r="AF33" s="433">
        <f t="shared" si="7"/>
        <v>2094000</v>
      </c>
      <c r="AG33" s="433">
        <f t="shared" si="8"/>
        <v>54.080578512396691</v>
      </c>
      <c r="AH33" s="374"/>
      <c r="AI33" s="433">
        <f t="shared" ref="AI33:AJ35" si="25">AI34</f>
        <v>362000</v>
      </c>
      <c r="AJ33" s="350">
        <f t="shared" si="25"/>
        <v>362000</v>
      </c>
      <c r="AK33" s="350">
        <f>AK636+AK34+AK326+AK382+AK580</f>
        <v>362000</v>
      </c>
      <c r="AL33" s="350">
        <f t="shared" si="9"/>
        <v>1086000</v>
      </c>
      <c r="AM33" s="433">
        <f t="shared" ref="AM33:AM72" si="26">AL33/(R33/100)</f>
        <v>28.047520661157026</v>
      </c>
      <c r="AN33" s="374"/>
      <c r="AO33" s="433">
        <f t="shared" ref="AO33:AP35" si="27">AO34</f>
        <v>233000</v>
      </c>
      <c r="AP33" s="350">
        <f t="shared" si="27"/>
        <v>233000</v>
      </c>
      <c r="AQ33" s="350">
        <f>AQ636+AQ34+AQ326+AQ382+AQ580</f>
        <v>226000</v>
      </c>
      <c r="AR33" s="350">
        <f t="shared" si="11"/>
        <v>692000</v>
      </c>
      <c r="AS33" s="433">
        <f t="shared" ref="AS33:AS72" si="28">AR33/(R33/100)</f>
        <v>17.871900826446282</v>
      </c>
      <c r="AT33" s="374"/>
      <c r="AU33" s="433">
        <f t="shared" si="13"/>
        <v>1778000</v>
      </c>
      <c r="AV33" s="433">
        <f t="shared" si="14"/>
        <v>45.919421487603309</v>
      </c>
      <c r="AW33" s="374"/>
      <c r="AX33" s="433">
        <f t="shared" si="15"/>
        <v>3872000</v>
      </c>
      <c r="AY33" s="433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5">
        <f t="shared" si="21"/>
        <v>3872000</v>
      </c>
      <c r="P34" s="125">
        <f t="shared" si="21"/>
        <v>4078000</v>
      </c>
      <c r="Q34" s="125">
        <f t="shared" si="21"/>
        <v>4282000</v>
      </c>
      <c r="R34" s="125">
        <f t="shared" si="21"/>
        <v>3872000</v>
      </c>
      <c r="S34" s="386"/>
      <c r="T34" s="125">
        <f t="shared" si="22"/>
        <v>310000</v>
      </c>
      <c r="U34" s="125">
        <f t="shared" si="22"/>
        <v>310000</v>
      </c>
      <c r="V34" s="125">
        <f>V637+V35+V327+V383+V581</f>
        <v>310000</v>
      </c>
      <c r="W34" s="125">
        <f t="shared" si="3"/>
        <v>930000</v>
      </c>
      <c r="X34" s="125">
        <f t="shared" si="4"/>
        <v>24.018595041322314</v>
      </c>
      <c r="Y34" s="374"/>
      <c r="Z34" s="125">
        <f t="shared" si="23"/>
        <v>388000</v>
      </c>
      <c r="AA34" s="125">
        <f t="shared" si="23"/>
        <v>388000</v>
      </c>
      <c r="AB34" s="125">
        <f>AB637+AB35+AB327+AB383+AB581</f>
        <v>388000</v>
      </c>
      <c r="AC34" s="125">
        <f t="shared" si="5"/>
        <v>1164000</v>
      </c>
      <c r="AD34" s="423">
        <f t="shared" si="24"/>
        <v>30.061983471074381</v>
      </c>
      <c r="AE34" s="374"/>
      <c r="AF34" s="423">
        <f t="shared" si="7"/>
        <v>2094000</v>
      </c>
      <c r="AG34" s="423">
        <f t="shared" si="8"/>
        <v>54.080578512396691</v>
      </c>
      <c r="AH34" s="374"/>
      <c r="AI34" s="423">
        <f t="shared" si="25"/>
        <v>362000</v>
      </c>
      <c r="AJ34" s="125">
        <f t="shared" si="25"/>
        <v>362000</v>
      </c>
      <c r="AK34" s="125">
        <f>AK637+AK35+AK327+AK383+AK581</f>
        <v>362000</v>
      </c>
      <c r="AL34" s="125">
        <f t="shared" si="9"/>
        <v>1086000</v>
      </c>
      <c r="AM34" s="423">
        <f t="shared" si="26"/>
        <v>28.047520661157026</v>
      </c>
      <c r="AN34" s="374"/>
      <c r="AO34" s="423">
        <f t="shared" si="27"/>
        <v>233000</v>
      </c>
      <c r="AP34" s="125">
        <f t="shared" si="27"/>
        <v>233000</v>
      </c>
      <c r="AQ34" s="125">
        <f>AQ637+AQ35+AQ327+AQ383+AQ581</f>
        <v>226000</v>
      </c>
      <c r="AR34" s="125">
        <f t="shared" si="11"/>
        <v>692000</v>
      </c>
      <c r="AS34" s="423">
        <f t="shared" si="28"/>
        <v>17.871900826446282</v>
      </c>
      <c r="AT34" s="374"/>
      <c r="AU34" s="423">
        <f t="shared" si="13"/>
        <v>1778000</v>
      </c>
      <c r="AV34" s="423">
        <f t="shared" si="14"/>
        <v>45.919421487603309</v>
      </c>
      <c r="AW34" s="374"/>
      <c r="AX34" s="423">
        <f t="shared" si="15"/>
        <v>3872000</v>
      </c>
      <c r="AY34" s="423">
        <f t="shared" si="16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55</v>
      </c>
      <c r="K35" s="61"/>
      <c r="L35" s="62"/>
      <c r="M35" s="63"/>
      <c r="N35" s="101" t="s">
        <v>56</v>
      </c>
      <c r="O35" s="103">
        <f t="shared" si="21"/>
        <v>3872000</v>
      </c>
      <c r="P35" s="103">
        <f t="shared" si="21"/>
        <v>4078000</v>
      </c>
      <c r="Q35" s="103">
        <f t="shared" si="21"/>
        <v>4282000</v>
      </c>
      <c r="R35" s="103">
        <f t="shared" si="21"/>
        <v>3872000</v>
      </c>
      <c r="S35" s="379"/>
      <c r="T35" s="103">
        <f t="shared" si="22"/>
        <v>310000</v>
      </c>
      <c r="U35" s="103">
        <f t="shared" si="22"/>
        <v>310000</v>
      </c>
      <c r="V35" s="103">
        <f>V546+V36+V236+V292+V490</f>
        <v>310000</v>
      </c>
      <c r="W35" s="103">
        <f t="shared" si="3"/>
        <v>930000</v>
      </c>
      <c r="X35" s="102">
        <f t="shared" si="4"/>
        <v>24.018595041322314</v>
      </c>
      <c r="Y35" s="374"/>
      <c r="Z35" s="102">
        <f t="shared" si="23"/>
        <v>388000</v>
      </c>
      <c r="AA35" s="103">
        <f t="shared" si="23"/>
        <v>388000</v>
      </c>
      <c r="AB35" s="103">
        <f>AB546+AB36+AB236+AB292+AB490</f>
        <v>388000</v>
      </c>
      <c r="AC35" s="103">
        <f t="shared" si="5"/>
        <v>1164000</v>
      </c>
      <c r="AD35" s="420">
        <f t="shared" si="24"/>
        <v>30.061983471074381</v>
      </c>
      <c r="AE35" s="374"/>
      <c r="AF35" s="420">
        <f t="shared" si="7"/>
        <v>2094000</v>
      </c>
      <c r="AG35" s="420">
        <f t="shared" si="8"/>
        <v>54.080578512396691</v>
      </c>
      <c r="AH35" s="374"/>
      <c r="AI35" s="420">
        <f t="shared" si="25"/>
        <v>362000</v>
      </c>
      <c r="AJ35" s="103">
        <f t="shared" si="25"/>
        <v>362000</v>
      </c>
      <c r="AK35" s="103">
        <f>AK546+AK36+AK236+AK292+AK490</f>
        <v>362000</v>
      </c>
      <c r="AL35" s="103">
        <f t="shared" si="9"/>
        <v>1086000</v>
      </c>
      <c r="AM35" s="420">
        <f t="shared" si="26"/>
        <v>28.047520661157026</v>
      </c>
      <c r="AN35" s="374"/>
      <c r="AO35" s="420">
        <f t="shared" si="27"/>
        <v>233000</v>
      </c>
      <c r="AP35" s="103">
        <f t="shared" si="27"/>
        <v>233000</v>
      </c>
      <c r="AQ35" s="103">
        <f>AQ546+AQ36+AQ236+AQ292+AQ490</f>
        <v>226000</v>
      </c>
      <c r="AR35" s="103">
        <f t="shared" si="11"/>
        <v>692000</v>
      </c>
      <c r="AS35" s="420">
        <f t="shared" si="28"/>
        <v>17.871900826446282</v>
      </c>
      <c r="AT35" s="374"/>
      <c r="AU35" s="420">
        <f t="shared" si="13"/>
        <v>1778000</v>
      </c>
      <c r="AV35" s="420">
        <f t="shared" si="14"/>
        <v>45.919421487603309</v>
      </c>
      <c r="AW35" s="374"/>
      <c r="AX35" s="420">
        <f t="shared" si="15"/>
        <v>3872000</v>
      </c>
      <c r="AY35" s="420">
        <f t="shared" si="16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2</v>
      </c>
      <c r="L36" s="62"/>
      <c r="M36" s="63"/>
      <c r="N36" s="134" t="s">
        <v>57</v>
      </c>
      <c r="O36" s="129">
        <v>3872000</v>
      </c>
      <c r="P36" s="136">
        <v>4078000</v>
      </c>
      <c r="Q36" s="137">
        <v>4282000</v>
      </c>
      <c r="R36" s="129">
        <v>3872000</v>
      </c>
      <c r="S36" s="375"/>
      <c r="T36" s="129">
        <v>310000</v>
      </c>
      <c r="U36" s="129">
        <v>310000</v>
      </c>
      <c r="V36" s="129">
        <v>310000</v>
      </c>
      <c r="W36" s="129">
        <f t="shared" si="3"/>
        <v>930000</v>
      </c>
      <c r="X36" s="135">
        <f t="shared" si="4"/>
        <v>24.018595041322314</v>
      </c>
      <c r="Y36" s="374"/>
      <c r="Z36" s="135">
        <v>388000</v>
      </c>
      <c r="AA36" s="129">
        <v>388000</v>
      </c>
      <c r="AB36" s="129">
        <v>388000</v>
      </c>
      <c r="AC36" s="129">
        <f t="shared" si="5"/>
        <v>1164000</v>
      </c>
      <c r="AD36" s="424">
        <f t="shared" si="24"/>
        <v>30.061983471074381</v>
      </c>
      <c r="AE36" s="374"/>
      <c r="AF36" s="424">
        <f t="shared" si="7"/>
        <v>2094000</v>
      </c>
      <c r="AG36" s="424">
        <f t="shared" si="8"/>
        <v>54.080578512396691</v>
      </c>
      <c r="AH36" s="374"/>
      <c r="AI36" s="424">
        <v>362000</v>
      </c>
      <c r="AJ36" s="129">
        <v>362000</v>
      </c>
      <c r="AK36" s="129">
        <v>362000</v>
      </c>
      <c r="AL36" s="129">
        <f t="shared" si="9"/>
        <v>1086000</v>
      </c>
      <c r="AM36" s="424">
        <f t="shared" si="26"/>
        <v>28.047520661157026</v>
      </c>
      <c r="AN36" s="374"/>
      <c r="AO36" s="424">
        <v>233000</v>
      </c>
      <c r="AP36" s="129">
        <v>233000</v>
      </c>
      <c r="AQ36" s="129">
        <v>226000</v>
      </c>
      <c r="AR36" s="129">
        <f t="shared" si="11"/>
        <v>692000</v>
      </c>
      <c r="AS36" s="424">
        <f t="shared" si="28"/>
        <v>17.871900826446282</v>
      </c>
      <c r="AT36" s="374"/>
      <c r="AU36" s="424">
        <f t="shared" si="13"/>
        <v>1778000</v>
      </c>
      <c r="AV36" s="424">
        <f t="shared" si="14"/>
        <v>45.919421487603309</v>
      </c>
      <c r="AW36" s="374"/>
      <c r="AX36" s="424">
        <f t="shared" si="15"/>
        <v>3872000</v>
      </c>
      <c r="AY36" s="424">
        <f t="shared" si="16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9"/>
      <c r="H37" s="342" t="s">
        <v>44</v>
      </c>
      <c r="I37" s="343"/>
      <c r="J37" s="344"/>
      <c r="K37" s="345"/>
      <c r="L37" s="346"/>
      <c r="M37" s="347"/>
      <c r="N37" s="348" t="s">
        <v>154</v>
      </c>
      <c r="O37" s="350">
        <f t="shared" ref="O37:R38" si="29">O38</f>
        <v>2109000</v>
      </c>
      <c r="P37" s="350">
        <f t="shared" si="29"/>
        <v>2225000</v>
      </c>
      <c r="Q37" s="350">
        <f t="shared" si="29"/>
        <v>2341000</v>
      </c>
      <c r="R37" s="350">
        <f t="shared" si="29"/>
        <v>2109000</v>
      </c>
      <c r="S37" s="379"/>
      <c r="T37" s="350">
        <f>T38</f>
        <v>170000</v>
      </c>
      <c r="U37" s="350">
        <f>U38</f>
        <v>170000</v>
      </c>
      <c r="V37" s="350">
        <f>V640+V38+V330+V386+V584</f>
        <v>169000</v>
      </c>
      <c r="W37" s="350">
        <f t="shared" si="3"/>
        <v>509000</v>
      </c>
      <c r="X37" s="349">
        <f t="shared" si="4"/>
        <v>24.134660976766241</v>
      </c>
      <c r="Y37" s="374"/>
      <c r="Z37" s="349">
        <f>Z38</f>
        <v>213000</v>
      </c>
      <c r="AA37" s="350">
        <f>AA38</f>
        <v>213000</v>
      </c>
      <c r="AB37" s="350">
        <f>AB640+AB38+AB330+AB386+AB584</f>
        <v>213000</v>
      </c>
      <c r="AC37" s="350">
        <f t="shared" si="5"/>
        <v>639000</v>
      </c>
      <c r="AD37" s="433">
        <f t="shared" si="24"/>
        <v>30.298719772403985</v>
      </c>
      <c r="AE37" s="374"/>
      <c r="AF37" s="433">
        <f t="shared" si="7"/>
        <v>1148000</v>
      </c>
      <c r="AG37" s="433">
        <f t="shared" si="8"/>
        <v>54.433380749170226</v>
      </c>
      <c r="AH37" s="374"/>
      <c r="AI37" s="433">
        <f>AI38</f>
        <v>199000</v>
      </c>
      <c r="AJ37" s="350">
        <f>AJ38</f>
        <v>199000</v>
      </c>
      <c r="AK37" s="350">
        <f>AK640+AK38+AK330+AK386+AK584</f>
        <v>197000</v>
      </c>
      <c r="AL37" s="350">
        <f t="shared" si="9"/>
        <v>595000</v>
      </c>
      <c r="AM37" s="433">
        <f t="shared" si="26"/>
        <v>28.212422949265054</v>
      </c>
      <c r="AN37" s="374"/>
      <c r="AO37" s="433">
        <f>AO38</f>
        <v>126000</v>
      </c>
      <c r="AP37" s="350">
        <f>AP38</f>
        <v>126000</v>
      </c>
      <c r="AQ37" s="350">
        <f>AQ640+AQ38+AQ330+AQ386+AQ584</f>
        <v>114000</v>
      </c>
      <c r="AR37" s="350">
        <f t="shared" si="11"/>
        <v>366000</v>
      </c>
      <c r="AS37" s="433">
        <f t="shared" si="28"/>
        <v>17.354196301564723</v>
      </c>
      <c r="AT37" s="374"/>
      <c r="AU37" s="433">
        <f t="shared" si="13"/>
        <v>961000</v>
      </c>
      <c r="AV37" s="433">
        <f t="shared" si="14"/>
        <v>45.566619250829774</v>
      </c>
      <c r="AW37" s="374"/>
      <c r="AX37" s="433">
        <f t="shared" si="15"/>
        <v>2109000</v>
      </c>
      <c r="AY37" s="433">
        <f t="shared" si="16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123">
        <v>2</v>
      </c>
      <c r="J38" s="60"/>
      <c r="K38" s="61"/>
      <c r="L38" s="62"/>
      <c r="M38" s="63"/>
      <c r="N38" s="124" t="s">
        <v>54</v>
      </c>
      <c r="O38" s="126">
        <f t="shared" si="29"/>
        <v>2109000</v>
      </c>
      <c r="P38" s="126">
        <f t="shared" si="29"/>
        <v>2225000</v>
      </c>
      <c r="Q38" s="126">
        <f t="shared" si="29"/>
        <v>2341000</v>
      </c>
      <c r="R38" s="126">
        <f t="shared" si="29"/>
        <v>2109000</v>
      </c>
      <c r="S38" s="388"/>
      <c r="T38" s="126">
        <f>T39</f>
        <v>170000</v>
      </c>
      <c r="U38" s="126">
        <f>U39</f>
        <v>170000</v>
      </c>
      <c r="V38" s="126">
        <f>V641+V39+V331+V387+V585</f>
        <v>169000</v>
      </c>
      <c r="W38" s="126">
        <f t="shared" si="3"/>
        <v>509000</v>
      </c>
      <c r="X38" s="125">
        <f t="shared" si="4"/>
        <v>24.134660976766241</v>
      </c>
      <c r="Y38" s="374"/>
      <c r="Z38" s="125">
        <f>Z39</f>
        <v>213000</v>
      </c>
      <c r="AA38" s="126">
        <f>AA39</f>
        <v>213000</v>
      </c>
      <c r="AB38" s="126">
        <f>AB641+AB39+AB331+AB387+AB585</f>
        <v>213000</v>
      </c>
      <c r="AC38" s="126">
        <f t="shared" si="5"/>
        <v>639000</v>
      </c>
      <c r="AD38" s="423">
        <f t="shared" si="24"/>
        <v>30.298719772403985</v>
      </c>
      <c r="AE38" s="374"/>
      <c r="AF38" s="423">
        <f t="shared" si="7"/>
        <v>1148000</v>
      </c>
      <c r="AG38" s="423">
        <f t="shared" si="8"/>
        <v>54.433380749170226</v>
      </c>
      <c r="AH38" s="374"/>
      <c r="AI38" s="423">
        <f>AI39</f>
        <v>199000</v>
      </c>
      <c r="AJ38" s="126">
        <f>AJ39</f>
        <v>199000</v>
      </c>
      <c r="AK38" s="126">
        <f>AK641+AK39+AK331+AK387+AK585</f>
        <v>197000</v>
      </c>
      <c r="AL38" s="126">
        <f t="shared" si="9"/>
        <v>595000</v>
      </c>
      <c r="AM38" s="423">
        <f t="shared" si="26"/>
        <v>28.212422949265054</v>
      </c>
      <c r="AN38" s="374"/>
      <c r="AO38" s="423">
        <f>AO39</f>
        <v>126000</v>
      </c>
      <c r="AP38" s="126">
        <f>AP39</f>
        <v>126000</v>
      </c>
      <c r="AQ38" s="126">
        <f>AQ641+AQ39+AQ331+AQ387+AQ585</f>
        <v>114000</v>
      </c>
      <c r="AR38" s="126">
        <f t="shared" si="11"/>
        <v>366000</v>
      </c>
      <c r="AS38" s="423">
        <f t="shared" si="28"/>
        <v>17.354196301564723</v>
      </c>
      <c r="AT38" s="374"/>
      <c r="AU38" s="423">
        <f t="shared" si="13"/>
        <v>961000</v>
      </c>
      <c r="AV38" s="423">
        <f t="shared" si="14"/>
        <v>45.566619250829774</v>
      </c>
      <c r="AW38" s="374"/>
      <c r="AX38" s="423">
        <f t="shared" si="15"/>
        <v>2109000</v>
      </c>
      <c r="AY38" s="423">
        <f t="shared" si="16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130" t="s">
        <v>55</v>
      </c>
      <c r="K39" s="61"/>
      <c r="L39" s="62"/>
      <c r="M39" s="63"/>
      <c r="N39" s="101" t="s">
        <v>56</v>
      </c>
      <c r="O39" s="103">
        <f>O40+O41+O42</f>
        <v>2109000</v>
      </c>
      <c r="P39" s="103">
        <f>P40+P41+P42</f>
        <v>2225000</v>
      </c>
      <c r="Q39" s="103">
        <f>Q40+Q41+Q42</f>
        <v>2341000</v>
      </c>
      <c r="R39" s="103">
        <f>R40+R41+R42</f>
        <v>2109000</v>
      </c>
      <c r="S39" s="379"/>
      <c r="T39" s="103">
        <f>T40+T41+T42</f>
        <v>170000</v>
      </c>
      <c r="U39" s="103">
        <f>U40+U41+U42</f>
        <v>170000</v>
      </c>
      <c r="V39" s="103">
        <f>V40+V41+V42</f>
        <v>169000</v>
      </c>
      <c r="W39" s="103">
        <f t="shared" si="3"/>
        <v>509000</v>
      </c>
      <c r="X39" s="102">
        <f t="shared" si="4"/>
        <v>24.134660976766241</v>
      </c>
      <c r="Y39" s="374"/>
      <c r="Z39" s="102">
        <f>Z40+Z41+Z42</f>
        <v>213000</v>
      </c>
      <c r="AA39" s="103">
        <f>AA40+AA41+AA42</f>
        <v>213000</v>
      </c>
      <c r="AB39" s="103">
        <f>AB40+AB41+AB42</f>
        <v>213000</v>
      </c>
      <c r="AC39" s="103">
        <f t="shared" si="5"/>
        <v>639000</v>
      </c>
      <c r="AD39" s="420">
        <f t="shared" si="24"/>
        <v>30.298719772403985</v>
      </c>
      <c r="AE39" s="374"/>
      <c r="AF39" s="420">
        <f t="shared" si="7"/>
        <v>1148000</v>
      </c>
      <c r="AG39" s="420">
        <f t="shared" si="8"/>
        <v>54.433380749170226</v>
      </c>
      <c r="AH39" s="374"/>
      <c r="AI39" s="420">
        <f>AI40+AI41+AI42</f>
        <v>199000</v>
      </c>
      <c r="AJ39" s="103">
        <f>AJ40+AJ41+AJ42</f>
        <v>199000</v>
      </c>
      <c r="AK39" s="103">
        <f>AK40+AK41+AK42</f>
        <v>197000</v>
      </c>
      <c r="AL39" s="103">
        <f t="shared" si="9"/>
        <v>595000</v>
      </c>
      <c r="AM39" s="420">
        <f t="shared" si="26"/>
        <v>28.212422949265054</v>
      </c>
      <c r="AN39" s="374"/>
      <c r="AO39" s="420">
        <f>AO40+AO41+AO42</f>
        <v>126000</v>
      </c>
      <c r="AP39" s="103">
        <f>AP40+AP41+AP42</f>
        <v>126000</v>
      </c>
      <c r="AQ39" s="103">
        <f>AQ40+AQ41+AQ42</f>
        <v>114000</v>
      </c>
      <c r="AR39" s="103">
        <f t="shared" si="11"/>
        <v>366000</v>
      </c>
      <c r="AS39" s="420">
        <f t="shared" si="28"/>
        <v>17.354196301564723</v>
      </c>
      <c r="AT39" s="374"/>
      <c r="AU39" s="420">
        <f t="shared" si="13"/>
        <v>961000</v>
      </c>
      <c r="AV39" s="420">
        <f t="shared" si="14"/>
        <v>45.566619250829774</v>
      </c>
      <c r="AW39" s="374"/>
      <c r="AX39" s="420">
        <f t="shared" si="15"/>
        <v>2109000</v>
      </c>
      <c r="AY39" s="420">
        <f t="shared" si="16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60"/>
      <c r="K40" s="133">
        <v>2</v>
      </c>
      <c r="L40" s="62"/>
      <c r="M40" s="63"/>
      <c r="N40" s="134" t="s">
        <v>57</v>
      </c>
      <c r="O40" s="129">
        <v>333000</v>
      </c>
      <c r="P40" s="136">
        <v>352000</v>
      </c>
      <c r="Q40" s="137">
        <v>371000</v>
      </c>
      <c r="R40" s="129">
        <v>333000</v>
      </c>
      <c r="S40" s="375"/>
      <c r="T40" s="129">
        <v>27000</v>
      </c>
      <c r="U40" s="129">
        <v>27000</v>
      </c>
      <c r="V40" s="129">
        <v>27000</v>
      </c>
      <c r="W40" s="129">
        <f t="shared" si="3"/>
        <v>81000</v>
      </c>
      <c r="X40" s="135">
        <f t="shared" si="4"/>
        <v>24.324324324324323</v>
      </c>
      <c r="Y40" s="374"/>
      <c r="Z40" s="135">
        <v>34000</v>
      </c>
      <c r="AA40" s="129">
        <v>34000</v>
      </c>
      <c r="AB40" s="129">
        <v>34000</v>
      </c>
      <c r="AC40" s="129">
        <f t="shared" si="5"/>
        <v>102000</v>
      </c>
      <c r="AD40" s="424">
        <f t="shared" si="24"/>
        <v>30.63063063063063</v>
      </c>
      <c r="AE40" s="374"/>
      <c r="AF40" s="424">
        <f t="shared" si="7"/>
        <v>183000</v>
      </c>
      <c r="AG40" s="424">
        <f t="shared" si="8"/>
        <v>54.954954954954957</v>
      </c>
      <c r="AH40" s="374"/>
      <c r="AI40" s="424">
        <v>32000</v>
      </c>
      <c r="AJ40" s="129">
        <v>32000</v>
      </c>
      <c r="AK40" s="129">
        <v>32000</v>
      </c>
      <c r="AL40" s="129">
        <f t="shared" si="9"/>
        <v>96000</v>
      </c>
      <c r="AM40" s="424">
        <f t="shared" si="26"/>
        <v>28.828828828828829</v>
      </c>
      <c r="AN40" s="374"/>
      <c r="AO40" s="424">
        <v>20000</v>
      </c>
      <c r="AP40" s="129">
        <v>20000</v>
      </c>
      <c r="AQ40" s="129">
        <v>14000</v>
      </c>
      <c r="AR40" s="129">
        <f t="shared" si="11"/>
        <v>54000</v>
      </c>
      <c r="AS40" s="424">
        <f t="shared" si="28"/>
        <v>16.216216216216218</v>
      </c>
      <c r="AT40" s="374"/>
      <c r="AU40" s="424">
        <f t="shared" si="13"/>
        <v>150000</v>
      </c>
      <c r="AV40" s="424">
        <f t="shared" si="14"/>
        <v>45.045045045045043</v>
      </c>
      <c r="AW40" s="374"/>
      <c r="AX40" s="424">
        <f t="shared" si="15"/>
        <v>333000</v>
      </c>
      <c r="AY40" s="424">
        <f t="shared" si="16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5</v>
      </c>
      <c r="L41" s="62"/>
      <c r="M41" s="63"/>
      <c r="N41" s="134" t="s">
        <v>58</v>
      </c>
      <c r="O41" s="129">
        <v>1761000</v>
      </c>
      <c r="P41" s="136">
        <v>1855000</v>
      </c>
      <c r="Q41" s="137">
        <v>1949000</v>
      </c>
      <c r="R41" s="129">
        <v>1761000</v>
      </c>
      <c r="S41" s="375"/>
      <c r="T41" s="129">
        <v>141000</v>
      </c>
      <c r="U41" s="129">
        <v>141000</v>
      </c>
      <c r="V41" s="129">
        <v>141000</v>
      </c>
      <c r="W41" s="129">
        <f t="shared" si="3"/>
        <v>423000</v>
      </c>
      <c r="X41" s="135">
        <f t="shared" si="4"/>
        <v>24.020442930153322</v>
      </c>
      <c r="Y41" s="374"/>
      <c r="Z41" s="135">
        <v>177000</v>
      </c>
      <c r="AA41" s="129">
        <v>177000</v>
      </c>
      <c r="AB41" s="129">
        <v>177000</v>
      </c>
      <c r="AC41" s="129">
        <f t="shared" si="5"/>
        <v>531000</v>
      </c>
      <c r="AD41" s="424">
        <f t="shared" si="24"/>
        <v>30.153321976149915</v>
      </c>
      <c r="AE41" s="374"/>
      <c r="AF41" s="424">
        <f t="shared" si="7"/>
        <v>954000</v>
      </c>
      <c r="AG41" s="424">
        <f t="shared" si="8"/>
        <v>54.173764906303234</v>
      </c>
      <c r="AH41" s="374"/>
      <c r="AI41" s="424">
        <v>165000</v>
      </c>
      <c r="AJ41" s="129">
        <v>165000</v>
      </c>
      <c r="AK41" s="129">
        <v>165000</v>
      </c>
      <c r="AL41" s="129">
        <f t="shared" si="9"/>
        <v>495000</v>
      </c>
      <c r="AM41" s="424">
        <f t="shared" si="26"/>
        <v>28.109028960817717</v>
      </c>
      <c r="AN41" s="374"/>
      <c r="AO41" s="424">
        <v>106000</v>
      </c>
      <c r="AP41" s="129">
        <v>106000</v>
      </c>
      <c r="AQ41" s="129">
        <v>100000</v>
      </c>
      <c r="AR41" s="129">
        <f t="shared" si="11"/>
        <v>312000</v>
      </c>
      <c r="AS41" s="424">
        <f t="shared" si="28"/>
        <v>17.717206132879046</v>
      </c>
      <c r="AT41" s="374"/>
      <c r="AU41" s="424">
        <f t="shared" si="13"/>
        <v>807000</v>
      </c>
      <c r="AV41" s="424">
        <f t="shared" si="14"/>
        <v>45.826235093696766</v>
      </c>
      <c r="AW41" s="374"/>
      <c r="AX41" s="424">
        <f t="shared" si="15"/>
        <v>1761000</v>
      </c>
      <c r="AY41" s="424">
        <f t="shared" si="16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7</v>
      </c>
      <c r="L42" s="62"/>
      <c r="M42" s="63"/>
      <c r="N42" s="134" t="s">
        <v>59</v>
      </c>
      <c r="O42" s="129">
        <v>15000</v>
      </c>
      <c r="P42" s="136">
        <v>18000</v>
      </c>
      <c r="Q42" s="137">
        <v>21000</v>
      </c>
      <c r="R42" s="129">
        <v>15000</v>
      </c>
      <c r="S42" s="375"/>
      <c r="T42" s="129">
        <v>2000</v>
      </c>
      <c r="U42" s="129">
        <v>2000</v>
      </c>
      <c r="V42" s="129">
        <v>1000</v>
      </c>
      <c r="W42" s="129">
        <f t="shared" si="3"/>
        <v>5000</v>
      </c>
      <c r="X42" s="135">
        <f t="shared" si="4"/>
        <v>33.333333333333336</v>
      </c>
      <c r="Y42" s="374"/>
      <c r="Z42" s="135">
        <v>2000</v>
      </c>
      <c r="AA42" s="129">
        <v>2000</v>
      </c>
      <c r="AB42" s="129">
        <v>2000</v>
      </c>
      <c r="AC42" s="129">
        <f t="shared" si="5"/>
        <v>6000</v>
      </c>
      <c r="AD42" s="424">
        <f t="shared" si="24"/>
        <v>40</v>
      </c>
      <c r="AE42" s="374"/>
      <c r="AF42" s="424">
        <f t="shared" si="7"/>
        <v>11000</v>
      </c>
      <c r="AG42" s="424">
        <f t="shared" si="8"/>
        <v>73.333333333333329</v>
      </c>
      <c r="AH42" s="374"/>
      <c r="AI42" s="424">
        <v>2000</v>
      </c>
      <c r="AJ42" s="129">
        <v>2000</v>
      </c>
      <c r="AK42" s="129"/>
      <c r="AL42" s="129">
        <f t="shared" si="9"/>
        <v>4000</v>
      </c>
      <c r="AM42" s="424">
        <f t="shared" si="26"/>
        <v>26.666666666666668</v>
      </c>
      <c r="AN42" s="374"/>
      <c r="AO42" s="424"/>
      <c r="AP42" s="129"/>
      <c r="AQ42" s="129"/>
      <c r="AR42" s="129">
        <f t="shared" si="11"/>
        <v>0</v>
      </c>
      <c r="AS42" s="424">
        <f t="shared" si="28"/>
        <v>0</v>
      </c>
      <c r="AT42" s="374"/>
      <c r="AU42" s="424">
        <f t="shared" si="13"/>
        <v>4000</v>
      </c>
      <c r="AV42" s="424">
        <f t="shared" si="14"/>
        <v>26.666666666666668</v>
      </c>
      <c r="AW42" s="374"/>
      <c r="AX42" s="424">
        <f t="shared" si="15"/>
        <v>15000</v>
      </c>
      <c r="AY42" s="424">
        <f t="shared" si="16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9"/>
      <c r="H43" s="342" t="s">
        <v>87</v>
      </c>
      <c r="I43" s="343"/>
      <c r="J43" s="344"/>
      <c r="K43" s="345"/>
      <c r="L43" s="346"/>
      <c r="M43" s="347"/>
      <c r="N43" s="348" t="s">
        <v>155</v>
      </c>
      <c r="O43" s="350">
        <f t="shared" ref="O43:R44" si="30">O44</f>
        <v>152000</v>
      </c>
      <c r="P43" s="351">
        <f t="shared" si="30"/>
        <v>165000</v>
      </c>
      <c r="Q43" s="352">
        <f t="shared" si="30"/>
        <v>178000</v>
      </c>
      <c r="R43" s="350">
        <f t="shared" si="30"/>
        <v>152000</v>
      </c>
      <c r="S43" s="379"/>
      <c r="T43" s="350">
        <f>T44</f>
        <v>15000</v>
      </c>
      <c r="U43" s="350">
        <f>U44</f>
        <v>15000</v>
      </c>
      <c r="V43" s="350">
        <f>V646+V44+V336+V392+V590</f>
        <v>13000</v>
      </c>
      <c r="W43" s="350">
        <f t="shared" si="3"/>
        <v>43000</v>
      </c>
      <c r="X43" s="349">
        <f t="shared" si="4"/>
        <v>28.289473684210527</v>
      </c>
      <c r="Y43" s="374"/>
      <c r="Z43" s="349">
        <f>Z44</f>
        <v>17000</v>
      </c>
      <c r="AA43" s="350">
        <f>AA44</f>
        <v>17000</v>
      </c>
      <c r="AB43" s="350">
        <f>AB646+AB44+AB336+AB392+AB590</f>
        <v>17000</v>
      </c>
      <c r="AC43" s="350">
        <f t="shared" si="5"/>
        <v>51000</v>
      </c>
      <c r="AD43" s="433">
        <f t="shared" si="24"/>
        <v>33.55263157894737</v>
      </c>
      <c r="AE43" s="374"/>
      <c r="AF43" s="433">
        <f t="shared" si="7"/>
        <v>94000</v>
      </c>
      <c r="AG43" s="433">
        <f t="shared" si="8"/>
        <v>61.842105263157897</v>
      </c>
      <c r="AH43" s="374"/>
      <c r="AI43" s="433">
        <f>AI44</f>
        <v>15000</v>
      </c>
      <c r="AJ43" s="350">
        <f>AJ44</f>
        <v>13000</v>
      </c>
      <c r="AK43" s="350">
        <f>AK646+AK44+AK336+AK392+AK590</f>
        <v>13000</v>
      </c>
      <c r="AL43" s="350">
        <f t="shared" si="9"/>
        <v>41000</v>
      </c>
      <c r="AM43" s="433">
        <f t="shared" si="26"/>
        <v>26.973684210526315</v>
      </c>
      <c r="AN43" s="374"/>
      <c r="AO43" s="433">
        <f>AO44</f>
        <v>9000</v>
      </c>
      <c r="AP43" s="350">
        <f>AP44</f>
        <v>7000</v>
      </c>
      <c r="AQ43" s="350">
        <f>AQ646+AQ44+AQ336+AQ392+AQ590</f>
        <v>1000</v>
      </c>
      <c r="AR43" s="350">
        <f t="shared" si="11"/>
        <v>17000</v>
      </c>
      <c r="AS43" s="433">
        <f t="shared" si="28"/>
        <v>11.184210526315789</v>
      </c>
      <c r="AT43" s="374"/>
      <c r="AU43" s="433">
        <f t="shared" si="13"/>
        <v>58000</v>
      </c>
      <c r="AV43" s="433">
        <f t="shared" si="14"/>
        <v>38.157894736842103</v>
      </c>
      <c r="AW43" s="374"/>
      <c r="AX43" s="433">
        <f t="shared" si="15"/>
        <v>152000</v>
      </c>
      <c r="AY43" s="433">
        <f t="shared" si="16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123">
        <v>2</v>
      </c>
      <c r="J44" s="60"/>
      <c r="K44" s="61"/>
      <c r="L44" s="62"/>
      <c r="M44" s="63"/>
      <c r="N44" s="124" t="s">
        <v>54</v>
      </c>
      <c r="O44" s="126">
        <f t="shared" si="30"/>
        <v>152000</v>
      </c>
      <c r="P44" s="127">
        <f t="shared" si="30"/>
        <v>165000</v>
      </c>
      <c r="Q44" s="128">
        <f t="shared" si="30"/>
        <v>178000</v>
      </c>
      <c r="R44" s="126">
        <f t="shared" si="30"/>
        <v>152000</v>
      </c>
      <c r="S44" s="388"/>
      <c r="T44" s="126">
        <f>T45</f>
        <v>15000</v>
      </c>
      <c r="U44" s="126">
        <f>U45</f>
        <v>15000</v>
      </c>
      <c r="V44" s="126">
        <f>V647+V45+V337+V393+V591</f>
        <v>13000</v>
      </c>
      <c r="W44" s="126">
        <f t="shared" si="3"/>
        <v>43000</v>
      </c>
      <c r="X44" s="125">
        <f t="shared" si="4"/>
        <v>28.289473684210527</v>
      </c>
      <c r="Y44" s="374"/>
      <c r="Z44" s="125">
        <f>Z45</f>
        <v>17000</v>
      </c>
      <c r="AA44" s="126">
        <f>AA45</f>
        <v>17000</v>
      </c>
      <c r="AB44" s="126">
        <f>AB647+AB45+AB337+AB393+AB591</f>
        <v>17000</v>
      </c>
      <c r="AC44" s="126">
        <f t="shared" si="5"/>
        <v>51000</v>
      </c>
      <c r="AD44" s="423">
        <f t="shared" si="24"/>
        <v>33.55263157894737</v>
      </c>
      <c r="AE44" s="374"/>
      <c r="AF44" s="423">
        <f t="shared" si="7"/>
        <v>94000</v>
      </c>
      <c r="AG44" s="423">
        <f t="shared" si="8"/>
        <v>61.842105263157897</v>
      </c>
      <c r="AH44" s="374"/>
      <c r="AI44" s="423">
        <f>AI45</f>
        <v>15000</v>
      </c>
      <c r="AJ44" s="126">
        <f>AJ45</f>
        <v>13000</v>
      </c>
      <c r="AK44" s="126">
        <f>AK647+AK45+AK337+AK393+AK591</f>
        <v>13000</v>
      </c>
      <c r="AL44" s="126">
        <f t="shared" si="9"/>
        <v>41000</v>
      </c>
      <c r="AM44" s="423">
        <f t="shared" si="26"/>
        <v>26.973684210526315</v>
      </c>
      <c r="AN44" s="374"/>
      <c r="AO44" s="423">
        <f>AO45</f>
        <v>9000</v>
      </c>
      <c r="AP44" s="126">
        <f>AP45</f>
        <v>7000</v>
      </c>
      <c r="AQ44" s="126">
        <f>AQ647+AQ45+AQ337+AQ393+AQ591</f>
        <v>1000</v>
      </c>
      <c r="AR44" s="126">
        <f t="shared" si="11"/>
        <v>17000</v>
      </c>
      <c r="AS44" s="423">
        <f t="shared" si="28"/>
        <v>11.184210526315789</v>
      </c>
      <c r="AT44" s="374"/>
      <c r="AU44" s="423">
        <f t="shared" si="13"/>
        <v>58000</v>
      </c>
      <c r="AV44" s="423">
        <f t="shared" si="14"/>
        <v>38.157894736842103</v>
      </c>
      <c r="AW44" s="374"/>
      <c r="AX44" s="423">
        <f t="shared" si="15"/>
        <v>152000</v>
      </c>
      <c r="AY44" s="423">
        <f t="shared" si="16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130" t="s">
        <v>55</v>
      </c>
      <c r="K45" s="61"/>
      <c r="L45" s="62"/>
      <c r="M45" s="63"/>
      <c r="N45" s="101" t="s">
        <v>56</v>
      </c>
      <c r="O45" s="102">
        <f>O46+O47+O48+O49</f>
        <v>152000</v>
      </c>
      <c r="P45" s="102">
        <f>P46+P47+P48+P49</f>
        <v>165000</v>
      </c>
      <c r="Q45" s="102">
        <f>Q46+Q47+Q48+Q49</f>
        <v>178000</v>
      </c>
      <c r="R45" s="102">
        <f>R46+R47+R48+R49</f>
        <v>152000</v>
      </c>
      <c r="S45" s="378"/>
      <c r="T45" s="102">
        <f>T46+T47+T48+T49</f>
        <v>15000</v>
      </c>
      <c r="U45" s="102">
        <f>U46+U47+U48+U49</f>
        <v>15000</v>
      </c>
      <c r="V45" s="102">
        <f>V46+V47+V48+V49</f>
        <v>13000</v>
      </c>
      <c r="W45" s="102">
        <f t="shared" si="3"/>
        <v>43000</v>
      </c>
      <c r="X45" s="102">
        <f t="shared" si="4"/>
        <v>28.289473684210527</v>
      </c>
      <c r="Y45" s="374"/>
      <c r="Z45" s="102">
        <f>Z46+Z47+Z48+Z49</f>
        <v>17000</v>
      </c>
      <c r="AA45" s="102">
        <f>AA46+AA47+AA48+AA49</f>
        <v>17000</v>
      </c>
      <c r="AB45" s="102">
        <f>AB46+AB47+AB48+AB49</f>
        <v>17000</v>
      </c>
      <c r="AC45" s="102">
        <f t="shared" si="5"/>
        <v>51000</v>
      </c>
      <c r="AD45" s="420">
        <f t="shared" si="24"/>
        <v>33.55263157894737</v>
      </c>
      <c r="AE45" s="374"/>
      <c r="AF45" s="420">
        <f t="shared" si="7"/>
        <v>94000</v>
      </c>
      <c r="AG45" s="420">
        <f t="shared" si="8"/>
        <v>61.842105263157897</v>
      </c>
      <c r="AH45" s="374"/>
      <c r="AI45" s="420">
        <f>AI46+AI47+AI48+AI49</f>
        <v>15000</v>
      </c>
      <c r="AJ45" s="102">
        <f>AJ46+AJ47+AJ48+AJ49</f>
        <v>13000</v>
      </c>
      <c r="AK45" s="102">
        <f>AK46+AK47+AK48+AK49</f>
        <v>13000</v>
      </c>
      <c r="AL45" s="102">
        <f t="shared" si="9"/>
        <v>41000</v>
      </c>
      <c r="AM45" s="420">
        <f t="shared" si="26"/>
        <v>26.973684210526315</v>
      </c>
      <c r="AN45" s="374"/>
      <c r="AO45" s="420">
        <f>AO46+AO47+AO48+AO49</f>
        <v>9000</v>
      </c>
      <c r="AP45" s="102">
        <f>AP46+AP47+AP48+AP49</f>
        <v>7000</v>
      </c>
      <c r="AQ45" s="102">
        <f>AQ46+AQ47+AQ48+AQ49</f>
        <v>1000</v>
      </c>
      <c r="AR45" s="102">
        <f t="shared" si="11"/>
        <v>17000</v>
      </c>
      <c r="AS45" s="420">
        <f t="shared" si="28"/>
        <v>11.184210526315789</v>
      </c>
      <c r="AT45" s="374"/>
      <c r="AU45" s="420">
        <f t="shared" si="13"/>
        <v>58000</v>
      </c>
      <c r="AV45" s="420">
        <f t="shared" si="14"/>
        <v>38.157894736842103</v>
      </c>
      <c r="AW45" s="374"/>
      <c r="AX45" s="420">
        <f t="shared" si="15"/>
        <v>152000</v>
      </c>
      <c r="AY45" s="420">
        <f t="shared" si="16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2</v>
      </c>
      <c r="L46" s="62"/>
      <c r="M46" s="63"/>
      <c r="N46" s="134" t="s">
        <v>57</v>
      </c>
      <c r="O46" s="129">
        <v>113000</v>
      </c>
      <c r="P46" s="136">
        <v>120000</v>
      </c>
      <c r="Q46" s="137">
        <v>127000</v>
      </c>
      <c r="R46" s="129">
        <v>113000</v>
      </c>
      <c r="S46" s="375"/>
      <c r="T46" s="129">
        <v>10000</v>
      </c>
      <c r="U46" s="129">
        <v>10000</v>
      </c>
      <c r="V46" s="129">
        <v>9000</v>
      </c>
      <c r="W46" s="129">
        <f t="shared" si="3"/>
        <v>29000</v>
      </c>
      <c r="X46" s="135">
        <f t="shared" si="4"/>
        <v>25.663716814159294</v>
      </c>
      <c r="Y46" s="374"/>
      <c r="Z46" s="135">
        <v>12000</v>
      </c>
      <c r="AA46" s="129">
        <v>12000</v>
      </c>
      <c r="AB46" s="129">
        <v>12000</v>
      </c>
      <c r="AC46" s="129">
        <f t="shared" si="5"/>
        <v>36000</v>
      </c>
      <c r="AD46" s="424">
        <f t="shared" si="24"/>
        <v>31.858407079646017</v>
      </c>
      <c r="AE46" s="374"/>
      <c r="AF46" s="424">
        <f t="shared" si="7"/>
        <v>65000</v>
      </c>
      <c r="AG46" s="424">
        <f t="shared" si="8"/>
        <v>57.522123893805308</v>
      </c>
      <c r="AH46" s="374"/>
      <c r="AI46" s="424">
        <v>11000</v>
      </c>
      <c r="AJ46" s="129">
        <v>11000</v>
      </c>
      <c r="AK46" s="129">
        <v>11000</v>
      </c>
      <c r="AL46" s="129">
        <f t="shared" si="9"/>
        <v>33000</v>
      </c>
      <c r="AM46" s="424">
        <f t="shared" si="26"/>
        <v>29.20353982300885</v>
      </c>
      <c r="AN46" s="374"/>
      <c r="AO46" s="424">
        <v>7000</v>
      </c>
      <c r="AP46" s="129">
        <v>7000</v>
      </c>
      <c r="AQ46" s="129">
        <v>1000</v>
      </c>
      <c r="AR46" s="129">
        <f t="shared" si="11"/>
        <v>15000</v>
      </c>
      <c r="AS46" s="424">
        <f t="shared" si="28"/>
        <v>13.274336283185841</v>
      </c>
      <c r="AT46" s="374"/>
      <c r="AU46" s="424">
        <f t="shared" si="13"/>
        <v>48000</v>
      </c>
      <c r="AV46" s="424">
        <f t="shared" si="14"/>
        <v>42.477876106194692</v>
      </c>
      <c r="AW46" s="374"/>
      <c r="AX46" s="424">
        <f t="shared" si="15"/>
        <v>113000</v>
      </c>
      <c r="AY46" s="424">
        <f t="shared" si="16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5</v>
      </c>
      <c r="L47" s="62"/>
      <c r="M47" s="63"/>
      <c r="N47" s="134" t="s">
        <v>58</v>
      </c>
      <c r="O47" s="129">
        <v>20000</v>
      </c>
      <c r="P47" s="136">
        <v>22000</v>
      </c>
      <c r="Q47" s="137">
        <v>24000</v>
      </c>
      <c r="R47" s="129">
        <v>20000</v>
      </c>
      <c r="S47" s="375"/>
      <c r="T47" s="129">
        <v>2000</v>
      </c>
      <c r="U47" s="129">
        <v>2000</v>
      </c>
      <c r="V47" s="129">
        <v>2000</v>
      </c>
      <c r="W47" s="129">
        <f t="shared" si="3"/>
        <v>6000</v>
      </c>
      <c r="X47" s="135">
        <f t="shared" si="4"/>
        <v>30</v>
      </c>
      <c r="Y47" s="374"/>
      <c r="Z47" s="135">
        <v>2000</v>
      </c>
      <c r="AA47" s="129">
        <v>2000</v>
      </c>
      <c r="AB47" s="129">
        <v>2000</v>
      </c>
      <c r="AC47" s="129">
        <f t="shared" si="5"/>
        <v>6000</v>
      </c>
      <c r="AD47" s="424">
        <f t="shared" si="24"/>
        <v>30</v>
      </c>
      <c r="AE47" s="374"/>
      <c r="AF47" s="424">
        <f t="shared" si="7"/>
        <v>12000</v>
      </c>
      <c r="AG47" s="424">
        <f t="shared" si="8"/>
        <v>60</v>
      </c>
      <c r="AH47" s="374"/>
      <c r="AI47" s="424">
        <v>2000</v>
      </c>
      <c r="AJ47" s="129">
        <v>2000</v>
      </c>
      <c r="AK47" s="129">
        <v>2000</v>
      </c>
      <c r="AL47" s="129">
        <f t="shared" si="9"/>
        <v>6000</v>
      </c>
      <c r="AM47" s="424">
        <f t="shared" si="26"/>
        <v>30</v>
      </c>
      <c r="AN47" s="374"/>
      <c r="AO47" s="424">
        <v>2000</v>
      </c>
      <c r="AP47" s="129"/>
      <c r="AQ47" s="129"/>
      <c r="AR47" s="129">
        <f t="shared" si="11"/>
        <v>2000</v>
      </c>
      <c r="AS47" s="424">
        <f t="shared" si="28"/>
        <v>10</v>
      </c>
      <c r="AT47" s="374"/>
      <c r="AU47" s="424">
        <f t="shared" si="13"/>
        <v>8000</v>
      </c>
      <c r="AV47" s="424">
        <f t="shared" si="14"/>
        <v>40</v>
      </c>
      <c r="AW47" s="374"/>
      <c r="AX47" s="424">
        <f t="shared" si="15"/>
        <v>20000</v>
      </c>
      <c r="AY47" s="424">
        <f t="shared" si="16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7</v>
      </c>
      <c r="L48" s="62"/>
      <c r="M48" s="63"/>
      <c r="N48" s="134" t="s">
        <v>59</v>
      </c>
      <c r="O48" s="129">
        <v>6000</v>
      </c>
      <c r="P48" s="136">
        <v>7000</v>
      </c>
      <c r="Q48" s="137">
        <v>8000</v>
      </c>
      <c r="R48" s="129">
        <v>6000</v>
      </c>
      <c r="S48" s="375"/>
      <c r="T48" s="129">
        <v>1000</v>
      </c>
      <c r="U48" s="129">
        <v>1000</v>
      </c>
      <c r="V48" s="129">
        <v>1000</v>
      </c>
      <c r="W48" s="129">
        <f t="shared" si="3"/>
        <v>3000</v>
      </c>
      <c r="X48" s="135">
        <f t="shared" si="4"/>
        <v>50</v>
      </c>
      <c r="Y48" s="374"/>
      <c r="Z48" s="135">
        <v>1000</v>
      </c>
      <c r="AA48" s="129">
        <v>1000</v>
      </c>
      <c r="AB48" s="129">
        <v>1000</v>
      </c>
      <c r="AC48" s="129">
        <f t="shared" si="5"/>
        <v>3000</v>
      </c>
      <c r="AD48" s="424">
        <f t="shared" si="24"/>
        <v>50</v>
      </c>
      <c r="AE48" s="374"/>
      <c r="AF48" s="424">
        <f t="shared" si="7"/>
        <v>6000</v>
      </c>
      <c r="AG48" s="424">
        <f t="shared" si="8"/>
        <v>100</v>
      </c>
      <c r="AH48" s="374"/>
      <c r="AI48" s="424"/>
      <c r="AJ48" s="129"/>
      <c r="AK48" s="129"/>
      <c r="AL48" s="129">
        <f t="shared" si="9"/>
        <v>0</v>
      </c>
      <c r="AM48" s="424">
        <f t="shared" si="26"/>
        <v>0</v>
      </c>
      <c r="AN48" s="374"/>
      <c r="AO48" s="424"/>
      <c r="AP48" s="129"/>
      <c r="AQ48" s="129">
        <f>AQ559+AQ49+AQ249+AQ305+AQ503</f>
        <v>0</v>
      </c>
      <c r="AR48" s="129">
        <f t="shared" si="11"/>
        <v>0</v>
      </c>
      <c r="AS48" s="424">
        <f t="shared" si="28"/>
        <v>0</v>
      </c>
      <c r="AT48" s="374"/>
      <c r="AU48" s="424">
        <f t="shared" si="13"/>
        <v>0</v>
      </c>
      <c r="AV48" s="424">
        <f t="shared" si="14"/>
        <v>0</v>
      </c>
      <c r="AW48" s="374"/>
      <c r="AX48" s="424">
        <f t="shared" si="15"/>
        <v>6000</v>
      </c>
      <c r="AY48" s="424">
        <f t="shared" si="16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8</v>
      </c>
      <c r="L49" s="62"/>
      <c r="M49" s="63"/>
      <c r="N49" s="134" t="s">
        <v>135</v>
      </c>
      <c r="O49" s="135">
        <v>13000</v>
      </c>
      <c r="P49" s="136">
        <v>16000</v>
      </c>
      <c r="Q49" s="137">
        <v>19000</v>
      </c>
      <c r="R49" s="135">
        <v>13000</v>
      </c>
      <c r="S49" s="377"/>
      <c r="T49" s="135">
        <v>2000</v>
      </c>
      <c r="U49" s="135">
        <v>2000</v>
      </c>
      <c r="V49" s="135">
        <v>1000</v>
      </c>
      <c r="W49" s="135">
        <f t="shared" si="3"/>
        <v>5000</v>
      </c>
      <c r="X49" s="135">
        <f t="shared" si="4"/>
        <v>38.46153846153846</v>
      </c>
      <c r="Y49" s="374"/>
      <c r="Z49" s="135">
        <v>2000</v>
      </c>
      <c r="AA49" s="135">
        <v>2000</v>
      </c>
      <c r="AB49" s="135">
        <v>2000</v>
      </c>
      <c r="AC49" s="135">
        <f t="shared" si="5"/>
        <v>6000</v>
      </c>
      <c r="AD49" s="424">
        <f t="shared" si="24"/>
        <v>46.153846153846153</v>
      </c>
      <c r="AE49" s="374"/>
      <c r="AF49" s="424">
        <f t="shared" si="7"/>
        <v>11000</v>
      </c>
      <c r="AG49" s="424">
        <f t="shared" si="8"/>
        <v>84.615384615384613</v>
      </c>
      <c r="AH49" s="374"/>
      <c r="AI49" s="424">
        <v>2000</v>
      </c>
      <c r="AJ49" s="135"/>
      <c r="AK49" s="135"/>
      <c r="AL49" s="135">
        <f t="shared" si="9"/>
        <v>2000</v>
      </c>
      <c r="AM49" s="424">
        <f t="shared" si="26"/>
        <v>15.384615384615385</v>
      </c>
      <c r="AN49" s="374"/>
      <c r="AO49" s="424"/>
      <c r="AP49" s="135"/>
      <c r="AQ49" s="135"/>
      <c r="AR49" s="135">
        <f t="shared" si="11"/>
        <v>0</v>
      </c>
      <c r="AS49" s="424">
        <f t="shared" si="28"/>
        <v>0</v>
      </c>
      <c r="AT49" s="374"/>
      <c r="AU49" s="424">
        <f t="shared" si="13"/>
        <v>2000</v>
      </c>
      <c r="AV49" s="424">
        <f t="shared" si="14"/>
        <v>15.384615384615385</v>
      </c>
      <c r="AW49" s="374"/>
      <c r="AX49" s="424">
        <f t="shared" si="15"/>
        <v>13000</v>
      </c>
      <c r="AY49" s="424">
        <f t="shared" si="16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9"/>
      <c r="H50" s="342" t="s">
        <v>92</v>
      </c>
      <c r="I50" s="343"/>
      <c r="J50" s="344"/>
      <c r="K50" s="345"/>
      <c r="L50" s="346"/>
      <c r="M50" s="347"/>
      <c r="N50" s="348" t="s">
        <v>156</v>
      </c>
      <c r="O50" s="350">
        <f t="shared" ref="O50:R51" si="31">O51</f>
        <v>190000</v>
      </c>
      <c r="P50" s="351">
        <f t="shared" si="31"/>
        <v>211000</v>
      </c>
      <c r="Q50" s="352">
        <f t="shared" si="31"/>
        <v>232000</v>
      </c>
      <c r="R50" s="350">
        <f t="shared" si="31"/>
        <v>190000</v>
      </c>
      <c r="S50" s="379"/>
      <c r="T50" s="350">
        <f>T51</f>
        <v>18000</v>
      </c>
      <c r="U50" s="350">
        <f>U51</f>
        <v>18000</v>
      </c>
      <c r="V50" s="350">
        <f>V653+V51+V343+V399+V597</f>
        <v>16000</v>
      </c>
      <c r="W50" s="350">
        <f t="shared" si="3"/>
        <v>52000</v>
      </c>
      <c r="X50" s="349">
        <f t="shared" si="4"/>
        <v>27.368421052631579</v>
      </c>
      <c r="Y50" s="374"/>
      <c r="Z50" s="349">
        <f>Z51</f>
        <v>20000</v>
      </c>
      <c r="AA50" s="350">
        <f>AA51</f>
        <v>19000</v>
      </c>
      <c r="AB50" s="350">
        <f>AB653+AB51+AB343+AB399+AB597</f>
        <v>19000</v>
      </c>
      <c r="AC50" s="350">
        <f t="shared" si="5"/>
        <v>58000</v>
      </c>
      <c r="AD50" s="433">
        <f t="shared" si="24"/>
        <v>30.526315789473685</v>
      </c>
      <c r="AE50" s="374"/>
      <c r="AF50" s="433">
        <f t="shared" si="7"/>
        <v>110000</v>
      </c>
      <c r="AG50" s="433">
        <f t="shared" si="8"/>
        <v>57.89473684210526</v>
      </c>
      <c r="AH50" s="374"/>
      <c r="AI50" s="433">
        <f>AI51</f>
        <v>19000</v>
      </c>
      <c r="AJ50" s="350">
        <f>AJ51</f>
        <v>19000</v>
      </c>
      <c r="AK50" s="350">
        <f>AK653+AK51+AK343+AK399+AK597</f>
        <v>19000</v>
      </c>
      <c r="AL50" s="350">
        <f t="shared" si="9"/>
        <v>57000</v>
      </c>
      <c r="AM50" s="433">
        <f t="shared" si="26"/>
        <v>30</v>
      </c>
      <c r="AN50" s="374"/>
      <c r="AO50" s="433">
        <f>AO51</f>
        <v>13000</v>
      </c>
      <c r="AP50" s="350">
        <f>AP51</f>
        <v>9000</v>
      </c>
      <c r="AQ50" s="350">
        <f>AQ653+AQ51+AQ343+AQ399+AQ597</f>
        <v>1000</v>
      </c>
      <c r="AR50" s="350">
        <f t="shared" si="11"/>
        <v>23000</v>
      </c>
      <c r="AS50" s="433">
        <f t="shared" si="28"/>
        <v>12.105263157894736</v>
      </c>
      <c r="AT50" s="374"/>
      <c r="AU50" s="433">
        <f t="shared" si="13"/>
        <v>80000</v>
      </c>
      <c r="AV50" s="433">
        <f t="shared" si="14"/>
        <v>42.10526315789474</v>
      </c>
      <c r="AW50" s="374"/>
      <c r="AX50" s="433">
        <f t="shared" si="15"/>
        <v>190000</v>
      </c>
      <c r="AY50" s="433">
        <f t="shared" si="16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123">
        <v>2</v>
      </c>
      <c r="J51" s="60"/>
      <c r="K51" s="61"/>
      <c r="L51" s="62"/>
      <c r="M51" s="63"/>
      <c r="N51" s="124" t="s">
        <v>54</v>
      </c>
      <c r="O51" s="126">
        <f t="shared" si="31"/>
        <v>190000</v>
      </c>
      <c r="P51" s="126">
        <f t="shared" si="31"/>
        <v>211000</v>
      </c>
      <c r="Q51" s="126">
        <f t="shared" si="31"/>
        <v>232000</v>
      </c>
      <c r="R51" s="126">
        <f t="shared" si="31"/>
        <v>190000</v>
      </c>
      <c r="S51" s="388"/>
      <c r="T51" s="126">
        <f>T52</f>
        <v>18000</v>
      </c>
      <c r="U51" s="126">
        <f>U52</f>
        <v>18000</v>
      </c>
      <c r="V51" s="126">
        <f>V654+V52+V344+V400+V598</f>
        <v>16000</v>
      </c>
      <c r="W51" s="126">
        <f t="shared" si="3"/>
        <v>52000</v>
      </c>
      <c r="X51" s="125">
        <f t="shared" si="4"/>
        <v>27.368421052631579</v>
      </c>
      <c r="Y51" s="374"/>
      <c r="Z51" s="125">
        <f>Z52</f>
        <v>20000</v>
      </c>
      <c r="AA51" s="126">
        <f>AA52</f>
        <v>19000</v>
      </c>
      <c r="AB51" s="126">
        <f>AB654+AB52+AB344+AB400+AB598</f>
        <v>19000</v>
      </c>
      <c r="AC51" s="126">
        <f t="shared" si="5"/>
        <v>58000</v>
      </c>
      <c r="AD51" s="423">
        <f t="shared" si="24"/>
        <v>30.526315789473685</v>
      </c>
      <c r="AE51" s="374"/>
      <c r="AF51" s="423">
        <f t="shared" si="7"/>
        <v>110000</v>
      </c>
      <c r="AG51" s="423">
        <f t="shared" si="8"/>
        <v>57.89473684210526</v>
      </c>
      <c r="AH51" s="374"/>
      <c r="AI51" s="423">
        <f>AI52</f>
        <v>19000</v>
      </c>
      <c r="AJ51" s="126">
        <f>AJ52</f>
        <v>19000</v>
      </c>
      <c r="AK51" s="126">
        <f>AK654+AK52+AK344+AK400+AK598</f>
        <v>19000</v>
      </c>
      <c r="AL51" s="126">
        <f t="shared" si="9"/>
        <v>57000</v>
      </c>
      <c r="AM51" s="423">
        <f t="shared" si="26"/>
        <v>30</v>
      </c>
      <c r="AN51" s="374"/>
      <c r="AO51" s="423">
        <f>AO52</f>
        <v>13000</v>
      </c>
      <c r="AP51" s="126">
        <f>AP52</f>
        <v>9000</v>
      </c>
      <c r="AQ51" s="126">
        <f>AQ654+AQ52+AQ344+AQ400+AQ598</f>
        <v>1000</v>
      </c>
      <c r="AR51" s="126">
        <f t="shared" si="11"/>
        <v>23000</v>
      </c>
      <c r="AS51" s="423">
        <f t="shared" si="28"/>
        <v>12.105263157894736</v>
      </c>
      <c r="AT51" s="374"/>
      <c r="AU51" s="423">
        <f t="shared" si="13"/>
        <v>80000</v>
      </c>
      <c r="AV51" s="423">
        <f t="shared" si="14"/>
        <v>42.10526315789474</v>
      </c>
      <c r="AW51" s="374"/>
      <c r="AX51" s="423">
        <f t="shared" si="15"/>
        <v>190000</v>
      </c>
      <c r="AY51" s="423">
        <f t="shared" si="16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130" t="s">
        <v>55</v>
      </c>
      <c r="K52" s="61"/>
      <c r="L52" s="62"/>
      <c r="M52" s="63"/>
      <c r="N52" s="101" t="s">
        <v>56</v>
      </c>
      <c r="O52" s="102">
        <f>O53+O54+O55+O56</f>
        <v>190000</v>
      </c>
      <c r="P52" s="102">
        <f>P53+P54+P55+P56</f>
        <v>211000</v>
      </c>
      <c r="Q52" s="102">
        <f>Q53+Q54+Q55+Q56</f>
        <v>232000</v>
      </c>
      <c r="R52" s="102">
        <f>R53+R54+R55+R56</f>
        <v>190000</v>
      </c>
      <c r="S52" s="378"/>
      <c r="T52" s="102">
        <f>T53+T54+T55+T56</f>
        <v>18000</v>
      </c>
      <c r="U52" s="102">
        <f>U53+U54+U55+U56</f>
        <v>18000</v>
      </c>
      <c r="V52" s="102">
        <f>V53+V54+V55+V56</f>
        <v>16000</v>
      </c>
      <c r="W52" s="102">
        <f t="shared" si="3"/>
        <v>52000</v>
      </c>
      <c r="X52" s="102">
        <f t="shared" si="4"/>
        <v>27.368421052631579</v>
      </c>
      <c r="Y52" s="374"/>
      <c r="Z52" s="102">
        <f>Z53+Z54+Z55+Z56</f>
        <v>20000</v>
      </c>
      <c r="AA52" s="102">
        <f>AA53+AA54+AA55+AA56</f>
        <v>19000</v>
      </c>
      <c r="AB52" s="102">
        <f>AB53+AB54+AB55+AB56</f>
        <v>19000</v>
      </c>
      <c r="AC52" s="102">
        <f t="shared" si="5"/>
        <v>58000</v>
      </c>
      <c r="AD52" s="420">
        <f t="shared" si="24"/>
        <v>30.526315789473685</v>
      </c>
      <c r="AE52" s="374"/>
      <c r="AF52" s="420">
        <f t="shared" si="7"/>
        <v>110000</v>
      </c>
      <c r="AG52" s="420">
        <f t="shared" si="8"/>
        <v>57.89473684210526</v>
      </c>
      <c r="AH52" s="374"/>
      <c r="AI52" s="420">
        <f>AI53+AI54+AI55+AI56</f>
        <v>19000</v>
      </c>
      <c r="AJ52" s="102">
        <f>AJ53+AJ54+AJ55+AJ56</f>
        <v>19000</v>
      </c>
      <c r="AK52" s="102">
        <f>AK53+AK54+AK55+AK56</f>
        <v>19000</v>
      </c>
      <c r="AL52" s="102">
        <f t="shared" si="9"/>
        <v>57000</v>
      </c>
      <c r="AM52" s="420">
        <f t="shared" si="26"/>
        <v>30</v>
      </c>
      <c r="AN52" s="374"/>
      <c r="AO52" s="420">
        <f>AO53+AO54+AO55+AO56</f>
        <v>13000</v>
      </c>
      <c r="AP52" s="102">
        <f>AP53+AP54+AP55+AP56</f>
        <v>9000</v>
      </c>
      <c r="AQ52" s="102">
        <f>AQ53+AQ54+AQ55+AQ56</f>
        <v>1000</v>
      </c>
      <c r="AR52" s="102">
        <f t="shared" si="11"/>
        <v>23000</v>
      </c>
      <c r="AS52" s="420">
        <f t="shared" si="28"/>
        <v>12.105263157894736</v>
      </c>
      <c r="AT52" s="374"/>
      <c r="AU52" s="420">
        <f t="shared" si="13"/>
        <v>80000</v>
      </c>
      <c r="AV52" s="420">
        <f t="shared" si="14"/>
        <v>42.10526315789474</v>
      </c>
      <c r="AW52" s="374"/>
      <c r="AX52" s="420">
        <f t="shared" si="15"/>
        <v>190000</v>
      </c>
      <c r="AY52" s="420">
        <f t="shared" si="16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59"/>
      <c r="J53" s="60"/>
      <c r="K53" s="133">
        <v>2</v>
      </c>
      <c r="L53" s="62"/>
      <c r="M53" s="63"/>
      <c r="N53" s="134" t="s">
        <v>57</v>
      </c>
      <c r="O53" s="129">
        <v>79000</v>
      </c>
      <c r="P53" s="136">
        <v>88000</v>
      </c>
      <c r="Q53" s="137">
        <v>97000</v>
      </c>
      <c r="R53" s="129">
        <v>79000</v>
      </c>
      <c r="S53" s="375"/>
      <c r="T53" s="129">
        <v>7000</v>
      </c>
      <c r="U53" s="129">
        <v>7000</v>
      </c>
      <c r="V53" s="129">
        <v>6000</v>
      </c>
      <c r="W53" s="129">
        <f t="shared" si="3"/>
        <v>20000</v>
      </c>
      <c r="X53" s="135">
        <f t="shared" si="4"/>
        <v>25.316455696202532</v>
      </c>
      <c r="Y53" s="374"/>
      <c r="Z53" s="135">
        <v>8000</v>
      </c>
      <c r="AA53" s="129">
        <v>8000</v>
      </c>
      <c r="AB53" s="129">
        <v>8000</v>
      </c>
      <c r="AC53" s="129">
        <f t="shared" si="5"/>
        <v>24000</v>
      </c>
      <c r="AD53" s="424">
        <f t="shared" si="24"/>
        <v>30.379746835443036</v>
      </c>
      <c r="AE53" s="374"/>
      <c r="AF53" s="424">
        <f t="shared" si="7"/>
        <v>44000</v>
      </c>
      <c r="AG53" s="424">
        <f t="shared" si="8"/>
        <v>55.696202531645568</v>
      </c>
      <c r="AH53" s="374"/>
      <c r="AI53" s="424">
        <v>8000</v>
      </c>
      <c r="AJ53" s="129">
        <v>8000</v>
      </c>
      <c r="AK53" s="129">
        <v>8000</v>
      </c>
      <c r="AL53" s="129">
        <f t="shared" si="9"/>
        <v>24000</v>
      </c>
      <c r="AM53" s="424">
        <f t="shared" si="26"/>
        <v>30.379746835443036</v>
      </c>
      <c r="AN53" s="374"/>
      <c r="AO53" s="424">
        <v>5000</v>
      </c>
      <c r="AP53" s="129">
        <v>5000</v>
      </c>
      <c r="AQ53" s="129">
        <v>1000</v>
      </c>
      <c r="AR53" s="129">
        <f t="shared" si="11"/>
        <v>11000</v>
      </c>
      <c r="AS53" s="424">
        <f t="shared" si="28"/>
        <v>13.924050632911392</v>
      </c>
      <c r="AT53" s="374"/>
      <c r="AU53" s="424">
        <f t="shared" si="13"/>
        <v>35000</v>
      </c>
      <c r="AV53" s="424">
        <f t="shared" si="14"/>
        <v>44.303797468354432</v>
      </c>
      <c r="AW53" s="374"/>
      <c r="AX53" s="424">
        <f t="shared" si="15"/>
        <v>79000</v>
      </c>
      <c r="AY53" s="424">
        <f t="shared" si="16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59"/>
      <c r="J54" s="60"/>
      <c r="K54" s="133">
        <v>3</v>
      </c>
      <c r="L54" s="62"/>
      <c r="M54" s="63"/>
      <c r="N54" s="134" t="s">
        <v>69</v>
      </c>
      <c r="O54" s="129">
        <v>68000</v>
      </c>
      <c r="P54" s="136">
        <v>72000</v>
      </c>
      <c r="Q54" s="137">
        <v>76000</v>
      </c>
      <c r="R54" s="129">
        <v>68000</v>
      </c>
      <c r="S54" s="375"/>
      <c r="T54" s="129">
        <v>6000</v>
      </c>
      <c r="U54" s="129">
        <v>6000</v>
      </c>
      <c r="V54" s="129">
        <v>6000</v>
      </c>
      <c r="W54" s="129">
        <f t="shared" si="3"/>
        <v>18000</v>
      </c>
      <c r="X54" s="135">
        <f t="shared" si="4"/>
        <v>26.470588235294116</v>
      </c>
      <c r="Y54" s="374"/>
      <c r="Z54" s="135">
        <v>7000</v>
      </c>
      <c r="AA54" s="129">
        <v>7000</v>
      </c>
      <c r="AB54" s="129">
        <v>7000</v>
      </c>
      <c r="AC54" s="129">
        <f t="shared" si="5"/>
        <v>21000</v>
      </c>
      <c r="AD54" s="424">
        <f t="shared" si="24"/>
        <v>30.882352941176471</v>
      </c>
      <c r="AE54" s="374"/>
      <c r="AF54" s="424">
        <f t="shared" si="7"/>
        <v>39000</v>
      </c>
      <c r="AG54" s="424">
        <f t="shared" si="8"/>
        <v>57.352941176470587</v>
      </c>
      <c r="AH54" s="374"/>
      <c r="AI54" s="424">
        <v>7000</v>
      </c>
      <c r="AJ54" s="129">
        <v>7000</v>
      </c>
      <c r="AK54" s="129">
        <v>7000</v>
      </c>
      <c r="AL54" s="129">
        <f t="shared" si="9"/>
        <v>21000</v>
      </c>
      <c r="AM54" s="424">
        <f t="shared" si="26"/>
        <v>30.882352941176471</v>
      </c>
      <c r="AN54" s="374"/>
      <c r="AO54" s="424">
        <v>5000</v>
      </c>
      <c r="AP54" s="129">
        <v>3000</v>
      </c>
      <c r="AQ54" s="129"/>
      <c r="AR54" s="129">
        <f t="shared" si="11"/>
        <v>8000</v>
      </c>
      <c r="AS54" s="424">
        <f t="shared" si="28"/>
        <v>11.764705882352942</v>
      </c>
      <c r="AT54" s="374"/>
      <c r="AU54" s="424">
        <f t="shared" si="13"/>
        <v>29000</v>
      </c>
      <c r="AV54" s="424">
        <f t="shared" si="14"/>
        <v>42.647058823529413</v>
      </c>
      <c r="AW54" s="374"/>
      <c r="AX54" s="424">
        <f t="shared" si="15"/>
        <v>68000</v>
      </c>
      <c r="AY54" s="424">
        <f t="shared" si="16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5</v>
      </c>
      <c r="L55" s="62"/>
      <c r="M55" s="63"/>
      <c r="N55" s="134" t="s">
        <v>58</v>
      </c>
      <c r="O55" s="129">
        <v>39000</v>
      </c>
      <c r="P55" s="136">
        <v>43000</v>
      </c>
      <c r="Q55" s="137">
        <v>47000</v>
      </c>
      <c r="R55" s="129">
        <v>39000</v>
      </c>
      <c r="S55" s="375"/>
      <c r="T55" s="129">
        <v>4000</v>
      </c>
      <c r="U55" s="129">
        <v>4000</v>
      </c>
      <c r="V55" s="129">
        <v>3000</v>
      </c>
      <c r="W55" s="129">
        <f t="shared" si="3"/>
        <v>11000</v>
      </c>
      <c r="X55" s="135">
        <f t="shared" si="4"/>
        <v>28.205128205128204</v>
      </c>
      <c r="Y55" s="374"/>
      <c r="Z55" s="135">
        <v>4000</v>
      </c>
      <c r="AA55" s="129">
        <v>4000</v>
      </c>
      <c r="AB55" s="129">
        <v>4000</v>
      </c>
      <c r="AC55" s="129">
        <f t="shared" si="5"/>
        <v>12000</v>
      </c>
      <c r="AD55" s="424">
        <f t="shared" si="24"/>
        <v>30.76923076923077</v>
      </c>
      <c r="AE55" s="374"/>
      <c r="AF55" s="424">
        <f t="shared" si="7"/>
        <v>23000</v>
      </c>
      <c r="AG55" s="424">
        <f t="shared" si="8"/>
        <v>58.974358974358971</v>
      </c>
      <c r="AH55" s="374"/>
      <c r="AI55" s="424">
        <v>4000</v>
      </c>
      <c r="AJ55" s="129">
        <v>4000</v>
      </c>
      <c r="AK55" s="129">
        <v>4000</v>
      </c>
      <c r="AL55" s="129">
        <f t="shared" si="9"/>
        <v>12000</v>
      </c>
      <c r="AM55" s="424">
        <f t="shared" si="26"/>
        <v>30.76923076923077</v>
      </c>
      <c r="AN55" s="374"/>
      <c r="AO55" s="424">
        <v>3000</v>
      </c>
      <c r="AP55" s="129">
        <v>1000</v>
      </c>
      <c r="AQ55" s="129"/>
      <c r="AR55" s="129">
        <f t="shared" si="11"/>
        <v>4000</v>
      </c>
      <c r="AS55" s="424">
        <f t="shared" si="28"/>
        <v>10.256410256410257</v>
      </c>
      <c r="AT55" s="374"/>
      <c r="AU55" s="424">
        <f t="shared" si="13"/>
        <v>16000</v>
      </c>
      <c r="AV55" s="424">
        <f t="shared" si="14"/>
        <v>41.025641025641029</v>
      </c>
      <c r="AW55" s="374"/>
      <c r="AX55" s="424">
        <f t="shared" si="15"/>
        <v>39000</v>
      </c>
      <c r="AY55" s="424">
        <f t="shared" si="16"/>
        <v>100</v>
      </c>
    </row>
    <row r="56" spans="1:51" ht="30" customHeight="1" x14ac:dyDescent="0.2">
      <c r="A56" s="82"/>
      <c r="B56" s="83"/>
      <c r="C56" s="83"/>
      <c r="D56" s="63"/>
      <c r="E56" s="60"/>
      <c r="F56" s="83"/>
      <c r="G56" s="104"/>
      <c r="H56" s="105"/>
      <c r="I56" s="59"/>
      <c r="J56" s="60"/>
      <c r="K56" s="133">
        <v>7</v>
      </c>
      <c r="L56" s="62"/>
      <c r="M56" s="63"/>
      <c r="N56" s="134" t="s">
        <v>59</v>
      </c>
      <c r="O56" s="129">
        <v>4000</v>
      </c>
      <c r="P56" s="136">
        <v>8000</v>
      </c>
      <c r="Q56" s="137">
        <v>12000</v>
      </c>
      <c r="R56" s="129">
        <v>4000</v>
      </c>
      <c r="S56" s="375"/>
      <c r="T56" s="129">
        <v>1000</v>
      </c>
      <c r="U56" s="129">
        <v>1000</v>
      </c>
      <c r="V56" s="129">
        <v>1000</v>
      </c>
      <c r="W56" s="129">
        <f t="shared" si="3"/>
        <v>3000</v>
      </c>
      <c r="X56" s="135">
        <f t="shared" si="4"/>
        <v>75</v>
      </c>
      <c r="Y56" s="374"/>
      <c r="Z56" s="135">
        <v>1000</v>
      </c>
      <c r="AA56" s="129"/>
      <c r="AB56" s="129"/>
      <c r="AC56" s="129">
        <f t="shared" si="5"/>
        <v>1000</v>
      </c>
      <c r="AD56" s="424">
        <f t="shared" si="24"/>
        <v>25</v>
      </c>
      <c r="AE56" s="374"/>
      <c r="AF56" s="424">
        <f t="shared" si="7"/>
        <v>4000</v>
      </c>
      <c r="AG56" s="424">
        <f t="shared" si="8"/>
        <v>100</v>
      </c>
      <c r="AH56" s="374"/>
      <c r="AI56" s="424"/>
      <c r="AJ56" s="129"/>
      <c r="AK56" s="129"/>
      <c r="AL56" s="129">
        <f t="shared" si="9"/>
        <v>0</v>
      </c>
      <c r="AM56" s="424"/>
      <c r="AN56" s="374"/>
      <c r="AO56" s="424"/>
      <c r="AP56" s="129"/>
      <c r="AQ56" s="129"/>
      <c r="AR56" s="129">
        <f t="shared" si="11"/>
        <v>0</v>
      </c>
      <c r="AS56" s="424">
        <f t="shared" si="28"/>
        <v>0</v>
      </c>
      <c r="AT56" s="374"/>
      <c r="AU56" s="424">
        <f t="shared" si="13"/>
        <v>0</v>
      </c>
      <c r="AV56" s="424">
        <f t="shared" si="14"/>
        <v>0</v>
      </c>
      <c r="AW56" s="374"/>
      <c r="AX56" s="424">
        <f t="shared" si="15"/>
        <v>4000</v>
      </c>
      <c r="AY56" s="424">
        <f t="shared" si="16"/>
        <v>100</v>
      </c>
    </row>
    <row r="57" spans="1:51" ht="30" customHeight="1" x14ac:dyDescent="0.2">
      <c r="A57" s="82"/>
      <c r="B57" s="83"/>
      <c r="C57" s="83"/>
      <c r="D57" s="63"/>
      <c r="E57" s="60"/>
      <c r="F57" s="83"/>
      <c r="G57" s="109"/>
      <c r="H57" s="342" t="s">
        <v>52</v>
      </c>
      <c r="I57" s="343"/>
      <c r="J57" s="344"/>
      <c r="K57" s="345"/>
      <c r="L57" s="346"/>
      <c r="M57" s="347"/>
      <c r="N57" s="348" t="s">
        <v>157</v>
      </c>
      <c r="O57" s="350">
        <f>O58</f>
        <v>5427000</v>
      </c>
      <c r="P57" s="351">
        <f>P58</f>
        <v>5820000</v>
      </c>
      <c r="Q57" s="352">
        <f>Q58</f>
        <v>6222000</v>
      </c>
      <c r="R57" s="350">
        <f>R58</f>
        <v>5427000</v>
      </c>
      <c r="S57" s="379"/>
      <c r="T57" s="350">
        <f>T58</f>
        <v>485000</v>
      </c>
      <c r="U57" s="350">
        <f>U58</f>
        <v>382000</v>
      </c>
      <c r="V57" s="350">
        <f>V660+V58+V350+V406+V604</f>
        <v>980000</v>
      </c>
      <c r="W57" s="350">
        <f t="shared" si="3"/>
        <v>1847000</v>
      </c>
      <c r="X57" s="349">
        <f t="shared" si="4"/>
        <v>34.033536023585775</v>
      </c>
      <c r="Y57" s="374"/>
      <c r="Z57" s="349">
        <f>Z58</f>
        <v>686000</v>
      </c>
      <c r="AA57" s="350">
        <f>AA58</f>
        <v>686000</v>
      </c>
      <c r="AB57" s="350">
        <f>AB660+AB58+AB350+AB406+AB604</f>
        <v>681000</v>
      </c>
      <c r="AC57" s="350">
        <f t="shared" si="5"/>
        <v>2053000</v>
      </c>
      <c r="AD57" s="433">
        <f t="shared" si="24"/>
        <v>37.829371660217433</v>
      </c>
      <c r="AE57" s="374"/>
      <c r="AF57" s="433">
        <f t="shared" si="7"/>
        <v>3900000</v>
      </c>
      <c r="AG57" s="433">
        <f t="shared" si="8"/>
        <v>71.862907683803201</v>
      </c>
      <c r="AH57" s="374"/>
      <c r="AI57" s="433">
        <f>AI58</f>
        <v>355000</v>
      </c>
      <c r="AJ57" s="350">
        <f>AJ58</f>
        <v>355000</v>
      </c>
      <c r="AK57" s="350">
        <f>AK660+AK58+AK350+AK406+AK604</f>
        <v>354000</v>
      </c>
      <c r="AL57" s="350">
        <f t="shared" si="9"/>
        <v>1064000</v>
      </c>
      <c r="AM57" s="433">
        <f t="shared" si="26"/>
        <v>19.605675327068361</v>
      </c>
      <c r="AN57" s="374"/>
      <c r="AO57" s="433">
        <f>AO58</f>
        <v>166000</v>
      </c>
      <c r="AP57" s="350">
        <f>AP58</f>
        <v>163000</v>
      </c>
      <c r="AQ57" s="350">
        <f>AQ660+AQ58+AQ350+AQ406+AQ604</f>
        <v>134000</v>
      </c>
      <c r="AR57" s="350">
        <f t="shared" si="11"/>
        <v>463000</v>
      </c>
      <c r="AS57" s="433">
        <f t="shared" si="28"/>
        <v>8.5314169891284326</v>
      </c>
      <c r="AT57" s="374"/>
      <c r="AU57" s="433">
        <f t="shared" si="13"/>
        <v>1527000</v>
      </c>
      <c r="AV57" s="433">
        <f t="shared" si="14"/>
        <v>28.137092316196792</v>
      </c>
      <c r="AW57" s="374"/>
      <c r="AX57" s="433">
        <f t="shared" si="15"/>
        <v>5427000</v>
      </c>
      <c r="AY57" s="433">
        <f t="shared" si="16"/>
        <v>100</v>
      </c>
    </row>
    <row r="58" spans="1:51" ht="30" customHeight="1" x14ac:dyDescent="0.2">
      <c r="A58" s="82"/>
      <c r="B58" s="83"/>
      <c r="C58" s="83"/>
      <c r="D58" s="63"/>
      <c r="E58" s="60"/>
      <c r="F58" s="83"/>
      <c r="G58" s="104"/>
      <c r="H58" s="105"/>
      <c r="I58" s="123">
        <v>2</v>
      </c>
      <c r="J58" s="60"/>
      <c r="K58" s="61"/>
      <c r="L58" s="62"/>
      <c r="M58" s="63"/>
      <c r="N58" s="124" t="s">
        <v>54</v>
      </c>
      <c r="O58" s="126">
        <f>O59+O63+O67+O73</f>
        <v>5427000</v>
      </c>
      <c r="P58" s="127">
        <f>P59+P63+P67+P73</f>
        <v>5820000</v>
      </c>
      <c r="Q58" s="128">
        <f>Q59+Q63+Q67+Q73</f>
        <v>6222000</v>
      </c>
      <c r="R58" s="126">
        <f>R59+R63+R67+R73</f>
        <v>5427000</v>
      </c>
      <c r="S58" s="388"/>
      <c r="T58" s="126">
        <f>T59+T63+T67+T73</f>
        <v>485000</v>
      </c>
      <c r="U58" s="126">
        <f>U59+U63+U67+U73</f>
        <v>382000</v>
      </c>
      <c r="V58" s="126">
        <f>V59+V63+V67+V73</f>
        <v>980000</v>
      </c>
      <c r="W58" s="126">
        <f t="shared" si="3"/>
        <v>1847000</v>
      </c>
      <c r="X58" s="125">
        <f t="shared" si="4"/>
        <v>34.033536023585775</v>
      </c>
      <c r="Y58" s="374"/>
      <c r="Z58" s="125">
        <f>Z59+Z63+Z67+Z73</f>
        <v>686000</v>
      </c>
      <c r="AA58" s="126">
        <f>AA59+AA63+AA67+AA73</f>
        <v>686000</v>
      </c>
      <c r="AB58" s="126">
        <f>AB59+AB63+AB67+AB73</f>
        <v>681000</v>
      </c>
      <c r="AC58" s="126">
        <f t="shared" si="5"/>
        <v>2053000</v>
      </c>
      <c r="AD58" s="423">
        <f t="shared" si="24"/>
        <v>37.829371660217433</v>
      </c>
      <c r="AE58" s="374"/>
      <c r="AF58" s="423">
        <f t="shared" si="7"/>
        <v>3900000</v>
      </c>
      <c r="AG58" s="423">
        <f t="shared" si="8"/>
        <v>71.862907683803201</v>
      </c>
      <c r="AH58" s="374"/>
      <c r="AI58" s="423">
        <f>AI59+AI63+AI67+AI73</f>
        <v>355000</v>
      </c>
      <c r="AJ58" s="126">
        <f>AJ59+AJ63+AJ67+AJ73</f>
        <v>355000</v>
      </c>
      <c r="AK58" s="126">
        <f>AK59+AK63+AK67+AK73</f>
        <v>354000</v>
      </c>
      <c r="AL58" s="126">
        <f t="shared" si="9"/>
        <v>1064000</v>
      </c>
      <c r="AM58" s="423">
        <f t="shared" si="26"/>
        <v>19.605675327068361</v>
      </c>
      <c r="AN58" s="374"/>
      <c r="AO58" s="423">
        <f>AO59+AO63+AO67+AO73</f>
        <v>166000</v>
      </c>
      <c r="AP58" s="126">
        <f>AP59+AP63+AP67+AP73</f>
        <v>163000</v>
      </c>
      <c r="AQ58" s="126">
        <f>AQ59+AQ63+AQ67+AQ73</f>
        <v>134000</v>
      </c>
      <c r="AR58" s="126">
        <f t="shared" si="11"/>
        <v>463000</v>
      </c>
      <c r="AS58" s="423">
        <f t="shared" si="28"/>
        <v>8.5314169891284326</v>
      </c>
      <c r="AT58" s="374"/>
      <c r="AU58" s="423">
        <f t="shared" si="13"/>
        <v>1527000</v>
      </c>
      <c r="AV58" s="423">
        <f t="shared" si="14"/>
        <v>28.137092316196792</v>
      </c>
      <c r="AW58" s="374"/>
      <c r="AX58" s="423">
        <f t="shared" si="15"/>
        <v>5427000</v>
      </c>
      <c r="AY58" s="423">
        <f t="shared" si="16"/>
        <v>100</v>
      </c>
    </row>
    <row r="59" spans="1:51" ht="30" customHeight="1" x14ac:dyDescent="0.2">
      <c r="A59" s="82"/>
      <c r="B59" s="83"/>
      <c r="C59" s="83"/>
      <c r="D59" s="63"/>
      <c r="E59" s="60"/>
      <c r="F59" s="83"/>
      <c r="G59" s="104"/>
      <c r="H59" s="105"/>
      <c r="I59" s="59"/>
      <c r="J59" s="130" t="s">
        <v>63</v>
      </c>
      <c r="K59" s="61"/>
      <c r="L59" s="62"/>
      <c r="M59" s="63"/>
      <c r="N59" s="101" t="s">
        <v>64</v>
      </c>
      <c r="O59" s="102">
        <f>O60+O61+O62</f>
        <v>2544000</v>
      </c>
      <c r="P59" s="102">
        <f>P60+P61+P62</f>
        <v>2758000</v>
      </c>
      <c r="Q59" s="102">
        <f>Q60+Q61+Q62</f>
        <v>2978000</v>
      </c>
      <c r="R59" s="102">
        <f>R60+R61+R62</f>
        <v>2544000</v>
      </c>
      <c r="S59" s="378"/>
      <c r="T59" s="102">
        <f>T60+T61+T62</f>
        <v>383000</v>
      </c>
      <c r="U59" s="102">
        <f>U60+U61+U62</f>
        <v>192000</v>
      </c>
      <c r="V59" s="102">
        <f>V60+V61+V62</f>
        <v>191000</v>
      </c>
      <c r="W59" s="102">
        <f t="shared" si="3"/>
        <v>766000</v>
      </c>
      <c r="X59" s="102">
        <f t="shared" si="4"/>
        <v>30.110062893081761</v>
      </c>
      <c r="Y59" s="374"/>
      <c r="Z59" s="102">
        <f>Z60+Z61+Z62</f>
        <v>248000</v>
      </c>
      <c r="AA59" s="102">
        <f>AA60+AA61+AA62</f>
        <v>248000</v>
      </c>
      <c r="AB59" s="102">
        <f>AB60+AB61+AB62</f>
        <v>248000</v>
      </c>
      <c r="AC59" s="102">
        <f t="shared" si="5"/>
        <v>744000</v>
      </c>
      <c r="AD59" s="420">
        <f t="shared" si="24"/>
        <v>29.245283018867923</v>
      </c>
      <c r="AE59" s="374"/>
      <c r="AF59" s="420">
        <f t="shared" si="7"/>
        <v>1510000</v>
      </c>
      <c r="AG59" s="420">
        <f t="shared" si="8"/>
        <v>59.355345911949684</v>
      </c>
      <c r="AH59" s="374"/>
      <c r="AI59" s="420">
        <f>AI60+AI61+AI62</f>
        <v>223000</v>
      </c>
      <c r="AJ59" s="102">
        <f>AJ60+AJ61+AJ62</f>
        <v>223000</v>
      </c>
      <c r="AK59" s="102">
        <f>AK60+AK61+AK62</f>
        <v>223000</v>
      </c>
      <c r="AL59" s="102">
        <f t="shared" si="9"/>
        <v>669000</v>
      </c>
      <c r="AM59" s="420">
        <f t="shared" si="26"/>
        <v>26.297169811320753</v>
      </c>
      <c r="AN59" s="374"/>
      <c r="AO59" s="420">
        <f>AO60+AO61+AO62</f>
        <v>128000</v>
      </c>
      <c r="AP59" s="102">
        <f>AP60+AP61+AP62</f>
        <v>126000</v>
      </c>
      <c r="AQ59" s="102">
        <f>AQ60+AQ61+AQ62</f>
        <v>111000</v>
      </c>
      <c r="AR59" s="102">
        <f t="shared" si="11"/>
        <v>365000</v>
      </c>
      <c r="AS59" s="420">
        <f t="shared" si="28"/>
        <v>14.34748427672956</v>
      </c>
      <c r="AT59" s="374"/>
      <c r="AU59" s="420">
        <f t="shared" si="13"/>
        <v>1034000</v>
      </c>
      <c r="AV59" s="420">
        <f t="shared" si="14"/>
        <v>40.644654088050316</v>
      </c>
      <c r="AW59" s="374"/>
      <c r="AX59" s="420">
        <f t="shared" si="15"/>
        <v>2544000</v>
      </c>
      <c r="AY59" s="420">
        <f t="shared" si="16"/>
        <v>100</v>
      </c>
    </row>
    <row r="60" spans="1:51" ht="30" customHeight="1" x14ac:dyDescent="0.2">
      <c r="A60" s="82"/>
      <c r="B60" s="83"/>
      <c r="C60" s="83"/>
      <c r="D60" s="63"/>
      <c r="E60" s="60"/>
      <c r="F60" s="83"/>
      <c r="G60" s="104"/>
      <c r="H60" s="105"/>
      <c r="I60" s="59"/>
      <c r="J60" s="60"/>
      <c r="K60" s="133">
        <v>1</v>
      </c>
      <c r="L60" s="62"/>
      <c r="M60" s="63"/>
      <c r="N60" s="134" t="s">
        <v>65</v>
      </c>
      <c r="O60" s="135">
        <v>1490000</v>
      </c>
      <c r="P60" s="136">
        <v>1614000</v>
      </c>
      <c r="Q60" s="137">
        <v>1742000</v>
      </c>
      <c r="R60" s="135">
        <v>1490000</v>
      </c>
      <c r="S60" s="377"/>
      <c r="T60" s="135">
        <v>224000</v>
      </c>
      <c r="U60" s="135">
        <v>112000</v>
      </c>
      <c r="V60" s="135">
        <v>112000</v>
      </c>
      <c r="W60" s="135">
        <f t="shared" si="3"/>
        <v>448000</v>
      </c>
      <c r="X60" s="135">
        <f t="shared" si="4"/>
        <v>30.067114093959731</v>
      </c>
      <c r="Y60" s="374"/>
      <c r="Z60" s="135">
        <v>145000</v>
      </c>
      <c r="AA60" s="135">
        <v>145000</v>
      </c>
      <c r="AB60" s="135">
        <v>145000</v>
      </c>
      <c r="AC60" s="135">
        <f t="shared" si="5"/>
        <v>435000</v>
      </c>
      <c r="AD60" s="424">
        <f t="shared" si="24"/>
        <v>29.19463087248322</v>
      </c>
      <c r="AE60" s="374"/>
      <c r="AF60" s="424">
        <f t="shared" si="7"/>
        <v>883000</v>
      </c>
      <c r="AG60" s="424">
        <f t="shared" si="8"/>
        <v>59.261744966442954</v>
      </c>
      <c r="AH60" s="374"/>
      <c r="AI60" s="424">
        <v>130000</v>
      </c>
      <c r="AJ60" s="135">
        <v>130000</v>
      </c>
      <c r="AK60" s="135">
        <v>130000</v>
      </c>
      <c r="AL60" s="135">
        <f t="shared" si="9"/>
        <v>390000</v>
      </c>
      <c r="AM60" s="424">
        <f t="shared" si="26"/>
        <v>26.174496644295303</v>
      </c>
      <c r="AN60" s="374"/>
      <c r="AO60" s="424">
        <v>75000</v>
      </c>
      <c r="AP60" s="135">
        <v>75000</v>
      </c>
      <c r="AQ60" s="135">
        <v>67000</v>
      </c>
      <c r="AR60" s="135">
        <f t="shared" si="11"/>
        <v>217000</v>
      </c>
      <c r="AS60" s="424">
        <f t="shared" si="28"/>
        <v>14.563758389261745</v>
      </c>
      <c r="AT60" s="374"/>
      <c r="AU60" s="424">
        <f t="shared" si="13"/>
        <v>607000</v>
      </c>
      <c r="AV60" s="424">
        <f t="shared" si="14"/>
        <v>40.738255033557046</v>
      </c>
      <c r="AW60" s="374"/>
      <c r="AX60" s="424">
        <f t="shared" si="15"/>
        <v>1490000</v>
      </c>
      <c r="AY60" s="424">
        <f t="shared" si="16"/>
        <v>100</v>
      </c>
    </row>
    <row r="61" spans="1:51" ht="30" customHeight="1" x14ac:dyDescent="0.2">
      <c r="A61" s="82"/>
      <c r="B61" s="83"/>
      <c r="C61" s="83"/>
      <c r="D61" s="63"/>
      <c r="E61" s="60"/>
      <c r="F61" s="83"/>
      <c r="G61" s="104"/>
      <c r="H61" s="105"/>
      <c r="I61" s="59"/>
      <c r="J61" s="60"/>
      <c r="K61" s="133">
        <v>3</v>
      </c>
      <c r="L61" s="62"/>
      <c r="M61" s="63"/>
      <c r="N61" s="134" t="s">
        <v>131</v>
      </c>
      <c r="O61" s="129">
        <v>95000</v>
      </c>
      <c r="P61" s="136">
        <v>103000</v>
      </c>
      <c r="Q61" s="137">
        <v>112000</v>
      </c>
      <c r="R61" s="129">
        <v>95000</v>
      </c>
      <c r="S61" s="375"/>
      <c r="T61" s="129">
        <v>15000</v>
      </c>
      <c r="U61" s="129">
        <v>8000</v>
      </c>
      <c r="V61" s="129">
        <v>7000</v>
      </c>
      <c r="W61" s="129">
        <f t="shared" si="3"/>
        <v>30000</v>
      </c>
      <c r="X61" s="135">
        <f t="shared" si="4"/>
        <v>31.578947368421051</v>
      </c>
      <c r="Y61" s="374"/>
      <c r="Z61" s="135">
        <v>10000</v>
      </c>
      <c r="AA61" s="129">
        <v>10000</v>
      </c>
      <c r="AB61" s="129">
        <v>10000</v>
      </c>
      <c r="AC61" s="129">
        <f t="shared" si="5"/>
        <v>30000</v>
      </c>
      <c r="AD61" s="424">
        <f t="shared" si="24"/>
        <v>31.578947368421051</v>
      </c>
      <c r="AE61" s="374"/>
      <c r="AF61" s="424">
        <f t="shared" si="7"/>
        <v>60000</v>
      </c>
      <c r="AG61" s="424">
        <f t="shared" si="8"/>
        <v>63.157894736842103</v>
      </c>
      <c r="AH61" s="374"/>
      <c r="AI61" s="424">
        <v>9000</v>
      </c>
      <c r="AJ61" s="129">
        <v>9000</v>
      </c>
      <c r="AK61" s="129">
        <v>9000</v>
      </c>
      <c r="AL61" s="129">
        <f t="shared" si="9"/>
        <v>27000</v>
      </c>
      <c r="AM61" s="424">
        <f t="shared" si="26"/>
        <v>28.421052631578949</v>
      </c>
      <c r="AN61" s="374"/>
      <c r="AO61" s="424">
        <v>5000</v>
      </c>
      <c r="AP61" s="129">
        <v>3000</v>
      </c>
      <c r="AQ61" s="129"/>
      <c r="AR61" s="129">
        <f t="shared" si="11"/>
        <v>8000</v>
      </c>
      <c r="AS61" s="424">
        <f t="shared" si="28"/>
        <v>8.4210526315789469</v>
      </c>
      <c r="AT61" s="374"/>
      <c r="AU61" s="424">
        <f t="shared" si="13"/>
        <v>35000</v>
      </c>
      <c r="AV61" s="424">
        <f t="shared" si="14"/>
        <v>36.842105263157897</v>
      </c>
      <c r="AW61" s="374"/>
      <c r="AX61" s="424">
        <f t="shared" si="15"/>
        <v>95000</v>
      </c>
      <c r="AY61" s="424">
        <f t="shared" si="16"/>
        <v>100</v>
      </c>
    </row>
    <row r="62" spans="1:51" ht="30" customHeight="1" x14ac:dyDescent="0.2">
      <c r="A62" s="82"/>
      <c r="B62" s="83"/>
      <c r="C62" s="83"/>
      <c r="D62" s="63"/>
      <c r="E62" s="60"/>
      <c r="F62" s="83"/>
      <c r="G62" s="104"/>
      <c r="H62" s="105"/>
      <c r="I62" s="59"/>
      <c r="J62" s="60"/>
      <c r="K62" s="133">
        <v>4</v>
      </c>
      <c r="L62" s="62"/>
      <c r="M62" s="63"/>
      <c r="N62" s="134" t="s">
        <v>66</v>
      </c>
      <c r="O62" s="129">
        <v>959000</v>
      </c>
      <c r="P62" s="136">
        <v>1041000</v>
      </c>
      <c r="Q62" s="137">
        <v>1124000</v>
      </c>
      <c r="R62" s="129">
        <v>959000</v>
      </c>
      <c r="S62" s="375"/>
      <c r="T62" s="129">
        <v>144000</v>
      </c>
      <c r="U62" s="129">
        <v>72000</v>
      </c>
      <c r="V62" s="129">
        <v>72000</v>
      </c>
      <c r="W62" s="129">
        <f t="shared" si="3"/>
        <v>288000</v>
      </c>
      <c r="X62" s="135">
        <f t="shared" si="4"/>
        <v>30.03128258602711</v>
      </c>
      <c r="Y62" s="374"/>
      <c r="Z62" s="135">
        <v>93000</v>
      </c>
      <c r="AA62" s="129">
        <v>93000</v>
      </c>
      <c r="AB62" s="129">
        <v>93000</v>
      </c>
      <c r="AC62" s="129">
        <f t="shared" si="5"/>
        <v>279000</v>
      </c>
      <c r="AD62" s="424">
        <f t="shared" si="24"/>
        <v>29.092805005213766</v>
      </c>
      <c r="AE62" s="374"/>
      <c r="AF62" s="424">
        <f t="shared" si="7"/>
        <v>567000</v>
      </c>
      <c r="AG62" s="424">
        <f t="shared" si="8"/>
        <v>59.124087591240873</v>
      </c>
      <c r="AH62" s="374"/>
      <c r="AI62" s="424">
        <v>84000</v>
      </c>
      <c r="AJ62" s="129">
        <v>84000</v>
      </c>
      <c r="AK62" s="129">
        <v>84000</v>
      </c>
      <c r="AL62" s="129">
        <f t="shared" si="9"/>
        <v>252000</v>
      </c>
      <c r="AM62" s="424">
        <f t="shared" si="26"/>
        <v>26.277372262773724</v>
      </c>
      <c r="AN62" s="374"/>
      <c r="AO62" s="424">
        <v>48000</v>
      </c>
      <c r="AP62" s="129">
        <v>48000</v>
      </c>
      <c r="AQ62" s="129">
        <v>44000</v>
      </c>
      <c r="AR62" s="129">
        <f t="shared" si="11"/>
        <v>140000</v>
      </c>
      <c r="AS62" s="424">
        <f t="shared" si="28"/>
        <v>14.598540145985401</v>
      </c>
      <c r="AT62" s="374"/>
      <c r="AU62" s="424">
        <f t="shared" si="13"/>
        <v>392000</v>
      </c>
      <c r="AV62" s="424">
        <f t="shared" si="14"/>
        <v>40.875912408759127</v>
      </c>
      <c r="AW62" s="374"/>
      <c r="AX62" s="424">
        <f t="shared" si="15"/>
        <v>959000</v>
      </c>
      <c r="AY62" s="424">
        <f t="shared" si="16"/>
        <v>100</v>
      </c>
    </row>
    <row r="63" spans="1:51" ht="30" customHeight="1" x14ac:dyDescent="0.2">
      <c r="A63" s="82"/>
      <c r="B63" s="83"/>
      <c r="C63" s="83"/>
      <c r="D63" s="63"/>
      <c r="E63" s="60"/>
      <c r="F63" s="83"/>
      <c r="G63" s="104"/>
      <c r="H63" s="105"/>
      <c r="I63" s="59"/>
      <c r="J63" s="130" t="s">
        <v>67</v>
      </c>
      <c r="K63" s="61"/>
      <c r="L63" s="62"/>
      <c r="M63" s="63"/>
      <c r="N63" s="101" t="s">
        <v>68</v>
      </c>
      <c r="O63" s="102">
        <f>O64+O65+O66</f>
        <v>545000</v>
      </c>
      <c r="P63" s="102">
        <f>P64+P65+P66</f>
        <v>591000</v>
      </c>
      <c r="Q63" s="102">
        <f>Q64+Q65+Q66</f>
        <v>640000</v>
      </c>
      <c r="R63" s="102">
        <f>R64+R65+R66</f>
        <v>545000</v>
      </c>
      <c r="S63" s="378"/>
      <c r="T63" s="102">
        <f>T64+T65+T66</f>
        <v>83000</v>
      </c>
      <c r="U63" s="102">
        <f>U64+U65+U66</f>
        <v>43000</v>
      </c>
      <c r="V63" s="102">
        <f>V64+V65+V66</f>
        <v>42000</v>
      </c>
      <c r="W63" s="102">
        <f t="shared" si="3"/>
        <v>168000</v>
      </c>
      <c r="X63" s="102">
        <f t="shared" si="4"/>
        <v>30.825688073394495</v>
      </c>
      <c r="Y63" s="374"/>
      <c r="Z63" s="102">
        <f>Z64+Z65+Z66</f>
        <v>54000</v>
      </c>
      <c r="AA63" s="102">
        <f>AA64+AA65+AA66</f>
        <v>54000</v>
      </c>
      <c r="AB63" s="102">
        <f>AB64+AB65+AB66</f>
        <v>54000</v>
      </c>
      <c r="AC63" s="102">
        <f t="shared" si="5"/>
        <v>162000</v>
      </c>
      <c r="AD63" s="420">
        <f t="shared" si="24"/>
        <v>29.724770642201836</v>
      </c>
      <c r="AE63" s="374"/>
      <c r="AF63" s="420">
        <f t="shared" si="7"/>
        <v>330000</v>
      </c>
      <c r="AG63" s="420">
        <f t="shared" si="8"/>
        <v>60.550458715596328</v>
      </c>
      <c r="AH63" s="374"/>
      <c r="AI63" s="420">
        <f>AI64+AI65+AI66</f>
        <v>49000</v>
      </c>
      <c r="AJ63" s="102">
        <f>AJ64+AJ65+AJ66</f>
        <v>49000</v>
      </c>
      <c r="AK63" s="102">
        <f>AK64+AK65+AK66</f>
        <v>48000</v>
      </c>
      <c r="AL63" s="102">
        <f t="shared" si="9"/>
        <v>146000</v>
      </c>
      <c r="AM63" s="420">
        <f t="shared" si="26"/>
        <v>26.788990825688074</v>
      </c>
      <c r="AN63" s="374"/>
      <c r="AO63" s="420">
        <f>AO64+AO65+AO66</f>
        <v>27000</v>
      </c>
      <c r="AP63" s="102">
        <f>AP64+AP65+AP66</f>
        <v>27000</v>
      </c>
      <c r="AQ63" s="102">
        <f>AQ64+AQ65+AQ66</f>
        <v>15000</v>
      </c>
      <c r="AR63" s="102">
        <f t="shared" si="11"/>
        <v>69000</v>
      </c>
      <c r="AS63" s="420">
        <f t="shared" si="28"/>
        <v>12.660550458715596</v>
      </c>
      <c r="AT63" s="374"/>
      <c r="AU63" s="420">
        <f t="shared" si="13"/>
        <v>215000</v>
      </c>
      <c r="AV63" s="420">
        <f t="shared" si="14"/>
        <v>39.449541284403672</v>
      </c>
      <c r="AW63" s="374"/>
      <c r="AX63" s="420">
        <f t="shared" si="15"/>
        <v>545000</v>
      </c>
      <c r="AY63" s="420">
        <f t="shared" si="16"/>
        <v>100</v>
      </c>
    </row>
    <row r="64" spans="1:51" ht="30" customHeight="1" x14ac:dyDescent="0.2">
      <c r="A64" s="82"/>
      <c r="B64" s="83"/>
      <c r="C64" s="83"/>
      <c r="D64" s="63"/>
      <c r="E64" s="60"/>
      <c r="F64" s="83"/>
      <c r="G64" s="104"/>
      <c r="H64" s="105"/>
      <c r="I64" s="59"/>
      <c r="J64" s="60"/>
      <c r="K64" s="133">
        <v>1</v>
      </c>
      <c r="L64" s="62"/>
      <c r="M64" s="63"/>
      <c r="N64" s="134" t="s">
        <v>65</v>
      </c>
      <c r="O64" s="135">
        <v>337000</v>
      </c>
      <c r="P64" s="136">
        <v>366000</v>
      </c>
      <c r="Q64" s="137">
        <v>395000</v>
      </c>
      <c r="R64" s="135">
        <v>337000</v>
      </c>
      <c r="S64" s="377"/>
      <c r="T64" s="135">
        <v>51000</v>
      </c>
      <c r="U64" s="135">
        <v>26000</v>
      </c>
      <c r="V64" s="135">
        <v>26000</v>
      </c>
      <c r="W64" s="135">
        <f t="shared" si="3"/>
        <v>103000</v>
      </c>
      <c r="X64" s="135">
        <f t="shared" si="4"/>
        <v>30.563798219584569</v>
      </c>
      <c r="Y64" s="374"/>
      <c r="Z64" s="135">
        <v>33000</v>
      </c>
      <c r="AA64" s="135">
        <v>33000</v>
      </c>
      <c r="AB64" s="135">
        <v>33000</v>
      </c>
      <c r="AC64" s="135">
        <f t="shared" si="5"/>
        <v>99000</v>
      </c>
      <c r="AD64" s="424">
        <f t="shared" si="24"/>
        <v>29.376854599406528</v>
      </c>
      <c r="AE64" s="374"/>
      <c r="AF64" s="424">
        <f t="shared" si="7"/>
        <v>202000</v>
      </c>
      <c r="AG64" s="424">
        <f t="shared" si="8"/>
        <v>59.940652818991097</v>
      </c>
      <c r="AH64" s="374"/>
      <c r="AI64" s="424">
        <v>30000</v>
      </c>
      <c r="AJ64" s="135">
        <v>30000</v>
      </c>
      <c r="AK64" s="135">
        <v>30000</v>
      </c>
      <c r="AL64" s="135">
        <f t="shared" si="9"/>
        <v>90000</v>
      </c>
      <c r="AM64" s="424">
        <f t="shared" si="26"/>
        <v>26.706231454005934</v>
      </c>
      <c r="AN64" s="374"/>
      <c r="AO64" s="424">
        <v>17000</v>
      </c>
      <c r="AP64" s="135">
        <v>17000</v>
      </c>
      <c r="AQ64" s="135">
        <v>11000</v>
      </c>
      <c r="AR64" s="135">
        <f t="shared" si="11"/>
        <v>45000</v>
      </c>
      <c r="AS64" s="424">
        <f t="shared" si="28"/>
        <v>13.353115727002967</v>
      </c>
      <c r="AT64" s="374"/>
      <c r="AU64" s="424">
        <f t="shared" si="13"/>
        <v>135000</v>
      </c>
      <c r="AV64" s="424">
        <f t="shared" si="14"/>
        <v>40.059347181008903</v>
      </c>
      <c r="AW64" s="374"/>
      <c r="AX64" s="424">
        <f t="shared" si="15"/>
        <v>337000</v>
      </c>
      <c r="AY64" s="424">
        <f t="shared" si="16"/>
        <v>100</v>
      </c>
    </row>
    <row r="65" spans="1:51" ht="30" customHeight="1" x14ac:dyDescent="0.2">
      <c r="A65" s="82"/>
      <c r="B65" s="83"/>
      <c r="C65" s="83"/>
      <c r="D65" s="63"/>
      <c r="E65" s="60"/>
      <c r="F65" s="83"/>
      <c r="G65" s="104"/>
      <c r="H65" s="105"/>
      <c r="I65" s="59"/>
      <c r="J65" s="60"/>
      <c r="K65" s="133">
        <v>3</v>
      </c>
      <c r="L65" s="62"/>
      <c r="M65" s="63"/>
      <c r="N65" s="134" t="s">
        <v>131</v>
      </c>
      <c r="O65" s="129">
        <v>18000</v>
      </c>
      <c r="P65" s="136">
        <v>19000</v>
      </c>
      <c r="Q65" s="137">
        <v>22000</v>
      </c>
      <c r="R65" s="129">
        <v>18000</v>
      </c>
      <c r="S65" s="375"/>
      <c r="T65" s="129">
        <v>3000</v>
      </c>
      <c r="U65" s="129">
        <v>2000</v>
      </c>
      <c r="V65" s="129">
        <v>2000</v>
      </c>
      <c r="W65" s="129">
        <f t="shared" si="3"/>
        <v>7000</v>
      </c>
      <c r="X65" s="135">
        <f t="shared" si="4"/>
        <v>38.888888888888886</v>
      </c>
      <c r="Y65" s="374"/>
      <c r="Z65" s="135">
        <v>2000</v>
      </c>
      <c r="AA65" s="129">
        <v>2000</v>
      </c>
      <c r="AB65" s="129">
        <v>2000</v>
      </c>
      <c r="AC65" s="129">
        <f t="shared" si="5"/>
        <v>6000</v>
      </c>
      <c r="AD65" s="424">
        <f t="shared" si="24"/>
        <v>33.333333333333336</v>
      </c>
      <c r="AE65" s="374"/>
      <c r="AF65" s="424">
        <f t="shared" si="7"/>
        <v>13000</v>
      </c>
      <c r="AG65" s="424">
        <f t="shared" si="8"/>
        <v>72.222222222222229</v>
      </c>
      <c r="AH65" s="374"/>
      <c r="AI65" s="424">
        <v>2000</v>
      </c>
      <c r="AJ65" s="129">
        <v>2000</v>
      </c>
      <c r="AK65" s="129">
        <v>1000</v>
      </c>
      <c r="AL65" s="129">
        <f t="shared" si="9"/>
        <v>5000</v>
      </c>
      <c r="AM65" s="424">
        <f t="shared" si="26"/>
        <v>27.777777777777779</v>
      </c>
      <c r="AN65" s="374"/>
      <c r="AO65" s="424"/>
      <c r="AP65" s="129"/>
      <c r="AQ65" s="129"/>
      <c r="AR65" s="129">
        <f t="shared" si="11"/>
        <v>0</v>
      </c>
      <c r="AS65" s="424">
        <f t="shared" si="28"/>
        <v>0</v>
      </c>
      <c r="AT65" s="374"/>
      <c r="AU65" s="424">
        <f t="shared" si="13"/>
        <v>5000</v>
      </c>
      <c r="AV65" s="424">
        <f t="shared" si="14"/>
        <v>27.777777777777779</v>
      </c>
      <c r="AW65" s="374"/>
      <c r="AX65" s="424">
        <f t="shared" si="15"/>
        <v>18000</v>
      </c>
      <c r="AY65" s="424">
        <f t="shared" si="16"/>
        <v>100</v>
      </c>
    </row>
    <row r="66" spans="1:51" ht="30" customHeight="1" x14ac:dyDescent="0.2">
      <c r="A66" s="82"/>
      <c r="B66" s="83"/>
      <c r="C66" s="83"/>
      <c r="D66" s="63"/>
      <c r="E66" s="60"/>
      <c r="F66" s="83"/>
      <c r="G66" s="104"/>
      <c r="H66" s="105"/>
      <c r="I66" s="59"/>
      <c r="J66" s="60"/>
      <c r="K66" s="133">
        <v>4</v>
      </c>
      <c r="L66" s="62"/>
      <c r="M66" s="63"/>
      <c r="N66" s="134" t="s">
        <v>66</v>
      </c>
      <c r="O66" s="129">
        <v>190000</v>
      </c>
      <c r="P66" s="136">
        <v>206000</v>
      </c>
      <c r="Q66" s="137">
        <v>223000</v>
      </c>
      <c r="R66" s="129">
        <v>190000</v>
      </c>
      <c r="S66" s="375"/>
      <c r="T66" s="129">
        <v>29000</v>
      </c>
      <c r="U66" s="129">
        <v>15000</v>
      </c>
      <c r="V66" s="129">
        <v>14000</v>
      </c>
      <c r="W66" s="129">
        <f t="shared" si="3"/>
        <v>58000</v>
      </c>
      <c r="X66" s="135">
        <f t="shared" si="4"/>
        <v>30.526315789473685</v>
      </c>
      <c r="Y66" s="374"/>
      <c r="Z66" s="135">
        <v>19000</v>
      </c>
      <c r="AA66" s="129">
        <v>19000</v>
      </c>
      <c r="AB66" s="129">
        <v>19000</v>
      </c>
      <c r="AC66" s="129">
        <f t="shared" si="5"/>
        <v>57000</v>
      </c>
      <c r="AD66" s="424">
        <f t="shared" si="24"/>
        <v>30</v>
      </c>
      <c r="AE66" s="374"/>
      <c r="AF66" s="424">
        <f t="shared" si="7"/>
        <v>115000</v>
      </c>
      <c r="AG66" s="424">
        <f t="shared" si="8"/>
        <v>60.526315789473685</v>
      </c>
      <c r="AH66" s="374"/>
      <c r="AI66" s="424">
        <v>17000</v>
      </c>
      <c r="AJ66" s="129">
        <v>17000</v>
      </c>
      <c r="AK66" s="129">
        <v>17000</v>
      </c>
      <c r="AL66" s="129">
        <f t="shared" si="9"/>
        <v>51000</v>
      </c>
      <c r="AM66" s="424">
        <f t="shared" si="26"/>
        <v>26.842105263157894</v>
      </c>
      <c r="AN66" s="374"/>
      <c r="AO66" s="424">
        <v>10000</v>
      </c>
      <c r="AP66" s="129">
        <v>10000</v>
      </c>
      <c r="AQ66" s="129">
        <v>4000</v>
      </c>
      <c r="AR66" s="129">
        <f t="shared" si="11"/>
        <v>24000</v>
      </c>
      <c r="AS66" s="424">
        <f t="shared" si="28"/>
        <v>12.631578947368421</v>
      </c>
      <c r="AT66" s="374"/>
      <c r="AU66" s="424">
        <f t="shared" si="13"/>
        <v>75000</v>
      </c>
      <c r="AV66" s="424">
        <f t="shared" si="14"/>
        <v>39.473684210526315</v>
      </c>
      <c r="AW66" s="374"/>
      <c r="AX66" s="424">
        <f t="shared" si="15"/>
        <v>190000</v>
      </c>
      <c r="AY66" s="424">
        <f t="shared" si="16"/>
        <v>100</v>
      </c>
    </row>
    <row r="67" spans="1:51" ht="30" customHeight="1" x14ac:dyDescent="0.2">
      <c r="A67" s="82"/>
      <c r="B67" s="83"/>
      <c r="C67" s="83"/>
      <c r="D67" s="63"/>
      <c r="E67" s="60"/>
      <c r="F67" s="83"/>
      <c r="G67" s="104"/>
      <c r="H67" s="105"/>
      <c r="I67" s="59"/>
      <c r="J67" s="130" t="s">
        <v>55</v>
      </c>
      <c r="K67" s="61"/>
      <c r="L67" s="62"/>
      <c r="M67" s="63"/>
      <c r="N67" s="101" t="s">
        <v>56</v>
      </c>
      <c r="O67" s="103">
        <f>O68+O69+O70+O71+O72</f>
        <v>218000</v>
      </c>
      <c r="P67" s="103">
        <f>P68+P69+P70+P71+P72</f>
        <v>239000</v>
      </c>
      <c r="Q67" s="103">
        <f>Q68+Q69+Q70+Q71+Q72</f>
        <v>260000</v>
      </c>
      <c r="R67" s="103">
        <f>R68+R69+R70+R71+R72</f>
        <v>218000</v>
      </c>
      <c r="S67" s="379"/>
      <c r="T67" s="103">
        <f>T68+T69+T70+T71+T72</f>
        <v>19000</v>
      </c>
      <c r="U67" s="103">
        <f>U68+U69+U70+U71+U72</f>
        <v>19000</v>
      </c>
      <c r="V67" s="103">
        <f>V68+V69+V70+V71+V72</f>
        <v>19000</v>
      </c>
      <c r="W67" s="103">
        <f t="shared" si="3"/>
        <v>57000</v>
      </c>
      <c r="X67" s="102">
        <f t="shared" si="4"/>
        <v>26.146788990825687</v>
      </c>
      <c r="Y67" s="374"/>
      <c r="Z67" s="102">
        <f>Z68+Z69+Z70+Z71+Z72</f>
        <v>23000</v>
      </c>
      <c r="AA67" s="103">
        <f>AA68+AA69+AA70+AA71+AA72</f>
        <v>23000</v>
      </c>
      <c r="AB67" s="103">
        <f>AB68+AB69+AB70+AB71+AB72</f>
        <v>23000</v>
      </c>
      <c r="AC67" s="103">
        <f t="shared" si="5"/>
        <v>69000</v>
      </c>
      <c r="AD67" s="420">
        <f t="shared" si="24"/>
        <v>31.651376146788991</v>
      </c>
      <c r="AE67" s="374"/>
      <c r="AF67" s="420">
        <f t="shared" si="7"/>
        <v>126000</v>
      </c>
      <c r="AG67" s="420">
        <f t="shared" si="8"/>
        <v>57.798165137614681</v>
      </c>
      <c r="AH67" s="374"/>
      <c r="AI67" s="420">
        <f>AI68+AI69+AI70+AI71+AI72</f>
        <v>21000</v>
      </c>
      <c r="AJ67" s="103">
        <f>AJ68+AJ69+AJ70+AJ71+AJ72</f>
        <v>21000</v>
      </c>
      <c r="AK67" s="103">
        <f>AK68+AK69+AK70+AK71+AK72</f>
        <v>21000</v>
      </c>
      <c r="AL67" s="103">
        <f t="shared" si="9"/>
        <v>63000</v>
      </c>
      <c r="AM67" s="420">
        <f t="shared" si="26"/>
        <v>28.899082568807341</v>
      </c>
      <c r="AN67" s="374"/>
      <c r="AO67" s="420">
        <f>AO68+AO69+AO70+AO71+AO72</f>
        <v>11000</v>
      </c>
      <c r="AP67" s="103">
        <f>AP68+AP69+AP70+AP71+AP72</f>
        <v>10000</v>
      </c>
      <c r="AQ67" s="103">
        <f>AQ68+AQ69+AQ70+AQ71+AQ72</f>
        <v>8000</v>
      </c>
      <c r="AR67" s="103">
        <f t="shared" si="11"/>
        <v>29000</v>
      </c>
      <c r="AS67" s="420">
        <f t="shared" si="28"/>
        <v>13.302752293577981</v>
      </c>
      <c r="AT67" s="374"/>
      <c r="AU67" s="420">
        <f t="shared" si="13"/>
        <v>92000</v>
      </c>
      <c r="AV67" s="420">
        <f t="shared" si="14"/>
        <v>42.201834862385319</v>
      </c>
      <c r="AW67" s="374"/>
      <c r="AX67" s="420">
        <f t="shared" si="15"/>
        <v>218000</v>
      </c>
      <c r="AY67" s="420">
        <f t="shared" si="16"/>
        <v>100</v>
      </c>
    </row>
    <row r="68" spans="1:51" ht="30" customHeight="1" x14ac:dyDescent="0.2">
      <c r="A68" s="82"/>
      <c r="B68" s="83"/>
      <c r="C68" s="83"/>
      <c r="D68" s="63"/>
      <c r="E68" s="60"/>
      <c r="F68" s="83"/>
      <c r="G68" s="104"/>
      <c r="H68" s="105"/>
      <c r="I68" s="59"/>
      <c r="J68" s="60"/>
      <c r="K68" s="133">
        <v>1</v>
      </c>
      <c r="L68" s="312"/>
      <c r="M68" s="84"/>
      <c r="N68" s="134" t="s">
        <v>134</v>
      </c>
      <c r="O68" s="129">
        <v>9000</v>
      </c>
      <c r="P68" s="136">
        <v>12000</v>
      </c>
      <c r="Q68" s="137">
        <v>15000</v>
      </c>
      <c r="R68" s="129">
        <v>9000</v>
      </c>
      <c r="S68" s="375"/>
      <c r="T68" s="129">
        <v>1000</v>
      </c>
      <c r="U68" s="129">
        <v>1000</v>
      </c>
      <c r="V68" s="129">
        <v>1000</v>
      </c>
      <c r="W68" s="129">
        <f t="shared" si="3"/>
        <v>3000</v>
      </c>
      <c r="X68" s="135">
        <f t="shared" si="4"/>
        <v>33.333333333333336</v>
      </c>
      <c r="Y68" s="374"/>
      <c r="Z68" s="135">
        <v>1000</v>
      </c>
      <c r="AA68" s="129">
        <v>1000</v>
      </c>
      <c r="AB68" s="129">
        <v>1000</v>
      </c>
      <c r="AC68" s="129">
        <f t="shared" si="5"/>
        <v>3000</v>
      </c>
      <c r="AD68" s="424">
        <f t="shared" si="24"/>
        <v>33.333333333333336</v>
      </c>
      <c r="AE68" s="374"/>
      <c r="AF68" s="424">
        <f t="shared" si="7"/>
        <v>6000</v>
      </c>
      <c r="AG68" s="424">
        <f t="shared" si="8"/>
        <v>66.666666666666671</v>
      </c>
      <c r="AH68" s="374"/>
      <c r="AI68" s="424">
        <v>1000</v>
      </c>
      <c r="AJ68" s="129">
        <v>1000</v>
      </c>
      <c r="AK68" s="129">
        <v>1000</v>
      </c>
      <c r="AL68" s="129">
        <f t="shared" si="9"/>
        <v>3000</v>
      </c>
      <c r="AM68" s="424">
        <f t="shared" si="26"/>
        <v>33.333333333333336</v>
      </c>
      <c r="AN68" s="374"/>
      <c r="AO68" s="424"/>
      <c r="AP68" s="129"/>
      <c r="AQ68" s="129"/>
      <c r="AR68" s="129">
        <f t="shared" si="11"/>
        <v>0</v>
      </c>
      <c r="AS68" s="424">
        <f t="shared" si="28"/>
        <v>0</v>
      </c>
      <c r="AT68" s="374"/>
      <c r="AU68" s="424">
        <f t="shared" si="13"/>
        <v>3000</v>
      </c>
      <c r="AV68" s="424">
        <f t="shared" si="14"/>
        <v>33.333333333333336</v>
      </c>
      <c r="AW68" s="374"/>
      <c r="AX68" s="424">
        <f t="shared" si="15"/>
        <v>9000</v>
      </c>
      <c r="AY68" s="424">
        <f t="shared" si="16"/>
        <v>100</v>
      </c>
    </row>
    <row r="69" spans="1:51" ht="30" customHeight="1" x14ac:dyDescent="0.2">
      <c r="A69" s="82"/>
      <c r="B69" s="83"/>
      <c r="C69" s="83"/>
      <c r="D69" s="63"/>
      <c r="E69" s="60"/>
      <c r="F69" s="83"/>
      <c r="G69" s="104"/>
      <c r="H69" s="105"/>
      <c r="I69" s="59"/>
      <c r="J69" s="60"/>
      <c r="K69" s="133">
        <v>2</v>
      </c>
      <c r="L69" s="62"/>
      <c r="M69" s="63"/>
      <c r="N69" s="134" t="s">
        <v>57</v>
      </c>
      <c r="O69" s="129">
        <v>160000</v>
      </c>
      <c r="P69" s="136">
        <v>172000</v>
      </c>
      <c r="Q69" s="137">
        <v>184000</v>
      </c>
      <c r="R69" s="129">
        <v>160000</v>
      </c>
      <c r="S69" s="375"/>
      <c r="T69" s="129">
        <v>13000</v>
      </c>
      <c r="U69" s="129">
        <v>13000</v>
      </c>
      <c r="V69" s="129">
        <v>13000</v>
      </c>
      <c r="W69" s="129">
        <f t="shared" si="3"/>
        <v>39000</v>
      </c>
      <c r="X69" s="135">
        <f t="shared" si="4"/>
        <v>24.375</v>
      </c>
      <c r="Y69" s="374"/>
      <c r="Z69" s="135">
        <v>16000</v>
      </c>
      <c r="AA69" s="129">
        <v>16000</v>
      </c>
      <c r="AB69" s="129">
        <v>16000</v>
      </c>
      <c r="AC69" s="129">
        <f t="shared" si="5"/>
        <v>48000</v>
      </c>
      <c r="AD69" s="424">
        <f t="shared" si="24"/>
        <v>30</v>
      </c>
      <c r="AE69" s="374"/>
      <c r="AF69" s="424">
        <f t="shared" si="7"/>
        <v>87000</v>
      </c>
      <c r="AG69" s="424">
        <f t="shared" si="8"/>
        <v>54.375</v>
      </c>
      <c r="AH69" s="374"/>
      <c r="AI69" s="424">
        <v>15000</v>
      </c>
      <c r="AJ69" s="129">
        <v>15000</v>
      </c>
      <c r="AK69" s="129">
        <v>15000</v>
      </c>
      <c r="AL69" s="129">
        <f t="shared" si="9"/>
        <v>45000</v>
      </c>
      <c r="AM69" s="424">
        <f t="shared" si="26"/>
        <v>28.125</v>
      </c>
      <c r="AN69" s="374"/>
      <c r="AO69" s="424">
        <v>10000</v>
      </c>
      <c r="AP69" s="129">
        <v>10000</v>
      </c>
      <c r="AQ69" s="129">
        <v>8000</v>
      </c>
      <c r="AR69" s="129">
        <f t="shared" si="11"/>
        <v>28000</v>
      </c>
      <c r="AS69" s="424">
        <f t="shared" si="28"/>
        <v>17.5</v>
      </c>
      <c r="AT69" s="374"/>
      <c r="AU69" s="424">
        <f t="shared" si="13"/>
        <v>73000</v>
      </c>
      <c r="AV69" s="424">
        <f t="shared" si="14"/>
        <v>45.625</v>
      </c>
      <c r="AW69" s="374"/>
      <c r="AX69" s="424">
        <f t="shared" si="15"/>
        <v>160000</v>
      </c>
      <c r="AY69" s="424">
        <f t="shared" si="16"/>
        <v>100</v>
      </c>
    </row>
    <row r="70" spans="1:51" ht="30" customHeight="1" x14ac:dyDescent="0.2">
      <c r="A70" s="82"/>
      <c r="B70" s="83"/>
      <c r="C70" s="83"/>
      <c r="D70" s="63"/>
      <c r="E70" s="60"/>
      <c r="F70" s="83"/>
      <c r="G70" s="104"/>
      <c r="H70" s="105"/>
      <c r="I70" s="59"/>
      <c r="J70" s="60"/>
      <c r="K70" s="133">
        <v>5</v>
      </c>
      <c r="L70" s="62"/>
      <c r="M70" s="63"/>
      <c r="N70" s="134" t="s">
        <v>58</v>
      </c>
      <c r="O70" s="129">
        <v>6000</v>
      </c>
      <c r="P70" s="136">
        <v>7000</v>
      </c>
      <c r="Q70" s="137">
        <v>8000</v>
      </c>
      <c r="R70" s="129">
        <v>6000</v>
      </c>
      <c r="S70" s="375"/>
      <c r="T70" s="129">
        <v>1000</v>
      </c>
      <c r="U70" s="129">
        <v>1000</v>
      </c>
      <c r="V70" s="129">
        <v>1000</v>
      </c>
      <c r="W70" s="129">
        <f t="shared" si="3"/>
        <v>3000</v>
      </c>
      <c r="X70" s="135">
        <f t="shared" si="4"/>
        <v>50</v>
      </c>
      <c r="Y70" s="374"/>
      <c r="Z70" s="135">
        <v>1000</v>
      </c>
      <c r="AA70" s="129">
        <v>1000</v>
      </c>
      <c r="AB70" s="129">
        <v>1000</v>
      </c>
      <c r="AC70" s="129">
        <f t="shared" si="5"/>
        <v>3000</v>
      </c>
      <c r="AD70" s="424">
        <f t="shared" si="24"/>
        <v>50</v>
      </c>
      <c r="AE70" s="374"/>
      <c r="AF70" s="424">
        <f t="shared" si="7"/>
        <v>6000</v>
      </c>
      <c r="AG70" s="424">
        <f t="shared" si="8"/>
        <v>100</v>
      </c>
      <c r="AH70" s="374"/>
      <c r="AI70" s="424"/>
      <c r="AJ70" s="129"/>
      <c r="AK70" s="129"/>
      <c r="AL70" s="129">
        <f t="shared" si="9"/>
        <v>0</v>
      </c>
      <c r="AM70" s="424">
        <f t="shared" si="26"/>
        <v>0</v>
      </c>
      <c r="AN70" s="374"/>
      <c r="AO70" s="424"/>
      <c r="AP70" s="129"/>
      <c r="AQ70" s="129"/>
      <c r="AR70" s="129">
        <f t="shared" si="11"/>
        <v>0</v>
      </c>
      <c r="AS70" s="424">
        <f t="shared" si="28"/>
        <v>0</v>
      </c>
      <c r="AT70" s="374"/>
      <c r="AU70" s="424">
        <f t="shared" si="13"/>
        <v>0</v>
      </c>
      <c r="AV70" s="424">
        <f t="shared" si="14"/>
        <v>0</v>
      </c>
      <c r="AW70" s="374"/>
      <c r="AX70" s="424">
        <f t="shared" si="15"/>
        <v>6000</v>
      </c>
      <c r="AY70" s="424">
        <f t="shared" si="16"/>
        <v>100</v>
      </c>
    </row>
    <row r="71" spans="1:51" ht="30" customHeight="1" x14ac:dyDescent="0.2">
      <c r="A71" s="82"/>
      <c r="B71" s="83"/>
      <c r="C71" s="83"/>
      <c r="D71" s="63"/>
      <c r="E71" s="60"/>
      <c r="F71" s="83"/>
      <c r="G71" s="104"/>
      <c r="H71" s="105"/>
      <c r="I71" s="59"/>
      <c r="J71" s="60"/>
      <c r="K71" s="133">
        <v>7</v>
      </c>
      <c r="L71" s="62"/>
      <c r="M71" s="63"/>
      <c r="N71" s="134" t="s">
        <v>59</v>
      </c>
      <c r="O71" s="129">
        <v>18000</v>
      </c>
      <c r="P71" s="136">
        <v>21000</v>
      </c>
      <c r="Q71" s="137">
        <v>24000</v>
      </c>
      <c r="R71" s="129">
        <v>18000</v>
      </c>
      <c r="S71" s="375"/>
      <c r="T71" s="129">
        <v>2000</v>
      </c>
      <c r="U71" s="129">
        <v>2000</v>
      </c>
      <c r="V71" s="129">
        <v>2000</v>
      </c>
      <c r="W71" s="129">
        <f t="shared" si="3"/>
        <v>6000</v>
      </c>
      <c r="X71" s="135">
        <f t="shared" si="4"/>
        <v>33.333333333333336</v>
      </c>
      <c r="Y71" s="374"/>
      <c r="Z71" s="135">
        <v>2000</v>
      </c>
      <c r="AA71" s="129">
        <v>2000</v>
      </c>
      <c r="AB71" s="129">
        <v>2000</v>
      </c>
      <c r="AC71" s="129">
        <f t="shared" si="5"/>
        <v>6000</v>
      </c>
      <c r="AD71" s="424">
        <f t="shared" si="24"/>
        <v>33.333333333333336</v>
      </c>
      <c r="AE71" s="374"/>
      <c r="AF71" s="424">
        <f t="shared" si="7"/>
        <v>12000</v>
      </c>
      <c r="AG71" s="424">
        <f t="shared" si="8"/>
        <v>66.666666666666671</v>
      </c>
      <c r="AH71" s="374"/>
      <c r="AI71" s="424">
        <v>2000</v>
      </c>
      <c r="AJ71" s="129">
        <v>2000</v>
      </c>
      <c r="AK71" s="129">
        <v>2000</v>
      </c>
      <c r="AL71" s="129">
        <f t="shared" si="9"/>
        <v>6000</v>
      </c>
      <c r="AM71" s="424">
        <f t="shared" si="26"/>
        <v>33.333333333333336</v>
      </c>
      <c r="AN71" s="374"/>
      <c r="AO71" s="424"/>
      <c r="AP71" s="129"/>
      <c r="AQ71" s="129"/>
      <c r="AR71" s="129">
        <f t="shared" si="11"/>
        <v>0</v>
      </c>
      <c r="AS71" s="424">
        <f t="shared" si="28"/>
        <v>0</v>
      </c>
      <c r="AT71" s="374"/>
      <c r="AU71" s="424">
        <f t="shared" si="13"/>
        <v>6000</v>
      </c>
      <c r="AV71" s="424">
        <f t="shared" si="14"/>
        <v>33.333333333333336</v>
      </c>
      <c r="AW71" s="374"/>
      <c r="AX71" s="424">
        <f t="shared" si="15"/>
        <v>18000</v>
      </c>
      <c r="AY71" s="424">
        <f t="shared" si="16"/>
        <v>100</v>
      </c>
    </row>
    <row r="72" spans="1:51" ht="30" customHeight="1" x14ac:dyDescent="0.2">
      <c r="A72" s="82"/>
      <c r="B72" s="83"/>
      <c r="C72" s="83"/>
      <c r="D72" s="63"/>
      <c r="E72" s="60"/>
      <c r="F72" s="83"/>
      <c r="G72" s="104"/>
      <c r="H72" s="105"/>
      <c r="I72" s="59"/>
      <c r="J72" s="60"/>
      <c r="K72" s="133">
        <v>8</v>
      </c>
      <c r="L72" s="62"/>
      <c r="M72" s="63"/>
      <c r="N72" s="134" t="s">
        <v>135</v>
      </c>
      <c r="O72" s="129">
        <v>25000</v>
      </c>
      <c r="P72" s="136">
        <v>27000</v>
      </c>
      <c r="Q72" s="137">
        <v>29000</v>
      </c>
      <c r="R72" s="129">
        <v>25000</v>
      </c>
      <c r="S72" s="375"/>
      <c r="T72" s="129">
        <v>2000</v>
      </c>
      <c r="U72" s="129">
        <v>2000</v>
      </c>
      <c r="V72" s="129">
        <v>2000</v>
      </c>
      <c r="W72" s="129">
        <f t="shared" si="3"/>
        <v>6000</v>
      </c>
      <c r="X72" s="135">
        <f t="shared" si="4"/>
        <v>24</v>
      </c>
      <c r="Y72" s="374"/>
      <c r="Z72" s="135">
        <v>3000</v>
      </c>
      <c r="AA72" s="129">
        <v>3000</v>
      </c>
      <c r="AB72" s="129">
        <v>3000</v>
      </c>
      <c r="AC72" s="129">
        <f t="shared" si="5"/>
        <v>9000</v>
      </c>
      <c r="AD72" s="424">
        <f t="shared" si="24"/>
        <v>36</v>
      </c>
      <c r="AE72" s="374"/>
      <c r="AF72" s="424">
        <f t="shared" si="7"/>
        <v>15000</v>
      </c>
      <c r="AG72" s="424">
        <f t="shared" si="8"/>
        <v>60</v>
      </c>
      <c r="AH72" s="374"/>
      <c r="AI72" s="424">
        <v>3000</v>
      </c>
      <c r="AJ72" s="129">
        <v>3000</v>
      </c>
      <c r="AK72" s="129">
        <v>3000</v>
      </c>
      <c r="AL72" s="129">
        <f t="shared" si="9"/>
        <v>9000</v>
      </c>
      <c r="AM72" s="424">
        <f t="shared" si="26"/>
        <v>36</v>
      </c>
      <c r="AN72" s="374"/>
      <c r="AO72" s="424">
        <v>1000</v>
      </c>
      <c r="AP72" s="129"/>
      <c r="AQ72" s="129"/>
      <c r="AR72" s="129">
        <f t="shared" si="11"/>
        <v>1000</v>
      </c>
      <c r="AS72" s="424">
        <f t="shared" si="28"/>
        <v>4</v>
      </c>
      <c r="AT72" s="374"/>
      <c r="AU72" s="424">
        <f t="shared" si="13"/>
        <v>10000</v>
      </c>
      <c r="AV72" s="424">
        <f t="shared" si="14"/>
        <v>40</v>
      </c>
      <c r="AW72" s="374"/>
      <c r="AX72" s="424">
        <f t="shared" si="15"/>
        <v>25000</v>
      </c>
      <c r="AY72" s="424">
        <f t="shared" si="16"/>
        <v>100</v>
      </c>
    </row>
    <row r="73" spans="1:51" ht="30" customHeight="1" x14ac:dyDescent="0.2">
      <c r="A73" s="82"/>
      <c r="B73" s="83"/>
      <c r="C73" s="83"/>
      <c r="D73" s="63"/>
      <c r="E73" s="60"/>
      <c r="F73" s="83"/>
      <c r="G73" s="104"/>
      <c r="H73" s="105"/>
      <c r="I73" s="59"/>
      <c r="J73" s="130" t="s">
        <v>92</v>
      </c>
      <c r="K73" s="61"/>
      <c r="L73" s="62"/>
      <c r="M73" s="63"/>
      <c r="N73" s="101" t="s">
        <v>114</v>
      </c>
      <c r="O73" s="103">
        <f>O74</f>
        <v>2120000</v>
      </c>
      <c r="P73" s="103">
        <f>P74</f>
        <v>2232000</v>
      </c>
      <c r="Q73" s="103">
        <f>Q74</f>
        <v>2344000</v>
      </c>
      <c r="R73" s="103">
        <f>R74</f>
        <v>2120000</v>
      </c>
      <c r="S73" s="379"/>
      <c r="T73" s="103">
        <f>T74</f>
        <v>0</v>
      </c>
      <c r="U73" s="103">
        <f>U74</f>
        <v>128000</v>
      </c>
      <c r="V73" s="103">
        <f>V74</f>
        <v>728000</v>
      </c>
      <c r="W73" s="103">
        <f>T73+U73+V73</f>
        <v>856000</v>
      </c>
      <c r="X73" s="102">
        <f>W73/(R73/100)</f>
        <v>40.377358490566039</v>
      </c>
      <c r="Y73" s="374"/>
      <c r="Z73" s="102">
        <f>Z74</f>
        <v>361000</v>
      </c>
      <c r="AA73" s="103">
        <f>AA74</f>
        <v>361000</v>
      </c>
      <c r="AB73" s="103">
        <f>AB74</f>
        <v>356000</v>
      </c>
      <c r="AC73" s="103">
        <f>Z73+AA73+AB73</f>
        <v>1078000</v>
      </c>
      <c r="AD73" s="420">
        <f>AC73/(R73/100)</f>
        <v>50.849056603773583</v>
      </c>
      <c r="AE73" s="374"/>
      <c r="AF73" s="420">
        <f>W73+AC73</f>
        <v>1934000</v>
      </c>
      <c r="AG73" s="420">
        <f>AF73/(R73/100)</f>
        <v>91.226415094339629</v>
      </c>
      <c r="AH73" s="374"/>
      <c r="AI73" s="420">
        <f>AI74</f>
        <v>62000</v>
      </c>
      <c r="AJ73" s="103">
        <f>AJ74</f>
        <v>62000</v>
      </c>
      <c r="AK73" s="103">
        <f>AK74</f>
        <v>62000</v>
      </c>
      <c r="AL73" s="103">
        <f>AI73+AJ73+AK73</f>
        <v>186000</v>
      </c>
      <c r="AM73" s="420">
        <f>AL73/(R73/100)</f>
        <v>8.7735849056603765</v>
      </c>
      <c r="AN73" s="374"/>
      <c r="AO73" s="420">
        <f>AO74</f>
        <v>0</v>
      </c>
      <c r="AP73" s="103">
        <f>AP74</f>
        <v>0</v>
      </c>
      <c r="AQ73" s="103">
        <f>AQ74</f>
        <v>0</v>
      </c>
      <c r="AR73" s="103">
        <f>AO73+AP73+AQ73</f>
        <v>0</v>
      </c>
      <c r="AS73" s="420">
        <f>AR73/(R73/100)</f>
        <v>0</v>
      </c>
      <c r="AT73" s="374"/>
      <c r="AU73" s="420">
        <f>AL73+AR73</f>
        <v>186000</v>
      </c>
      <c r="AV73" s="420">
        <f>AU73/(R73/100)</f>
        <v>8.7735849056603765</v>
      </c>
      <c r="AW73" s="374"/>
      <c r="AX73" s="420">
        <f>AF73+AU73</f>
        <v>2120000</v>
      </c>
      <c r="AY73" s="420">
        <f>AX73/(R73/100)</f>
        <v>100</v>
      </c>
    </row>
    <row r="74" spans="1:51" ht="30" customHeight="1" x14ac:dyDescent="0.2">
      <c r="A74" s="82"/>
      <c r="B74" s="83"/>
      <c r="C74" s="83"/>
      <c r="D74" s="63"/>
      <c r="E74" s="60"/>
      <c r="F74" s="83"/>
      <c r="G74" s="104"/>
      <c r="H74" s="105"/>
      <c r="I74" s="59"/>
      <c r="J74" s="60"/>
      <c r="K74" s="133">
        <v>1</v>
      </c>
      <c r="L74" s="62"/>
      <c r="M74" s="63"/>
      <c r="N74" s="134" t="s">
        <v>158</v>
      </c>
      <c r="O74" s="129">
        <v>2120000</v>
      </c>
      <c r="P74" s="136">
        <v>2232000</v>
      </c>
      <c r="Q74" s="137">
        <v>2344000</v>
      </c>
      <c r="R74" s="129">
        <v>2120000</v>
      </c>
      <c r="S74" s="375"/>
      <c r="T74" s="129"/>
      <c r="U74" s="129">
        <v>128000</v>
      </c>
      <c r="V74" s="129">
        <v>728000</v>
      </c>
      <c r="W74" s="129">
        <f>T74+U74+V74</f>
        <v>856000</v>
      </c>
      <c r="X74" s="135">
        <f>W74/(R74/100)</f>
        <v>40.377358490566039</v>
      </c>
      <c r="Y74" s="374"/>
      <c r="Z74" s="135">
        <v>361000</v>
      </c>
      <c r="AA74" s="129">
        <v>361000</v>
      </c>
      <c r="AB74" s="129">
        <v>356000</v>
      </c>
      <c r="AC74" s="129">
        <f>Z74+AA74+AB74</f>
        <v>1078000</v>
      </c>
      <c r="AD74" s="424">
        <f>AC74/(R74/100)</f>
        <v>50.849056603773583</v>
      </c>
      <c r="AE74" s="374"/>
      <c r="AF74" s="424">
        <f>W74+AC74</f>
        <v>1934000</v>
      </c>
      <c r="AG74" s="424">
        <f>AF74/(R74/100)</f>
        <v>91.226415094339629</v>
      </c>
      <c r="AH74" s="374"/>
      <c r="AI74" s="424">
        <v>62000</v>
      </c>
      <c r="AJ74" s="129">
        <v>62000</v>
      </c>
      <c r="AK74" s="129">
        <v>62000</v>
      </c>
      <c r="AL74" s="129">
        <f>AI74+AJ74+AK74</f>
        <v>186000</v>
      </c>
      <c r="AM74" s="424">
        <f>AL74/(R74/100)</f>
        <v>8.7735849056603765</v>
      </c>
      <c r="AN74" s="374"/>
      <c r="AO74" s="424"/>
      <c r="AP74" s="129"/>
      <c r="AQ74" s="129"/>
      <c r="AR74" s="129">
        <f>AO74+AP74+AQ74</f>
        <v>0</v>
      </c>
      <c r="AS74" s="424">
        <f>AR74/(R74/100)</f>
        <v>0</v>
      </c>
      <c r="AT74" s="374"/>
      <c r="AU74" s="424">
        <f>AL74+AR74</f>
        <v>186000</v>
      </c>
      <c r="AV74" s="424">
        <f>AU74/(R74/100)</f>
        <v>8.7735849056603765</v>
      </c>
      <c r="AW74" s="374"/>
      <c r="AX74" s="424">
        <f>AF74+AU74</f>
        <v>2120000</v>
      </c>
      <c r="AY74" s="424">
        <f>AX74/(R74/100)</f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AZ1" sqref="AZ1:BF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9" width="9.140625" style="14"/>
    <col min="240" max="247" width="4" style="14" customWidth="1"/>
    <col min="248" max="248" width="6" style="14" customWidth="1"/>
    <col min="249" max="250" width="4" style="14" customWidth="1"/>
    <col min="251" max="252" width="0" style="14" hidden="1" customWidth="1"/>
    <col min="253" max="253" width="47.7109375" style="14" customWidth="1"/>
    <col min="254" max="256" width="0" style="14" hidden="1" customWidth="1"/>
    <col min="257" max="257" width="14.5703125" style="14" customWidth="1"/>
    <col min="258" max="267" width="0" style="14" hidden="1" customWidth="1"/>
    <col min="268" max="268" width="1.7109375" style="14" customWidth="1"/>
    <col min="269" max="269" width="13" style="14" customWidth="1"/>
    <col min="270" max="271" width="11.7109375" style="14" customWidth="1"/>
    <col min="272" max="272" width="13" style="14" customWidth="1"/>
    <col min="273" max="273" width="11.7109375" style="14" customWidth="1"/>
    <col min="274" max="274" width="1.7109375" style="14" customWidth="1"/>
    <col min="275" max="275" width="13" style="14" customWidth="1"/>
    <col min="276" max="277" width="1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1" width="13" style="14" customWidth="1"/>
    <col min="282" max="282" width="11.7109375" style="14" customWidth="1"/>
    <col min="283" max="283" width="1.7109375" style="14" customWidth="1"/>
    <col min="284" max="287" width="13" style="14" customWidth="1"/>
    <col min="288" max="288" width="11.7109375" style="14" customWidth="1"/>
    <col min="289" max="289" width="1.7109375" style="14" customWidth="1"/>
    <col min="290" max="292" width="1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3" style="14" customWidth="1"/>
    <col min="297" max="297" width="11.7109375" style="14" customWidth="1"/>
    <col min="298" max="298" width="1.7109375" style="14" customWidth="1"/>
    <col min="299" max="299" width="14.5703125" style="14" customWidth="1"/>
    <col min="300" max="300" width="11.7109375" style="14" customWidth="1"/>
    <col min="301" max="301" width="1.7109375" style="14" customWidth="1"/>
    <col min="302" max="495" width="9.140625" style="14"/>
    <col min="496" max="503" width="4" style="14" customWidth="1"/>
    <col min="504" max="504" width="6" style="14" customWidth="1"/>
    <col min="505" max="506" width="4" style="14" customWidth="1"/>
    <col min="507" max="508" width="0" style="14" hidden="1" customWidth="1"/>
    <col min="509" max="509" width="47.7109375" style="14" customWidth="1"/>
    <col min="510" max="512" width="0" style="14" hidden="1" customWidth="1"/>
    <col min="513" max="513" width="14.5703125" style="14" customWidth="1"/>
    <col min="514" max="523" width="0" style="14" hidden="1" customWidth="1"/>
    <col min="524" max="524" width="1.7109375" style="14" customWidth="1"/>
    <col min="525" max="525" width="13" style="14" customWidth="1"/>
    <col min="526" max="527" width="11.7109375" style="14" customWidth="1"/>
    <col min="528" max="528" width="13" style="14" customWidth="1"/>
    <col min="529" max="529" width="11.7109375" style="14" customWidth="1"/>
    <col min="530" max="530" width="1.7109375" style="14" customWidth="1"/>
    <col min="531" max="531" width="13" style="14" customWidth="1"/>
    <col min="532" max="533" width="1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37" width="13" style="14" customWidth="1"/>
    <col min="538" max="538" width="11.7109375" style="14" customWidth="1"/>
    <col min="539" max="539" width="1.7109375" style="14" customWidth="1"/>
    <col min="540" max="543" width="13" style="14" customWidth="1"/>
    <col min="544" max="544" width="11.7109375" style="14" customWidth="1"/>
    <col min="545" max="545" width="1.7109375" style="14" customWidth="1"/>
    <col min="546" max="548" width="1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3" style="14" customWidth="1"/>
    <col min="553" max="553" width="11.7109375" style="14" customWidth="1"/>
    <col min="554" max="554" width="1.7109375" style="14" customWidth="1"/>
    <col min="555" max="555" width="14.5703125" style="14" customWidth="1"/>
    <col min="556" max="556" width="11.7109375" style="14" customWidth="1"/>
    <col min="557" max="557" width="1.7109375" style="14" customWidth="1"/>
    <col min="558" max="751" width="9.140625" style="14"/>
    <col min="752" max="759" width="4" style="14" customWidth="1"/>
    <col min="760" max="760" width="6" style="14" customWidth="1"/>
    <col min="761" max="762" width="4" style="14" customWidth="1"/>
    <col min="763" max="764" width="0" style="14" hidden="1" customWidth="1"/>
    <col min="765" max="765" width="47.7109375" style="14" customWidth="1"/>
    <col min="766" max="768" width="0" style="14" hidden="1" customWidth="1"/>
    <col min="769" max="769" width="14.5703125" style="14" customWidth="1"/>
    <col min="770" max="779" width="0" style="14" hidden="1" customWidth="1"/>
    <col min="780" max="780" width="1.7109375" style="14" customWidth="1"/>
    <col min="781" max="781" width="13" style="14" customWidth="1"/>
    <col min="782" max="783" width="11.7109375" style="14" customWidth="1"/>
    <col min="784" max="784" width="13" style="14" customWidth="1"/>
    <col min="785" max="785" width="11.7109375" style="14" customWidth="1"/>
    <col min="786" max="786" width="1.7109375" style="14" customWidth="1"/>
    <col min="787" max="787" width="13" style="14" customWidth="1"/>
    <col min="788" max="789" width="1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3" width="13" style="14" customWidth="1"/>
    <col min="794" max="794" width="11.7109375" style="14" customWidth="1"/>
    <col min="795" max="795" width="1.7109375" style="14" customWidth="1"/>
    <col min="796" max="799" width="13" style="14" customWidth="1"/>
    <col min="800" max="800" width="11.7109375" style="14" customWidth="1"/>
    <col min="801" max="801" width="1.7109375" style="14" customWidth="1"/>
    <col min="802" max="804" width="1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3" style="14" customWidth="1"/>
    <col min="809" max="809" width="11.7109375" style="14" customWidth="1"/>
    <col min="810" max="810" width="1.7109375" style="14" customWidth="1"/>
    <col min="811" max="811" width="14.5703125" style="14" customWidth="1"/>
    <col min="812" max="812" width="11.7109375" style="14" customWidth="1"/>
    <col min="813" max="813" width="1.7109375" style="14" customWidth="1"/>
    <col min="814" max="1007" width="9.140625" style="14"/>
    <col min="1008" max="1015" width="4" style="14" customWidth="1"/>
    <col min="1016" max="1016" width="6" style="14" customWidth="1"/>
    <col min="1017" max="1018" width="4" style="14" customWidth="1"/>
    <col min="1019" max="1020" width="0" style="14" hidden="1" customWidth="1"/>
    <col min="1021" max="1021" width="47.7109375" style="14" customWidth="1"/>
    <col min="1022" max="1024" width="0" style="14" hidden="1" customWidth="1"/>
    <col min="1025" max="1025" width="14.5703125" style="14" customWidth="1"/>
    <col min="1026" max="1035" width="0" style="14" hidden="1" customWidth="1"/>
    <col min="1036" max="1036" width="1.7109375" style="14" customWidth="1"/>
    <col min="1037" max="1037" width="13" style="14" customWidth="1"/>
    <col min="1038" max="1039" width="11.7109375" style="14" customWidth="1"/>
    <col min="1040" max="1040" width="13" style="14" customWidth="1"/>
    <col min="1041" max="1041" width="11.7109375" style="14" customWidth="1"/>
    <col min="1042" max="1042" width="1.7109375" style="14" customWidth="1"/>
    <col min="1043" max="1043" width="13" style="14" customWidth="1"/>
    <col min="1044" max="1045" width="1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49" width="13" style="14" customWidth="1"/>
    <col min="1050" max="1050" width="11.7109375" style="14" customWidth="1"/>
    <col min="1051" max="1051" width="1.7109375" style="14" customWidth="1"/>
    <col min="1052" max="1055" width="13" style="14" customWidth="1"/>
    <col min="1056" max="1056" width="11.7109375" style="14" customWidth="1"/>
    <col min="1057" max="1057" width="1.7109375" style="14" customWidth="1"/>
    <col min="1058" max="1060" width="1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3" style="14" customWidth="1"/>
    <col min="1065" max="1065" width="11.7109375" style="14" customWidth="1"/>
    <col min="1066" max="1066" width="1.7109375" style="14" customWidth="1"/>
    <col min="1067" max="1067" width="14.5703125" style="14" customWidth="1"/>
    <col min="1068" max="1068" width="11.7109375" style="14" customWidth="1"/>
    <col min="1069" max="1069" width="1.7109375" style="14" customWidth="1"/>
    <col min="1070" max="1263" width="9.140625" style="14"/>
    <col min="1264" max="1271" width="4" style="14" customWidth="1"/>
    <col min="1272" max="1272" width="6" style="14" customWidth="1"/>
    <col min="1273" max="1274" width="4" style="14" customWidth="1"/>
    <col min="1275" max="1276" width="0" style="14" hidden="1" customWidth="1"/>
    <col min="1277" max="1277" width="47.7109375" style="14" customWidth="1"/>
    <col min="1278" max="1280" width="0" style="14" hidden="1" customWidth="1"/>
    <col min="1281" max="1281" width="14.5703125" style="14" customWidth="1"/>
    <col min="1282" max="1291" width="0" style="14" hidden="1" customWidth="1"/>
    <col min="1292" max="1292" width="1.7109375" style="14" customWidth="1"/>
    <col min="1293" max="1293" width="13" style="14" customWidth="1"/>
    <col min="1294" max="1295" width="11.7109375" style="14" customWidth="1"/>
    <col min="1296" max="1296" width="13" style="14" customWidth="1"/>
    <col min="1297" max="1297" width="11.7109375" style="14" customWidth="1"/>
    <col min="1298" max="1298" width="1.7109375" style="14" customWidth="1"/>
    <col min="1299" max="1299" width="13" style="14" customWidth="1"/>
    <col min="1300" max="1301" width="1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5" width="13" style="14" customWidth="1"/>
    <col min="1306" max="1306" width="11.7109375" style="14" customWidth="1"/>
    <col min="1307" max="1307" width="1.7109375" style="14" customWidth="1"/>
    <col min="1308" max="1311" width="13" style="14" customWidth="1"/>
    <col min="1312" max="1312" width="11.7109375" style="14" customWidth="1"/>
    <col min="1313" max="1313" width="1.7109375" style="14" customWidth="1"/>
    <col min="1314" max="1316" width="1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3" style="14" customWidth="1"/>
    <col min="1321" max="1321" width="11.7109375" style="14" customWidth="1"/>
    <col min="1322" max="1322" width="1.7109375" style="14" customWidth="1"/>
    <col min="1323" max="1323" width="14.5703125" style="14" customWidth="1"/>
    <col min="1324" max="1324" width="11.7109375" style="14" customWidth="1"/>
    <col min="1325" max="1325" width="1.7109375" style="14" customWidth="1"/>
    <col min="1326" max="1519" width="9.140625" style="14"/>
    <col min="1520" max="1527" width="4" style="14" customWidth="1"/>
    <col min="1528" max="1528" width="6" style="14" customWidth="1"/>
    <col min="1529" max="1530" width="4" style="14" customWidth="1"/>
    <col min="1531" max="1532" width="0" style="14" hidden="1" customWidth="1"/>
    <col min="1533" max="1533" width="47.7109375" style="14" customWidth="1"/>
    <col min="1534" max="1536" width="0" style="14" hidden="1" customWidth="1"/>
    <col min="1537" max="1537" width="14.5703125" style="14" customWidth="1"/>
    <col min="1538" max="1547" width="0" style="14" hidden="1" customWidth="1"/>
    <col min="1548" max="1548" width="1.7109375" style="14" customWidth="1"/>
    <col min="1549" max="1549" width="13" style="14" customWidth="1"/>
    <col min="1550" max="1551" width="11.7109375" style="14" customWidth="1"/>
    <col min="1552" max="1552" width="13" style="14" customWidth="1"/>
    <col min="1553" max="1553" width="11.7109375" style="14" customWidth="1"/>
    <col min="1554" max="1554" width="1.7109375" style="14" customWidth="1"/>
    <col min="1555" max="1555" width="13" style="14" customWidth="1"/>
    <col min="1556" max="1557" width="1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1" width="13" style="14" customWidth="1"/>
    <col min="1562" max="1562" width="11.7109375" style="14" customWidth="1"/>
    <col min="1563" max="1563" width="1.7109375" style="14" customWidth="1"/>
    <col min="1564" max="1567" width="13" style="14" customWidth="1"/>
    <col min="1568" max="1568" width="11.7109375" style="14" customWidth="1"/>
    <col min="1569" max="1569" width="1.7109375" style="14" customWidth="1"/>
    <col min="1570" max="1572" width="1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3" style="14" customWidth="1"/>
    <col min="1577" max="1577" width="11.7109375" style="14" customWidth="1"/>
    <col min="1578" max="1578" width="1.7109375" style="14" customWidth="1"/>
    <col min="1579" max="1579" width="14.5703125" style="14" customWidth="1"/>
    <col min="1580" max="1580" width="11.7109375" style="14" customWidth="1"/>
    <col min="1581" max="1581" width="1.7109375" style="14" customWidth="1"/>
    <col min="1582" max="1775" width="9.140625" style="14"/>
    <col min="1776" max="1783" width="4" style="14" customWidth="1"/>
    <col min="1784" max="1784" width="6" style="14" customWidth="1"/>
    <col min="1785" max="1786" width="4" style="14" customWidth="1"/>
    <col min="1787" max="1788" width="0" style="14" hidden="1" customWidth="1"/>
    <col min="1789" max="1789" width="47.7109375" style="14" customWidth="1"/>
    <col min="1790" max="1792" width="0" style="14" hidden="1" customWidth="1"/>
    <col min="1793" max="1793" width="14.5703125" style="14" customWidth="1"/>
    <col min="1794" max="1803" width="0" style="14" hidden="1" customWidth="1"/>
    <col min="1804" max="1804" width="1.7109375" style="14" customWidth="1"/>
    <col min="1805" max="1805" width="13" style="14" customWidth="1"/>
    <col min="1806" max="1807" width="11.7109375" style="14" customWidth="1"/>
    <col min="1808" max="1808" width="13" style="14" customWidth="1"/>
    <col min="1809" max="1809" width="11.7109375" style="14" customWidth="1"/>
    <col min="1810" max="1810" width="1.7109375" style="14" customWidth="1"/>
    <col min="1811" max="1811" width="13" style="14" customWidth="1"/>
    <col min="1812" max="1813" width="1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17" width="13" style="14" customWidth="1"/>
    <col min="1818" max="1818" width="11.7109375" style="14" customWidth="1"/>
    <col min="1819" max="1819" width="1.7109375" style="14" customWidth="1"/>
    <col min="1820" max="1823" width="13" style="14" customWidth="1"/>
    <col min="1824" max="1824" width="11.7109375" style="14" customWidth="1"/>
    <col min="1825" max="1825" width="1.7109375" style="14" customWidth="1"/>
    <col min="1826" max="1828" width="1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3" style="14" customWidth="1"/>
    <col min="1833" max="1833" width="11.7109375" style="14" customWidth="1"/>
    <col min="1834" max="1834" width="1.7109375" style="14" customWidth="1"/>
    <col min="1835" max="1835" width="14.5703125" style="14" customWidth="1"/>
    <col min="1836" max="1836" width="11.7109375" style="14" customWidth="1"/>
    <col min="1837" max="1837" width="1.7109375" style="14" customWidth="1"/>
    <col min="1838" max="2031" width="9.140625" style="14"/>
    <col min="2032" max="2039" width="4" style="14" customWidth="1"/>
    <col min="2040" max="2040" width="6" style="14" customWidth="1"/>
    <col min="2041" max="2042" width="4" style="14" customWidth="1"/>
    <col min="2043" max="2044" width="0" style="14" hidden="1" customWidth="1"/>
    <col min="2045" max="2045" width="47.7109375" style="14" customWidth="1"/>
    <col min="2046" max="2048" width="0" style="14" hidden="1" customWidth="1"/>
    <col min="2049" max="2049" width="14.5703125" style="14" customWidth="1"/>
    <col min="2050" max="2059" width="0" style="14" hidden="1" customWidth="1"/>
    <col min="2060" max="2060" width="1.7109375" style="14" customWidth="1"/>
    <col min="2061" max="2061" width="13" style="14" customWidth="1"/>
    <col min="2062" max="2063" width="11.7109375" style="14" customWidth="1"/>
    <col min="2064" max="2064" width="13" style="14" customWidth="1"/>
    <col min="2065" max="2065" width="11.7109375" style="14" customWidth="1"/>
    <col min="2066" max="2066" width="1.7109375" style="14" customWidth="1"/>
    <col min="2067" max="2067" width="13" style="14" customWidth="1"/>
    <col min="2068" max="2069" width="1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3" width="13" style="14" customWidth="1"/>
    <col min="2074" max="2074" width="11.7109375" style="14" customWidth="1"/>
    <col min="2075" max="2075" width="1.7109375" style="14" customWidth="1"/>
    <col min="2076" max="2079" width="13" style="14" customWidth="1"/>
    <col min="2080" max="2080" width="11.7109375" style="14" customWidth="1"/>
    <col min="2081" max="2081" width="1.7109375" style="14" customWidth="1"/>
    <col min="2082" max="2084" width="1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3" style="14" customWidth="1"/>
    <col min="2089" max="2089" width="11.7109375" style="14" customWidth="1"/>
    <col min="2090" max="2090" width="1.7109375" style="14" customWidth="1"/>
    <col min="2091" max="2091" width="14.5703125" style="14" customWidth="1"/>
    <col min="2092" max="2092" width="11.7109375" style="14" customWidth="1"/>
    <col min="2093" max="2093" width="1.7109375" style="14" customWidth="1"/>
    <col min="2094" max="2287" width="9.140625" style="14"/>
    <col min="2288" max="2295" width="4" style="14" customWidth="1"/>
    <col min="2296" max="2296" width="6" style="14" customWidth="1"/>
    <col min="2297" max="2298" width="4" style="14" customWidth="1"/>
    <col min="2299" max="2300" width="0" style="14" hidden="1" customWidth="1"/>
    <col min="2301" max="2301" width="47.7109375" style="14" customWidth="1"/>
    <col min="2302" max="2304" width="0" style="14" hidden="1" customWidth="1"/>
    <col min="2305" max="2305" width="14.5703125" style="14" customWidth="1"/>
    <col min="2306" max="2315" width="0" style="14" hidden="1" customWidth="1"/>
    <col min="2316" max="2316" width="1.7109375" style="14" customWidth="1"/>
    <col min="2317" max="2317" width="13" style="14" customWidth="1"/>
    <col min="2318" max="2319" width="11.7109375" style="14" customWidth="1"/>
    <col min="2320" max="2320" width="13" style="14" customWidth="1"/>
    <col min="2321" max="2321" width="11.7109375" style="14" customWidth="1"/>
    <col min="2322" max="2322" width="1.7109375" style="14" customWidth="1"/>
    <col min="2323" max="2323" width="13" style="14" customWidth="1"/>
    <col min="2324" max="2325" width="1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29" width="13" style="14" customWidth="1"/>
    <col min="2330" max="2330" width="11.7109375" style="14" customWidth="1"/>
    <col min="2331" max="2331" width="1.7109375" style="14" customWidth="1"/>
    <col min="2332" max="2335" width="13" style="14" customWidth="1"/>
    <col min="2336" max="2336" width="11.7109375" style="14" customWidth="1"/>
    <col min="2337" max="2337" width="1.7109375" style="14" customWidth="1"/>
    <col min="2338" max="2340" width="1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3" style="14" customWidth="1"/>
    <col min="2345" max="2345" width="11.7109375" style="14" customWidth="1"/>
    <col min="2346" max="2346" width="1.7109375" style="14" customWidth="1"/>
    <col min="2347" max="2347" width="14.5703125" style="14" customWidth="1"/>
    <col min="2348" max="2348" width="11.7109375" style="14" customWidth="1"/>
    <col min="2349" max="2349" width="1.7109375" style="14" customWidth="1"/>
    <col min="2350" max="2543" width="9.140625" style="14"/>
    <col min="2544" max="2551" width="4" style="14" customWidth="1"/>
    <col min="2552" max="2552" width="6" style="14" customWidth="1"/>
    <col min="2553" max="2554" width="4" style="14" customWidth="1"/>
    <col min="2555" max="2556" width="0" style="14" hidden="1" customWidth="1"/>
    <col min="2557" max="2557" width="47.7109375" style="14" customWidth="1"/>
    <col min="2558" max="2560" width="0" style="14" hidden="1" customWidth="1"/>
    <col min="2561" max="2561" width="14.5703125" style="14" customWidth="1"/>
    <col min="2562" max="2571" width="0" style="14" hidden="1" customWidth="1"/>
    <col min="2572" max="2572" width="1.7109375" style="14" customWidth="1"/>
    <col min="2573" max="2573" width="13" style="14" customWidth="1"/>
    <col min="2574" max="2575" width="11.7109375" style="14" customWidth="1"/>
    <col min="2576" max="2576" width="13" style="14" customWidth="1"/>
    <col min="2577" max="2577" width="11.7109375" style="14" customWidth="1"/>
    <col min="2578" max="2578" width="1.7109375" style="14" customWidth="1"/>
    <col min="2579" max="2579" width="13" style="14" customWidth="1"/>
    <col min="2580" max="2581" width="1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5" width="13" style="14" customWidth="1"/>
    <col min="2586" max="2586" width="11.7109375" style="14" customWidth="1"/>
    <col min="2587" max="2587" width="1.7109375" style="14" customWidth="1"/>
    <col min="2588" max="2591" width="13" style="14" customWidth="1"/>
    <col min="2592" max="2592" width="11.7109375" style="14" customWidth="1"/>
    <col min="2593" max="2593" width="1.7109375" style="14" customWidth="1"/>
    <col min="2594" max="2596" width="1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3" style="14" customWidth="1"/>
    <col min="2601" max="2601" width="11.7109375" style="14" customWidth="1"/>
    <col min="2602" max="2602" width="1.7109375" style="14" customWidth="1"/>
    <col min="2603" max="2603" width="14.5703125" style="14" customWidth="1"/>
    <col min="2604" max="2604" width="11.7109375" style="14" customWidth="1"/>
    <col min="2605" max="2605" width="1.7109375" style="14" customWidth="1"/>
    <col min="2606" max="2799" width="9.140625" style="14"/>
    <col min="2800" max="2807" width="4" style="14" customWidth="1"/>
    <col min="2808" max="2808" width="6" style="14" customWidth="1"/>
    <col min="2809" max="2810" width="4" style="14" customWidth="1"/>
    <col min="2811" max="2812" width="0" style="14" hidden="1" customWidth="1"/>
    <col min="2813" max="2813" width="47.7109375" style="14" customWidth="1"/>
    <col min="2814" max="2816" width="0" style="14" hidden="1" customWidth="1"/>
    <col min="2817" max="2817" width="14.5703125" style="14" customWidth="1"/>
    <col min="2818" max="2827" width="0" style="14" hidden="1" customWidth="1"/>
    <col min="2828" max="2828" width="1.7109375" style="14" customWidth="1"/>
    <col min="2829" max="2829" width="13" style="14" customWidth="1"/>
    <col min="2830" max="2831" width="11.7109375" style="14" customWidth="1"/>
    <col min="2832" max="2832" width="13" style="14" customWidth="1"/>
    <col min="2833" max="2833" width="11.7109375" style="14" customWidth="1"/>
    <col min="2834" max="2834" width="1.7109375" style="14" customWidth="1"/>
    <col min="2835" max="2835" width="13" style="14" customWidth="1"/>
    <col min="2836" max="2837" width="1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1" width="13" style="14" customWidth="1"/>
    <col min="2842" max="2842" width="11.7109375" style="14" customWidth="1"/>
    <col min="2843" max="2843" width="1.7109375" style="14" customWidth="1"/>
    <col min="2844" max="2847" width="13" style="14" customWidth="1"/>
    <col min="2848" max="2848" width="11.7109375" style="14" customWidth="1"/>
    <col min="2849" max="2849" width="1.7109375" style="14" customWidth="1"/>
    <col min="2850" max="2852" width="1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3" style="14" customWidth="1"/>
    <col min="2857" max="2857" width="11.7109375" style="14" customWidth="1"/>
    <col min="2858" max="2858" width="1.7109375" style="14" customWidth="1"/>
    <col min="2859" max="2859" width="14.5703125" style="14" customWidth="1"/>
    <col min="2860" max="2860" width="11.7109375" style="14" customWidth="1"/>
    <col min="2861" max="2861" width="1.7109375" style="14" customWidth="1"/>
    <col min="2862" max="3055" width="9.140625" style="14"/>
    <col min="3056" max="3063" width="4" style="14" customWidth="1"/>
    <col min="3064" max="3064" width="6" style="14" customWidth="1"/>
    <col min="3065" max="3066" width="4" style="14" customWidth="1"/>
    <col min="3067" max="3068" width="0" style="14" hidden="1" customWidth="1"/>
    <col min="3069" max="3069" width="47.7109375" style="14" customWidth="1"/>
    <col min="3070" max="3072" width="0" style="14" hidden="1" customWidth="1"/>
    <col min="3073" max="3073" width="14.5703125" style="14" customWidth="1"/>
    <col min="3074" max="3083" width="0" style="14" hidden="1" customWidth="1"/>
    <col min="3084" max="3084" width="1.7109375" style="14" customWidth="1"/>
    <col min="3085" max="3085" width="13" style="14" customWidth="1"/>
    <col min="3086" max="3087" width="11.7109375" style="14" customWidth="1"/>
    <col min="3088" max="3088" width="13" style="14" customWidth="1"/>
    <col min="3089" max="3089" width="11.7109375" style="14" customWidth="1"/>
    <col min="3090" max="3090" width="1.7109375" style="14" customWidth="1"/>
    <col min="3091" max="3091" width="13" style="14" customWidth="1"/>
    <col min="3092" max="3093" width="1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097" width="13" style="14" customWidth="1"/>
    <col min="3098" max="3098" width="11.7109375" style="14" customWidth="1"/>
    <col min="3099" max="3099" width="1.7109375" style="14" customWidth="1"/>
    <col min="3100" max="3103" width="13" style="14" customWidth="1"/>
    <col min="3104" max="3104" width="11.7109375" style="14" customWidth="1"/>
    <col min="3105" max="3105" width="1.7109375" style="14" customWidth="1"/>
    <col min="3106" max="3108" width="1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3" style="14" customWidth="1"/>
    <col min="3113" max="3113" width="11.7109375" style="14" customWidth="1"/>
    <col min="3114" max="3114" width="1.7109375" style="14" customWidth="1"/>
    <col min="3115" max="3115" width="14.5703125" style="14" customWidth="1"/>
    <col min="3116" max="3116" width="11.7109375" style="14" customWidth="1"/>
    <col min="3117" max="3117" width="1.7109375" style="14" customWidth="1"/>
    <col min="3118" max="3311" width="9.140625" style="14"/>
    <col min="3312" max="3319" width="4" style="14" customWidth="1"/>
    <col min="3320" max="3320" width="6" style="14" customWidth="1"/>
    <col min="3321" max="3322" width="4" style="14" customWidth="1"/>
    <col min="3323" max="3324" width="0" style="14" hidden="1" customWidth="1"/>
    <col min="3325" max="3325" width="47.7109375" style="14" customWidth="1"/>
    <col min="3326" max="3328" width="0" style="14" hidden="1" customWidth="1"/>
    <col min="3329" max="3329" width="14.5703125" style="14" customWidth="1"/>
    <col min="3330" max="3339" width="0" style="14" hidden="1" customWidth="1"/>
    <col min="3340" max="3340" width="1.7109375" style="14" customWidth="1"/>
    <col min="3341" max="3341" width="13" style="14" customWidth="1"/>
    <col min="3342" max="3343" width="11.7109375" style="14" customWidth="1"/>
    <col min="3344" max="3344" width="13" style="14" customWidth="1"/>
    <col min="3345" max="3345" width="11.7109375" style="14" customWidth="1"/>
    <col min="3346" max="3346" width="1.7109375" style="14" customWidth="1"/>
    <col min="3347" max="3347" width="13" style="14" customWidth="1"/>
    <col min="3348" max="3349" width="1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3" width="13" style="14" customWidth="1"/>
    <col min="3354" max="3354" width="11.7109375" style="14" customWidth="1"/>
    <col min="3355" max="3355" width="1.7109375" style="14" customWidth="1"/>
    <col min="3356" max="3359" width="13" style="14" customWidth="1"/>
    <col min="3360" max="3360" width="11.7109375" style="14" customWidth="1"/>
    <col min="3361" max="3361" width="1.7109375" style="14" customWidth="1"/>
    <col min="3362" max="3364" width="1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3" style="14" customWidth="1"/>
    <col min="3369" max="3369" width="11.7109375" style="14" customWidth="1"/>
    <col min="3370" max="3370" width="1.7109375" style="14" customWidth="1"/>
    <col min="3371" max="3371" width="14.5703125" style="14" customWidth="1"/>
    <col min="3372" max="3372" width="11.7109375" style="14" customWidth="1"/>
    <col min="3373" max="3373" width="1.7109375" style="14" customWidth="1"/>
    <col min="3374" max="3567" width="9.140625" style="14"/>
    <col min="3568" max="3575" width="4" style="14" customWidth="1"/>
    <col min="3576" max="3576" width="6" style="14" customWidth="1"/>
    <col min="3577" max="3578" width="4" style="14" customWidth="1"/>
    <col min="3579" max="3580" width="0" style="14" hidden="1" customWidth="1"/>
    <col min="3581" max="3581" width="47.7109375" style="14" customWidth="1"/>
    <col min="3582" max="3584" width="0" style="14" hidden="1" customWidth="1"/>
    <col min="3585" max="3585" width="14.5703125" style="14" customWidth="1"/>
    <col min="3586" max="3595" width="0" style="14" hidden="1" customWidth="1"/>
    <col min="3596" max="3596" width="1.7109375" style="14" customWidth="1"/>
    <col min="3597" max="3597" width="13" style="14" customWidth="1"/>
    <col min="3598" max="3599" width="11.7109375" style="14" customWidth="1"/>
    <col min="3600" max="3600" width="13" style="14" customWidth="1"/>
    <col min="3601" max="3601" width="11.7109375" style="14" customWidth="1"/>
    <col min="3602" max="3602" width="1.7109375" style="14" customWidth="1"/>
    <col min="3603" max="3603" width="13" style="14" customWidth="1"/>
    <col min="3604" max="3605" width="1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09" width="13" style="14" customWidth="1"/>
    <col min="3610" max="3610" width="11.7109375" style="14" customWidth="1"/>
    <col min="3611" max="3611" width="1.7109375" style="14" customWidth="1"/>
    <col min="3612" max="3615" width="13" style="14" customWidth="1"/>
    <col min="3616" max="3616" width="11.7109375" style="14" customWidth="1"/>
    <col min="3617" max="3617" width="1.7109375" style="14" customWidth="1"/>
    <col min="3618" max="3620" width="1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3" style="14" customWidth="1"/>
    <col min="3625" max="3625" width="11.7109375" style="14" customWidth="1"/>
    <col min="3626" max="3626" width="1.7109375" style="14" customWidth="1"/>
    <col min="3627" max="3627" width="14.5703125" style="14" customWidth="1"/>
    <col min="3628" max="3628" width="11.7109375" style="14" customWidth="1"/>
    <col min="3629" max="3629" width="1.7109375" style="14" customWidth="1"/>
    <col min="3630" max="3823" width="9.140625" style="14"/>
    <col min="3824" max="3831" width="4" style="14" customWidth="1"/>
    <col min="3832" max="3832" width="6" style="14" customWidth="1"/>
    <col min="3833" max="3834" width="4" style="14" customWidth="1"/>
    <col min="3835" max="3836" width="0" style="14" hidden="1" customWidth="1"/>
    <col min="3837" max="3837" width="47.7109375" style="14" customWidth="1"/>
    <col min="3838" max="3840" width="0" style="14" hidden="1" customWidth="1"/>
    <col min="3841" max="3841" width="14.5703125" style="14" customWidth="1"/>
    <col min="3842" max="3851" width="0" style="14" hidden="1" customWidth="1"/>
    <col min="3852" max="3852" width="1.7109375" style="14" customWidth="1"/>
    <col min="3853" max="3853" width="13" style="14" customWidth="1"/>
    <col min="3854" max="3855" width="11.7109375" style="14" customWidth="1"/>
    <col min="3856" max="3856" width="13" style="14" customWidth="1"/>
    <col min="3857" max="3857" width="11.7109375" style="14" customWidth="1"/>
    <col min="3858" max="3858" width="1.7109375" style="14" customWidth="1"/>
    <col min="3859" max="3859" width="13" style="14" customWidth="1"/>
    <col min="3860" max="3861" width="1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5" width="13" style="14" customWidth="1"/>
    <col min="3866" max="3866" width="11.7109375" style="14" customWidth="1"/>
    <col min="3867" max="3867" width="1.7109375" style="14" customWidth="1"/>
    <col min="3868" max="3871" width="13" style="14" customWidth="1"/>
    <col min="3872" max="3872" width="11.7109375" style="14" customWidth="1"/>
    <col min="3873" max="3873" width="1.7109375" style="14" customWidth="1"/>
    <col min="3874" max="3876" width="1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3" style="14" customWidth="1"/>
    <col min="3881" max="3881" width="11.7109375" style="14" customWidth="1"/>
    <col min="3882" max="3882" width="1.7109375" style="14" customWidth="1"/>
    <col min="3883" max="3883" width="14.5703125" style="14" customWidth="1"/>
    <col min="3884" max="3884" width="11.7109375" style="14" customWidth="1"/>
    <col min="3885" max="3885" width="1.7109375" style="14" customWidth="1"/>
    <col min="3886" max="4079" width="9.140625" style="14"/>
    <col min="4080" max="4087" width="4" style="14" customWidth="1"/>
    <col min="4088" max="4088" width="6" style="14" customWidth="1"/>
    <col min="4089" max="4090" width="4" style="14" customWidth="1"/>
    <col min="4091" max="4092" width="0" style="14" hidden="1" customWidth="1"/>
    <col min="4093" max="4093" width="47.7109375" style="14" customWidth="1"/>
    <col min="4094" max="4096" width="0" style="14" hidden="1" customWidth="1"/>
    <col min="4097" max="4097" width="14.5703125" style="14" customWidth="1"/>
    <col min="4098" max="4107" width="0" style="14" hidden="1" customWidth="1"/>
    <col min="4108" max="4108" width="1.7109375" style="14" customWidth="1"/>
    <col min="4109" max="4109" width="13" style="14" customWidth="1"/>
    <col min="4110" max="4111" width="11.7109375" style="14" customWidth="1"/>
    <col min="4112" max="4112" width="13" style="14" customWidth="1"/>
    <col min="4113" max="4113" width="11.7109375" style="14" customWidth="1"/>
    <col min="4114" max="4114" width="1.7109375" style="14" customWidth="1"/>
    <col min="4115" max="4115" width="13" style="14" customWidth="1"/>
    <col min="4116" max="4117" width="1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1" width="13" style="14" customWidth="1"/>
    <col min="4122" max="4122" width="11.7109375" style="14" customWidth="1"/>
    <col min="4123" max="4123" width="1.7109375" style="14" customWidth="1"/>
    <col min="4124" max="4127" width="13" style="14" customWidth="1"/>
    <col min="4128" max="4128" width="11.7109375" style="14" customWidth="1"/>
    <col min="4129" max="4129" width="1.7109375" style="14" customWidth="1"/>
    <col min="4130" max="4132" width="1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3" style="14" customWidth="1"/>
    <col min="4137" max="4137" width="11.7109375" style="14" customWidth="1"/>
    <col min="4138" max="4138" width="1.7109375" style="14" customWidth="1"/>
    <col min="4139" max="4139" width="14.5703125" style="14" customWidth="1"/>
    <col min="4140" max="4140" width="11.7109375" style="14" customWidth="1"/>
    <col min="4141" max="4141" width="1.7109375" style="14" customWidth="1"/>
    <col min="4142" max="4335" width="9.140625" style="14"/>
    <col min="4336" max="4343" width="4" style="14" customWidth="1"/>
    <col min="4344" max="4344" width="6" style="14" customWidth="1"/>
    <col min="4345" max="4346" width="4" style="14" customWidth="1"/>
    <col min="4347" max="4348" width="0" style="14" hidden="1" customWidth="1"/>
    <col min="4349" max="4349" width="47.7109375" style="14" customWidth="1"/>
    <col min="4350" max="4352" width="0" style="14" hidden="1" customWidth="1"/>
    <col min="4353" max="4353" width="14.5703125" style="14" customWidth="1"/>
    <col min="4354" max="4363" width="0" style="14" hidden="1" customWidth="1"/>
    <col min="4364" max="4364" width="1.7109375" style="14" customWidth="1"/>
    <col min="4365" max="4365" width="13" style="14" customWidth="1"/>
    <col min="4366" max="4367" width="11.7109375" style="14" customWidth="1"/>
    <col min="4368" max="4368" width="13" style="14" customWidth="1"/>
    <col min="4369" max="4369" width="11.7109375" style="14" customWidth="1"/>
    <col min="4370" max="4370" width="1.7109375" style="14" customWidth="1"/>
    <col min="4371" max="4371" width="13" style="14" customWidth="1"/>
    <col min="4372" max="4373" width="1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77" width="13" style="14" customWidth="1"/>
    <col min="4378" max="4378" width="11.7109375" style="14" customWidth="1"/>
    <col min="4379" max="4379" width="1.7109375" style="14" customWidth="1"/>
    <col min="4380" max="4383" width="13" style="14" customWidth="1"/>
    <col min="4384" max="4384" width="11.7109375" style="14" customWidth="1"/>
    <col min="4385" max="4385" width="1.7109375" style="14" customWidth="1"/>
    <col min="4386" max="4388" width="1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3" style="14" customWidth="1"/>
    <col min="4393" max="4393" width="11.7109375" style="14" customWidth="1"/>
    <col min="4394" max="4394" width="1.7109375" style="14" customWidth="1"/>
    <col min="4395" max="4395" width="14.5703125" style="14" customWidth="1"/>
    <col min="4396" max="4396" width="11.7109375" style="14" customWidth="1"/>
    <col min="4397" max="4397" width="1.7109375" style="14" customWidth="1"/>
    <col min="4398" max="4591" width="9.140625" style="14"/>
    <col min="4592" max="4599" width="4" style="14" customWidth="1"/>
    <col min="4600" max="4600" width="6" style="14" customWidth="1"/>
    <col min="4601" max="4602" width="4" style="14" customWidth="1"/>
    <col min="4603" max="4604" width="0" style="14" hidden="1" customWidth="1"/>
    <col min="4605" max="4605" width="47.7109375" style="14" customWidth="1"/>
    <col min="4606" max="4608" width="0" style="14" hidden="1" customWidth="1"/>
    <col min="4609" max="4609" width="14.5703125" style="14" customWidth="1"/>
    <col min="4610" max="4619" width="0" style="14" hidden="1" customWidth="1"/>
    <col min="4620" max="4620" width="1.7109375" style="14" customWidth="1"/>
    <col min="4621" max="4621" width="13" style="14" customWidth="1"/>
    <col min="4622" max="4623" width="11.7109375" style="14" customWidth="1"/>
    <col min="4624" max="4624" width="13" style="14" customWidth="1"/>
    <col min="4625" max="4625" width="11.7109375" style="14" customWidth="1"/>
    <col min="4626" max="4626" width="1.7109375" style="14" customWidth="1"/>
    <col min="4627" max="4627" width="13" style="14" customWidth="1"/>
    <col min="4628" max="4629" width="1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3" width="13" style="14" customWidth="1"/>
    <col min="4634" max="4634" width="11.7109375" style="14" customWidth="1"/>
    <col min="4635" max="4635" width="1.7109375" style="14" customWidth="1"/>
    <col min="4636" max="4639" width="13" style="14" customWidth="1"/>
    <col min="4640" max="4640" width="11.7109375" style="14" customWidth="1"/>
    <col min="4641" max="4641" width="1.7109375" style="14" customWidth="1"/>
    <col min="4642" max="4644" width="1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3" style="14" customWidth="1"/>
    <col min="4649" max="4649" width="11.7109375" style="14" customWidth="1"/>
    <col min="4650" max="4650" width="1.7109375" style="14" customWidth="1"/>
    <col min="4651" max="4651" width="14.5703125" style="14" customWidth="1"/>
    <col min="4652" max="4652" width="11.7109375" style="14" customWidth="1"/>
    <col min="4653" max="4653" width="1.7109375" style="14" customWidth="1"/>
    <col min="4654" max="4847" width="9.140625" style="14"/>
    <col min="4848" max="4855" width="4" style="14" customWidth="1"/>
    <col min="4856" max="4856" width="6" style="14" customWidth="1"/>
    <col min="4857" max="4858" width="4" style="14" customWidth="1"/>
    <col min="4859" max="4860" width="0" style="14" hidden="1" customWidth="1"/>
    <col min="4861" max="4861" width="47.7109375" style="14" customWidth="1"/>
    <col min="4862" max="4864" width="0" style="14" hidden="1" customWidth="1"/>
    <col min="4865" max="4865" width="14.5703125" style="14" customWidth="1"/>
    <col min="4866" max="4875" width="0" style="14" hidden="1" customWidth="1"/>
    <col min="4876" max="4876" width="1.7109375" style="14" customWidth="1"/>
    <col min="4877" max="4877" width="13" style="14" customWidth="1"/>
    <col min="4878" max="4879" width="11.7109375" style="14" customWidth="1"/>
    <col min="4880" max="4880" width="13" style="14" customWidth="1"/>
    <col min="4881" max="4881" width="11.7109375" style="14" customWidth="1"/>
    <col min="4882" max="4882" width="1.7109375" style="14" customWidth="1"/>
    <col min="4883" max="4883" width="13" style="14" customWidth="1"/>
    <col min="4884" max="4885" width="1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89" width="13" style="14" customWidth="1"/>
    <col min="4890" max="4890" width="11.7109375" style="14" customWidth="1"/>
    <col min="4891" max="4891" width="1.7109375" style="14" customWidth="1"/>
    <col min="4892" max="4895" width="13" style="14" customWidth="1"/>
    <col min="4896" max="4896" width="11.7109375" style="14" customWidth="1"/>
    <col min="4897" max="4897" width="1.7109375" style="14" customWidth="1"/>
    <col min="4898" max="4900" width="1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3" style="14" customWidth="1"/>
    <col min="4905" max="4905" width="11.7109375" style="14" customWidth="1"/>
    <col min="4906" max="4906" width="1.7109375" style="14" customWidth="1"/>
    <col min="4907" max="4907" width="14.5703125" style="14" customWidth="1"/>
    <col min="4908" max="4908" width="11.7109375" style="14" customWidth="1"/>
    <col min="4909" max="4909" width="1.7109375" style="14" customWidth="1"/>
    <col min="4910" max="5103" width="9.140625" style="14"/>
    <col min="5104" max="5111" width="4" style="14" customWidth="1"/>
    <col min="5112" max="5112" width="6" style="14" customWidth="1"/>
    <col min="5113" max="5114" width="4" style="14" customWidth="1"/>
    <col min="5115" max="5116" width="0" style="14" hidden="1" customWidth="1"/>
    <col min="5117" max="5117" width="47.7109375" style="14" customWidth="1"/>
    <col min="5118" max="5120" width="0" style="14" hidden="1" customWidth="1"/>
    <col min="5121" max="5121" width="14.5703125" style="14" customWidth="1"/>
    <col min="5122" max="5131" width="0" style="14" hidden="1" customWidth="1"/>
    <col min="5132" max="5132" width="1.7109375" style="14" customWidth="1"/>
    <col min="5133" max="5133" width="13" style="14" customWidth="1"/>
    <col min="5134" max="5135" width="11.7109375" style="14" customWidth="1"/>
    <col min="5136" max="5136" width="13" style="14" customWidth="1"/>
    <col min="5137" max="5137" width="11.7109375" style="14" customWidth="1"/>
    <col min="5138" max="5138" width="1.7109375" style="14" customWidth="1"/>
    <col min="5139" max="5139" width="13" style="14" customWidth="1"/>
    <col min="5140" max="5141" width="1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5" width="13" style="14" customWidth="1"/>
    <col min="5146" max="5146" width="11.7109375" style="14" customWidth="1"/>
    <col min="5147" max="5147" width="1.7109375" style="14" customWidth="1"/>
    <col min="5148" max="5151" width="13" style="14" customWidth="1"/>
    <col min="5152" max="5152" width="11.7109375" style="14" customWidth="1"/>
    <col min="5153" max="5153" width="1.7109375" style="14" customWidth="1"/>
    <col min="5154" max="5156" width="1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3" style="14" customWidth="1"/>
    <col min="5161" max="5161" width="11.7109375" style="14" customWidth="1"/>
    <col min="5162" max="5162" width="1.7109375" style="14" customWidth="1"/>
    <col min="5163" max="5163" width="14.5703125" style="14" customWidth="1"/>
    <col min="5164" max="5164" width="11.7109375" style="14" customWidth="1"/>
    <col min="5165" max="5165" width="1.7109375" style="14" customWidth="1"/>
    <col min="5166" max="5359" width="9.140625" style="14"/>
    <col min="5360" max="5367" width="4" style="14" customWidth="1"/>
    <col min="5368" max="5368" width="6" style="14" customWidth="1"/>
    <col min="5369" max="5370" width="4" style="14" customWidth="1"/>
    <col min="5371" max="5372" width="0" style="14" hidden="1" customWidth="1"/>
    <col min="5373" max="5373" width="47.7109375" style="14" customWidth="1"/>
    <col min="5374" max="5376" width="0" style="14" hidden="1" customWidth="1"/>
    <col min="5377" max="5377" width="14.5703125" style="14" customWidth="1"/>
    <col min="5378" max="5387" width="0" style="14" hidden="1" customWidth="1"/>
    <col min="5388" max="5388" width="1.7109375" style="14" customWidth="1"/>
    <col min="5389" max="5389" width="13" style="14" customWidth="1"/>
    <col min="5390" max="5391" width="11.7109375" style="14" customWidth="1"/>
    <col min="5392" max="5392" width="13" style="14" customWidth="1"/>
    <col min="5393" max="5393" width="11.7109375" style="14" customWidth="1"/>
    <col min="5394" max="5394" width="1.7109375" style="14" customWidth="1"/>
    <col min="5395" max="5395" width="13" style="14" customWidth="1"/>
    <col min="5396" max="5397" width="1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1" width="13" style="14" customWidth="1"/>
    <col min="5402" max="5402" width="11.7109375" style="14" customWidth="1"/>
    <col min="5403" max="5403" width="1.7109375" style="14" customWidth="1"/>
    <col min="5404" max="5407" width="13" style="14" customWidth="1"/>
    <col min="5408" max="5408" width="11.7109375" style="14" customWidth="1"/>
    <col min="5409" max="5409" width="1.7109375" style="14" customWidth="1"/>
    <col min="5410" max="5412" width="1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3" style="14" customWidth="1"/>
    <col min="5417" max="5417" width="11.7109375" style="14" customWidth="1"/>
    <col min="5418" max="5418" width="1.7109375" style="14" customWidth="1"/>
    <col min="5419" max="5419" width="14.5703125" style="14" customWidth="1"/>
    <col min="5420" max="5420" width="11.7109375" style="14" customWidth="1"/>
    <col min="5421" max="5421" width="1.7109375" style="14" customWidth="1"/>
    <col min="5422" max="5615" width="9.140625" style="14"/>
    <col min="5616" max="5623" width="4" style="14" customWidth="1"/>
    <col min="5624" max="5624" width="6" style="14" customWidth="1"/>
    <col min="5625" max="5626" width="4" style="14" customWidth="1"/>
    <col min="5627" max="5628" width="0" style="14" hidden="1" customWidth="1"/>
    <col min="5629" max="5629" width="47.7109375" style="14" customWidth="1"/>
    <col min="5630" max="5632" width="0" style="14" hidden="1" customWidth="1"/>
    <col min="5633" max="5633" width="14.5703125" style="14" customWidth="1"/>
    <col min="5634" max="5643" width="0" style="14" hidden="1" customWidth="1"/>
    <col min="5644" max="5644" width="1.7109375" style="14" customWidth="1"/>
    <col min="5645" max="5645" width="13" style="14" customWidth="1"/>
    <col min="5646" max="5647" width="11.7109375" style="14" customWidth="1"/>
    <col min="5648" max="5648" width="13" style="14" customWidth="1"/>
    <col min="5649" max="5649" width="11.7109375" style="14" customWidth="1"/>
    <col min="5650" max="5650" width="1.7109375" style="14" customWidth="1"/>
    <col min="5651" max="5651" width="13" style="14" customWidth="1"/>
    <col min="5652" max="5653" width="1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57" width="13" style="14" customWidth="1"/>
    <col min="5658" max="5658" width="11.7109375" style="14" customWidth="1"/>
    <col min="5659" max="5659" width="1.7109375" style="14" customWidth="1"/>
    <col min="5660" max="5663" width="13" style="14" customWidth="1"/>
    <col min="5664" max="5664" width="11.7109375" style="14" customWidth="1"/>
    <col min="5665" max="5665" width="1.7109375" style="14" customWidth="1"/>
    <col min="5666" max="5668" width="1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3" style="14" customWidth="1"/>
    <col min="5673" max="5673" width="11.7109375" style="14" customWidth="1"/>
    <col min="5674" max="5674" width="1.7109375" style="14" customWidth="1"/>
    <col min="5675" max="5675" width="14.5703125" style="14" customWidth="1"/>
    <col min="5676" max="5676" width="11.7109375" style="14" customWidth="1"/>
    <col min="5677" max="5677" width="1.7109375" style="14" customWidth="1"/>
    <col min="5678" max="5871" width="9.140625" style="14"/>
    <col min="5872" max="5879" width="4" style="14" customWidth="1"/>
    <col min="5880" max="5880" width="6" style="14" customWidth="1"/>
    <col min="5881" max="5882" width="4" style="14" customWidth="1"/>
    <col min="5883" max="5884" width="0" style="14" hidden="1" customWidth="1"/>
    <col min="5885" max="5885" width="47.7109375" style="14" customWidth="1"/>
    <col min="5886" max="5888" width="0" style="14" hidden="1" customWidth="1"/>
    <col min="5889" max="5889" width="14.5703125" style="14" customWidth="1"/>
    <col min="5890" max="5899" width="0" style="14" hidden="1" customWidth="1"/>
    <col min="5900" max="5900" width="1.7109375" style="14" customWidth="1"/>
    <col min="5901" max="5901" width="13" style="14" customWidth="1"/>
    <col min="5902" max="5903" width="11.7109375" style="14" customWidth="1"/>
    <col min="5904" max="5904" width="13" style="14" customWidth="1"/>
    <col min="5905" max="5905" width="11.7109375" style="14" customWidth="1"/>
    <col min="5906" max="5906" width="1.7109375" style="14" customWidth="1"/>
    <col min="5907" max="5907" width="13" style="14" customWidth="1"/>
    <col min="5908" max="5909" width="1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3" width="13" style="14" customWidth="1"/>
    <col min="5914" max="5914" width="11.7109375" style="14" customWidth="1"/>
    <col min="5915" max="5915" width="1.7109375" style="14" customWidth="1"/>
    <col min="5916" max="5919" width="13" style="14" customWidth="1"/>
    <col min="5920" max="5920" width="11.7109375" style="14" customWidth="1"/>
    <col min="5921" max="5921" width="1.7109375" style="14" customWidth="1"/>
    <col min="5922" max="5924" width="1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3" style="14" customWidth="1"/>
    <col min="5929" max="5929" width="11.7109375" style="14" customWidth="1"/>
    <col min="5930" max="5930" width="1.7109375" style="14" customWidth="1"/>
    <col min="5931" max="5931" width="14.5703125" style="14" customWidth="1"/>
    <col min="5932" max="5932" width="11.7109375" style="14" customWidth="1"/>
    <col min="5933" max="5933" width="1.7109375" style="14" customWidth="1"/>
    <col min="5934" max="6127" width="9.140625" style="14"/>
    <col min="6128" max="6135" width="4" style="14" customWidth="1"/>
    <col min="6136" max="6136" width="6" style="14" customWidth="1"/>
    <col min="6137" max="6138" width="4" style="14" customWidth="1"/>
    <col min="6139" max="6140" width="0" style="14" hidden="1" customWidth="1"/>
    <col min="6141" max="6141" width="47.7109375" style="14" customWidth="1"/>
    <col min="6142" max="6144" width="0" style="14" hidden="1" customWidth="1"/>
    <col min="6145" max="6145" width="14.5703125" style="14" customWidth="1"/>
    <col min="6146" max="6155" width="0" style="14" hidden="1" customWidth="1"/>
    <col min="6156" max="6156" width="1.7109375" style="14" customWidth="1"/>
    <col min="6157" max="6157" width="13" style="14" customWidth="1"/>
    <col min="6158" max="6159" width="11.7109375" style="14" customWidth="1"/>
    <col min="6160" max="6160" width="13" style="14" customWidth="1"/>
    <col min="6161" max="6161" width="11.7109375" style="14" customWidth="1"/>
    <col min="6162" max="6162" width="1.7109375" style="14" customWidth="1"/>
    <col min="6163" max="6163" width="13" style="14" customWidth="1"/>
    <col min="6164" max="6165" width="1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69" width="13" style="14" customWidth="1"/>
    <col min="6170" max="6170" width="11.7109375" style="14" customWidth="1"/>
    <col min="6171" max="6171" width="1.7109375" style="14" customWidth="1"/>
    <col min="6172" max="6175" width="13" style="14" customWidth="1"/>
    <col min="6176" max="6176" width="11.7109375" style="14" customWidth="1"/>
    <col min="6177" max="6177" width="1.7109375" style="14" customWidth="1"/>
    <col min="6178" max="6180" width="1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3" style="14" customWidth="1"/>
    <col min="6185" max="6185" width="11.7109375" style="14" customWidth="1"/>
    <col min="6186" max="6186" width="1.7109375" style="14" customWidth="1"/>
    <col min="6187" max="6187" width="14.5703125" style="14" customWidth="1"/>
    <col min="6188" max="6188" width="11.7109375" style="14" customWidth="1"/>
    <col min="6189" max="6189" width="1.7109375" style="14" customWidth="1"/>
    <col min="6190" max="6383" width="9.140625" style="14"/>
    <col min="6384" max="6391" width="4" style="14" customWidth="1"/>
    <col min="6392" max="6392" width="6" style="14" customWidth="1"/>
    <col min="6393" max="6394" width="4" style="14" customWidth="1"/>
    <col min="6395" max="6396" width="0" style="14" hidden="1" customWidth="1"/>
    <col min="6397" max="6397" width="47.7109375" style="14" customWidth="1"/>
    <col min="6398" max="6400" width="0" style="14" hidden="1" customWidth="1"/>
    <col min="6401" max="6401" width="14.5703125" style="14" customWidth="1"/>
    <col min="6402" max="6411" width="0" style="14" hidden="1" customWidth="1"/>
    <col min="6412" max="6412" width="1.7109375" style="14" customWidth="1"/>
    <col min="6413" max="6413" width="13" style="14" customWidth="1"/>
    <col min="6414" max="6415" width="11.7109375" style="14" customWidth="1"/>
    <col min="6416" max="6416" width="13" style="14" customWidth="1"/>
    <col min="6417" max="6417" width="11.7109375" style="14" customWidth="1"/>
    <col min="6418" max="6418" width="1.7109375" style="14" customWidth="1"/>
    <col min="6419" max="6419" width="13" style="14" customWidth="1"/>
    <col min="6420" max="6421" width="1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5" width="13" style="14" customWidth="1"/>
    <col min="6426" max="6426" width="11.7109375" style="14" customWidth="1"/>
    <col min="6427" max="6427" width="1.7109375" style="14" customWidth="1"/>
    <col min="6428" max="6431" width="13" style="14" customWidth="1"/>
    <col min="6432" max="6432" width="11.7109375" style="14" customWidth="1"/>
    <col min="6433" max="6433" width="1.7109375" style="14" customWidth="1"/>
    <col min="6434" max="6436" width="1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3" style="14" customWidth="1"/>
    <col min="6441" max="6441" width="11.7109375" style="14" customWidth="1"/>
    <col min="6442" max="6442" width="1.7109375" style="14" customWidth="1"/>
    <col min="6443" max="6443" width="14.5703125" style="14" customWidth="1"/>
    <col min="6444" max="6444" width="11.7109375" style="14" customWidth="1"/>
    <col min="6445" max="6445" width="1.7109375" style="14" customWidth="1"/>
    <col min="6446" max="6639" width="9.140625" style="14"/>
    <col min="6640" max="6647" width="4" style="14" customWidth="1"/>
    <col min="6648" max="6648" width="6" style="14" customWidth="1"/>
    <col min="6649" max="6650" width="4" style="14" customWidth="1"/>
    <col min="6651" max="6652" width="0" style="14" hidden="1" customWidth="1"/>
    <col min="6653" max="6653" width="47.7109375" style="14" customWidth="1"/>
    <col min="6654" max="6656" width="0" style="14" hidden="1" customWidth="1"/>
    <col min="6657" max="6657" width="14.5703125" style="14" customWidth="1"/>
    <col min="6658" max="6667" width="0" style="14" hidden="1" customWidth="1"/>
    <col min="6668" max="6668" width="1.7109375" style="14" customWidth="1"/>
    <col min="6669" max="6669" width="13" style="14" customWidth="1"/>
    <col min="6670" max="6671" width="11.7109375" style="14" customWidth="1"/>
    <col min="6672" max="6672" width="13" style="14" customWidth="1"/>
    <col min="6673" max="6673" width="11.7109375" style="14" customWidth="1"/>
    <col min="6674" max="6674" width="1.7109375" style="14" customWidth="1"/>
    <col min="6675" max="6675" width="13" style="14" customWidth="1"/>
    <col min="6676" max="6677" width="1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1" width="13" style="14" customWidth="1"/>
    <col min="6682" max="6682" width="11.7109375" style="14" customWidth="1"/>
    <col min="6683" max="6683" width="1.7109375" style="14" customWidth="1"/>
    <col min="6684" max="6687" width="13" style="14" customWidth="1"/>
    <col min="6688" max="6688" width="11.7109375" style="14" customWidth="1"/>
    <col min="6689" max="6689" width="1.7109375" style="14" customWidth="1"/>
    <col min="6690" max="6692" width="1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3" style="14" customWidth="1"/>
    <col min="6697" max="6697" width="11.7109375" style="14" customWidth="1"/>
    <col min="6698" max="6698" width="1.7109375" style="14" customWidth="1"/>
    <col min="6699" max="6699" width="14.5703125" style="14" customWidth="1"/>
    <col min="6700" max="6700" width="11.7109375" style="14" customWidth="1"/>
    <col min="6701" max="6701" width="1.7109375" style="14" customWidth="1"/>
    <col min="6702" max="6895" width="9.140625" style="14"/>
    <col min="6896" max="6903" width="4" style="14" customWidth="1"/>
    <col min="6904" max="6904" width="6" style="14" customWidth="1"/>
    <col min="6905" max="6906" width="4" style="14" customWidth="1"/>
    <col min="6907" max="6908" width="0" style="14" hidden="1" customWidth="1"/>
    <col min="6909" max="6909" width="47.7109375" style="14" customWidth="1"/>
    <col min="6910" max="6912" width="0" style="14" hidden="1" customWidth="1"/>
    <col min="6913" max="6913" width="14.5703125" style="14" customWidth="1"/>
    <col min="6914" max="6923" width="0" style="14" hidden="1" customWidth="1"/>
    <col min="6924" max="6924" width="1.7109375" style="14" customWidth="1"/>
    <col min="6925" max="6925" width="13" style="14" customWidth="1"/>
    <col min="6926" max="6927" width="11.7109375" style="14" customWidth="1"/>
    <col min="6928" max="6928" width="13" style="14" customWidth="1"/>
    <col min="6929" max="6929" width="11.7109375" style="14" customWidth="1"/>
    <col min="6930" max="6930" width="1.7109375" style="14" customWidth="1"/>
    <col min="6931" max="6931" width="13" style="14" customWidth="1"/>
    <col min="6932" max="6933" width="1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37" width="13" style="14" customWidth="1"/>
    <col min="6938" max="6938" width="11.7109375" style="14" customWidth="1"/>
    <col min="6939" max="6939" width="1.7109375" style="14" customWidth="1"/>
    <col min="6940" max="6943" width="13" style="14" customWidth="1"/>
    <col min="6944" max="6944" width="11.7109375" style="14" customWidth="1"/>
    <col min="6945" max="6945" width="1.7109375" style="14" customWidth="1"/>
    <col min="6946" max="6948" width="1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3" style="14" customWidth="1"/>
    <col min="6953" max="6953" width="11.7109375" style="14" customWidth="1"/>
    <col min="6954" max="6954" width="1.7109375" style="14" customWidth="1"/>
    <col min="6955" max="6955" width="14.5703125" style="14" customWidth="1"/>
    <col min="6956" max="6956" width="11.7109375" style="14" customWidth="1"/>
    <col min="6957" max="6957" width="1.7109375" style="14" customWidth="1"/>
    <col min="6958" max="7151" width="9.140625" style="14"/>
    <col min="7152" max="7159" width="4" style="14" customWidth="1"/>
    <col min="7160" max="7160" width="6" style="14" customWidth="1"/>
    <col min="7161" max="7162" width="4" style="14" customWidth="1"/>
    <col min="7163" max="7164" width="0" style="14" hidden="1" customWidth="1"/>
    <col min="7165" max="7165" width="47.7109375" style="14" customWidth="1"/>
    <col min="7166" max="7168" width="0" style="14" hidden="1" customWidth="1"/>
    <col min="7169" max="7169" width="14.5703125" style="14" customWidth="1"/>
    <col min="7170" max="7179" width="0" style="14" hidden="1" customWidth="1"/>
    <col min="7180" max="7180" width="1.7109375" style="14" customWidth="1"/>
    <col min="7181" max="7181" width="13" style="14" customWidth="1"/>
    <col min="7182" max="7183" width="11.7109375" style="14" customWidth="1"/>
    <col min="7184" max="7184" width="13" style="14" customWidth="1"/>
    <col min="7185" max="7185" width="11.7109375" style="14" customWidth="1"/>
    <col min="7186" max="7186" width="1.7109375" style="14" customWidth="1"/>
    <col min="7187" max="7187" width="13" style="14" customWidth="1"/>
    <col min="7188" max="7189" width="1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3" width="13" style="14" customWidth="1"/>
    <col min="7194" max="7194" width="11.7109375" style="14" customWidth="1"/>
    <col min="7195" max="7195" width="1.7109375" style="14" customWidth="1"/>
    <col min="7196" max="7199" width="13" style="14" customWidth="1"/>
    <col min="7200" max="7200" width="11.7109375" style="14" customWidth="1"/>
    <col min="7201" max="7201" width="1.7109375" style="14" customWidth="1"/>
    <col min="7202" max="7204" width="1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3" style="14" customWidth="1"/>
    <col min="7209" max="7209" width="11.7109375" style="14" customWidth="1"/>
    <col min="7210" max="7210" width="1.7109375" style="14" customWidth="1"/>
    <col min="7211" max="7211" width="14.5703125" style="14" customWidth="1"/>
    <col min="7212" max="7212" width="11.7109375" style="14" customWidth="1"/>
    <col min="7213" max="7213" width="1.7109375" style="14" customWidth="1"/>
    <col min="7214" max="7407" width="9.140625" style="14"/>
    <col min="7408" max="7415" width="4" style="14" customWidth="1"/>
    <col min="7416" max="7416" width="6" style="14" customWidth="1"/>
    <col min="7417" max="7418" width="4" style="14" customWidth="1"/>
    <col min="7419" max="7420" width="0" style="14" hidden="1" customWidth="1"/>
    <col min="7421" max="7421" width="47.7109375" style="14" customWidth="1"/>
    <col min="7422" max="7424" width="0" style="14" hidden="1" customWidth="1"/>
    <col min="7425" max="7425" width="14.5703125" style="14" customWidth="1"/>
    <col min="7426" max="7435" width="0" style="14" hidden="1" customWidth="1"/>
    <col min="7436" max="7436" width="1.7109375" style="14" customWidth="1"/>
    <col min="7437" max="7437" width="13" style="14" customWidth="1"/>
    <col min="7438" max="7439" width="11.7109375" style="14" customWidth="1"/>
    <col min="7440" max="7440" width="13" style="14" customWidth="1"/>
    <col min="7441" max="7441" width="11.7109375" style="14" customWidth="1"/>
    <col min="7442" max="7442" width="1.7109375" style="14" customWidth="1"/>
    <col min="7443" max="7443" width="13" style="14" customWidth="1"/>
    <col min="7444" max="7445" width="1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49" width="13" style="14" customWidth="1"/>
    <col min="7450" max="7450" width="11.7109375" style="14" customWidth="1"/>
    <col min="7451" max="7451" width="1.7109375" style="14" customWidth="1"/>
    <col min="7452" max="7455" width="13" style="14" customWidth="1"/>
    <col min="7456" max="7456" width="11.7109375" style="14" customWidth="1"/>
    <col min="7457" max="7457" width="1.7109375" style="14" customWidth="1"/>
    <col min="7458" max="7460" width="1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3" style="14" customWidth="1"/>
    <col min="7465" max="7465" width="11.7109375" style="14" customWidth="1"/>
    <col min="7466" max="7466" width="1.7109375" style="14" customWidth="1"/>
    <col min="7467" max="7467" width="14.5703125" style="14" customWidth="1"/>
    <col min="7468" max="7468" width="11.7109375" style="14" customWidth="1"/>
    <col min="7469" max="7469" width="1.7109375" style="14" customWidth="1"/>
    <col min="7470" max="7663" width="9.140625" style="14"/>
    <col min="7664" max="7671" width="4" style="14" customWidth="1"/>
    <col min="7672" max="7672" width="6" style="14" customWidth="1"/>
    <col min="7673" max="7674" width="4" style="14" customWidth="1"/>
    <col min="7675" max="7676" width="0" style="14" hidden="1" customWidth="1"/>
    <col min="7677" max="7677" width="47.7109375" style="14" customWidth="1"/>
    <col min="7678" max="7680" width="0" style="14" hidden="1" customWidth="1"/>
    <col min="7681" max="7681" width="14.5703125" style="14" customWidth="1"/>
    <col min="7682" max="7691" width="0" style="14" hidden="1" customWidth="1"/>
    <col min="7692" max="7692" width="1.7109375" style="14" customWidth="1"/>
    <col min="7693" max="7693" width="13" style="14" customWidth="1"/>
    <col min="7694" max="7695" width="11.7109375" style="14" customWidth="1"/>
    <col min="7696" max="7696" width="13" style="14" customWidth="1"/>
    <col min="7697" max="7697" width="11.7109375" style="14" customWidth="1"/>
    <col min="7698" max="7698" width="1.7109375" style="14" customWidth="1"/>
    <col min="7699" max="7699" width="13" style="14" customWidth="1"/>
    <col min="7700" max="7701" width="1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5" width="13" style="14" customWidth="1"/>
    <col min="7706" max="7706" width="11.7109375" style="14" customWidth="1"/>
    <col min="7707" max="7707" width="1.7109375" style="14" customWidth="1"/>
    <col min="7708" max="7711" width="13" style="14" customWidth="1"/>
    <col min="7712" max="7712" width="11.7109375" style="14" customWidth="1"/>
    <col min="7713" max="7713" width="1.7109375" style="14" customWidth="1"/>
    <col min="7714" max="7716" width="1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3" style="14" customWidth="1"/>
    <col min="7721" max="7721" width="11.7109375" style="14" customWidth="1"/>
    <col min="7722" max="7722" width="1.7109375" style="14" customWidth="1"/>
    <col min="7723" max="7723" width="14.5703125" style="14" customWidth="1"/>
    <col min="7724" max="7724" width="11.7109375" style="14" customWidth="1"/>
    <col min="7725" max="7725" width="1.7109375" style="14" customWidth="1"/>
    <col min="7726" max="7919" width="9.140625" style="14"/>
    <col min="7920" max="7927" width="4" style="14" customWidth="1"/>
    <col min="7928" max="7928" width="6" style="14" customWidth="1"/>
    <col min="7929" max="7930" width="4" style="14" customWidth="1"/>
    <col min="7931" max="7932" width="0" style="14" hidden="1" customWidth="1"/>
    <col min="7933" max="7933" width="47.7109375" style="14" customWidth="1"/>
    <col min="7934" max="7936" width="0" style="14" hidden="1" customWidth="1"/>
    <col min="7937" max="7937" width="14.5703125" style="14" customWidth="1"/>
    <col min="7938" max="7947" width="0" style="14" hidden="1" customWidth="1"/>
    <col min="7948" max="7948" width="1.7109375" style="14" customWidth="1"/>
    <col min="7949" max="7949" width="13" style="14" customWidth="1"/>
    <col min="7950" max="7951" width="11.7109375" style="14" customWidth="1"/>
    <col min="7952" max="7952" width="13" style="14" customWidth="1"/>
    <col min="7953" max="7953" width="11.7109375" style="14" customWidth="1"/>
    <col min="7954" max="7954" width="1.7109375" style="14" customWidth="1"/>
    <col min="7955" max="7955" width="13" style="14" customWidth="1"/>
    <col min="7956" max="7957" width="1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1" width="13" style="14" customWidth="1"/>
    <col min="7962" max="7962" width="11.7109375" style="14" customWidth="1"/>
    <col min="7963" max="7963" width="1.7109375" style="14" customWidth="1"/>
    <col min="7964" max="7967" width="13" style="14" customWidth="1"/>
    <col min="7968" max="7968" width="11.7109375" style="14" customWidth="1"/>
    <col min="7969" max="7969" width="1.7109375" style="14" customWidth="1"/>
    <col min="7970" max="7972" width="1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3" style="14" customWidth="1"/>
    <col min="7977" max="7977" width="11.7109375" style="14" customWidth="1"/>
    <col min="7978" max="7978" width="1.7109375" style="14" customWidth="1"/>
    <col min="7979" max="7979" width="14.5703125" style="14" customWidth="1"/>
    <col min="7980" max="7980" width="11.7109375" style="14" customWidth="1"/>
    <col min="7981" max="7981" width="1.7109375" style="14" customWidth="1"/>
    <col min="7982" max="8175" width="9.140625" style="14"/>
    <col min="8176" max="8183" width="4" style="14" customWidth="1"/>
    <col min="8184" max="8184" width="6" style="14" customWidth="1"/>
    <col min="8185" max="8186" width="4" style="14" customWidth="1"/>
    <col min="8187" max="8188" width="0" style="14" hidden="1" customWidth="1"/>
    <col min="8189" max="8189" width="47.7109375" style="14" customWidth="1"/>
    <col min="8190" max="8192" width="0" style="14" hidden="1" customWidth="1"/>
    <col min="8193" max="8193" width="14.5703125" style="14" customWidth="1"/>
    <col min="8194" max="8203" width="0" style="14" hidden="1" customWidth="1"/>
    <col min="8204" max="8204" width="1.7109375" style="14" customWidth="1"/>
    <col min="8205" max="8205" width="13" style="14" customWidth="1"/>
    <col min="8206" max="8207" width="11.7109375" style="14" customWidth="1"/>
    <col min="8208" max="8208" width="13" style="14" customWidth="1"/>
    <col min="8209" max="8209" width="11.7109375" style="14" customWidth="1"/>
    <col min="8210" max="8210" width="1.7109375" style="14" customWidth="1"/>
    <col min="8211" max="8211" width="13" style="14" customWidth="1"/>
    <col min="8212" max="8213" width="1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17" width="13" style="14" customWidth="1"/>
    <col min="8218" max="8218" width="11.7109375" style="14" customWidth="1"/>
    <col min="8219" max="8219" width="1.7109375" style="14" customWidth="1"/>
    <col min="8220" max="8223" width="13" style="14" customWidth="1"/>
    <col min="8224" max="8224" width="11.7109375" style="14" customWidth="1"/>
    <col min="8225" max="8225" width="1.7109375" style="14" customWidth="1"/>
    <col min="8226" max="8228" width="1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3" style="14" customWidth="1"/>
    <col min="8233" max="8233" width="11.7109375" style="14" customWidth="1"/>
    <col min="8234" max="8234" width="1.7109375" style="14" customWidth="1"/>
    <col min="8235" max="8235" width="14.5703125" style="14" customWidth="1"/>
    <col min="8236" max="8236" width="11.7109375" style="14" customWidth="1"/>
    <col min="8237" max="8237" width="1.7109375" style="14" customWidth="1"/>
    <col min="8238" max="8431" width="9.140625" style="14"/>
    <col min="8432" max="8439" width="4" style="14" customWidth="1"/>
    <col min="8440" max="8440" width="6" style="14" customWidth="1"/>
    <col min="8441" max="8442" width="4" style="14" customWidth="1"/>
    <col min="8443" max="8444" width="0" style="14" hidden="1" customWidth="1"/>
    <col min="8445" max="8445" width="47.7109375" style="14" customWidth="1"/>
    <col min="8446" max="8448" width="0" style="14" hidden="1" customWidth="1"/>
    <col min="8449" max="8449" width="14.5703125" style="14" customWidth="1"/>
    <col min="8450" max="8459" width="0" style="14" hidden="1" customWidth="1"/>
    <col min="8460" max="8460" width="1.7109375" style="14" customWidth="1"/>
    <col min="8461" max="8461" width="13" style="14" customWidth="1"/>
    <col min="8462" max="8463" width="11.7109375" style="14" customWidth="1"/>
    <col min="8464" max="8464" width="13" style="14" customWidth="1"/>
    <col min="8465" max="8465" width="11.7109375" style="14" customWidth="1"/>
    <col min="8466" max="8466" width="1.7109375" style="14" customWidth="1"/>
    <col min="8467" max="8467" width="13" style="14" customWidth="1"/>
    <col min="8468" max="8469" width="1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3" width="13" style="14" customWidth="1"/>
    <col min="8474" max="8474" width="11.7109375" style="14" customWidth="1"/>
    <col min="8475" max="8475" width="1.7109375" style="14" customWidth="1"/>
    <col min="8476" max="8479" width="13" style="14" customWidth="1"/>
    <col min="8480" max="8480" width="11.7109375" style="14" customWidth="1"/>
    <col min="8481" max="8481" width="1.7109375" style="14" customWidth="1"/>
    <col min="8482" max="8484" width="1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3" style="14" customWidth="1"/>
    <col min="8489" max="8489" width="11.7109375" style="14" customWidth="1"/>
    <col min="8490" max="8490" width="1.7109375" style="14" customWidth="1"/>
    <col min="8491" max="8491" width="14.5703125" style="14" customWidth="1"/>
    <col min="8492" max="8492" width="11.7109375" style="14" customWidth="1"/>
    <col min="8493" max="8493" width="1.7109375" style="14" customWidth="1"/>
    <col min="8494" max="8687" width="9.140625" style="14"/>
    <col min="8688" max="8695" width="4" style="14" customWidth="1"/>
    <col min="8696" max="8696" width="6" style="14" customWidth="1"/>
    <col min="8697" max="8698" width="4" style="14" customWidth="1"/>
    <col min="8699" max="8700" width="0" style="14" hidden="1" customWidth="1"/>
    <col min="8701" max="8701" width="47.7109375" style="14" customWidth="1"/>
    <col min="8702" max="8704" width="0" style="14" hidden="1" customWidth="1"/>
    <col min="8705" max="8705" width="14.5703125" style="14" customWidth="1"/>
    <col min="8706" max="8715" width="0" style="14" hidden="1" customWidth="1"/>
    <col min="8716" max="8716" width="1.7109375" style="14" customWidth="1"/>
    <col min="8717" max="8717" width="13" style="14" customWidth="1"/>
    <col min="8718" max="8719" width="11.7109375" style="14" customWidth="1"/>
    <col min="8720" max="8720" width="13" style="14" customWidth="1"/>
    <col min="8721" max="8721" width="11.7109375" style="14" customWidth="1"/>
    <col min="8722" max="8722" width="1.7109375" style="14" customWidth="1"/>
    <col min="8723" max="8723" width="13" style="14" customWidth="1"/>
    <col min="8724" max="8725" width="1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29" width="13" style="14" customWidth="1"/>
    <col min="8730" max="8730" width="11.7109375" style="14" customWidth="1"/>
    <col min="8731" max="8731" width="1.7109375" style="14" customWidth="1"/>
    <col min="8732" max="8735" width="13" style="14" customWidth="1"/>
    <col min="8736" max="8736" width="11.7109375" style="14" customWidth="1"/>
    <col min="8737" max="8737" width="1.7109375" style="14" customWidth="1"/>
    <col min="8738" max="8740" width="1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3" style="14" customWidth="1"/>
    <col min="8745" max="8745" width="11.7109375" style="14" customWidth="1"/>
    <col min="8746" max="8746" width="1.7109375" style="14" customWidth="1"/>
    <col min="8747" max="8747" width="14.5703125" style="14" customWidth="1"/>
    <col min="8748" max="8748" width="11.7109375" style="14" customWidth="1"/>
    <col min="8749" max="8749" width="1.7109375" style="14" customWidth="1"/>
    <col min="8750" max="8943" width="9.140625" style="14"/>
    <col min="8944" max="8951" width="4" style="14" customWidth="1"/>
    <col min="8952" max="8952" width="6" style="14" customWidth="1"/>
    <col min="8953" max="8954" width="4" style="14" customWidth="1"/>
    <col min="8955" max="8956" width="0" style="14" hidden="1" customWidth="1"/>
    <col min="8957" max="8957" width="47.7109375" style="14" customWidth="1"/>
    <col min="8958" max="8960" width="0" style="14" hidden="1" customWidth="1"/>
    <col min="8961" max="8961" width="14.5703125" style="14" customWidth="1"/>
    <col min="8962" max="8971" width="0" style="14" hidden="1" customWidth="1"/>
    <col min="8972" max="8972" width="1.7109375" style="14" customWidth="1"/>
    <col min="8973" max="8973" width="13" style="14" customWidth="1"/>
    <col min="8974" max="8975" width="11.7109375" style="14" customWidth="1"/>
    <col min="8976" max="8976" width="13" style="14" customWidth="1"/>
    <col min="8977" max="8977" width="11.7109375" style="14" customWidth="1"/>
    <col min="8978" max="8978" width="1.7109375" style="14" customWidth="1"/>
    <col min="8979" max="8979" width="13" style="14" customWidth="1"/>
    <col min="8980" max="8981" width="1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5" width="13" style="14" customWidth="1"/>
    <col min="8986" max="8986" width="11.7109375" style="14" customWidth="1"/>
    <col min="8987" max="8987" width="1.7109375" style="14" customWidth="1"/>
    <col min="8988" max="8991" width="13" style="14" customWidth="1"/>
    <col min="8992" max="8992" width="11.7109375" style="14" customWidth="1"/>
    <col min="8993" max="8993" width="1.7109375" style="14" customWidth="1"/>
    <col min="8994" max="8996" width="1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3" style="14" customWidth="1"/>
    <col min="9001" max="9001" width="11.7109375" style="14" customWidth="1"/>
    <col min="9002" max="9002" width="1.7109375" style="14" customWidth="1"/>
    <col min="9003" max="9003" width="14.5703125" style="14" customWidth="1"/>
    <col min="9004" max="9004" width="11.7109375" style="14" customWidth="1"/>
    <col min="9005" max="9005" width="1.7109375" style="14" customWidth="1"/>
    <col min="9006" max="9199" width="9.140625" style="14"/>
    <col min="9200" max="9207" width="4" style="14" customWidth="1"/>
    <col min="9208" max="9208" width="6" style="14" customWidth="1"/>
    <col min="9209" max="9210" width="4" style="14" customWidth="1"/>
    <col min="9211" max="9212" width="0" style="14" hidden="1" customWidth="1"/>
    <col min="9213" max="9213" width="47.7109375" style="14" customWidth="1"/>
    <col min="9214" max="9216" width="0" style="14" hidden="1" customWidth="1"/>
    <col min="9217" max="9217" width="14.5703125" style="14" customWidth="1"/>
    <col min="9218" max="9227" width="0" style="14" hidden="1" customWidth="1"/>
    <col min="9228" max="9228" width="1.7109375" style="14" customWidth="1"/>
    <col min="9229" max="9229" width="13" style="14" customWidth="1"/>
    <col min="9230" max="9231" width="11.7109375" style="14" customWidth="1"/>
    <col min="9232" max="9232" width="13" style="14" customWidth="1"/>
    <col min="9233" max="9233" width="11.7109375" style="14" customWidth="1"/>
    <col min="9234" max="9234" width="1.7109375" style="14" customWidth="1"/>
    <col min="9235" max="9235" width="13" style="14" customWidth="1"/>
    <col min="9236" max="9237" width="1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1" width="13" style="14" customWidth="1"/>
    <col min="9242" max="9242" width="11.7109375" style="14" customWidth="1"/>
    <col min="9243" max="9243" width="1.7109375" style="14" customWidth="1"/>
    <col min="9244" max="9247" width="13" style="14" customWidth="1"/>
    <col min="9248" max="9248" width="11.7109375" style="14" customWidth="1"/>
    <col min="9249" max="9249" width="1.7109375" style="14" customWidth="1"/>
    <col min="9250" max="9252" width="1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3" style="14" customWidth="1"/>
    <col min="9257" max="9257" width="11.7109375" style="14" customWidth="1"/>
    <col min="9258" max="9258" width="1.7109375" style="14" customWidth="1"/>
    <col min="9259" max="9259" width="14.5703125" style="14" customWidth="1"/>
    <col min="9260" max="9260" width="11.7109375" style="14" customWidth="1"/>
    <col min="9261" max="9261" width="1.7109375" style="14" customWidth="1"/>
    <col min="9262" max="9455" width="9.140625" style="14"/>
    <col min="9456" max="9463" width="4" style="14" customWidth="1"/>
    <col min="9464" max="9464" width="6" style="14" customWidth="1"/>
    <col min="9465" max="9466" width="4" style="14" customWidth="1"/>
    <col min="9467" max="9468" width="0" style="14" hidden="1" customWidth="1"/>
    <col min="9469" max="9469" width="47.7109375" style="14" customWidth="1"/>
    <col min="9470" max="9472" width="0" style="14" hidden="1" customWidth="1"/>
    <col min="9473" max="9473" width="14.5703125" style="14" customWidth="1"/>
    <col min="9474" max="9483" width="0" style="14" hidden="1" customWidth="1"/>
    <col min="9484" max="9484" width="1.7109375" style="14" customWidth="1"/>
    <col min="9485" max="9485" width="13" style="14" customWidth="1"/>
    <col min="9486" max="9487" width="11.7109375" style="14" customWidth="1"/>
    <col min="9488" max="9488" width="13" style="14" customWidth="1"/>
    <col min="9489" max="9489" width="11.7109375" style="14" customWidth="1"/>
    <col min="9490" max="9490" width="1.7109375" style="14" customWidth="1"/>
    <col min="9491" max="9491" width="13" style="14" customWidth="1"/>
    <col min="9492" max="9493" width="1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497" width="13" style="14" customWidth="1"/>
    <col min="9498" max="9498" width="11.7109375" style="14" customWidth="1"/>
    <col min="9499" max="9499" width="1.7109375" style="14" customWidth="1"/>
    <col min="9500" max="9503" width="13" style="14" customWidth="1"/>
    <col min="9504" max="9504" width="11.7109375" style="14" customWidth="1"/>
    <col min="9505" max="9505" width="1.7109375" style="14" customWidth="1"/>
    <col min="9506" max="9508" width="1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3" style="14" customWidth="1"/>
    <col min="9513" max="9513" width="11.7109375" style="14" customWidth="1"/>
    <col min="9514" max="9514" width="1.7109375" style="14" customWidth="1"/>
    <col min="9515" max="9515" width="14.5703125" style="14" customWidth="1"/>
    <col min="9516" max="9516" width="11.7109375" style="14" customWidth="1"/>
    <col min="9517" max="9517" width="1.7109375" style="14" customWidth="1"/>
    <col min="9518" max="9711" width="9.140625" style="14"/>
    <col min="9712" max="9719" width="4" style="14" customWidth="1"/>
    <col min="9720" max="9720" width="6" style="14" customWidth="1"/>
    <col min="9721" max="9722" width="4" style="14" customWidth="1"/>
    <col min="9723" max="9724" width="0" style="14" hidden="1" customWidth="1"/>
    <col min="9725" max="9725" width="47.7109375" style="14" customWidth="1"/>
    <col min="9726" max="9728" width="0" style="14" hidden="1" customWidth="1"/>
    <col min="9729" max="9729" width="14.5703125" style="14" customWidth="1"/>
    <col min="9730" max="9739" width="0" style="14" hidden="1" customWidth="1"/>
    <col min="9740" max="9740" width="1.7109375" style="14" customWidth="1"/>
    <col min="9741" max="9741" width="13" style="14" customWidth="1"/>
    <col min="9742" max="9743" width="11.7109375" style="14" customWidth="1"/>
    <col min="9744" max="9744" width="13" style="14" customWidth="1"/>
    <col min="9745" max="9745" width="11.7109375" style="14" customWidth="1"/>
    <col min="9746" max="9746" width="1.7109375" style="14" customWidth="1"/>
    <col min="9747" max="9747" width="13" style="14" customWidth="1"/>
    <col min="9748" max="9749" width="1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3" width="13" style="14" customWidth="1"/>
    <col min="9754" max="9754" width="11.7109375" style="14" customWidth="1"/>
    <col min="9755" max="9755" width="1.7109375" style="14" customWidth="1"/>
    <col min="9756" max="9759" width="13" style="14" customWidth="1"/>
    <col min="9760" max="9760" width="11.7109375" style="14" customWidth="1"/>
    <col min="9761" max="9761" width="1.7109375" style="14" customWidth="1"/>
    <col min="9762" max="9764" width="1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3" style="14" customWidth="1"/>
    <col min="9769" max="9769" width="11.7109375" style="14" customWidth="1"/>
    <col min="9770" max="9770" width="1.7109375" style="14" customWidth="1"/>
    <col min="9771" max="9771" width="14.5703125" style="14" customWidth="1"/>
    <col min="9772" max="9772" width="11.7109375" style="14" customWidth="1"/>
    <col min="9773" max="9773" width="1.7109375" style="14" customWidth="1"/>
    <col min="9774" max="9967" width="9.140625" style="14"/>
    <col min="9968" max="9975" width="4" style="14" customWidth="1"/>
    <col min="9976" max="9976" width="6" style="14" customWidth="1"/>
    <col min="9977" max="9978" width="4" style="14" customWidth="1"/>
    <col min="9979" max="9980" width="0" style="14" hidden="1" customWidth="1"/>
    <col min="9981" max="9981" width="47.7109375" style="14" customWidth="1"/>
    <col min="9982" max="9984" width="0" style="14" hidden="1" customWidth="1"/>
    <col min="9985" max="9985" width="14.5703125" style="14" customWidth="1"/>
    <col min="9986" max="9995" width="0" style="14" hidden="1" customWidth="1"/>
    <col min="9996" max="9996" width="1.7109375" style="14" customWidth="1"/>
    <col min="9997" max="9997" width="13" style="14" customWidth="1"/>
    <col min="9998" max="9999" width="11.7109375" style="14" customWidth="1"/>
    <col min="10000" max="10000" width="13" style="14" customWidth="1"/>
    <col min="10001" max="10001" width="11.7109375" style="14" customWidth="1"/>
    <col min="10002" max="10002" width="1.7109375" style="14" customWidth="1"/>
    <col min="10003" max="10003" width="13" style="14" customWidth="1"/>
    <col min="10004" max="10005" width="1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09" width="13" style="14" customWidth="1"/>
    <col min="10010" max="10010" width="11.7109375" style="14" customWidth="1"/>
    <col min="10011" max="10011" width="1.7109375" style="14" customWidth="1"/>
    <col min="10012" max="10015" width="13" style="14" customWidth="1"/>
    <col min="10016" max="10016" width="11.7109375" style="14" customWidth="1"/>
    <col min="10017" max="10017" width="1.7109375" style="14" customWidth="1"/>
    <col min="10018" max="10020" width="1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3" style="14" customWidth="1"/>
    <col min="10025" max="10025" width="11.7109375" style="14" customWidth="1"/>
    <col min="10026" max="10026" width="1.7109375" style="14" customWidth="1"/>
    <col min="10027" max="10027" width="14.5703125" style="14" customWidth="1"/>
    <col min="10028" max="10028" width="11.7109375" style="14" customWidth="1"/>
    <col min="10029" max="10029" width="1.7109375" style="14" customWidth="1"/>
    <col min="10030" max="10223" width="9.140625" style="14"/>
    <col min="10224" max="10231" width="4" style="14" customWidth="1"/>
    <col min="10232" max="10232" width="6" style="14" customWidth="1"/>
    <col min="10233" max="10234" width="4" style="14" customWidth="1"/>
    <col min="10235" max="10236" width="0" style="14" hidden="1" customWidth="1"/>
    <col min="10237" max="10237" width="47.7109375" style="14" customWidth="1"/>
    <col min="10238" max="10240" width="0" style="14" hidden="1" customWidth="1"/>
    <col min="10241" max="10241" width="14.5703125" style="14" customWidth="1"/>
    <col min="10242" max="10251" width="0" style="14" hidden="1" customWidth="1"/>
    <col min="10252" max="10252" width="1.7109375" style="14" customWidth="1"/>
    <col min="10253" max="10253" width="13" style="14" customWidth="1"/>
    <col min="10254" max="10255" width="11.7109375" style="14" customWidth="1"/>
    <col min="10256" max="10256" width="13" style="14" customWidth="1"/>
    <col min="10257" max="10257" width="11.7109375" style="14" customWidth="1"/>
    <col min="10258" max="10258" width="1.7109375" style="14" customWidth="1"/>
    <col min="10259" max="10259" width="13" style="14" customWidth="1"/>
    <col min="10260" max="10261" width="1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5" width="13" style="14" customWidth="1"/>
    <col min="10266" max="10266" width="11.7109375" style="14" customWidth="1"/>
    <col min="10267" max="10267" width="1.7109375" style="14" customWidth="1"/>
    <col min="10268" max="10271" width="13" style="14" customWidth="1"/>
    <col min="10272" max="10272" width="11.7109375" style="14" customWidth="1"/>
    <col min="10273" max="10273" width="1.7109375" style="14" customWidth="1"/>
    <col min="10274" max="10276" width="1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3" style="14" customWidth="1"/>
    <col min="10281" max="10281" width="11.7109375" style="14" customWidth="1"/>
    <col min="10282" max="10282" width="1.7109375" style="14" customWidth="1"/>
    <col min="10283" max="10283" width="14.5703125" style="14" customWidth="1"/>
    <col min="10284" max="10284" width="11.7109375" style="14" customWidth="1"/>
    <col min="10285" max="10285" width="1.7109375" style="14" customWidth="1"/>
    <col min="10286" max="10479" width="9.140625" style="14"/>
    <col min="10480" max="10487" width="4" style="14" customWidth="1"/>
    <col min="10488" max="10488" width="6" style="14" customWidth="1"/>
    <col min="10489" max="10490" width="4" style="14" customWidth="1"/>
    <col min="10491" max="10492" width="0" style="14" hidden="1" customWidth="1"/>
    <col min="10493" max="10493" width="47.7109375" style="14" customWidth="1"/>
    <col min="10494" max="10496" width="0" style="14" hidden="1" customWidth="1"/>
    <col min="10497" max="10497" width="14.5703125" style="14" customWidth="1"/>
    <col min="10498" max="10507" width="0" style="14" hidden="1" customWidth="1"/>
    <col min="10508" max="10508" width="1.7109375" style="14" customWidth="1"/>
    <col min="10509" max="10509" width="13" style="14" customWidth="1"/>
    <col min="10510" max="10511" width="11.7109375" style="14" customWidth="1"/>
    <col min="10512" max="10512" width="13" style="14" customWidth="1"/>
    <col min="10513" max="10513" width="11.7109375" style="14" customWidth="1"/>
    <col min="10514" max="10514" width="1.7109375" style="14" customWidth="1"/>
    <col min="10515" max="10515" width="13" style="14" customWidth="1"/>
    <col min="10516" max="10517" width="1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1" width="13" style="14" customWidth="1"/>
    <col min="10522" max="10522" width="11.7109375" style="14" customWidth="1"/>
    <col min="10523" max="10523" width="1.7109375" style="14" customWidth="1"/>
    <col min="10524" max="10527" width="13" style="14" customWidth="1"/>
    <col min="10528" max="10528" width="11.7109375" style="14" customWidth="1"/>
    <col min="10529" max="10529" width="1.7109375" style="14" customWidth="1"/>
    <col min="10530" max="10532" width="1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3" style="14" customWidth="1"/>
    <col min="10537" max="10537" width="11.7109375" style="14" customWidth="1"/>
    <col min="10538" max="10538" width="1.7109375" style="14" customWidth="1"/>
    <col min="10539" max="10539" width="14.5703125" style="14" customWidth="1"/>
    <col min="10540" max="10540" width="11.7109375" style="14" customWidth="1"/>
    <col min="10541" max="10541" width="1.7109375" style="14" customWidth="1"/>
    <col min="10542" max="10735" width="9.140625" style="14"/>
    <col min="10736" max="10743" width="4" style="14" customWidth="1"/>
    <col min="10744" max="10744" width="6" style="14" customWidth="1"/>
    <col min="10745" max="10746" width="4" style="14" customWidth="1"/>
    <col min="10747" max="10748" width="0" style="14" hidden="1" customWidth="1"/>
    <col min="10749" max="10749" width="47.7109375" style="14" customWidth="1"/>
    <col min="10750" max="10752" width="0" style="14" hidden="1" customWidth="1"/>
    <col min="10753" max="10753" width="14.5703125" style="14" customWidth="1"/>
    <col min="10754" max="10763" width="0" style="14" hidden="1" customWidth="1"/>
    <col min="10764" max="10764" width="1.7109375" style="14" customWidth="1"/>
    <col min="10765" max="10765" width="13" style="14" customWidth="1"/>
    <col min="10766" max="10767" width="11.7109375" style="14" customWidth="1"/>
    <col min="10768" max="10768" width="13" style="14" customWidth="1"/>
    <col min="10769" max="10769" width="11.7109375" style="14" customWidth="1"/>
    <col min="10770" max="10770" width="1.7109375" style="14" customWidth="1"/>
    <col min="10771" max="10771" width="13" style="14" customWidth="1"/>
    <col min="10772" max="10773" width="1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77" width="13" style="14" customWidth="1"/>
    <col min="10778" max="10778" width="11.7109375" style="14" customWidth="1"/>
    <col min="10779" max="10779" width="1.7109375" style="14" customWidth="1"/>
    <col min="10780" max="10783" width="13" style="14" customWidth="1"/>
    <col min="10784" max="10784" width="11.7109375" style="14" customWidth="1"/>
    <col min="10785" max="10785" width="1.7109375" style="14" customWidth="1"/>
    <col min="10786" max="10788" width="1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3" style="14" customWidth="1"/>
    <col min="10793" max="10793" width="11.7109375" style="14" customWidth="1"/>
    <col min="10794" max="10794" width="1.7109375" style="14" customWidth="1"/>
    <col min="10795" max="10795" width="14.5703125" style="14" customWidth="1"/>
    <col min="10796" max="10796" width="11.7109375" style="14" customWidth="1"/>
    <col min="10797" max="10797" width="1.7109375" style="14" customWidth="1"/>
    <col min="10798" max="10991" width="9.140625" style="14"/>
    <col min="10992" max="10999" width="4" style="14" customWidth="1"/>
    <col min="11000" max="11000" width="6" style="14" customWidth="1"/>
    <col min="11001" max="11002" width="4" style="14" customWidth="1"/>
    <col min="11003" max="11004" width="0" style="14" hidden="1" customWidth="1"/>
    <col min="11005" max="11005" width="47.7109375" style="14" customWidth="1"/>
    <col min="11006" max="11008" width="0" style="14" hidden="1" customWidth="1"/>
    <col min="11009" max="11009" width="14.5703125" style="14" customWidth="1"/>
    <col min="11010" max="11019" width="0" style="14" hidden="1" customWidth="1"/>
    <col min="11020" max="11020" width="1.7109375" style="14" customWidth="1"/>
    <col min="11021" max="11021" width="13" style="14" customWidth="1"/>
    <col min="11022" max="11023" width="11.7109375" style="14" customWidth="1"/>
    <col min="11024" max="11024" width="13" style="14" customWidth="1"/>
    <col min="11025" max="11025" width="11.7109375" style="14" customWidth="1"/>
    <col min="11026" max="11026" width="1.7109375" style="14" customWidth="1"/>
    <col min="11027" max="11027" width="13" style="14" customWidth="1"/>
    <col min="11028" max="11029" width="1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3" width="13" style="14" customWidth="1"/>
    <col min="11034" max="11034" width="11.7109375" style="14" customWidth="1"/>
    <col min="11035" max="11035" width="1.7109375" style="14" customWidth="1"/>
    <col min="11036" max="11039" width="13" style="14" customWidth="1"/>
    <col min="11040" max="11040" width="11.7109375" style="14" customWidth="1"/>
    <col min="11041" max="11041" width="1.7109375" style="14" customWidth="1"/>
    <col min="11042" max="11044" width="1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3" style="14" customWidth="1"/>
    <col min="11049" max="11049" width="11.7109375" style="14" customWidth="1"/>
    <col min="11050" max="11050" width="1.7109375" style="14" customWidth="1"/>
    <col min="11051" max="11051" width="14.5703125" style="14" customWidth="1"/>
    <col min="11052" max="11052" width="11.7109375" style="14" customWidth="1"/>
    <col min="11053" max="11053" width="1.7109375" style="14" customWidth="1"/>
    <col min="11054" max="11247" width="9.140625" style="14"/>
    <col min="11248" max="11255" width="4" style="14" customWidth="1"/>
    <col min="11256" max="11256" width="6" style="14" customWidth="1"/>
    <col min="11257" max="11258" width="4" style="14" customWidth="1"/>
    <col min="11259" max="11260" width="0" style="14" hidden="1" customWidth="1"/>
    <col min="11261" max="11261" width="47.7109375" style="14" customWidth="1"/>
    <col min="11262" max="11264" width="0" style="14" hidden="1" customWidth="1"/>
    <col min="11265" max="11265" width="14.5703125" style="14" customWidth="1"/>
    <col min="11266" max="11275" width="0" style="14" hidden="1" customWidth="1"/>
    <col min="11276" max="11276" width="1.7109375" style="14" customWidth="1"/>
    <col min="11277" max="11277" width="13" style="14" customWidth="1"/>
    <col min="11278" max="11279" width="11.7109375" style="14" customWidth="1"/>
    <col min="11280" max="11280" width="13" style="14" customWidth="1"/>
    <col min="11281" max="11281" width="11.7109375" style="14" customWidth="1"/>
    <col min="11282" max="11282" width="1.7109375" style="14" customWidth="1"/>
    <col min="11283" max="11283" width="13" style="14" customWidth="1"/>
    <col min="11284" max="11285" width="1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89" width="13" style="14" customWidth="1"/>
    <col min="11290" max="11290" width="11.7109375" style="14" customWidth="1"/>
    <col min="11291" max="11291" width="1.7109375" style="14" customWidth="1"/>
    <col min="11292" max="11295" width="13" style="14" customWidth="1"/>
    <col min="11296" max="11296" width="11.7109375" style="14" customWidth="1"/>
    <col min="11297" max="11297" width="1.7109375" style="14" customWidth="1"/>
    <col min="11298" max="11300" width="1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3" style="14" customWidth="1"/>
    <col min="11305" max="11305" width="11.7109375" style="14" customWidth="1"/>
    <col min="11306" max="11306" width="1.7109375" style="14" customWidth="1"/>
    <col min="11307" max="11307" width="14.5703125" style="14" customWidth="1"/>
    <col min="11308" max="11308" width="11.7109375" style="14" customWidth="1"/>
    <col min="11309" max="11309" width="1.7109375" style="14" customWidth="1"/>
    <col min="11310" max="11503" width="9.140625" style="14"/>
    <col min="11504" max="11511" width="4" style="14" customWidth="1"/>
    <col min="11512" max="11512" width="6" style="14" customWidth="1"/>
    <col min="11513" max="11514" width="4" style="14" customWidth="1"/>
    <col min="11515" max="11516" width="0" style="14" hidden="1" customWidth="1"/>
    <col min="11517" max="11517" width="47.7109375" style="14" customWidth="1"/>
    <col min="11518" max="11520" width="0" style="14" hidden="1" customWidth="1"/>
    <col min="11521" max="11521" width="14.5703125" style="14" customWidth="1"/>
    <col min="11522" max="11531" width="0" style="14" hidden="1" customWidth="1"/>
    <col min="11532" max="11532" width="1.7109375" style="14" customWidth="1"/>
    <col min="11533" max="11533" width="13" style="14" customWidth="1"/>
    <col min="11534" max="11535" width="11.7109375" style="14" customWidth="1"/>
    <col min="11536" max="11536" width="13" style="14" customWidth="1"/>
    <col min="11537" max="11537" width="11.7109375" style="14" customWidth="1"/>
    <col min="11538" max="11538" width="1.7109375" style="14" customWidth="1"/>
    <col min="11539" max="11539" width="13" style="14" customWidth="1"/>
    <col min="11540" max="11541" width="1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5" width="13" style="14" customWidth="1"/>
    <col min="11546" max="11546" width="11.7109375" style="14" customWidth="1"/>
    <col min="11547" max="11547" width="1.7109375" style="14" customWidth="1"/>
    <col min="11548" max="11551" width="13" style="14" customWidth="1"/>
    <col min="11552" max="11552" width="11.7109375" style="14" customWidth="1"/>
    <col min="11553" max="11553" width="1.7109375" style="14" customWidth="1"/>
    <col min="11554" max="11556" width="1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3" style="14" customWidth="1"/>
    <col min="11561" max="11561" width="11.7109375" style="14" customWidth="1"/>
    <col min="11562" max="11562" width="1.7109375" style="14" customWidth="1"/>
    <col min="11563" max="11563" width="14.5703125" style="14" customWidth="1"/>
    <col min="11564" max="11564" width="11.7109375" style="14" customWidth="1"/>
    <col min="11565" max="11565" width="1.7109375" style="14" customWidth="1"/>
    <col min="11566" max="11759" width="9.140625" style="14"/>
    <col min="11760" max="11767" width="4" style="14" customWidth="1"/>
    <col min="11768" max="11768" width="6" style="14" customWidth="1"/>
    <col min="11769" max="11770" width="4" style="14" customWidth="1"/>
    <col min="11771" max="11772" width="0" style="14" hidden="1" customWidth="1"/>
    <col min="11773" max="11773" width="47.7109375" style="14" customWidth="1"/>
    <col min="11774" max="11776" width="0" style="14" hidden="1" customWidth="1"/>
    <col min="11777" max="11777" width="14.5703125" style="14" customWidth="1"/>
    <col min="11778" max="11787" width="0" style="14" hidden="1" customWidth="1"/>
    <col min="11788" max="11788" width="1.7109375" style="14" customWidth="1"/>
    <col min="11789" max="11789" width="13" style="14" customWidth="1"/>
    <col min="11790" max="11791" width="11.7109375" style="14" customWidth="1"/>
    <col min="11792" max="11792" width="13" style="14" customWidth="1"/>
    <col min="11793" max="11793" width="11.7109375" style="14" customWidth="1"/>
    <col min="11794" max="11794" width="1.7109375" style="14" customWidth="1"/>
    <col min="11795" max="11795" width="13" style="14" customWidth="1"/>
    <col min="11796" max="11797" width="1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1" width="13" style="14" customWidth="1"/>
    <col min="11802" max="11802" width="11.7109375" style="14" customWidth="1"/>
    <col min="11803" max="11803" width="1.7109375" style="14" customWidth="1"/>
    <col min="11804" max="11807" width="13" style="14" customWidth="1"/>
    <col min="11808" max="11808" width="11.7109375" style="14" customWidth="1"/>
    <col min="11809" max="11809" width="1.7109375" style="14" customWidth="1"/>
    <col min="11810" max="11812" width="1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3" style="14" customWidth="1"/>
    <col min="11817" max="11817" width="11.7109375" style="14" customWidth="1"/>
    <col min="11818" max="11818" width="1.7109375" style="14" customWidth="1"/>
    <col min="11819" max="11819" width="14.5703125" style="14" customWidth="1"/>
    <col min="11820" max="11820" width="11.7109375" style="14" customWidth="1"/>
    <col min="11821" max="11821" width="1.7109375" style="14" customWidth="1"/>
    <col min="11822" max="12015" width="9.140625" style="14"/>
    <col min="12016" max="12023" width="4" style="14" customWidth="1"/>
    <col min="12024" max="12024" width="6" style="14" customWidth="1"/>
    <col min="12025" max="12026" width="4" style="14" customWidth="1"/>
    <col min="12027" max="12028" width="0" style="14" hidden="1" customWidth="1"/>
    <col min="12029" max="12029" width="47.7109375" style="14" customWidth="1"/>
    <col min="12030" max="12032" width="0" style="14" hidden="1" customWidth="1"/>
    <col min="12033" max="12033" width="14.5703125" style="14" customWidth="1"/>
    <col min="12034" max="12043" width="0" style="14" hidden="1" customWidth="1"/>
    <col min="12044" max="12044" width="1.7109375" style="14" customWidth="1"/>
    <col min="12045" max="12045" width="13" style="14" customWidth="1"/>
    <col min="12046" max="12047" width="11.7109375" style="14" customWidth="1"/>
    <col min="12048" max="12048" width="13" style="14" customWidth="1"/>
    <col min="12049" max="12049" width="11.7109375" style="14" customWidth="1"/>
    <col min="12050" max="12050" width="1.7109375" style="14" customWidth="1"/>
    <col min="12051" max="12051" width="13" style="14" customWidth="1"/>
    <col min="12052" max="12053" width="1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57" width="13" style="14" customWidth="1"/>
    <col min="12058" max="12058" width="11.7109375" style="14" customWidth="1"/>
    <col min="12059" max="12059" width="1.7109375" style="14" customWidth="1"/>
    <col min="12060" max="12063" width="13" style="14" customWidth="1"/>
    <col min="12064" max="12064" width="11.7109375" style="14" customWidth="1"/>
    <col min="12065" max="12065" width="1.7109375" style="14" customWidth="1"/>
    <col min="12066" max="12068" width="1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3" style="14" customWidth="1"/>
    <col min="12073" max="12073" width="11.7109375" style="14" customWidth="1"/>
    <col min="12074" max="12074" width="1.7109375" style="14" customWidth="1"/>
    <col min="12075" max="12075" width="14.5703125" style="14" customWidth="1"/>
    <col min="12076" max="12076" width="11.7109375" style="14" customWidth="1"/>
    <col min="12077" max="12077" width="1.7109375" style="14" customWidth="1"/>
    <col min="12078" max="12271" width="9.140625" style="14"/>
    <col min="12272" max="12279" width="4" style="14" customWidth="1"/>
    <col min="12280" max="12280" width="6" style="14" customWidth="1"/>
    <col min="12281" max="12282" width="4" style="14" customWidth="1"/>
    <col min="12283" max="12284" width="0" style="14" hidden="1" customWidth="1"/>
    <col min="12285" max="12285" width="47.7109375" style="14" customWidth="1"/>
    <col min="12286" max="12288" width="0" style="14" hidden="1" customWidth="1"/>
    <col min="12289" max="12289" width="14.5703125" style="14" customWidth="1"/>
    <col min="12290" max="12299" width="0" style="14" hidden="1" customWidth="1"/>
    <col min="12300" max="12300" width="1.7109375" style="14" customWidth="1"/>
    <col min="12301" max="12301" width="13" style="14" customWidth="1"/>
    <col min="12302" max="12303" width="11.7109375" style="14" customWidth="1"/>
    <col min="12304" max="12304" width="13" style="14" customWidth="1"/>
    <col min="12305" max="12305" width="11.7109375" style="14" customWidth="1"/>
    <col min="12306" max="12306" width="1.7109375" style="14" customWidth="1"/>
    <col min="12307" max="12307" width="13" style="14" customWidth="1"/>
    <col min="12308" max="12309" width="1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3" width="13" style="14" customWidth="1"/>
    <col min="12314" max="12314" width="11.7109375" style="14" customWidth="1"/>
    <col min="12315" max="12315" width="1.7109375" style="14" customWidth="1"/>
    <col min="12316" max="12319" width="13" style="14" customWidth="1"/>
    <col min="12320" max="12320" width="11.7109375" style="14" customWidth="1"/>
    <col min="12321" max="12321" width="1.7109375" style="14" customWidth="1"/>
    <col min="12322" max="12324" width="1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3" style="14" customWidth="1"/>
    <col min="12329" max="12329" width="11.7109375" style="14" customWidth="1"/>
    <col min="12330" max="12330" width="1.7109375" style="14" customWidth="1"/>
    <col min="12331" max="12331" width="14.5703125" style="14" customWidth="1"/>
    <col min="12332" max="12332" width="11.7109375" style="14" customWidth="1"/>
    <col min="12333" max="12333" width="1.7109375" style="14" customWidth="1"/>
    <col min="12334" max="12527" width="9.140625" style="14"/>
    <col min="12528" max="12535" width="4" style="14" customWidth="1"/>
    <col min="12536" max="12536" width="6" style="14" customWidth="1"/>
    <col min="12537" max="12538" width="4" style="14" customWidth="1"/>
    <col min="12539" max="12540" width="0" style="14" hidden="1" customWidth="1"/>
    <col min="12541" max="12541" width="47.7109375" style="14" customWidth="1"/>
    <col min="12542" max="12544" width="0" style="14" hidden="1" customWidth="1"/>
    <col min="12545" max="12545" width="14.5703125" style="14" customWidth="1"/>
    <col min="12546" max="12555" width="0" style="14" hidden="1" customWidth="1"/>
    <col min="12556" max="12556" width="1.7109375" style="14" customWidth="1"/>
    <col min="12557" max="12557" width="13" style="14" customWidth="1"/>
    <col min="12558" max="12559" width="11.7109375" style="14" customWidth="1"/>
    <col min="12560" max="12560" width="13" style="14" customWidth="1"/>
    <col min="12561" max="12561" width="11.7109375" style="14" customWidth="1"/>
    <col min="12562" max="12562" width="1.7109375" style="14" customWidth="1"/>
    <col min="12563" max="12563" width="13" style="14" customWidth="1"/>
    <col min="12564" max="12565" width="1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69" width="13" style="14" customWidth="1"/>
    <col min="12570" max="12570" width="11.7109375" style="14" customWidth="1"/>
    <col min="12571" max="12571" width="1.7109375" style="14" customWidth="1"/>
    <col min="12572" max="12575" width="13" style="14" customWidth="1"/>
    <col min="12576" max="12576" width="11.7109375" style="14" customWidth="1"/>
    <col min="12577" max="12577" width="1.7109375" style="14" customWidth="1"/>
    <col min="12578" max="12580" width="1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3" style="14" customWidth="1"/>
    <col min="12585" max="12585" width="11.7109375" style="14" customWidth="1"/>
    <col min="12586" max="12586" width="1.7109375" style="14" customWidth="1"/>
    <col min="12587" max="12587" width="14.5703125" style="14" customWidth="1"/>
    <col min="12588" max="12588" width="11.7109375" style="14" customWidth="1"/>
    <col min="12589" max="12589" width="1.7109375" style="14" customWidth="1"/>
    <col min="12590" max="12783" width="9.140625" style="14"/>
    <col min="12784" max="12791" width="4" style="14" customWidth="1"/>
    <col min="12792" max="12792" width="6" style="14" customWidth="1"/>
    <col min="12793" max="12794" width="4" style="14" customWidth="1"/>
    <col min="12795" max="12796" width="0" style="14" hidden="1" customWidth="1"/>
    <col min="12797" max="12797" width="47.7109375" style="14" customWidth="1"/>
    <col min="12798" max="12800" width="0" style="14" hidden="1" customWidth="1"/>
    <col min="12801" max="12801" width="14.5703125" style="14" customWidth="1"/>
    <col min="12802" max="12811" width="0" style="14" hidden="1" customWidth="1"/>
    <col min="12812" max="12812" width="1.7109375" style="14" customWidth="1"/>
    <col min="12813" max="12813" width="13" style="14" customWidth="1"/>
    <col min="12814" max="12815" width="11.7109375" style="14" customWidth="1"/>
    <col min="12816" max="12816" width="13" style="14" customWidth="1"/>
    <col min="12817" max="12817" width="11.7109375" style="14" customWidth="1"/>
    <col min="12818" max="12818" width="1.7109375" style="14" customWidth="1"/>
    <col min="12819" max="12819" width="13" style="14" customWidth="1"/>
    <col min="12820" max="12821" width="1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5" width="13" style="14" customWidth="1"/>
    <col min="12826" max="12826" width="11.7109375" style="14" customWidth="1"/>
    <col min="12827" max="12827" width="1.7109375" style="14" customWidth="1"/>
    <col min="12828" max="12831" width="13" style="14" customWidth="1"/>
    <col min="12832" max="12832" width="11.7109375" style="14" customWidth="1"/>
    <col min="12833" max="12833" width="1.7109375" style="14" customWidth="1"/>
    <col min="12834" max="12836" width="1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3" style="14" customWidth="1"/>
    <col min="12841" max="12841" width="11.7109375" style="14" customWidth="1"/>
    <col min="12842" max="12842" width="1.7109375" style="14" customWidth="1"/>
    <col min="12843" max="12843" width="14.5703125" style="14" customWidth="1"/>
    <col min="12844" max="12844" width="11.7109375" style="14" customWidth="1"/>
    <col min="12845" max="12845" width="1.7109375" style="14" customWidth="1"/>
    <col min="12846" max="13039" width="9.140625" style="14"/>
    <col min="13040" max="13047" width="4" style="14" customWidth="1"/>
    <col min="13048" max="13048" width="6" style="14" customWidth="1"/>
    <col min="13049" max="13050" width="4" style="14" customWidth="1"/>
    <col min="13051" max="13052" width="0" style="14" hidden="1" customWidth="1"/>
    <col min="13053" max="13053" width="47.7109375" style="14" customWidth="1"/>
    <col min="13054" max="13056" width="0" style="14" hidden="1" customWidth="1"/>
    <col min="13057" max="13057" width="14.5703125" style="14" customWidth="1"/>
    <col min="13058" max="13067" width="0" style="14" hidden="1" customWidth="1"/>
    <col min="13068" max="13068" width="1.7109375" style="14" customWidth="1"/>
    <col min="13069" max="13069" width="13" style="14" customWidth="1"/>
    <col min="13070" max="13071" width="11.7109375" style="14" customWidth="1"/>
    <col min="13072" max="13072" width="13" style="14" customWidth="1"/>
    <col min="13073" max="13073" width="11.7109375" style="14" customWidth="1"/>
    <col min="13074" max="13074" width="1.7109375" style="14" customWidth="1"/>
    <col min="13075" max="13075" width="13" style="14" customWidth="1"/>
    <col min="13076" max="13077" width="1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1" width="13" style="14" customWidth="1"/>
    <col min="13082" max="13082" width="11.7109375" style="14" customWidth="1"/>
    <col min="13083" max="13083" width="1.7109375" style="14" customWidth="1"/>
    <col min="13084" max="13087" width="13" style="14" customWidth="1"/>
    <col min="13088" max="13088" width="11.7109375" style="14" customWidth="1"/>
    <col min="13089" max="13089" width="1.7109375" style="14" customWidth="1"/>
    <col min="13090" max="13092" width="1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3" style="14" customWidth="1"/>
    <col min="13097" max="13097" width="11.7109375" style="14" customWidth="1"/>
    <col min="13098" max="13098" width="1.7109375" style="14" customWidth="1"/>
    <col min="13099" max="13099" width="14.5703125" style="14" customWidth="1"/>
    <col min="13100" max="13100" width="11.7109375" style="14" customWidth="1"/>
    <col min="13101" max="13101" width="1.7109375" style="14" customWidth="1"/>
    <col min="13102" max="13295" width="9.140625" style="14"/>
    <col min="13296" max="13303" width="4" style="14" customWidth="1"/>
    <col min="13304" max="13304" width="6" style="14" customWidth="1"/>
    <col min="13305" max="13306" width="4" style="14" customWidth="1"/>
    <col min="13307" max="13308" width="0" style="14" hidden="1" customWidth="1"/>
    <col min="13309" max="13309" width="47.7109375" style="14" customWidth="1"/>
    <col min="13310" max="13312" width="0" style="14" hidden="1" customWidth="1"/>
    <col min="13313" max="13313" width="14.5703125" style="14" customWidth="1"/>
    <col min="13314" max="13323" width="0" style="14" hidden="1" customWidth="1"/>
    <col min="13324" max="13324" width="1.7109375" style="14" customWidth="1"/>
    <col min="13325" max="13325" width="13" style="14" customWidth="1"/>
    <col min="13326" max="13327" width="11.7109375" style="14" customWidth="1"/>
    <col min="13328" max="13328" width="13" style="14" customWidth="1"/>
    <col min="13329" max="13329" width="11.7109375" style="14" customWidth="1"/>
    <col min="13330" max="13330" width="1.7109375" style="14" customWidth="1"/>
    <col min="13331" max="13331" width="13" style="14" customWidth="1"/>
    <col min="13332" max="13333" width="1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37" width="13" style="14" customWidth="1"/>
    <col min="13338" max="13338" width="11.7109375" style="14" customWidth="1"/>
    <col min="13339" max="13339" width="1.7109375" style="14" customWidth="1"/>
    <col min="13340" max="13343" width="13" style="14" customWidth="1"/>
    <col min="13344" max="13344" width="11.7109375" style="14" customWidth="1"/>
    <col min="13345" max="13345" width="1.7109375" style="14" customWidth="1"/>
    <col min="13346" max="13348" width="1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3" style="14" customWidth="1"/>
    <col min="13353" max="13353" width="11.7109375" style="14" customWidth="1"/>
    <col min="13354" max="13354" width="1.7109375" style="14" customWidth="1"/>
    <col min="13355" max="13355" width="14.5703125" style="14" customWidth="1"/>
    <col min="13356" max="13356" width="11.7109375" style="14" customWidth="1"/>
    <col min="13357" max="13357" width="1.7109375" style="14" customWidth="1"/>
    <col min="13358" max="13551" width="9.140625" style="14"/>
    <col min="13552" max="13559" width="4" style="14" customWidth="1"/>
    <col min="13560" max="13560" width="6" style="14" customWidth="1"/>
    <col min="13561" max="13562" width="4" style="14" customWidth="1"/>
    <col min="13563" max="13564" width="0" style="14" hidden="1" customWidth="1"/>
    <col min="13565" max="13565" width="47.7109375" style="14" customWidth="1"/>
    <col min="13566" max="13568" width="0" style="14" hidden="1" customWidth="1"/>
    <col min="13569" max="13569" width="14.5703125" style="14" customWidth="1"/>
    <col min="13570" max="13579" width="0" style="14" hidden="1" customWidth="1"/>
    <col min="13580" max="13580" width="1.7109375" style="14" customWidth="1"/>
    <col min="13581" max="13581" width="13" style="14" customWidth="1"/>
    <col min="13582" max="13583" width="11.7109375" style="14" customWidth="1"/>
    <col min="13584" max="13584" width="13" style="14" customWidth="1"/>
    <col min="13585" max="13585" width="11.7109375" style="14" customWidth="1"/>
    <col min="13586" max="13586" width="1.7109375" style="14" customWidth="1"/>
    <col min="13587" max="13587" width="13" style="14" customWidth="1"/>
    <col min="13588" max="13589" width="1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3" width="13" style="14" customWidth="1"/>
    <col min="13594" max="13594" width="11.7109375" style="14" customWidth="1"/>
    <col min="13595" max="13595" width="1.7109375" style="14" customWidth="1"/>
    <col min="13596" max="13599" width="13" style="14" customWidth="1"/>
    <col min="13600" max="13600" width="11.7109375" style="14" customWidth="1"/>
    <col min="13601" max="13601" width="1.7109375" style="14" customWidth="1"/>
    <col min="13602" max="13604" width="1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3" style="14" customWidth="1"/>
    <col min="13609" max="13609" width="11.7109375" style="14" customWidth="1"/>
    <col min="13610" max="13610" width="1.7109375" style="14" customWidth="1"/>
    <col min="13611" max="13611" width="14.5703125" style="14" customWidth="1"/>
    <col min="13612" max="13612" width="11.7109375" style="14" customWidth="1"/>
    <col min="13613" max="13613" width="1.7109375" style="14" customWidth="1"/>
    <col min="13614" max="13807" width="9.140625" style="14"/>
    <col min="13808" max="13815" width="4" style="14" customWidth="1"/>
    <col min="13816" max="13816" width="6" style="14" customWidth="1"/>
    <col min="13817" max="13818" width="4" style="14" customWidth="1"/>
    <col min="13819" max="13820" width="0" style="14" hidden="1" customWidth="1"/>
    <col min="13821" max="13821" width="47.7109375" style="14" customWidth="1"/>
    <col min="13822" max="13824" width="0" style="14" hidden="1" customWidth="1"/>
    <col min="13825" max="13825" width="14.5703125" style="14" customWidth="1"/>
    <col min="13826" max="13835" width="0" style="14" hidden="1" customWidth="1"/>
    <col min="13836" max="13836" width="1.7109375" style="14" customWidth="1"/>
    <col min="13837" max="13837" width="13" style="14" customWidth="1"/>
    <col min="13838" max="13839" width="11.7109375" style="14" customWidth="1"/>
    <col min="13840" max="13840" width="13" style="14" customWidth="1"/>
    <col min="13841" max="13841" width="11.7109375" style="14" customWidth="1"/>
    <col min="13842" max="13842" width="1.7109375" style="14" customWidth="1"/>
    <col min="13843" max="13843" width="13" style="14" customWidth="1"/>
    <col min="13844" max="13845" width="1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49" width="13" style="14" customWidth="1"/>
    <col min="13850" max="13850" width="11.7109375" style="14" customWidth="1"/>
    <col min="13851" max="13851" width="1.7109375" style="14" customWidth="1"/>
    <col min="13852" max="13855" width="13" style="14" customWidth="1"/>
    <col min="13856" max="13856" width="11.7109375" style="14" customWidth="1"/>
    <col min="13857" max="13857" width="1.7109375" style="14" customWidth="1"/>
    <col min="13858" max="13860" width="1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3" style="14" customWidth="1"/>
    <col min="13865" max="13865" width="11.7109375" style="14" customWidth="1"/>
    <col min="13866" max="13866" width="1.7109375" style="14" customWidth="1"/>
    <col min="13867" max="13867" width="14.5703125" style="14" customWidth="1"/>
    <col min="13868" max="13868" width="11.7109375" style="14" customWidth="1"/>
    <col min="13869" max="13869" width="1.7109375" style="14" customWidth="1"/>
    <col min="13870" max="14063" width="9.140625" style="14"/>
    <col min="14064" max="14071" width="4" style="14" customWidth="1"/>
    <col min="14072" max="14072" width="6" style="14" customWidth="1"/>
    <col min="14073" max="14074" width="4" style="14" customWidth="1"/>
    <col min="14075" max="14076" width="0" style="14" hidden="1" customWidth="1"/>
    <col min="14077" max="14077" width="47.7109375" style="14" customWidth="1"/>
    <col min="14078" max="14080" width="0" style="14" hidden="1" customWidth="1"/>
    <col min="14081" max="14081" width="14.5703125" style="14" customWidth="1"/>
    <col min="14082" max="14091" width="0" style="14" hidden="1" customWidth="1"/>
    <col min="14092" max="14092" width="1.7109375" style="14" customWidth="1"/>
    <col min="14093" max="14093" width="13" style="14" customWidth="1"/>
    <col min="14094" max="14095" width="11.7109375" style="14" customWidth="1"/>
    <col min="14096" max="14096" width="13" style="14" customWidth="1"/>
    <col min="14097" max="14097" width="11.7109375" style="14" customWidth="1"/>
    <col min="14098" max="14098" width="1.7109375" style="14" customWidth="1"/>
    <col min="14099" max="14099" width="13" style="14" customWidth="1"/>
    <col min="14100" max="14101" width="1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5" width="13" style="14" customWidth="1"/>
    <col min="14106" max="14106" width="11.7109375" style="14" customWidth="1"/>
    <col min="14107" max="14107" width="1.7109375" style="14" customWidth="1"/>
    <col min="14108" max="14111" width="13" style="14" customWidth="1"/>
    <col min="14112" max="14112" width="11.7109375" style="14" customWidth="1"/>
    <col min="14113" max="14113" width="1.7109375" style="14" customWidth="1"/>
    <col min="14114" max="14116" width="1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3" style="14" customWidth="1"/>
    <col min="14121" max="14121" width="11.7109375" style="14" customWidth="1"/>
    <col min="14122" max="14122" width="1.7109375" style="14" customWidth="1"/>
    <col min="14123" max="14123" width="14.5703125" style="14" customWidth="1"/>
    <col min="14124" max="14124" width="11.7109375" style="14" customWidth="1"/>
    <col min="14125" max="14125" width="1.7109375" style="14" customWidth="1"/>
    <col min="14126" max="14319" width="9.140625" style="14"/>
    <col min="14320" max="14327" width="4" style="14" customWidth="1"/>
    <col min="14328" max="14328" width="6" style="14" customWidth="1"/>
    <col min="14329" max="14330" width="4" style="14" customWidth="1"/>
    <col min="14331" max="14332" width="0" style="14" hidden="1" customWidth="1"/>
    <col min="14333" max="14333" width="47.7109375" style="14" customWidth="1"/>
    <col min="14334" max="14336" width="0" style="14" hidden="1" customWidth="1"/>
    <col min="14337" max="14337" width="14.5703125" style="14" customWidth="1"/>
    <col min="14338" max="14347" width="0" style="14" hidden="1" customWidth="1"/>
    <col min="14348" max="14348" width="1.7109375" style="14" customWidth="1"/>
    <col min="14349" max="14349" width="13" style="14" customWidth="1"/>
    <col min="14350" max="14351" width="11.7109375" style="14" customWidth="1"/>
    <col min="14352" max="14352" width="13" style="14" customWidth="1"/>
    <col min="14353" max="14353" width="11.7109375" style="14" customWidth="1"/>
    <col min="14354" max="14354" width="1.7109375" style="14" customWidth="1"/>
    <col min="14355" max="14355" width="13" style="14" customWidth="1"/>
    <col min="14356" max="14357" width="1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1" width="13" style="14" customWidth="1"/>
    <col min="14362" max="14362" width="11.7109375" style="14" customWidth="1"/>
    <col min="14363" max="14363" width="1.7109375" style="14" customWidth="1"/>
    <col min="14364" max="14367" width="13" style="14" customWidth="1"/>
    <col min="14368" max="14368" width="11.7109375" style="14" customWidth="1"/>
    <col min="14369" max="14369" width="1.7109375" style="14" customWidth="1"/>
    <col min="14370" max="14372" width="1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3" style="14" customWidth="1"/>
    <col min="14377" max="14377" width="11.7109375" style="14" customWidth="1"/>
    <col min="14378" max="14378" width="1.7109375" style="14" customWidth="1"/>
    <col min="14379" max="14379" width="14.5703125" style="14" customWidth="1"/>
    <col min="14380" max="14380" width="11.7109375" style="14" customWidth="1"/>
    <col min="14381" max="14381" width="1.7109375" style="14" customWidth="1"/>
    <col min="14382" max="14575" width="9.140625" style="14"/>
    <col min="14576" max="14583" width="4" style="14" customWidth="1"/>
    <col min="14584" max="14584" width="6" style="14" customWidth="1"/>
    <col min="14585" max="14586" width="4" style="14" customWidth="1"/>
    <col min="14587" max="14588" width="0" style="14" hidden="1" customWidth="1"/>
    <col min="14589" max="14589" width="47.7109375" style="14" customWidth="1"/>
    <col min="14590" max="14592" width="0" style="14" hidden="1" customWidth="1"/>
    <col min="14593" max="14593" width="14.5703125" style="14" customWidth="1"/>
    <col min="14594" max="14603" width="0" style="14" hidden="1" customWidth="1"/>
    <col min="14604" max="14604" width="1.7109375" style="14" customWidth="1"/>
    <col min="14605" max="14605" width="13" style="14" customWidth="1"/>
    <col min="14606" max="14607" width="11.7109375" style="14" customWidth="1"/>
    <col min="14608" max="14608" width="13" style="14" customWidth="1"/>
    <col min="14609" max="14609" width="11.7109375" style="14" customWidth="1"/>
    <col min="14610" max="14610" width="1.7109375" style="14" customWidth="1"/>
    <col min="14611" max="14611" width="13" style="14" customWidth="1"/>
    <col min="14612" max="14613" width="1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17" width="13" style="14" customWidth="1"/>
    <col min="14618" max="14618" width="11.7109375" style="14" customWidth="1"/>
    <col min="14619" max="14619" width="1.7109375" style="14" customWidth="1"/>
    <col min="14620" max="14623" width="13" style="14" customWidth="1"/>
    <col min="14624" max="14624" width="11.7109375" style="14" customWidth="1"/>
    <col min="14625" max="14625" width="1.7109375" style="14" customWidth="1"/>
    <col min="14626" max="14628" width="1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3" style="14" customWidth="1"/>
    <col min="14633" max="14633" width="11.7109375" style="14" customWidth="1"/>
    <col min="14634" max="14634" width="1.7109375" style="14" customWidth="1"/>
    <col min="14635" max="14635" width="14.5703125" style="14" customWidth="1"/>
    <col min="14636" max="14636" width="11.7109375" style="14" customWidth="1"/>
    <col min="14637" max="14637" width="1.7109375" style="14" customWidth="1"/>
    <col min="14638" max="14831" width="9.140625" style="14"/>
    <col min="14832" max="14839" width="4" style="14" customWidth="1"/>
    <col min="14840" max="14840" width="6" style="14" customWidth="1"/>
    <col min="14841" max="14842" width="4" style="14" customWidth="1"/>
    <col min="14843" max="14844" width="0" style="14" hidden="1" customWidth="1"/>
    <col min="14845" max="14845" width="47.7109375" style="14" customWidth="1"/>
    <col min="14846" max="14848" width="0" style="14" hidden="1" customWidth="1"/>
    <col min="14849" max="14849" width="14.5703125" style="14" customWidth="1"/>
    <col min="14850" max="14859" width="0" style="14" hidden="1" customWidth="1"/>
    <col min="14860" max="14860" width="1.7109375" style="14" customWidth="1"/>
    <col min="14861" max="14861" width="13" style="14" customWidth="1"/>
    <col min="14862" max="14863" width="11.7109375" style="14" customWidth="1"/>
    <col min="14864" max="14864" width="13" style="14" customWidth="1"/>
    <col min="14865" max="14865" width="11.7109375" style="14" customWidth="1"/>
    <col min="14866" max="14866" width="1.7109375" style="14" customWidth="1"/>
    <col min="14867" max="14867" width="13" style="14" customWidth="1"/>
    <col min="14868" max="14869" width="1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3" width="13" style="14" customWidth="1"/>
    <col min="14874" max="14874" width="11.7109375" style="14" customWidth="1"/>
    <col min="14875" max="14875" width="1.7109375" style="14" customWidth="1"/>
    <col min="14876" max="14879" width="13" style="14" customWidth="1"/>
    <col min="14880" max="14880" width="11.7109375" style="14" customWidth="1"/>
    <col min="14881" max="14881" width="1.7109375" style="14" customWidth="1"/>
    <col min="14882" max="14884" width="1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3" style="14" customWidth="1"/>
    <col min="14889" max="14889" width="11.7109375" style="14" customWidth="1"/>
    <col min="14890" max="14890" width="1.7109375" style="14" customWidth="1"/>
    <col min="14891" max="14891" width="14.5703125" style="14" customWidth="1"/>
    <col min="14892" max="14892" width="11.7109375" style="14" customWidth="1"/>
    <col min="14893" max="14893" width="1.7109375" style="14" customWidth="1"/>
    <col min="14894" max="15087" width="9.140625" style="14"/>
    <col min="15088" max="15095" width="4" style="14" customWidth="1"/>
    <col min="15096" max="15096" width="6" style="14" customWidth="1"/>
    <col min="15097" max="15098" width="4" style="14" customWidth="1"/>
    <col min="15099" max="15100" width="0" style="14" hidden="1" customWidth="1"/>
    <col min="15101" max="15101" width="47.7109375" style="14" customWidth="1"/>
    <col min="15102" max="15104" width="0" style="14" hidden="1" customWidth="1"/>
    <col min="15105" max="15105" width="14.5703125" style="14" customWidth="1"/>
    <col min="15106" max="15115" width="0" style="14" hidden="1" customWidth="1"/>
    <col min="15116" max="15116" width="1.7109375" style="14" customWidth="1"/>
    <col min="15117" max="15117" width="13" style="14" customWidth="1"/>
    <col min="15118" max="15119" width="11.7109375" style="14" customWidth="1"/>
    <col min="15120" max="15120" width="13" style="14" customWidth="1"/>
    <col min="15121" max="15121" width="11.7109375" style="14" customWidth="1"/>
    <col min="15122" max="15122" width="1.7109375" style="14" customWidth="1"/>
    <col min="15123" max="15123" width="13" style="14" customWidth="1"/>
    <col min="15124" max="15125" width="1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29" width="13" style="14" customWidth="1"/>
    <col min="15130" max="15130" width="11.7109375" style="14" customWidth="1"/>
    <col min="15131" max="15131" width="1.7109375" style="14" customWidth="1"/>
    <col min="15132" max="15135" width="13" style="14" customWidth="1"/>
    <col min="15136" max="15136" width="11.7109375" style="14" customWidth="1"/>
    <col min="15137" max="15137" width="1.7109375" style="14" customWidth="1"/>
    <col min="15138" max="15140" width="1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3" style="14" customWidth="1"/>
    <col min="15145" max="15145" width="11.7109375" style="14" customWidth="1"/>
    <col min="15146" max="15146" width="1.7109375" style="14" customWidth="1"/>
    <col min="15147" max="15147" width="14.5703125" style="14" customWidth="1"/>
    <col min="15148" max="15148" width="11.7109375" style="14" customWidth="1"/>
    <col min="15149" max="15149" width="1.7109375" style="14" customWidth="1"/>
    <col min="15150" max="15343" width="9.140625" style="14"/>
    <col min="15344" max="15351" width="4" style="14" customWidth="1"/>
    <col min="15352" max="15352" width="6" style="14" customWidth="1"/>
    <col min="15353" max="15354" width="4" style="14" customWidth="1"/>
    <col min="15355" max="15356" width="0" style="14" hidden="1" customWidth="1"/>
    <col min="15357" max="15357" width="47.7109375" style="14" customWidth="1"/>
    <col min="15358" max="15360" width="0" style="14" hidden="1" customWidth="1"/>
    <col min="15361" max="15361" width="14.5703125" style="14" customWidth="1"/>
    <col min="15362" max="15371" width="0" style="14" hidden="1" customWidth="1"/>
    <col min="15372" max="15372" width="1.7109375" style="14" customWidth="1"/>
    <col min="15373" max="15373" width="13" style="14" customWidth="1"/>
    <col min="15374" max="15375" width="11.7109375" style="14" customWidth="1"/>
    <col min="15376" max="15376" width="13" style="14" customWidth="1"/>
    <col min="15377" max="15377" width="11.7109375" style="14" customWidth="1"/>
    <col min="15378" max="15378" width="1.7109375" style="14" customWidth="1"/>
    <col min="15379" max="15379" width="13" style="14" customWidth="1"/>
    <col min="15380" max="15381" width="1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5" width="13" style="14" customWidth="1"/>
    <col min="15386" max="15386" width="11.7109375" style="14" customWidth="1"/>
    <col min="15387" max="15387" width="1.7109375" style="14" customWidth="1"/>
    <col min="15388" max="15391" width="13" style="14" customWidth="1"/>
    <col min="15392" max="15392" width="11.7109375" style="14" customWidth="1"/>
    <col min="15393" max="15393" width="1.7109375" style="14" customWidth="1"/>
    <col min="15394" max="15396" width="1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3" style="14" customWidth="1"/>
    <col min="15401" max="15401" width="11.7109375" style="14" customWidth="1"/>
    <col min="15402" max="15402" width="1.7109375" style="14" customWidth="1"/>
    <col min="15403" max="15403" width="14.5703125" style="14" customWidth="1"/>
    <col min="15404" max="15404" width="11.7109375" style="14" customWidth="1"/>
    <col min="15405" max="15405" width="1.7109375" style="14" customWidth="1"/>
    <col min="15406" max="15599" width="9.140625" style="14"/>
    <col min="15600" max="15607" width="4" style="14" customWidth="1"/>
    <col min="15608" max="15608" width="6" style="14" customWidth="1"/>
    <col min="15609" max="15610" width="4" style="14" customWidth="1"/>
    <col min="15611" max="15612" width="0" style="14" hidden="1" customWidth="1"/>
    <col min="15613" max="15613" width="47.7109375" style="14" customWidth="1"/>
    <col min="15614" max="15616" width="0" style="14" hidden="1" customWidth="1"/>
    <col min="15617" max="15617" width="14.5703125" style="14" customWidth="1"/>
    <col min="15618" max="15627" width="0" style="14" hidden="1" customWidth="1"/>
    <col min="15628" max="15628" width="1.7109375" style="14" customWidth="1"/>
    <col min="15629" max="15629" width="13" style="14" customWidth="1"/>
    <col min="15630" max="15631" width="11.7109375" style="14" customWidth="1"/>
    <col min="15632" max="15632" width="13" style="14" customWidth="1"/>
    <col min="15633" max="15633" width="11.7109375" style="14" customWidth="1"/>
    <col min="15634" max="15634" width="1.7109375" style="14" customWidth="1"/>
    <col min="15635" max="15635" width="13" style="14" customWidth="1"/>
    <col min="15636" max="15637" width="1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1" width="13" style="14" customWidth="1"/>
    <col min="15642" max="15642" width="11.7109375" style="14" customWidth="1"/>
    <col min="15643" max="15643" width="1.7109375" style="14" customWidth="1"/>
    <col min="15644" max="15647" width="13" style="14" customWidth="1"/>
    <col min="15648" max="15648" width="11.7109375" style="14" customWidth="1"/>
    <col min="15649" max="15649" width="1.7109375" style="14" customWidth="1"/>
    <col min="15650" max="15652" width="1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3" style="14" customWidth="1"/>
    <col min="15657" max="15657" width="11.7109375" style="14" customWidth="1"/>
    <col min="15658" max="15658" width="1.7109375" style="14" customWidth="1"/>
    <col min="15659" max="15659" width="14.5703125" style="14" customWidth="1"/>
    <col min="15660" max="15660" width="11.7109375" style="14" customWidth="1"/>
    <col min="15661" max="15661" width="1.7109375" style="14" customWidth="1"/>
    <col min="15662" max="15855" width="9.140625" style="14"/>
    <col min="15856" max="15863" width="4" style="14" customWidth="1"/>
    <col min="15864" max="15864" width="6" style="14" customWidth="1"/>
    <col min="15865" max="15866" width="4" style="14" customWidth="1"/>
    <col min="15867" max="15868" width="0" style="14" hidden="1" customWidth="1"/>
    <col min="15869" max="15869" width="47.7109375" style="14" customWidth="1"/>
    <col min="15870" max="15872" width="0" style="14" hidden="1" customWidth="1"/>
    <col min="15873" max="15873" width="14.5703125" style="14" customWidth="1"/>
    <col min="15874" max="15883" width="0" style="14" hidden="1" customWidth="1"/>
    <col min="15884" max="15884" width="1.7109375" style="14" customWidth="1"/>
    <col min="15885" max="15885" width="13" style="14" customWidth="1"/>
    <col min="15886" max="15887" width="11.7109375" style="14" customWidth="1"/>
    <col min="15888" max="15888" width="13" style="14" customWidth="1"/>
    <col min="15889" max="15889" width="11.7109375" style="14" customWidth="1"/>
    <col min="15890" max="15890" width="1.7109375" style="14" customWidth="1"/>
    <col min="15891" max="15891" width="13" style="14" customWidth="1"/>
    <col min="15892" max="15893" width="1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897" width="13" style="14" customWidth="1"/>
    <col min="15898" max="15898" width="11.7109375" style="14" customWidth="1"/>
    <col min="15899" max="15899" width="1.7109375" style="14" customWidth="1"/>
    <col min="15900" max="15903" width="13" style="14" customWidth="1"/>
    <col min="15904" max="15904" width="11.7109375" style="14" customWidth="1"/>
    <col min="15905" max="15905" width="1.7109375" style="14" customWidth="1"/>
    <col min="15906" max="15908" width="1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3" style="14" customWidth="1"/>
    <col min="15913" max="15913" width="11.7109375" style="14" customWidth="1"/>
    <col min="15914" max="15914" width="1.7109375" style="14" customWidth="1"/>
    <col min="15915" max="15915" width="14.5703125" style="14" customWidth="1"/>
    <col min="15916" max="15916" width="11.7109375" style="14" customWidth="1"/>
    <col min="15917" max="15917" width="1.7109375" style="14" customWidth="1"/>
    <col min="15918" max="16111" width="9.140625" style="14"/>
    <col min="16112" max="16119" width="4" style="14" customWidth="1"/>
    <col min="16120" max="16120" width="6" style="14" customWidth="1"/>
    <col min="16121" max="16122" width="4" style="14" customWidth="1"/>
    <col min="16123" max="16124" width="0" style="14" hidden="1" customWidth="1"/>
    <col min="16125" max="16125" width="47.7109375" style="14" customWidth="1"/>
    <col min="16126" max="16128" width="0" style="14" hidden="1" customWidth="1"/>
    <col min="16129" max="16129" width="14.5703125" style="14" customWidth="1"/>
    <col min="16130" max="16139" width="0" style="14" hidden="1" customWidth="1"/>
    <col min="16140" max="16140" width="1.7109375" style="14" customWidth="1"/>
    <col min="16141" max="16141" width="13" style="14" customWidth="1"/>
    <col min="16142" max="16143" width="11.7109375" style="14" customWidth="1"/>
    <col min="16144" max="16144" width="13" style="14" customWidth="1"/>
    <col min="16145" max="16145" width="11.7109375" style="14" customWidth="1"/>
    <col min="16146" max="16146" width="1.7109375" style="14" customWidth="1"/>
    <col min="16147" max="16147" width="13" style="14" customWidth="1"/>
    <col min="16148" max="16149" width="1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3" width="13" style="14" customWidth="1"/>
    <col min="16154" max="16154" width="11.7109375" style="14" customWidth="1"/>
    <col min="16155" max="16155" width="1.7109375" style="14" customWidth="1"/>
    <col min="16156" max="16159" width="13" style="14" customWidth="1"/>
    <col min="16160" max="16160" width="11.7109375" style="14" customWidth="1"/>
    <col min="16161" max="16161" width="1.7109375" style="14" customWidth="1"/>
    <col min="16162" max="16164" width="1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3" style="14" customWidth="1"/>
    <col min="16169" max="16169" width="11.7109375" style="14" customWidth="1"/>
    <col min="16170" max="16170" width="1.7109375" style="14" customWidth="1"/>
    <col min="16171" max="16171" width="14.5703125" style="14" customWidth="1"/>
    <col min="16172" max="16172" width="11.7109375" style="14" customWidth="1"/>
    <col min="16173" max="16173" width="1.7109375" style="14" customWidth="1"/>
    <col min="16174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1129000</v>
      </c>
      <c r="S13" s="393">
        <f t="shared" ref="S13:AH13" si="0">S14</f>
        <v>0</v>
      </c>
      <c r="T13" s="47">
        <f t="shared" si="0"/>
        <v>167700</v>
      </c>
      <c r="U13" s="47">
        <f t="shared" si="0"/>
        <v>124900</v>
      </c>
      <c r="V13" s="47">
        <f t="shared" si="0"/>
        <v>125000</v>
      </c>
      <c r="W13" s="47">
        <f t="shared" si="0"/>
        <v>417600</v>
      </c>
      <c r="X13" s="47">
        <f t="shared" si="0"/>
        <v>36.98848538529672</v>
      </c>
      <c r="Y13" s="393">
        <f t="shared" si="0"/>
        <v>0</v>
      </c>
      <c r="Z13" s="47">
        <f t="shared" si="0"/>
        <v>118400</v>
      </c>
      <c r="AA13" s="47">
        <f t="shared" si="0"/>
        <v>110000</v>
      </c>
      <c r="AB13" s="47">
        <f t="shared" si="0"/>
        <v>61700</v>
      </c>
      <c r="AC13" s="47">
        <f t="shared" si="0"/>
        <v>290100</v>
      </c>
      <c r="AD13" s="47">
        <f t="shared" si="0"/>
        <v>25.695305580159435</v>
      </c>
      <c r="AE13" s="393">
        <f t="shared" si="0"/>
        <v>0</v>
      </c>
      <c r="AF13" s="47">
        <f t="shared" si="0"/>
        <v>707700</v>
      </c>
      <c r="AG13" s="47">
        <f t="shared" si="0"/>
        <v>62.683790965456154</v>
      </c>
      <c r="AH13" s="393">
        <f t="shared" si="0"/>
        <v>0</v>
      </c>
      <c r="AI13" s="47">
        <f t="shared" ref="AI13:AX13" si="1">AI14</f>
        <v>71400</v>
      </c>
      <c r="AJ13" s="47">
        <f t="shared" si="1"/>
        <v>100700</v>
      </c>
      <c r="AK13" s="47">
        <f t="shared" si="1"/>
        <v>104700</v>
      </c>
      <c r="AL13" s="47">
        <f t="shared" si="1"/>
        <v>276800</v>
      </c>
      <c r="AM13" s="47">
        <f t="shared" si="1"/>
        <v>24.517271922054917</v>
      </c>
      <c r="AN13" s="393">
        <f t="shared" si="1"/>
        <v>0</v>
      </c>
      <c r="AO13" s="47">
        <f t="shared" si="1"/>
        <v>47200</v>
      </c>
      <c r="AP13" s="47">
        <f t="shared" si="1"/>
        <v>57300</v>
      </c>
      <c r="AQ13" s="47">
        <f t="shared" si="1"/>
        <v>40000</v>
      </c>
      <c r="AR13" s="47">
        <f t="shared" si="1"/>
        <v>144500</v>
      </c>
      <c r="AS13" s="47">
        <f t="shared" si="1"/>
        <v>12.798937112488929</v>
      </c>
      <c r="AT13" s="393">
        <f t="shared" si="1"/>
        <v>0</v>
      </c>
      <c r="AU13" s="47">
        <f t="shared" si="1"/>
        <v>421300</v>
      </c>
      <c r="AV13" s="47">
        <f t="shared" si="1"/>
        <v>37.316209034543846</v>
      </c>
      <c r="AW13" s="393">
        <f t="shared" si="1"/>
        <v>0</v>
      </c>
      <c r="AX13" s="47">
        <f t="shared" si="1"/>
        <v>1129000</v>
      </c>
      <c r="AY13" s="47">
        <f t="shared" ref="S13:AY20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1129000</v>
      </c>
      <c r="S14" s="394">
        <f t="shared" si="2"/>
        <v>0</v>
      </c>
      <c r="T14" s="66">
        <f t="shared" si="2"/>
        <v>167700</v>
      </c>
      <c r="U14" s="66">
        <f t="shared" si="2"/>
        <v>124900</v>
      </c>
      <c r="V14" s="66">
        <f t="shared" si="2"/>
        <v>125000</v>
      </c>
      <c r="W14" s="66">
        <f t="shared" si="2"/>
        <v>417600</v>
      </c>
      <c r="X14" s="66">
        <f t="shared" si="2"/>
        <v>36.98848538529672</v>
      </c>
      <c r="Y14" s="394">
        <f t="shared" si="2"/>
        <v>0</v>
      </c>
      <c r="Z14" s="66">
        <f t="shared" si="2"/>
        <v>118400</v>
      </c>
      <c r="AA14" s="66">
        <f t="shared" si="2"/>
        <v>110000</v>
      </c>
      <c r="AB14" s="66">
        <f t="shared" si="2"/>
        <v>61700</v>
      </c>
      <c r="AC14" s="66">
        <f t="shared" si="2"/>
        <v>290100</v>
      </c>
      <c r="AD14" s="66">
        <f t="shared" si="2"/>
        <v>25.695305580159435</v>
      </c>
      <c r="AE14" s="394">
        <f t="shared" si="2"/>
        <v>0</v>
      </c>
      <c r="AF14" s="66">
        <f t="shared" si="2"/>
        <v>707700</v>
      </c>
      <c r="AG14" s="66">
        <f t="shared" si="2"/>
        <v>62.683790965456154</v>
      </c>
      <c r="AH14" s="394">
        <f t="shared" si="2"/>
        <v>0</v>
      </c>
      <c r="AI14" s="66">
        <f t="shared" si="2"/>
        <v>71400</v>
      </c>
      <c r="AJ14" s="66">
        <f t="shared" si="2"/>
        <v>100700</v>
      </c>
      <c r="AK14" s="66">
        <f t="shared" si="2"/>
        <v>104700</v>
      </c>
      <c r="AL14" s="66">
        <f t="shared" si="2"/>
        <v>276800</v>
      </c>
      <c r="AM14" s="66">
        <f t="shared" si="2"/>
        <v>24.517271922054917</v>
      </c>
      <c r="AN14" s="394">
        <f t="shared" si="2"/>
        <v>0</v>
      </c>
      <c r="AO14" s="66">
        <f t="shared" si="2"/>
        <v>47200</v>
      </c>
      <c r="AP14" s="66">
        <f t="shared" si="2"/>
        <v>57300</v>
      </c>
      <c r="AQ14" s="66">
        <f t="shared" si="2"/>
        <v>40000</v>
      </c>
      <c r="AR14" s="66">
        <f t="shared" si="2"/>
        <v>144500</v>
      </c>
      <c r="AS14" s="66">
        <f t="shared" si="2"/>
        <v>12.798937112488929</v>
      </c>
      <c r="AT14" s="394">
        <f t="shared" si="2"/>
        <v>0</v>
      </c>
      <c r="AU14" s="66">
        <f t="shared" si="2"/>
        <v>421300</v>
      </c>
      <c r="AV14" s="66">
        <f t="shared" si="2"/>
        <v>37.316209034543846</v>
      </c>
      <c r="AW14" s="394">
        <f t="shared" si="2"/>
        <v>0</v>
      </c>
      <c r="AX14" s="66">
        <f t="shared" si="2"/>
        <v>1129000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1129000</v>
      </c>
      <c r="S15" s="379">
        <f t="shared" si="2"/>
        <v>0</v>
      </c>
      <c r="T15" s="80">
        <f t="shared" si="2"/>
        <v>167700</v>
      </c>
      <c r="U15" s="80">
        <f t="shared" si="2"/>
        <v>124900</v>
      </c>
      <c r="V15" s="80">
        <f t="shared" si="2"/>
        <v>125000</v>
      </c>
      <c r="W15" s="80">
        <f t="shared" si="2"/>
        <v>417600</v>
      </c>
      <c r="X15" s="80">
        <f t="shared" si="2"/>
        <v>36.98848538529672</v>
      </c>
      <c r="Y15" s="379">
        <f t="shared" si="2"/>
        <v>0</v>
      </c>
      <c r="Z15" s="80">
        <f t="shared" si="2"/>
        <v>118400</v>
      </c>
      <c r="AA15" s="80">
        <f t="shared" si="2"/>
        <v>110000</v>
      </c>
      <c r="AB15" s="80">
        <f t="shared" si="2"/>
        <v>61700</v>
      </c>
      <c r="AC15" s="80">
        <f t="shared" si="2"/>
        <v>290100</v>
      </c>
      <c r="AD15" s="80">
        <f t="shared" si="2"/>
        <v>25.695305580159435</v>
      </c>
      <c r="AE15" s="379">
        <f t="shared" si="2"/>
        <v>0</v>
      </c>
      <c r="AF15" s="80">
        <f t="shared" si="2"/>
        <v>707700</v>
      </c>
      <c r="AG15" s="80">
        <f t="shared" si="2"/>
        <v>62.683790965456154</v>
      </c>
      <c r="AH15" s="379">
        <f t="shared" si="2"/>
        <v>0</v>
      </c>
      <c r="AI15" s="80">
        <f t="shared" si="2"/>
        <v>71400</v>
      </c>
      <c r="AJ15" s="80">
        <f t="shared" si="2"/>
        <v>100700</v>
      </c>
      <c r="AK15" s="80">
        <f t="shared" si="2"/>
        <v>104700</v>
      </c>
      <c r="AL15" s="80">
        <f t="shared" si="2"/>
        <v>276800</v>
      </c>
      <c r="AM15" s="80">
        <f t="shared" si="2"/>
        <v>24.517271922054917</v>
      </c>
      <c r="AN15" s="379">
        <f t="shared" si="2"/>
        <v>0</v>
      </c>
      <c r="AO15" s="80">
        <f t="shared" si="2"/>
        <v>47200</v>
      </c>
      <c r="AP15" s="80">
        <f t="shared" si="2"/>
        <v>57300</v>
      </c>
      <c r="AQ15" s="80">
        <f t="shared" si="2"/>
        <v>40000</v>
      </c>
      <c r="AR15" s="80">
        <f t="shared" si="2"/>
        <v>144500</v>
      </c>
      <c r="AS15" s="80">
        <f t="shared" si="2"/>
        <v>12.798937112488929</v>
      </c>
      <c r="AT15" s="379">
        <f t="shared" si="2"/>
        <v>0</v>
      </c>
      <c r="AU15" s="80">
        <f t="shared" si="2"/>
        <v>421300</v>
      </c>
      <c r="AV15" s="80">
        <f t="shared" si="2"/>
        <v>37.316209034543846</v>
      </c>
      <c r="AW15" s="379">
        <f t="shared" si="2"/>
        <v>0</v>
      </c>
      <c r="AX15" s="80">
        <f t="shared" si="2"/>
        <v>1129000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60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159</v>
      </c>
      <c r="O16" s="95">
        <f t="shared" ref="O16:R20" si="3">O17</f>
        <v>1129000</v>
      </c>
      <c r="P16" s="169">
        <f t="shared" si="3"/>
        <v>1193000</v>
      </c>
      <c r="Q16" s="170">
        <f t="shared" si="3"/>
        <v>1294000</v>
      </c>
      <c r="R16" s="95">
        <f t="shared" si="3"/>
        <v>1129000</v>
      </c>
      <c r="S16" s="375"/>
      <c r="T16" s="95">
        <f t="shared" si="2"/>
        <v>167700</v>
      </c>
      <c r="U16" s="95">
        <f t="shared" si="2"/>
        <v>124900</v>
      </c>
      <c r="V16" s="95">
        <f>V647+V17+V337+V393+V591</f>
        <v>125000</v>
      </c>
      <c r="W16" s="95">
        <f t="shared" ref="W16:W30" si="4">T16+U16+V16</f>
        <v>417600</v>
      </c>
      <c r="X16" s="94">
        <f t="shared" ref="X16:X30" si="5">W16/(R16/100)</f>
        <v>36.98848538529672</v>
      </c>
      <c r="Y16" s="374"/>
      <c r="Z16" s="94">
        <f t="shared" si="2"/>
        <v>118400</v>
      </c>
      <c r="AA16" s="95">
        <f t="shared" si="2"/>
        <v>110000</v>
      </c>
      <c r="AB16" s="95">
        <f>AB647+AB17+AB337+AB393+AB591</f>
        <v>61700</v>
      </c>
      <c r="AC16" s="95">
        <f t="shared" ref="AC16:AC30" si="6">Z16+AA16+AB16</f>
        <v>290100</v>
      </c>
      <c r="AD16" s="195">
        <f t="shared" ref="AD16:AD21" si="7">AC16/(R16/100)</f>
        <v>25.695305580159435</v>
      </c>
      <c r="AE16" s="374"/>
      <c r="AF16" s="195">
        <f t="shared" ref="AF16:AF30" si="8">W16+AC16</f>
        <v>707700</v>
      </c>
      <c r="AG16" s="195">
        <f t="shared" ref="AG16:AG30" si="9">AF16/(R16/100)</f>
        <v>62.683790965456154</v>
      </c>
      <c r="AH16" s="374"/>
      <c r="AI16" s="195">
        <f t="shared" si="2"/>
        <v>71400</v>
      </c>
      <c r="AJ16" s="95">
        <f t="shared" si="2"/>
        <v>100700</v>
      </c>
      <c r="AK16" s="95">
        <f>AK647+AK17+AK337+AK393+AK591</f>
        <v>104700</v>
      </c>
      <c r="AL16" s="95">
        <f t="shared" ref="AL16:AL30" si="10">AI16+AJ16+AK16</f>
        <v>276800</v>
      </c>
      <c r="AM16" s="195">
        <f t="shared" ref="AM16:AM21" si="11">AL16/(R16/100)</f>
        <v>24.517271922054917</v>
      </c>
      <c r="AN16" s="374"/>
      <c r="AO16" s="195">
        <f t="shared" si="2"/>
        <v>47200</v>
      </c>
      <c r="AP16" s="95">
        <f t="shared" si="2"/>
        <v>57300</v>
      </c>
      <c r="AQ16" s="95">
        <f>AQ647+AQ17+AQ337+AQ393+AQ591</f>
        <v>40000</v>
      </c>
      <c r="AR16" s="95">
        <f t="shared" ref="AR16:AR30" si="12">AO16+AP16+AQ16</f>
        <v>144500</v>
      </c>
      <c r="AS16" s="195">
        <f t="shared" ref="AS16:AS21" si="13">AR16/(R16/100)</f>
        <v>12.798937112488929</v>
      </c>
      <c r="AT16" s="374"/>
      <c r="AU16" s="195">
        <f t="shared" ref="AU16:AU30" si="14">AL16+AR16</f>
        <v>421300</v>
      </c>
      <c r="AV16" s="195">
        <f t="shared" ref="AV16:AV30" si="15">AU16/(R16/100)</f>
        <v>37.316209034543846</v>
      </c>
      <c r="AW16" s="374"/>
      <c r="AX16" s="195">
        <f t="shared" ref="AX16:AX30" si="16">AF16+AU16</f>
        <v>1129000</v>
      </c>
      <c r="AY16" s="195">
        <f t="shared" ref="AY16:AY30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si="3"/>
        <v>1129000</v>
      </c>
      <c r="P17" s="66">
        <f t="shared" si="3"/>
        <v>1193000</v>
      </c>
      <c r="Q17" s="67">
        <f t="shared" si="3"/>
        <v>1294000</v>
      </c>
      <c r="R17" s="99">
        <f t="shared" si="3"/>
        <v>1129000</v>
      </c>
      <c r="S17" s="383"/>
      <c r="T17" s="99">
        <f t="shared" si="2"/>
        <v>167700</v>
      </c>
      <c r="U17" s="99">
        <f t="shared" si="2"/>
        <v>124900</v>
      </c>
      <c r="V17" s="99">
        <f>V648+V18+V338+V394+V592</f>
        <v>125000</v>
      </c>
      <c r="W17" s="99">
        <f t="shared" si="4"/>
        <v>417600</v>
      </c>
      <c r="X17" s="98">
        <f t="shared" si="5"/>
        <v>36.98848538529672</v>
      </c>
      <c r="Y17" s="374"/>
      <c r="Z17" s="98">
        <f t="shared" si="2"/>
        <v>118400</v>
      </c>
      <c r="AA17" s="99">
        <f t="shared" si="2"/>
        <v>110000</v>
      </c>
      <c r="AB17" s="99">
        <f>AB648+AB18+AB338+AB394+AB592</f>
        <v>61700</v>
      </c>
      <c r="AC17" s="99">
        <f t="shared" si="6"/>
        <v>290100</v>
      </c>
      <c r="AD17" s="65">
        <f t="shared" si="7"/>
        <v>25.695305580159435</v>
      </c>
      <c r="AE17" s="374"/>
      <c r="AF17" s="65">
        <f t="shared" si="8"/>
        <v>707700</v>
      </c>
      <c r="AG17" s="65">
        <f t="shared" si="9"/>
        <v>62.683790965456154</v>
      </c>
      <c r="AH17" s="374"/>
      <c r="AI17" s="65">
        <f t="shared" si="2"/>
        <v>71400</v>
      </c>
      <c r="AJ17" s="99">
        <f t="shared" si="2"/>
        <v>100700</v>
      </c>
      <c r="AK17" s="99">
        <f>AK648+AK18+AK338+AK394+AK592</f>
        <v>104700</v>
      </c>
      <c r="AL17" s="99">
        <f t="shared" si="10"/>
        <v>276800</v>
      </c>
      <c r="AM17" s="65">
        <f t="shared" si="11"/>
        <v>24.517271922054917</v>
      </c>
      <c r="AN17" s="374"/>
      <c r="AO17" s="65">
        <f t="shared" si="2"/>
        <v>47200</v>
      </c>
      <c r="AP17" s="99">
        <f t="shared" si="2"/>
        <v>57300</v>
      </c>
      <c r="AQ17" s="99">
        <f>AQ648+AQ18+AQ338+AQ394+AQ592</f>
        <v>40000</v>
      </c>
      <c r="AR17" s="99">
        <f t="shared" si="12"/>
        <v>144500</v>
      </c>
      <c r="AS17" s="65">
        <f t="shared" si="13"/>
        <v>12.798937112488929</v>
      </c>
      <c r="AT17" s="374"/>
      <c r="AU17" s="65">
        <f t="shared" si="14"/>
        <v>421300</v>
      </c>
      <c r="AV17" s="65">
        <f t="shared" si="15"/>
        <v>37.316209034543846</v>
      </c>
      <c r="AW17" s="374"/>
      <c r="AX17" s="65">
        <f t="shared" si="16"/>
        <v>1129000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128</v>
      </c>
      <c r="O18" s="103">
        <f t="shared" si="3"/>
        <v>1129000</v>
      </c>
      <c r="P18" s="131">
        <f t="shared" si="3"/>
        <v>1193000</v>
      </c>
      <c r="Q18" s="132">
        <f t="shared" si="3"/>
        <v>1294000</v>
      </c>
      <c r="R18" s="103">
        <f t="shared" si="3"/>
        <v>1129000</v>
      </c>
      <c r="S18" s="379"/>
      <c r="T18" s="103">
        <f t="shared" si="2"/>
        <v>167700</v>
      </c>
      <c r="U18" s="103">
        <f t="shared" si="2"/>
        <v>124900</v>
      </c>
      <c r="V18" s="103">
        <f>V649+V19+V339+V395+V593</f>
        <v>125000</v>
      </c>
      <c r="W18" s="103">
        <f t="shared" si="4"/>
        <v>417600</v>
      </c>
      <c r="X18" s="102">
        <f t="shared" si="5"/>
        <v>36.98848538529672</v>
      </c>
      <c r="Y18" s="374"/>
      <c r="Z18" s="102">
        <f t="shared" si="2"/>
        <v>118400</v>
      </c>
      <c r="AA18" s="103">
        <f t="shared" si="2"/>
        <v>110000</v>
      </c>
      <c r="AB18" s="103">
        <f>AB649+AB19+AB339+AB395+AB593</f>
        <v>61700</v>
      </c>
      <c r="AC18" s="103">
        <f t="shared" si="6"/>
        <v>290100</v>
      </c>
      <c r="AD18" s="420">
        <f t="shared" si="7"/>
        <v>25.695305580159435</v>
      </c>
      <c r="AE18" s="374"/>
      <c r="AF18" s="420">
        <f t="shared" si="8"/>
        <v>707700</v>
      </c>
      <c r="AG18" s="420">
        <f t="shared" si="9"/>
        <v>62.683790965456154</v>
      </c>
      <c r="AH18" s="374"/>
      <c r="AI18" s="420">
        <f t="shared" si="2"/>
        <v>71400</v>
      </c>
      <c r="AJ18" s="103">
        <f t="shared" si="2"/>
        <v>100700</v>
      </c>
      <c r="AK18" s="103">
        <f>AK649+AK19+AK339+AK395+AK593</f>
        <v>104700</v>
      </c>
      <c r="AL18" s="103">
        <f t="shared" si="10"/>
        <v>276800</v>
      </c>
      <c r="AM18" s="420">
        <f t="shared" si="11"/>
        <v>24.517271922054917</v>
      </c>
      <c r="AN18" s="374"/>
      <c r="AO18" s="420">
        <f t="shared" si="2"/>
        <v>47200</v>
      </c>
      <c r="AP18" s="103">
        <f t="shared" si="2"/>
        <v>57300</v>
      </c>
      <c r="AQ18" s="103">
        <f>AQ649+AQ19+AQ339+AQ395+AQ593</f>
        <v>40000</v>
      </c>
      <c r="AR18" s="103">
        <f t="shared" si="12"/>
        <v>144500</v>
      </c>
      <c r="AS18" s="420">
        <f t="shared" si="13"/>
        <v>12.798937112488929</v>
      </c>
      <c r="AT18" s="374"/>
      <c r="AU18" s="420">
        <f t="shared" si="14"/>
        <v>421300</v>
      </c>
      <c r="AV18" s="420">
        <f t="shared" si="15"/>
        <v>37.316209034543846</v>
      </c>
      <c r="AW18" s="374"/>
      <c r="AX18" s="420">
        <f t="shared" si="16"/>
        <v>1129000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129</v>
      </c>
      <c r="O19" s="103">
        <f t="shared" si="3"/>
        <v>1129000</v>
      </c>
      <c r="P19" s="131">
        <f t="shared" si="3"/>
        <v>1193000</v>
      </c>
      <c r="Q19" s="132">
        <f t="shared" si="3"/>
        <v>1294000</v>
      </c>
      <c r="R19" s="103">
        <f t="shared" si="3"/>
        <v>1129000</v>
      </c>
      <c r="S19" s="379"/>
      <c r="T19" s="103">
        <f t="shared" si="2"/>
        <v>167700</v>
      </c>
      <c r="U19" s="103">
        <f t="shared" si="2"/>
        <v>124900</v>
      </c>
      <c r="V19" s="103">
        <f>V650+V20+V340+V396+V594</f>
        <v>125000</v>
      </c>
      <c r="W19" s="103">
        <f t="shared" si="4"/>
        <v>417600</v>
      </c>
      <c r="X19" s="102">
        <f t="shared" si="5"/>
        <v>36.98848538529672</v>
      </c>
      <c r="Y19" s="374"/>
      <c r="Z19" s="102">
        <f t="shared" si="2"/>
        <v>118400</v>
      </c>
      <c r="AA19" s="103">
        <f t="shared" si="2"/>
        <v>110000</v>
      </c>
      <c r="AB19" s="103">
        <f>AB650+AB20+AB340+AB396+AB594</f>
        <v>61700</v>
      </c>
      <c r="AC19" s="103">
        <f t="shared" si="6"/>
        <v>290100</v>
      </c>
      <c r="AD19" s="420">
        <f t="shared" si="7"/>
        <v>25.695305580159435</v>
      </c>
      <c r="AE19" s="374"/>
      <c r="AF19" s="420">
        <f t="shared" si="8"/>
        <v>707700</v>
      </c>
      <c r="AG19" s="420">
        <f t="shared" si="9"/>
        <v>62.683790965456154</v>
      </c>
      <c r="AH19" s="374"/>
      <c r="AI19" s="420">
        <f t="shared" si="2"/>
        <v>71400</v>
      </c>
      <c r="AJ19" s="103">
        <f t="shared" si="2"/>
        <v>100700</v>
      </c>
      <c r="AK19" s="103">
        <f>AK650+AK20+AK340+AK396+AK594</f>
        <v>104700</v>
      </c>
      <c r="AL19" s="103">
        <f t="shared" si="10"/>
        <v>276800</v>
      </c>
      <c r="AM19" s="420">
        <f t="shared" si="11"/>
        <v>24.517271922054917</v>
      </c>
      <c r="AN19" s="374"/>
      <c r="AO19" s="420">
        <f t="shared" si="2"/>
        <v>47200</v>
      </c>
      <c r="AP19" s="103">
        <f t="shared" si="2"/>
        <v>57300</v>
      </c>
      <c r="AQ19" s="103">
        <f>AQ650+AQ20+AQ340+AQ396+AQ594</f>
        <v>40000</v>
      </c>
      <c r="AR19" s="103">
        <f t="shared" si="12"/>
        <v>144500</v>
      </c>
      <c r="AS19" s="420">
        <f t="shared" si="13"/>
        <v>12.798937112488929</v>
      </c>
      <c r="AT19" s="374"/>
      <c r="AU19" s="420">
        <f t="shared" si="14"/>
        <v>421300</v>
      </c>
      <c r="AV19" s="420">
        <f t="shared" si="15"/>
        <v>37.316209034543846</v>
      </c>
      <c r="AW19" s="374"/>
      <c r="AX19" s="420">
        <f t="shared" si="16"/>
        <v>1129000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129</v>
      </c>
      <c r="O20" s="103">
        <f t="shared" si="3"/>
        <v>1129000</v>
      </c>
      <c r="P20" s="131">
        <f t="shared" si="3"/>
        <v>1193000</v>
      </c>
      <c r="Q20" s="132">
        <f t="shared" si="3"/>
        <v>1294000</v>
      </c>
      <c r="R20" s="103">
        <f t="shared" si="3"/>
        <v>1129000</v>
      </c>
      <c r="S20" s="379"/>
      <c r="T20" s="103">
        <f t="shared" si="2"/>
        <v>167700</v>
      </c>
      <c r="U20" s="103">
        <f t="shared" si="2"/>
        <v>124900</v>
      </c>
      <c r="V20" s="103">
        <f>V651+V21+V341+V397+V595</f>
        <v>125000</v>
      </c>
      <c r="W20" s="103">
        <f t="shared" si="4"/>
        <v>417600</v>
      </c>
      <c r="X20" s="102">
        <f t="shared" si="5"/>
        <v>36.98848538529672</v>
      </c>
      <c r="Y20" s="374"/>
      <c r="Z20" s="102">
        <f t="shared" si="2"/>
        <v>118400</v>
      </c>
      <c r="AA20" s="103">
        <f t="shared" si="2"/>
        <v>110000</v>
      </c>
      <c r="AB20" s="103">
        <f>AB651+AB21+AB341+AB397+AB595</f>
        <v>61700</v>
      </c>
      <c r="AC20" s="103">
        <f t="shared" si="6"/>
        <v>290100</v>
      </c>
      <c r="AD20" s="420">
        <f t="shared" si="7"/>
        <v>25.695305580159435</v>
      </c>
      <c r="AE20" s="374"/>
      <c r="AF20" s="420">
        <f t="shared" si="8"/>
        <v>707700</v>
      </c>
      <c r="AG20" s="420">
        <f t="shared" si="9"/>
        <v>62.683790965456154</v>
      </c>
      <c r="AH20" s="374"/>
      <c r="AI20" s="420">
        <f t="shared" si="2"/>
        <v>71400</v>
      </c>
      <c r="AJ20" s="103">
        <f t="shared" si="2"/>
        <v>100700</v>
      </c>
      <c r="AK20" s="103">
        <f>AK651+AK21+AK341+AK397+AK595</f>
        <v>104700</v>
      </c>
      <c r="AL20" s="103">
        <f t="shared" si="10"/>
        <v>276800</v>
      </c>
      <c r="AM20" s="420">
        <f t="shared" si="11"/>
        <v>24.517271922054917</v>
      </c>
      <c r="AN20" s="374"/>
      <c r="AO20" s="420">
        <f t="shared" si="2"/>
        <v>47200</v>
      </c>
      <c r="AP20" s="103">
        <f t="shared" si="2"/>
        <v>57300</v>
      </c>
      <c r="AQ20" s="103">
        <f>AQ651+AQ21+AQ341+AQ397+AQ595</f>
        <v>40000</v>
      </c>
      <c r="AR20" s="103">
        <f t="shared" si="12"/>
        <v>144500</v>
      </c>
      <c r="AS20" s="420">
        <f t="shared" si="13"/>
        <v>12.798937112488929</v>
      </c>
      <c r="AT20" s="374"/>
      <c r="AU20" s="420">
        <f t="shared" si="14"/>
        <v>421300</v>
      </c>
      <c r="AV20" s="420">
        <f t="shared" si="15"/>
        <v>37.316209034543846</v>
      </c>
      <c r="AW20" s="374"/>
      <c r="AX20" s="420">
        <f t="shared" si="16"/>
        <v>1129000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1129000</v>
      </c>
      <c r="P21" s="127">
        <f>P22+P24+P26</f>
        <v>1193000</v>
      </c>
      <c r="Q21" s="128">
        <f>Q22+Q24+Q26</f>
        <v>1294000</v>
      </c>
      <c r="R21" s="126">
        <f>R22+R24+R26</f>
        <v>1129000</v>
      </c>
      <c r="S21" s="388"/>
      <c r="T21" s="126">
        <f>T22+T24+T26</f>
        <v>167700</v>
      </c>
      <c r="U21" s="126">
        <f>U22+U24+U26</f>
        <v>124900</v>
      </c>
      <c r="V21" s="126">
        <f>V22+V24+V26</f>
        <v>125000</v>
      </c>
      <c r="W21" s="126">
        <f t="shared" si="4"/>
        <v>417600</v>
      </c>
      <c r="X21" s="125">
        <f t="shared" si="5"/>
        <v>36.98848538529672</v>
      </c>
      <c r="Y21" s="374"/>
      <c r="Z21" s="125">
        <f>Z22+Z24+Z26</f>
        <v>118400</v>
      </c>
      <c r="AA21" s="126">
        <f>AA22+AA24+AA26</f>
        <v>110000</v>
      </c>
      <c r="AB21" s="126">
        <f>AB22+AB24+AB26</f>
        <v>61700</v>
      </c>
      <c r="AC21" s="126">
        <f t="shared" si="6"/>
        <v>290100</v>
      </c>
      <c r="AD21" s="423">
        <f t="shared" si="7"/>
        <v>25.695305580159435</v>
      </c>
      <c r="AE21" s="374"/>
      <c r="AF21" s="423">
        <f t="shared" si="8"/>
        <v>707700</v>
      </c>
      <c r="AG21" s="423">
        <f t="shared" si="9"/>
        <v>62.683790965456154</v>
      </c>
      <c r="AH21" s="374"/>
      <c r="AI21" s="423">
        <f>AI22+AI24+AI26</f>
        <v>71400</v>
      </c>
      <c r="AJ21" s="126">
        <f>AJ22+AJ24+AJ26</f>
        <v>100700</v>
      </c>
      <c r="AK21" s="126">
        <f>AK22+AK24+AK26</f>
        <v>104700</v>
      </c>
      <c r="AL21" s="126">
        <f t="shared" si="10"/>
        <v>276800</v>
      </c>
      <c r="AM21" s="423">
        <f t="shared" si="11"/>
        <v>24.517271922054917</v>
      </c>
      <c r="AN21" s="374"/>
      <c r="AO21" s="423">
        <f>AO22+AO24+AO26</f>
        <v>47200</v>
      </c>
      <c r="AP21" s="126">
        <f>AP22+AP24+AP26</f>
        <v>57300</v>
      </c>
      <c r="AQ21" s="126">
        <f>AQ22+AQ24+AQ26</f>
        <v>40000</v>
      </c>
      <c r="AR21" s="126">
        <f t="shared" si="12"/>
        <v>144500</v>
      </c>
      <c r="AS21" s="423">
        <f t="shared" si="13"/>
        <v>12.798937112488929</v>
      </c>
      <c r="AT21" s="374"/>
      <c r="AU21" s="423">
        <f t="shared" si="14"/>
        <v>421300</v>
      </c>
      <c r="AV21" s="423">
        <f t="shared" si="15"/>
        <v>37.316209034543846</v>
      </c>
      <c r="AW21" s="374"/>
      <c r="AX21" s="423">
        <f t="shared" si="16"/>
        <v>1129000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894000</v>
      </c>
      <c r="P22" s="131">
        <f>P23</f>
        <v>948000</v>
      </c>
      <c r="Q22" s="132">
        <f>Q23</f>
        <v>1025000</v>
      </c>
      <c r="R22" s="103">
        <f>R23</f>
        <v>894000</v>
      </c>
      <c r="S22" s="379"/>
      <c r="T22" s="103">
        <f>T23</f>
        <v>134000</v>
      </c>
      <c r="U22" s="103">
        <f>U23</f>
        <v>110000</v>
      </c>
      <c r="V22" s="103">
        <f>V23</f>
        <v>110000</v>
      </c>
      <c r="W22" s="103">
        <f t="shared" si="4"/>
        <v>354000</v>
      </c>
      <c r="X22" s="102">
        <f t="shared" si="5"/>
        <v>39.597315436241608</v>
      </c>
      <c r="Y22" s="374"/>
      <c r="Z22" s="102">
        <f>Z23</f>
        <v>90000</v>
      </c>
      <c r="AA22" s="103">
        <f>AA23</f>
        <v>90000</v>
      </c>
      <c r="AB22" s="103">
        <f>AB23</f>
        <v>50000</v>
      </c>
      <c r="AC22" s="103">
        <f t="shared" si="6"/>
        <v>230000</v>
      </c>
      <c r="AD22" s="424">
        <f>AC22/(O22/100)</f>
        <v>25.727069351230426</v>
      </c>
      <c r="AE22" s="374"/>
      <c r="AF22" s="420">
        <f t="shared" si="8"/>
        <v>584000</v>
      </c>
      <c r="AG22" s="420">
        <f t="shared" si="9"/>
        <v>65.324384787472042</v>
      </c>
      <c r="AH22" s="374"/>
      <c r="AI22" s="420">
        <f>AI23</f>
        <v>50000</v>
      </c>
      <c r="AJ22" s="103">
        <f>AJ23</f>
        <v>80000</v>
      </c>
      <c r="AK22" s="103">
        <f>AK23</f>
        <v>80000</v>
      </c>
      <c r="AL22" s="103">
        <f t="shared" si="10"/>
        <v>210000</v>
      </c>
      <c r="AM22" s="424">
        <f>AL22/(O22/100)</f>
        <v>23.48993288590604</v>
      </c>
      <c r="AN22" s="374"/>
      <c r="AO22" s="420">
        <f>AO23</f>
        <v>30000</v>
      </c>
      <c r="AP22" s="103">
        <f>AP23</f>
        <v>40000</v>
      </c>
      <c r="AQ22" s="103">
        <f>AQ23</f>
        <v>30000</v>
      </c>
      <c r="AR22" s="103">
        <f t="shared" si="12"/>
        <v>100000</v>
      </c>
      <c r="AS22" s="424">
        <f>AR22/(O22/100)</f>
        <v>11.185682326621924</v>
      </c>
      <c r="AT22" s="374"/>
      <c r="AU22" s="420">
        <f t="shared" si="14"/>
        <v>310000</v>
      </c>
      <c r="AV22" s="420">
        <f t="shared" si="15"/>
        <v>34.675615212527966</v>
      </c>
      <c r="AW22" s="374"/>
      <c r="AX22" s="420">
        <f t="shared" si="16"/>
        <v>894000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894000</v>
      </c>
      <c r="P23" s="136">
        <v>948000</v>
      </c>
      <c r="Q23" s="137">
        <v>1025000</v>
      </c>
      <c r="R23" s="129">
        <v>894000</v>
      </c>
      <c r="S23" s="375"/>
      <c r="T23" s="129">
        <v>134000</v>
      </c>
      <c r="U23" s="129">
        <v>110000</v>
      </c>
      <c r="V23" s="129">
        <v>110000</v>
      </c>
      <c r="W23" s="129">
        <f>T23+U23+V23</f>
        <v>354000</v>
      </c>
      <c r="X23" s="135">
        <f>W23/(R23/100)</f>
        <v>39.597315436241608</v>
      </c>
      <c r="Y23" s="374"/>
      <c r="Z23" s="135">
        <v>90000</v>
      </c>
      <c r="AA23" s="129">
        <v>90000</v>
      </c>
      <c r="AB23" s="129">
        <v>50000</v>
      </c>
      <c r="AC23" s="129">
        <f t="shared" si="6"/>
        <v>230000</v>
      </c>
      <c r="AD23" s="424">
        <f>AC23/(O23/100)</f>
        <v>25.727069351230426</v>
      </c>
      <c r="AE23" s="374"/>
      <c r="AF23" s="424">
        <f>W23+AC23</f>
        <v>584000</v>
      </c>
      <c r="AG23" s="424">
        <f>AF23/(R23/100)</f>
        <v>65.324384787472042</v>
      </c>
      <c r="AH23" s="374"/>
      <c r="AI23" s="424">
        <v>50000</v>
      </c>
      <c r="AJ23" s="129">
        <v>80000</v>
      </c>
      <c r="AK23" s="129">
        <v>80000</v>
      </c>
      <c r="AL23" s="129">
        <f t="shared" si="10"/>
        <v>210000</v>
      </c>
      <c r="AM23" s="424">
        <f>AL23/(O23/100)</f>
        <v>23.48993288590604</v>
      </c>
      <c r="AN23" s="374"/>
      <c r="AO23" s="424">
        <v>30000</v>
      </c>
      <c r="AP23" s="129">
        <v>40000</v>
      </c>
      <c r="AQ23" s="129">
        <v>30000</v>
      </c>
      <c r="AR23" s="129">
        <f t="shared" si="12"/>
        <v>100000</v>
      </c>
      <c r="AS23" s="424">
        <f>AR23/(O23/100)</f>
        <v>11.185682326621924</v>
      </c>
      <c r="AT23" s="374"/>
      <c r="AU23" s="424">
        <f>AL23+AR23</f>
        <v>310000</v>
      </c>
      <c r="AV23" s="424">
        <f>AU23/(R23/100)</f>
        <v>34.675615212527966</v>
      </c>
      <c r="AW23" s="374"/>
      <c r="AX23" s="424">
        <f>AF23+AU23</f>
        <v>894000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224000</v>
      </c>
      <c r="P24" s="131">
        <f>P25</f>
        <v>233000</v>
      </c>
      <c r="Q24" s="132">
        <f>Q25</f>
        <v>253000</v>
      </c>
      <c r="R24" s="103">
        <f>R25</f>
        <v>224000</v>
      </c>
      <c r="S24" s="379"/>
      <c r="T24" s="103">
        <f>T25</f>
        <v>33000</v>
      </c>
      <c r="U24" s="103">
        <f>U25</f>
        <v>14000</v>
      </c>
      <c r="V24" s="103">
        <f>V25</f>
        <v>14000</v>
      </c>
      <c r="W24" s="103">
        <f t="shared" si="4"/>
        <v>61000</v>
      </c>
      <c r="X24" s="102">
        <f t="shared" si="5"/>
        <v>27.232142857142858</v>
      </c>
      <c r="Y24" s="374"/>
      <c r="Z24" s="102">
        <f>Z25</f>
        <v>27000</v>
      </c>
      <c r="AA24" s="103">
        <f>AA25</f>
        <v>18000</v>
      </c>
      <c r="AB24" s="103">
        <f>AB25</f>
        <v>10000</v>
      </c>
      <c r="AC24" s="103">
        <f t="shared" si="6"/>
        <v>55000</v>
      </c>
      <c r="AD24" s="424">
        <f>AC24/(O24/100)</f>
        <v>24.553571428571427</v>
      </c>
      <c r="AE24" s="374"/>
      <c r="AF24" s="420">
        <f t="shared" si="8"/>
        <v>116000</v>
      </c>
      <c r="AG24" s="420">
        <f t="shared" si="9"/>
        <v>51.785714285714285</v>
      </c>
      <c r="AH24" s="374"/>
      <c r="AI24" s="420">
        <f>AI25</f>
        <v>20000</v>
      </c>
      <c r="AJ24" s="103">
        <f>AJ25</f>
        <v>20000</v>
      </c>
      <c r="AK24" s="103">
        <f>AK25</f>
        <v>24000</v>
      </c>
      <c r="AL24" s="103">
        <f t="shared" si="10"/>
        <v>64000</v>
      </c>
      <c r="AM24" s="424">
        <f>AL24/(O24/100)</f>
        <v>28.571428571428573</v>
      </c>
      <c r="AN24" s="374"/>
      <c r="AO24" s="420">
        <f>AO25</f>
        <v>17000</v>
      </c>
      <c r="AP24" s="103">
        <f>AP25</f>
        <v>17000</v>
      </c>
      <c r="AQ24" s="103">
        <f>AQ25</f>
        <v>10000</v>
      </c>
      <c r="AR24" s="103">
        <f t="shared" si="12"/>
        <v>44000</v>
      </c>
      <c r="AS24" s="424">
        <f>AR24/(O24/100)</f>
        <v>19.642857142857142</v>
      </c>
      <c r="AT24" s="374"/>
      <c r="AU24" s="420">
        <f t="shared" si="14"/>
        <v>108000</v>
      </c>
      <c r="AV24" s="420">
        <f t="shared" si="15"/>
        <v>48.214285714285715</v>
      </c>
      <c r="AW24" s="374"/>
      <c r="AX24" s="420">
        <f t="shared" si="16"/>
        <v>224000</v>
      </c>
      <c r="AY24" s="420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224000</v>
      </c>
      <c r="P25" s="136">
        <v>233000</v>
      </c>
      <c r="Q25" s="137">
        <v>253000</v>
      </c>
      <c r="R25" s="129">
        <v>224000</v>
      </c>
      <c r="S25" s="375"/>
      <c r="T25" s="129">
        <v>33000</v>
      </c>
      <c r="U25" s="129">
        <v>14000</v>
      </c>
      <c r="V25" s="129">
        <v>14000</v>
      </c>
      <c r="W25" s="129">
        <f t="shared" si="4"/>
        <v>61000</v>
      </c>
      <c r="X25" s="135">
        <f t="shared" si="5"/>
        <v>27.232142857142858</v>
      </c>
      <c r="Y25" s="374"/>
      <c r="Z25" s="135">
        <v>27000</v>
      </c>
      <c r="AA25" s="129">
        <v>18000</v>
      </c>
      <c r="AB25" s="129">
        <v>10000</v>
      </c>
      <c r="AC25" s="129">
        <f t="shared" si="6"/>
        <v>55000</v>
      </c>
      <c r="AD25" s="424">
        <f>AC25/(O25/100)</f>
        <v>24.553571428571427</v>
      </c>
      <c r="AE25" s="374"/>
      <c r="AF25" s="424">
        <f t="shared" si="8"/>
        <v>116000</v>
      </c>
      <c r="AG25" s="424">
        <f t="shared" si="9"/>
        <v>51.785714285714285</v>
      </c>
      <c r="AH25" s="374"/>
      <c r="AI25" s="424">
        <v>20000</v>
      </c>
      <c r="AJ25" s="129">
        <v>20000</v>
      </c>
      <c r="AK25" s="129">
        <v>24000</v>
      </c>
      <c r="AL25" s="129">
        <f t="shared" si="10"/>
        <v>64000</v>
      </c>
      <c r="AM25" s="424">
        <f>AL25/(O25/100)</f>
        <v>28.571428571428573</v>
      </c>
      <c r="AN25" s="374"/>
      <c r="AO25" s="424">
        <v>17000</v>
      </c>
      <c r="AP25" s="129">
        <v>17000</v>
      </c>
      <c r="AQ25" s="129">
        <v>10000</v>
      </c>
      <c r="AR25" s="129">
        <f t="shared" si="12"/>
        <v>44000</v>
      </c>
      <c r="AS25" s="424">
        <f>AR25/(O25/100)</f>
        <v>19.642857142857142</v>
      </c>
      <c r="AT25" s="374"/>
      <c r="AU25" s="424">
        <f t="shared" si="14"/>
        <v>108000</v>
      </c>
      <c r="AV25" s="424">
        <f t="shared" si="15"/>
        <v>48.214285714285715</v>
      </c>
      <c r="AW25" s="374"/>
      <c r="AX25" s="424">
        <f t="shared" si="16"/>
        <v>224000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11000</v>
      </c>
      <c r="P26" s="131">
        <f>P27+P28+P29+P30</f>
        <v>12000</v>
      </c>
      <c r="Q26" s="132">
        <f>Q27+Q28+Q29+Q30</f>
        <v>16000</v>
      </c>
      <c r="R26" s="103">
        <f>R27+R28+R29+R30</f>
        <v>11000</v>
      </c>
      <c r="S26" s="379"/>
      <c r="T26" s="103">
        <f>T27+T28+T29+T30</f>
        <v>700</v>
      </c>
      <c r="U26" s="103">
        <f>U27+U28+U29+U30</f>
        <v>900</v>
      </c>
      <c r="V26" s="103">
        <f>V27+V28+V29+V30</f>
        <v>1000</v>
      </c>
      <c r="W26" s="103">
        <f t="shared" si="4"/>
        <v>2600</v>
      </c>
      <c r="X26" s="102">
        <f t="shared" si="5"/>
        <v>23.636363636363637</v>
      </c>
      <c r="Y26" s="374"/>
      <c r="Z26" s="102">
        <f>Z27+Z28+Z29+Z30</f>
        <v>1400</v>
      </c>
      <c r="AA26" s="103">
        <f>AA27+AA28+AA29+AA30</f>
        <v>2000</v>
      </c>
      <c r="AB26" s="103">
        <f>AB27+AB28+AB29+AB30</f>
        <v>1700</v>
      </c>
      <c r="AC26" s="103">
        <f t="shared" si="6"/>
        <v>5100</v>
      </c>
      <c r="AD26" s="420">
        <f>AC26/(R26/100)</f>
        <v>46.363636363636367</v>
      </c>
      <c r="AE26" s="374"/>
      <c r="AF26" s="420">
        <f t="shared" si="8"/>
        <v>7700</v>
      </c>
      <c r="AG26" s="420">
        <f t="shared" si="9"/>
        <v>70</v>
      </c>
      <c r="AH26" s="374"/>
      <c r="AI26" s="420">
        <f>AI27+AI28+AI29+AI30</f>
        <v>1400</v>
      </c>
      <c r="AJ26" s="103">
        <f>AJ27+AJ28+AJ29+AJ30</f>
        <v>700</v>
      </c>
      <c r="AK26" s="103">
        <f>AK27+AK28+AK29+AK30</f>
        <v>700</v>
      </c>
      <c r="AL26" s="103">
        <f t="shared" si="10"/>
        <v>2800</v>
      </c>
      <c r="AM26" s="420">
        <f>AL26/(R26/100)</f>
        <v>25.454545454545453</v>
      </c>
      <c r="AN26" s="374"/>
      <c r="AO26" s="420">
        <f>AO27+AO28+AO29+AO30</f>
        <v>200</v>
      </c>
      <c r="AP26" s="103">
        <f>AP27+AP28+AP29+AP30</f>
        <v>300</v>
      </c>
      <c r="AQ26" s="103">
        <f>AQ27+AQ28+AQ29+AQ30</f>
        <v>0</v>
      </c>
      <c r="AR26" s="103">
        <f t="shared" si="12"/>
        <v>500</v>
      </c>
      <c r="AS26" s="420">
        <f>AR26/(R26/100)</f>
        <v>4.5454545454545459</v>
      </c>
      <c r="AT26" s="374"/>
      <c r="AU26" s="420">
        <f t="shared" si="14"/>
        <v>3300</v>
      </c>
      <c r="AV26" s="420">
        <f t="shared" si="15"/>
        <v>30</v>
      </c>
      <c r="AW26" s="374"/>
      <c r="AX26" s="420">
        <f t="shared" si="16"/>
        <v>11000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2000</v>
      </c>
      <c r="P27" s="136">
        <v>2000</v>
      </c>
      <c r="Q27" s="137">
        <v>3000</v>
      </c>
      <c r="R27" s="129">
        <v>2000</v>
      </c>
      <c r="S27" s="375"/>
      <c r="T27" s="129">
        <v>100</v>
      </c>
      <c r="U27" s="129">
        <v>300</v>
      </c>
      <c r="V27" s="129">
        <v>300</v>
      </c>
      <c r="W27" s="129">
        <f t="shared" si="4"/>
        <v>700</v>
      </c>
      <c r="X27" s="135">
        <f t="shared" si="5"/>
        <v>35</v>
      </c>
      <c r="Y27" s="374"/>
      <c r="Z27" s="135">
        <v>100</v>
      </c>
      <c r="AA27" s="129">
        <v>200</v>
      </c>
      <c r="AB27" s="129">
        <v>200</v>
      </c>
      <c r="AC27" s="129">
        <f t="shared" si="6"/>
        <v>500</v>
      </c>
      <c r="AD27" s="424">
        <f>AC27/(R27/100)</f>
        <v>25</v>
      </c>
      <c r="AE27" s="374"/>
      <c r="AF27" s="424">
        <f t="shared" si="8"/>
        <v>1200</v>
      </c>
      <c r="AG27" s="424">
        <f t="shared" si="9"/>
        <v>60</v>
      </c>
      <c r="AH27" s="374"/>
      <c r="AI27" s="424">
        <v>100</v>
      </c>
      <c r="AJ27" s="129">
        <v>200</v>
      </c>
      <c r="AK27" s="129">
        <v>200</v>
      </c>
      <c r="AL27" s="129">
        <f t="shared" si="10"/>
        <v>500</v>
      </c>
      <c r="AM27" s="424">
        <f>AL27/(R27/100)</f>
        <v>25</v>
      </c>
      <c r="AN27" s="374"/>
      <c r="AO27" s="424">
        <v>100</v>
      </c>
      <c r="AP27" s="129">
        <v>200</v>
      </c>
      <c r="AQ27" s="129">
        <v>0</v>
      </c>
      <c r="AR27" s="129">
        <f t="shared" si="12"/>
        <v>300</v>
      </c>
      <c r="AS27" s="424">
        <f>AR27/(R27/100)</f>
        <v>15</v>
      </c>
      <c r="AT27" s="374"/>
      <c r="AU27" s="424">
        <f t="shared" si="14"/>
        <v>800</v>
      </c>
      <c r="AV27" s="424">
        <f t="shared" si="15"/>
        <v>40</v>
      </c>
      <c r="AW27" s="374"/>
      <c r="AX27" s="424">
        <f t="shared" si="16"/>
        <v>2000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3000</v>
      </c>
      <c r="P28" s="136">
        <v>3000</v>
      </c>
      <c r="Q28" s="137">
        <v>4000</v>
      </c>
      <c r="R28" s="129">
        <v>3000</v>
      </c>
      <c r="S28" s="375"/>
      <c r="T28" s="129">
        <v>200</v>
      </c>
      <c r="U28" s="129">
        <v>200</v>
      </c>
      <c r="V28" s="129">
        <v>200</v>
      </c>
      <c r="W28" s="129">
        <f t="shared" si="4"/>
        <v>600</v>
      </c>
      <c r="X28" s="135">
        <f t="shared" si="5"/>
        <v>20</v>
      </c>
      <c r="Y28" s="374"/>
      <c r="Z28" s="135">
        <v>400</v>
      </c>
      <c r="AA28" s="129">
        <v>600</v>
      </c>
      <c r="AB28" s="129">
        <v>500</v>
      </c>
      <c r="AC28" s="129">
        <f t="shared" si="6"/>
        <v>1500</v>
      </c>
      <c r="AD28" s="424">
        <f>AC28/(R28/100)</f>
        <v>50</v>
      </c>
      <c r="AE28" s="374"/>
      <c r="AF28" s="424">
        <f t="shared" si="8"/>
        <v>2100</v>
      </c>
      <c r="AG28" s="424">
        <f t="shared" si="9"/>
        <v>70</v>
      </c>
      <c r="AH28" s="374"/>
      <c r="AI28" s="424">
        <v>300</v>
      </c>
      <c r="AJ28" s="129">
        <v>300</v>
      </c>
      <c r="AK28" s="129">
        <v>300</v>
      </c>
      <c r="AL28" s="129">
        <f t="shared" si="10"/>
        <v>900</v>
      </c>
      <c r="AM28" s="424">
        <f>AL28/(R28/100)</f>
        <v>30</v>
      </c>
      <c r="AN28" s="374"/>
      <c r="AO28" s="424">
        <v>0</v>
      </c>
      <c r="AP28" s="129">
        <v>0</v>
      </c>
      <c r="AQ28" s="129">
        <v>0</v>
      </c>
      <c r="AR28" s="129">
        <f t="shared" si="12"/>
        <v>0</v>
      </c>
      <c r="AS28" s="424">
        <f>AR28/(R28/100)</f>
        <v>0</v>
      </c>
      <c r="AT28" s="374"/>
      <c r="AU28" s="424">
        <f t="shared" si="14"/>
        <v>900</v>
      </c>
      <c r="AV28" s="424">
        <f t="shared" si="15"/>
        <v>30</v>
      </c>
      <c r="AW28" s="374"/>
      <c r="AX28" s="424">
        <f t="shared" si="16"/>
        <v>3000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2000</v>
      </c>
      <c r="P29" s="136">
        <v>3000</v>
      </c>
      <c r="Q29" s="137">
        <v>4000</v>
      </c>
      <c r="R29" s="129">
        <v>2000</v>
      </c>
      <c r="S29" s="375"/>
      <c r="T29" s="129">
        <v>100</v>
      </c>
      <c r="U29" s="129">
        <v>200</v>
      </c>
      <c r="V29" s="129">
        <v>200</v>
      </c>
      <c r="W29" s="129">
        <f t="shared" si="4"/>
        <v>500</v>
      </c>
      <c r="X29" s="135">
        <f t="shared" si="5"/>
        <v>25</v>
      </c>
      <c r="Y29" s="374"/>
      <c r="Z29" s="135">
        <v>100</v>
      </c>
      <c r="AA29" s="129">
        <v>400</v>
      </c>
      <c r="AB29" s="129">
        <v>200</v>
      </c>
      <c r="AC29" s="129">
        <f t="shared" si="6"/>
        <v>700</v>
      </c>
      <c r="AD29" s="424">
        <f>AC29/(R29/100)</f>
        <v>35</v>
      </c>
      <c r="AE29" s="374"/>
      <c r="AF29" s="424">
        <f t="shared" si="8"/>
        <v>1200</v>
      </c>
      <c r="AG29" s="424">
        <f t="shared" si="9"/>
        <v>60</v>
      </c>
      <c r="AH29" s="374"/>
      <c r="AI29" s="424">
        <v>200</v>
      </c>
      <c r="AJ29" s="129">
        <v>200</v>
      </c>
      <c r="AK29" s="129">
        <v>200</v>
      </c>
      <c r="AL29" s="129">
        <f t="shared" si="10"/>
        <v>600</v>
      </c>
      <c r="AM29" s="424">
        <f>AL29/(R29/100)</f>
        <v>30</v>
      </c>
      <c r="AN29" s="374"/>
      <c r="AO29" s="424">
        <v>100</v>
      </c>
      <c r="AP29" s="129">
        <v>100</v>
      </c>
      <c r="AQ29" s="129">
        <v>0</v>
      </c>
      <c r="AR29" s="129">
        <f t="shared" si="12"/>
        <v>200</v>
      </c>
      <c r="AS29" s="424">
        <f>AR29/(R29/100)</f>
        <v>10</v>
      </c>
      <c r="AT29" s="374"/>
      <c r="AU29" s="424">
        <f t="shared" si="14"/>
        <v>800</v>
      </c>
      <c r="AV29" s="424">
        <f t="shared" si="15"/>
        <v>40</v>
      </c>
      <c r="AW29" s="374"/>
      <c r="AX29" s="424">
        <f t="shared" si="16"/>
        <v>2000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>
        <v>4000</v>
      </c>
      <c r="P30" s="136">
        <v>4000</v>
      </c>
      <c r="Q30" s="137">
        <v>5000</v>
      </c>
      <c r="R30" s="129">
        <v>4000</v>
      </c>
      <c r="S30" s="375"/>
      <c r="T30" s="129">
        <v>300</v>
      </c>
      <c r="U30" s="129">
        <v>200</v>
      </c>
      <c r="V30" s="129">
        <v>300</v>
      </c>
      <c r="W30" s="129">
        <f t="shared" si="4"/>
        <v>800</v>
      </c>
      <c r="X30" s="135">
        <f t="shared" si="5"/>
        <v>20</v>
      </c>
      <c r="Y30" s="374"/>
      <c r="Z30" s="135">
        <v>800</v>
      </c>
      <c r="AA30" s="129">
        <v>800</v>
      </c>
      <c r="AB30" s="129">
        <v>800</v>
      </c>
      <c r="AC30" s="129">
        <f t="shared" si="6"/>
        <v>2400</v>
      </c>
      <c r="AD30" s="424">
        <f>AC30/(R30/100)</f>
        <v>60</v>
      </c>
      <c r="AE30" s="374"/>
      <c r="AF30" s="424">
        <f t="shared" si="8"/>
        <v>3200</v>
      </c>
      <c r="AG30" s="424">
        <f t="shared" si="9"/>
        <v>80</v>
      </c>
      <c r="AH30" s="374"/>
      <c r="AI30" s="424">
        <v>800</v>
      </c>
      <c r="AJ30" s="129">
        <v>0</v>
      </c>
      <c r="AK30" s="129">
        <v>0</v>
      </c>
      <c r="AL30" s="129">
        <f t="shared" si="10"/>
        <v>800</v>
      </c>
      <c r="AM30" s="424">
        <f>AL30/(R30/100)</f>
        <v>20</v>
      </c>
      <c r="AN30" s="374"/>
      <c r="AO30" s="424">
        <v>0</v>
      </c>
      <c r="AP30" s="129">
        <v>0</v>
      </c>
      <c r="AQ30" s="129">
        <v>0</v>
      </c>
      <c r="AR30" s="129">
        <f t="shared" si="12"/>
        <v>0</v>
      </c>
      <c r="AS30" s="424">
        <f>AR30/(R30/100)</f>
        <v>0</v>
      </c>
      <c r="AT30" s="374"/>
      <c r="AU30" s="424">
        <f t="shared" si="14"/>
        <v>800</v>
      </c>
      <c r="AV30" s="424">
        <f t="shared" si="15"/>
        <v>20</v>
      </c>
      <c r="AW30" s="374"/>
      <c r="AX30" s="424">
        <f t="shared" si="16"/>
        <v>4000</v>
      </c>
      <c r="AY30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5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T19" sqref="T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9" width="9.140625" style="14"/>
    <col min="240" max="247" width="4" style="14" customWidth="1"/>
    <col min="248" max="248" width="6" style="14" customWidth="1"/>
    <col min="249" max="250" width="4" style="14" customWidth="1"/>
    <col min="251" max="252" width="0" style="14" hidden="1" customWidth="1"/>
    <col min="253" max="253" width="47.7109375" style="14" customWidth="1"/>
    <col min="254" max="256" width="0" style="14" hidden="1" customWidth="1"/>
    <col min="257" max="257" width="14.5703125" style="14" customWidth="1"/>
    <col min="258" max="267" width="0" style="14" hidden="1" customWidth="1"/>
    <col min="268" max="268" width="1.7109375" style="14" customWidth="1"/>
    <col min="269" max="269" width="13" style="14" customWidth="1"/>
    <col min="270" max="271" width="11.7109375" style="14" customWidth="1"/>
    <col min="272" max="272" width="13" style="14" customWidth="1"/>
    <col min="273" max="273" width="11.7109375" style="14" customWidth="1"/>
    <col min="274" max="274" width="1.7109375" style="14" customWidth="1"/>
    <col min="275" max="275" width="13" style="14" customWidth="1"/>
    <col min="276" max="277" width="1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1" width="13" style="14" customWidth="1"/>
    <col min="282" max="282" width="11.7109375" style="14" customWidth="1"/>
    <col min="283" max="283" width="1.7109375" style="14" customWidth="1"/>
    <col min="284" max="287" width="13" style="14" customWidth="1"/>
    <col min="288" max="288" width="11.7109375" style="14" customWidth="1"/>
    <col min="289" max="289" width="1.7109375" style="14" customWidth="1"/>
    <col min="290" max="292" width="1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3" style="14" customWidth="1"/>
    <col min="297" max="297" width="11.7109375" style="14" customWidth="1"/>
    <col min="298" max="298" width="1.7109375" style="14" customWidth="1"/>
    <col min="299" max="299" width="14.5703125" style="14" customWidth="1"/>
    <col min="300" max="300" width="11.7109375" style="14" customWidth="1"/>
    <col min="301" max="301" width="1.7109375" style="14" customWidth="1"/>
    <col min="302" max="495" width="9.140625" style="14"/>
    <col min="496" max="503" width="4" style="14" customWidth="1"/>
    <col min="504" max="504" width="6" style="14" customWidth="1"/>
    <col min="505" max="506" width="4" style="14" customWidth="1"/>
    <col min="507" max="508" width="0" style="14" hidden="1" customWidth="1"/>
    <col min="509" max="509" width="47.7109375" style="14" customWidth="1"/>
    <col min="510" max="512" width="0" style="14" hidden="1" customWidth="1"/>
    <col min="513" max="513" width="14.5703125" style="14" customWidth="1"/>
    <col min="514" max="523" width="0" style="14" hidden="1" customWidth="1"/>
    <col min="524" max="524" width="1.7109375" style="14" customWidth="1"/>
    <col min="525" max="525" width="13" style="14" customWidth="1"/>
    <col min="526" max="527" width="11.7109375" style="14" customWidth="1"/>
    <col min="528" max="528" width="13" style="14" customWidth="1"/>
    <col min="529" max="529" width="11.7109375" style="14" customWidth="1"/>
    <col min="530" max="530" width="1.7109375" style="14" customWidth="1"/>
    <col min="531" max="531" width="13" style="14" customWidth="1"/>
    <col min="532" max="533" width="1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37" width="13" style="14" customWidth="1"/>
    <col min="538" max="538" width="11.7109375" style="14" customWidth="1"/>
    <col min="539" max="539" width="1.7109375" style="14" customWidth="1"/>
    <col min="540" max="543" width="13" style="14" customWidth="1"/>
    <col min="544" max="544" width="11.7109375" style="14" customWidth="1"/>
    <col min="545" max="545" width="1.7109375" style="14" customWidth="1"/>
    <col min="546" max="548" width="1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3" style="14" customWidth="1"/>
    <col min="553" max="553" width="11.7109375" style="14" customWidth="1"/>
    <col min="554" max="554" width="1.7109375" style="14" customWidth="1"/>
    <col min="555" max="555" width="14.5703125" style="14" customWidth="1"/>
    <col min="556" max="556" width="11.7109375" style="14" customWidth="1"/>
    <col min="557" max="557" width="1.7109375" style="14" customWidth="1"/>
    <col min="558" max="751" width="9.140625" style="14"/>
    <col min="752" max="759" width="4" style="14" customWidth="1"/>
    <col min="760" max="760" width="6" style="14" customWidth="1"/>
    <col min="761" max="762" width="4" style="14" customWidth="1"/>
    <col min="763" max="764" width="0" style="14" hidden="1" customWidth="1"/>
    <col min="765" max="765" width="47.7109375" style="14" customWidth="1"/>
    <col min="766" max="768" width="0" style="14" hidden="1" customWidth="1"/>
    <col min="769" max="769" width="14.5703125" style="14" customWidth="1"/>
    <col min="770" max="779" width="0" style="14" hidden="1" customWidth="1"/>
    <col min="780" max="780" width="1.7109375" style="14" customWidth="1"/>
    <col min="781" max="781" width="13" style="14" customWidth="1"/>
    <col min="782" max="783" width="11.7109375" style="14" customWidth="1"/>
    <col min="784" max="784" width="13" style="14" customWidth="1"/>
    <col min="785" max="785" width="11.7109375" style="14" customWidth="1"/>
    <col min="786" max="786" width="1.7109375" style="14" customWidth="1"/>
    <col min="787" max="787" width="13" style="14" customWidth="1"/>
    <col min="788" max="789" width="1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3" width="13" style="14" customWidth="1"/>
    <col min="794" max="794" width="11.7109375" style="14" customWidth="1"/>
    <col min="795" max="795" width="1.7109375" style="14" customWidth="1"/>
    <col min="796" max="799" width="13" style="14" customWidth="1"/>
    <col min="800" max="800" width="11.7109375" style="14" customWidth="1"/>
    <col min="801" max="801" width="1.7109375" style="14" customWidth="1"/>
    <col min="802" max="804" width="1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3" style="14" customWidth="1"/>
    <col min="809" max="809" width="11.7109375" style="14" customWidth="1"/>
    <col min="810" max="810" width="1.7109375" style="14" customWidth="1"/>
    <col min="811" max="811" width="14.5703125" style="14" customWidth="1"/>
    <col min="812" max="812" width="11.7109375" style="14" customWidth="1"/>
    <col min="813" max="813" width="1.7109375" style="14" customWidth="1"/>
    <col min="814" max="1007" width="9.140625" style="14"/>
    <col min="1008" max="1015" width="4" style="14" customWidth="1"/>
    <col min="1016" max="1016" width="6" style="14" customWidth="1"/>
    <col min="1017" max="1018" width="4" style="14" customWidth="1"/>
    <col min="1019" max="1020" width="0" style="14" hidden="1" customWidth="1"/>
    <col min="1021" max="1021" width="47.7109375" style="14" customWidth="1"/>
    <col min="1022" max="1024" width="0" style="14" hidden="1" customWidth="1"/>
    <col min="1025" max="1025" width="14.5703125" style="14" customWidth="1"/>
    <col min="1026" max="1035" width="0" style="14" hidden="1" customWidth="1"/>
    <col min="1036" max="1036" width="1.7109375" style="14" customWidth="1"/>
    <col min="1037" max="1037" width="13" style="14" customWidth="1"/>
    <col min="1038" max="1039" width="11.7109375" style="14" customWidth="1"/>
    <col min="1040" max="1040" width="13" style="14" customWidth="1"/>
    <col min="1041" max="1041" width="11.7109375" style="14" customWidth="1"/>
    <col min="1042" max="1042" width="1.7109375" style="14" customWidth="1"/>
    <col min="1043" max="1043" width="13" style="14" customWidth="1"/>
    <col min="1044" max="1045" width="1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49" width="13" style="14" customWidth="1"/>
    <col min="1050" max="1050" width="11.7109375" style="14" customWidth="1"/>
    <col min="1051" max="1051" width="1.7109375" style="14" customWidth="1"/>
    <col min="1052" max="1055" width="13" style="14" customWidth="1"/>
    <col min="1056" max="1056" width="11.7109375" style="14" customWidth="1"/>
    <col min="1057" max="1057" width="1.7109375" style="14" customWidth="1"/>
    <col min="1058" max="1060" width="1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3" style="14" customWidth="1"/>
    <col min="1065" max="1065" width="11.7109375" style="14" customWidth="1"/>
    <col min="1066" max="1066" width="1.7109375" style="14" customWidth="1"/>
    <col min="1067" max="1067" width="14.5703125" style="14" customWidth="1"/>
    <col min="1068" max="1068" width="11.7109375" style="14" customWidth="1"/>
    <col min="1069" max="1069" width="1.7109375" style="14" customWidth="1"/>
    <col min="1070" max="1263" width="9.140625" style="14"/>
    <col min="1264" max="1271" width="4" style="14" customWidth="1"/>
    <col min="1272" max="1272" width="6" style="14" customWidth="1"/>
    <col min="1273" max="1274" width="4" style="14" customWidth="1"/>
    <col min="1275" max="1276" width="0" style="14" hidden="1" customWidth="1"/>
    <col min="1277" max="1277" width="47.7109375" style="14" customWidth="1"/>
    <col min="1278" max="1280" width="0" style="14" hidden="1" customWidth="1"/>
    <col min="1281" max="1281" width="14.5703125" style="14" customWidth="1"/>
    <col min="1282" max="1291" width="0" style="14" hidden="1" customWidth="1"/>
    <col min="1292" max="1292" width="1.7109375" style="14" customWidth="1"/>
    <col min="1293" max="1293" width="13" style="14" customWidth="1"/>
    <col min="1294" max="1295" width="11.7109375" style="14" customWidth="1"/>
    <col min="1296" max="1296" width="13" style="14" customWidth="1"/>
    <col min="1297" max="1297" width="11.7109375" style="14" customWidth="1"/>
    <col min="1298" max="1298" width="1.7109375" style="14" customWidth="1"/>
    <col min="1299" max="1299" width="13" style="14" customWidth="1"/>
    <col min="1300" max="1301" width="1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5" width="13" style="14" customWidth="1"/>
    <col min="1306" max="1306" width="11.7109375" style="14" customWidth="1"/>
    <col min="1307" max="1307" width="1.7109375" style="14" customWidth="1"/>
    <col min="1308" max="1311" width="13" style="14" customWidth="1"/>
    <col min="1312" max="1312" width="11.7109375" style="14" customWidth="1"/>
    <col min="1313" max="1313" width="1.7109375" style="14" customWidth="1"/>
    <col min="1314" max="1316" width="1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3" style="14" customWidth="1"/>
    <col min="1321" max="1321" width="11.7109375" style="14" customWidth="1"/>
    <col min="1322" max="1322" width="1.7109375" style="14" customWidth="1"/>
    <col min="1323" max="1323" width="14.5703125" style="14" customWidth="1"/>
    <col min="1324" max="1324" width="11.7109375" style="14" customWidth="1"/>
    <col min="1325" max="1325" width="1.7109375" style="14" customWidth="1"/>
    <col min="1326" max="1519" width="9.140625" style="14"/>
    <col min="1520" max="1527" width="4" style="14" customWidth="1"/>
    <col min="1528" max="1528" width="6" style="14" customWidth="1"/>
    <col min="1529" max="1530" width="4" style="14" customWidth="1"/>
    <col min="1531" max="1532" width="0" style="14" hidden="1" customWidth="1"/>
    <col min="1533" max="1533" width="47.7109375" style="14" customWidth="1"/>
    <col min="1534" max="1536" width="0" style="14" hidden="1" customWidth="1"/>
    <col min="1537" max="1537" width="14.5703125" style="14" customWidth="1"/>
    <col min="1538" max="1547" width="0" style="14" hidden="1" customWidth="1"/>
    <col min="1548" max="1548" width="1.7109375" style="14" customWidth="1"/>
    <col min="1549" max="1549" width="13" style="14" customWidth="1"/>
    <col min="1550" max="1551" width="11.7109375" style="14" customWidth="1"/>
    <col min="1552" max="1552" width="13" style="14" customWidth="1"/>
    <col min="1553" max="1553" width="11.7109375" style="14" customWidth="1"/>
    <col min="1554" max="1554" width="1.7109375" style="14" customWidth="1"/>
    <col min="1555" max="1555" width="13" style="14" customWidth="1"/>
    <col min="1556" max="1557" width="1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1" width="13" style="14" customWidth="1"/>
    <col min="1562" max="1562" width="11.7109375" style="14" customWidth="1"/>
    <col min="1563" max="1563" width="1.7109375" style="14" customWidth="1"/>
    <col min="1564" max="1567" width="13" style="14" customWidth="1"/>
    <col min="1568" max="1568" width="11.7109375" style="14" customWidth="1"/>
    <col min="1569" max="1569" width="1.7109375" style="14" customWidth="1"/>
    <col min="1570" max="1572" width="1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3" style="14" customWidth="1"/>
    <col min="1577" max="1577" width="11.7109375" style="14" customWidth="1"/>
    <col min="1578" max="1578" width="1.7109375" style="14" customWidth="1"/>
    <col min="1579" max="1579" width="14.5703125" style="14" customWidth="1"/>
    <col min="1580" max="1580" width="11.7109375" style="14" customWidth="1"/>
    <col min="1581" max="1581" width="1.7109375" style="14" customWidth="1"/>
    <col min="1582" max="1775" width="9.140625" style="14"/>
    <col min="1776" max="1783" width="4" style="14" customWidth="1"/>
    <col min="1784" max="1784" width="6" style="14" customWidth="1"/>
    <col min="1785" max="1786" width="4" style="14" customWidth="1"/>
    <col min="1787" max="1788" width="0" style="14" hidden="1" customWidth="1"/>
    <col min="1789" max="1789" width="47.7109375" style="14" customWidth="1"/>
    <col min="1790" max="1792" width="0" style="14" hidden="1" customWidth="1"/>
    <col min="1793" max="1793" width="14.5703125" style="14" customWidth="1"/>
    <col min="1794" max="1803" width="0" style="14" hidden="1" customWidth="1"/>
    <col min="1804" max="1804" width="1.7109375" style="14" customWidth="1"/>
    <col min="1805" max="1805" width="13" style="14" customWidth="1"/>
    <col min="1806" max="1807" width="11.7109375" style="14" customWidth="1"/>
    <col min="1808" max="1808" width="13" style="14" customWidth="1"/>
    <col min="1809" max="1809" width="11.7109375" style="14" customWidth="1"/>
    <col min="1810" max="1810" width="1.7109375" style="14" customWidth="1"/>
    <col min="1811" max="1811" width="13" style="14" customWidth="1"/>
    <col min="1812" max="1813" width="1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17" width="13" style="14" customWidth="1"/>
    <col min="1818" max="1818" width="11.7109375" style="14" customWidth="1"/>
    <col min="1819" max="1819" width="1.7109375" style="14" customWidth="1"/>
    <col min="1820" max="1823" width="13" style="14" customWidth="1"/>
    <col min="1824" max="1824" width="11.7109375" style="14" customWidth="1"/>
    <col min="1825" max="1825" width="1.7109375" style="14" customWidth="1"/>
    <col min="1826" max="1828" width="1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3" style="14" customWidth="1"/>
    <col min="1833" max="1833" width="11.7109375" style="14" customWidth="1"/>
    <col min="1834" max="1834" width="1.7109375" style="14" customWidth="1"/>
    <col min="1835" max="1835" width="14.5703125" style="14" customWidth="1"/>
    <col min="1836" max="1836" width="11.7109375" style="14" customWidth="1"/>
    <col min="1837" max="1837" width="1.7109375" style="14" customWidth="1"/>
    <col min="1838" max="2031" width="9.140625" style="14"/>
    <col min="2032" max="2039" width="4" style="14" customWidth="1"/>
    <col min="2040" max="2040" width="6" style="14" customWidth="1"/>
    <col min="2041" max="2042" width="4" style="14" customWidth="1"/>
    <col min="2043" max="2044" width="0" style="14" hidden="1" customWidth="1"/>
    <col min="2045" max="2045" width="47.7109375" style="14" customWidth="1"/>
    <col min="2046" max="2048" width="0" style="14" hidden="1" customWidth="1"/>
    <col min="2049" max="2049" width="14.5703125" style="14" customWidth="1"/>
    <col min="2050" max="2059" width="0" style="14" hidden="1" customWidth="1"/>
    <col min="2060" max="2060" width="1.7109375" style="14" customWidth="1"/>
    <col min="2061" max="2061" width="13" style="14" customWidth="1"/>
    <col min="2062" max="2063" width="11.7109375" style="14" customWidth="1"/>
    <col min="2064" max="2064" width="13" style="14" customWidth="1"/>
    <col min="2065" max="2065" width="11.7109375" style="14" customWidth="1"/>
    <col min="2066" max="2066" width="1.7109375" style="14" customWidth="1"/>
    <col min="2067" max="2067" width="13" style="14" customWidth="1"/>
    <col min="2068" max="2069" width="1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3" width="13" style="14" customWidth="1"/>
    <col min="2074" max="2074" width="11.7109375" style="14" customWidth="1"/>
    <col min="2075" max="2075" width="1.7109375" style="14" customWidth="1"/>
    <col min="2076" max="2079" width="13" style="14" customWidth="1"/>
    <col min="2080" max="2080" width="11.7109375" style="14" customWidth="1"/>
    <col min="2081" max="2081" width="1.7109375" style="14" customWidth="1"/>
    <col min="2082" max="2084" width="1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3" style="14" customWidth="1"/>
    <col min="2089" max="2089" width="11.7109375" style="14" customWidth="1"/>
    <col min="2090" max="2090" width="1.7109375" style="14" customWidth="1"/>
    <col min="2091" max="2091" width="14.5703125" style="14" customWidth="1"/>
    <col min="2092" max="2092" width="11.7109375" style="14" customWidth="1"/>
    <col min="2093" max="2093" width="1.7109375" style="14" customWidth="1"/>
    <col min="2094" max="2287" width="9.140625" style="14"/>
    <col min="2288" max="2295" width="4" style="14" customWidth="1"/>
    <col min="2296" max="2296" width="6" style="14" customWidth="1"/>
    <col min="2297" max="2298" width="4" style="14" customWidth="1"/>
    <col min="2299" max="2300" width="0" style="14" hidden="1" customWidth="1"/>
    <col min="2301" max="2301" width="47.7109375" style="14" customWidth="1"/>
    <col min="2302" max="2304" width="0" style="14" hidden="1" customWidth="1"/>
    <col min="2305" max="2305" width="14.5703125" style="14" customWidth="1"/>
    <col min="2306" max="2315" width="0" style="14" hidden="1" customWidth="1"/>
    <col min="2316" max="2316" width="1.7109375" style="14" customWidth="1"/>
    <col min="2317" max="2317" width="13" style="14" customWidth="1"/>
    <col min="2318" max="2319" width="11.7109375" style="14" customWidth="1"/>
    <col min="2320" max="2320" width="13" style="14" customWidth="1"/>
    <col min="2321" max="2321" width="11.7109375" style="14" customWidth="1"/>
    <col min="2322" max="2322" width="1.7109375" style="14" customWidth="1"/>
    <col min="2323" max="2323" width="13" style="14" customWidth="1"/>
    <col min="2324" max="2325" width="1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29" width="13" style="14" customWidth="1"/>
    <col min="2330" max="2330" width="11.7109375" style="14" customWidth="1"/>
    <col min="2331" max="2331" width="1.7109375" style="14" customWidth="1"/>
    <col min="2332" max="2335" width="13" style="14" customWidth="1"/>
    <col min="2336" max="2336" width="11.7109375" style="14" customWidth="1"/>
    <col min="2337" max="2337" width="1.7109375" style="14" customWidth="1"/>
    <col min="2338" max="2340" width="1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3" style="14" customWidth="1"/>
    <col min="2345" max="2345" width="11.7109375" style="14" customWidth="1"/>
    <col min="2346" max="2346" width="1.7109375" style="14" customWidth="1"/>
    <col min="2347" max="2347" width="14.5703125" style="14" customWidth="1"/>
    <col min="2348" max="2348" width="11.7109375" style="14" customWidth="1"/>
    <col min="2349" max="2349" width="1.7109375" style="14" customWidth="1"/>
    <col min="2350" max="2543" width="9.140625" style="14"/>
    <col min="2544" max="2551" width="4" style="14" customWidth="1"/>
    <col min="2552" max="2552" width="6" style="14" customWidth="1"/>
    <col min="2553" max="2554" width="4" style="14" customWidth="1"/>
    <col min="2555" max="2556" width="0" style="14" hidden="1" customWidth="1"/>
    <col min="2557" max="2557" width="47.7109375" style="14" customWidth="1"/>
    <col min="2558" max="2560" width="0" style="14" hidden="1" customWidth="1"/>
    <col min="2561" max="2561" width="14.5703125" style="14" customWidth="1"/>
    <col min="2562" max="2571" width="0" style="14" hidden="1" customWidth="1"/>
    <col min="2572" max="2572" width="1.7109375" style="14" customWidth="1"/>
    <col min="2573" max="2573" width="13" style="14" customWidth="1"/>
    <col min="2574" max="2575" width="11.7109375" style="14" customWidth="1"/>
    <col min="2576" max="2576" width="13" style="14" customWidth="1"/>
    <col min="2577" max="2577" width="11.7109375" style="14" customWidth="1"/>
    <col min="2578" max="2578" width="1.7109375" style="14" customWidth="1"/>
    <col min="2579" max="2579" width="13" style="14" customWidth="1"/>
    <col min="2580" max="2581" width="1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5" width="13" style="14" customWidth="1"/>
    <col min="2586" max="2586" width="11.7109375" style="14" customWidth="1"/>
    <col min="2587" max="2587" width="1.7109375" style="14" customWidth="1"/>
    <col min="2588" max="2591" width="13" style="14" customWidth="1"/>
    <col min="2592" max="2592" width="11.7109375" style="14" customWidth="1"/>
    <col min="2593" max="2593" width="1.7109375" style="14" customWidth="1"/>
    <col min="2594" max="2596" width="1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3" style="14" customWidth="1"/>
    <col min="2601" max="2601" width="11.7109375" style="14" customWidth="1"/>
    <col min="2602" max="2602" width="1.7109375" style="14" customWidth="1"/>
    <col min="2603" max="2603" width="14.5703125" style="14" customWidth="1"/>
    <col min="2604" max="2604" width="11.7109375" style="14" customWidth="1"/>
    <col min="2605" max="2605" width="1.7109375" style="14" customWidth="1"/>
    <col min="2606" max="2799" width="9.140625" style="14"/>
    <col min="2800" max="2807" width="4" style="14" customWidth="1"/>
    <col min="2808" max="2808" width="6" style="14" customWidth="1"/>
    <col min="2809" max="2810" width="4" style="14" customWidth="1"/>
    <col min="2811" max="2812" width="0" style="14" hidden="1" customWidth="1"/>
    <col min="2813" max="2813" width="47.7109375" style="14" customWidth="1"/>
    <col min="2814" max="2816" width="0" style="14" hidden="1" customWidth="1"/>
    <col min="2817" max="2817" width="14.5703125" style="14" customWidth="1"/>
    <col min="2818" max="2827" width="0" style="14" hidden="1" customWidth="1"/>
    <col min="2828" max="2828" width="1.7109375" style="14" customWidth="1"/>
    <col min="2829" max="2829" width="13" style="14" customWidth="1"/>
    <col min="2830" max="2831" width="11.7109375" style="14" customWidth="1"/>
    <col min="2832" max="2832" width="13" style="14" customWidth="1"/>
    <col min="2833" max="2833" width="11.7109375" style="14" customWidth="1"/>
    <col min="2834" max="2834" width="1.7109375" style="14" customWidth="1"/>
    <col min="2835" max="2835" width="13" style="14" customWidth="1"/>
    <col min="2836" max="2837" width="1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1" width="13" style="14" customWidth="1"/>
    <col min="2842" max="2842" width="11.7109375" style="14" customWidth="1"/>
    <col min="2843" max="2843" width="1.7109375" style="14" customWidth="1"/>
    <col min="2844" max="2847" width="13" style="14" customWidth="1"/>
    <col min="2848" max="2848" width="11.7109375" style="14" customWidth="1"/>
    <col min="2849" max="2849" width="1.7109375" style="14" customWidth="1"/>
    <col min="2850" max="2852" width="1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3" style="14" customWidth="1"/>
    <col min="2857" max="2857" width="11.7109375" style="14" customWidth="1"/>
    <col min="2858" max="2858" width="1.7109375" style="14" customWidth="1"/>
    <col min="2859" max="2859" width="14.5703125" style="14" customWidth="1"/>
    <col min="2860" max="2860" width="11.7109375" style="14" customWidth="1"/>
    <col min="2861" max="2861" width="1.7109375" style="14" customWidth="1"/>
    <col min="2862" max="3055" width="9.140625" style="14"/>
    <col min="3056" max="3063" width="4" style="14" customWidth="1"/>
    <col min="3064" max="3064" width="6" style="14" customWidth="1"/>
    <col min="3065" max="3066" width="4" style="14" customWidth="1"/>
    <col min="3067" max="3068" width="0" style="14" hidden="1" customWidth="1"/>
    <col min="3069" max="3069" width="47.7109375" style="14" customWidth="1"/>
    <col min="3070" max="3072" width="0" style="14" hidden="1" customWidth="1"/>
    <col min="3073" max="3073" width="14.5703125" style="14" customWidth="1"/>
    <col min="3074" max="3083" width="0" style="14" hidden="1" customWidth="1"/>
    <col min="3084" max="3084" width="1.7109375" style="14" customWidth="1"/>
    <col min="3085" max="3085" width="13" style="14" customWidth="1"/>
    <col min="3086" max="3087" width="11.7109375" style="14" customWidth="1"/>
    <col min="3088" max="3088" width="13" style="14" customWidth="1"/>
    <col min="3089" max="3089" width="11.7109375" style="14" customWidth="1"/>
    <col min="3090" max="3090" width="1.7109375" style="14" customWidth="1"/>
    <col min="3091" max="3091" width="13" style="14" customWidth="1"/>
    <col min="3092" max="3093" width="1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097" width="13" style="14" customWidth="1"/>
    <col min="3098" max="3098" width="11.7109375" style="14" customWidth="1"/>
    <col min="3099" max="3099" width="1.7109375" style="14" customWidth="1"/>
    <col min="3100" max="3103" width="13" style="14" customWidth="1"/>
    <col min="3104" max="3104" width="11.7109375" style="14" customWidth="1"/>
    <col min="3105" max="3105" width="1.7109375" style="14" customWidth="1"/>
    <col min="3106" max="3108" width="1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3" style="14" customWidth="1"/>
    <col min="3113" max="3113" width="11.7109375" style="14" customWidth="1"/>
    <col min="3114" max="3114" width="1.7109375" style="14" customWidth="1"/>
    <col min="3115" max="3115" width="14.5703125" style="14" customWidth="1"/>
    <col min="3116" max="3116" width="11.7109375" style="14" customWidth="1"/>
    <col min="3117" max="3117" width="1.7109375" style="14" customWidth="1"/>
    <col min="3118" max="3311" width="9.140625" style="14"/>
    <col min="3312" max="3319" width="4" style="14" customWidth="1"/>
    <col min="3320" max="3320" width="6" style="14" customWidth="1"/>
    <col min="3321" max="3322" width="4" style="14" customWidth="1"/>
    <col min="3323" max="3324" width="0" style="14" hidden="1" customWidth="1"/>
    <col min="3325" max="3325" width="47.7109375" style="14" customWidth="1"/>
    <col min="3326" max="3328" width="0" style="14" hidden="1" customWidth="1"/>
    <col min="3329" max="3329" width="14.5703125" style="14" customWidth="1"/>
    <col min="3330" max="3339" width="0" style="14" hidden="1" customWidth="1"/>
    <col min="3340" max="3340" width="1.7109375" style="14" customWidth="1"/>
    <col min="3341" max="3341" width="13" style="14" customWidth="1"/>
    <col min="3342" max="3343" width="11.7109375" style="14" customWidth="1"/>
    <col min="3344" max="3344" width="13" style="14" customWidth="1"/>
    <col min="3345" max="3345" width="11.7109375" style="14" customWidth="1"/>
    <col min="3346" max="3346" width="1.7109375" style="14" customWidth="1"/>
    <col min="3347" max="3347" width="13" style="14" customWidth="1"/>
    <col min="3348" max="3349" width="1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3" width="13" style="14" customWidth="1"/>
    <col min="3354" max="3354" width="11.7109375" style="14" customWidth="1"/>
    <col min="3355" max="3355" width="1.7109375" style="14" customWidth="1"/>
    <col min="3356" max="3359" width="13" style="14" customWidth="1"/>
    <col min="3360" max="3360" width="11.7109375" style="14" customWidth="1"/>
    <col min="3361" max="3361" width="1.7109375" style="14" customWidth="1"/>
    <col min="3362" max="3364" width="1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3" style="14" customWidth="1"/>
    <col min="3369" max="3369" width="11.7109375" style="14" customWidth="1"/>
    <col min="3370" max="3370" width="1.7109375" style="14" customWidth="1"/>
    <col min="3371" max="3371" width="14.5703125" style="14" customWidth="1"/>
    <col min="3372" max="3372" width="11.7109375" style="14" customWidth="1"/>
    <col min="3373" max="3373" width="1.7109375" style="14" customWidth="1"/>
    <col min="3374" max="3567" width="9.140625" style="14"/>
    <col min="3568" max="3575" width="4" style="14" customWidth="1"/>
    <col min="3576" max="3576" width="6" style="14" customWidth="1"/>
    <col min="3577" max="3578" width="4" style="14" customWidth="1"/>
    <col min="3579" max="3580" width="0" style="14" hidden="1" customWidth="1"/>
    <col min="3581" max="3581" width="47.7109375" style="14" customWidth="1"/>
    <col min="3582" max="3584" width="0" style="14" hidden="1" customWidth="1"/>
    <col min="3585" max="3585" width="14.5703125" style="14" customWidth="1"/>
    <col min="3586" max="3595" width="0" style="14" hidden="1" customWidth="1"/>
    <col min="3596" max="3596" width="1.7109375" style="14" customWidth="1"/>
    <col min="3597" max="3597" width="13" style="14" customWidth="1"/>
    <col min="3598" max="3599" width="11.7109375" style="14" customWidth="1"/>
    <col min="3600" max="3600" width="13" style="14" customWidth="1"/>
    <col min="3601" max="3601" width="11.7109375" style="14" customWidth="1"/>
    <col min="3602" max="3602" width="1.7109375" style="14" customWidth="1"/>
    <col min="3603" max="3603" width="13" style="14" customWidth="1"/>
    <col min="3604" max="3605" width="1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09" width="13" style="14" customWidth="1"/>
    <col min="3610" max="3610" width="11.7109375" style="14" customWidth="1"/>
    <col min="3611" max="3611" width="1.7109375" style="14" customWidth="1"/>
    <col min="3612" max="3615" width="13" style="14" customWidth="1"/>
    <col min="3616" max="3616" width="11.7109375" style="14" customWidth="1"/>
    <col min="3617" max="3617" width="1.7109375" style="14" customWidth="1"/>
    <col min="3618" max="3620" width="1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3" style="14" customWidth="1"/>
    <col min="3625" max="3625" width="11.7109375" style="14" customWidth="1"/>
    <col min="3626" max="3626" width="1.7109375" style="14" customWidth="1"/>
    <col min="3627" max="3627" width="14.5703125" style="14" customWidth="1"/>
    <col min="3628" max="3628" width="11.7109375" style="14" customWidth="1"/>
    <col min="3629" max="3629" width="1.7109375" style="14" customWidth="1"/>
    <col min="3630" max="3823" width="9.140625" style="14"/>
    <col min="3824" max="3831" width="4" style="14" customWidth="1"/>
    <col min="3832" max="3832" width="6" style="14" customWidth="1"/>
    <col min="3833" max="3834" width="4" style="14" customWidth="1"/>
    <col min="3835" max="3836" width="0" style="14" hidden="1" customWidth="1"/>
    <col min="3837" max="3837" width="47.7109375" style="14" customWidth="1"/>
    <col min="3838" max="3840" width="0" style="14" hidden="1" customWidth="1"/>
    <col min="3841" max="3841" width="14.5703125" style="14" customWidth="1"/>
    <col min="3842" max="3851" width="0" style="14" hidden="1" customWidth="1"/>
    <col min="3852" max="3852" width="1.7109375" style="14" customWidth="1"/>
    <col min="3853" max="3853" width="13" style="14" customWidth="1"/>
    <col min="3854" max="3855" width="11.7109375" style="14" customWidth="1"/>
    <col min="3856" max="3856" width="13" style="14" customWidth="1"/>
    <col min="3857" max="3857" width="11.7109375" style="14" customWidth="1"/>
    <col min="3858" max="3858" width="1.7109375" style="14" customWidth="1"/>
    <col min="3859" max="3859" width="13" style="14" customWidth="1"/>
    <col min="3860" max="3861" width="1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5" width="13" style="14" customWidth="1"/>
    <col min="3866" max="3866" width="11.7109375" style="14" customWidth="1"/>
    <col min="3867" max="3867" width="1.7109375" style="14" customWidth="1"/>
    <col min="3868" max="3871" width="13" style="14" customWidth="1"/>
    <col min="3872" max="3872" width="11.7109375" style="14" customWidth="1"/>
    <col min="3873" max="3873" width="1.7109375" style="14" customWidth="1"/>
    <col min="3874" max="3876" width="1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3" style="14" customWidth="1"/>
    <col min="3881" max="3881" width="11.7109375" style="14" customWidth="1"/>
    <col min="3882" max="3882" width="1.7109375" style="14" customWidth="1"/>
    <col min="3883" max="3883" width="14.5703125" style="14" customWidth="1"/>
    <col min="3884" max="3884" width="11.7109375" style="14" customWidth="1"/>
    <col min="3885" max="3885" width="1.7109375" style="14" customWidth="1"/>
    <col min="3886" max="4079" width="9.140625" style="14"/>
    <col min="4080" max="4087" width="4" style="14" customWidth="1"/>
    <col min="4088" max="4088" width="6" style="14" customWidth="1"/>
    <col min="4089" max="4090" width="4" style="14" customWidth="1"/>
    <col min="4091" max="4092" width="0" style="14" hidden="1" customWidth="1"/>
    <col min="4093" max="4093" width="47.7109375" style="14" customWidth="1"/>
    <col min="4094" max="4096" width="0" style="14" hidden="1" customWidth="1"/>
    <col min="4097" max="4097" width="14.5703125" style="14" customWidth="1"/>
    <col min="4098" max="4107" width="0" style="14" hidden="1" customWidth="1"/>
    <col min="4108" max="4108" width="1.7109375" style="14" customWidth="1"/>
    <col min="4109" max="4109" width="13" style="14" customWidth="1"/>
    <col min="4110" max="4111" width="11.7109375" style="14" customWidth="1"/>
    <col min="4112" max="4112" width="13" style="14" customWidth="1"/>
    <col min="4113" max="4113" width="11.7109375" style="14" customWidth="1"/>
    <col min="4114" max="4114" width="1.7109375" style="14" customWidth="1"/>
    <col min="4115" max="4115" width="13" style="14" customWidth="1"/>
    <col min="4116" max="4117" width="1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1" width="13" style="14" customWidth="1"/>
    <col min="4122" max="4122" width="11.7109375" style="14" customWidth="1"/>
    <col min="4123" max="4123" width="1.7109375" style="14" customWidth="1"/>
    <col min="4124" max="4127" width="13" style="14" customWidth="1"/>
    <col min="4128" max="4128" width="11.7109375" style="14" customWidth="1"/>
    <col min="4129" max="4129" width="1.7109375" style="14" customWidth="1"/>
    <col min="4130" max="4132" width="1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3" style="14" customWidth="1"/>
    <col min="4137" max="4137" width="11.7109375" style="14" customWidth="1"/>
    <col min="4138" max="4138" width="1.7109375" style="14" customWidth="1"/>
    <col min="4139" max="4139" width="14.5703125" style="14" customWidth="1"/>
    <col min="4140" max="4140" width="11.7109375" style="14" customWidth="1"/>
    <col min="4141" max="4141" width="1.7109375" style="14" customWidth="1"/>
    <col min="4142" max="4335" width="9.140625" style="14"/>
    <col min="4336" max="4343" width="4" style="14" customWidth="1"/>
    <col min="4344" max="4344" width="6" style="14" customWidth="1"/>
    <col min="4345" max="4346" width="4" style="14" customWidth="1"/>
    <col min="4347" max="4348" width="0" style="14" hidden="1" customWidth="1"/>
    <col min="4349" max="4349" width="47.7109375" style="14" customWidth="1"/>
    <col min="4350" max="4352" width="0" style="14" hidden="1" customWidth="1"/>
    <col min="4353" max="4353" width="14.5703125" style="14" customWidth="1"/>
    <col min="4354" max="4363" width="0" style="14" hidden="1" customWidth="1"/>
    <col min="4364" max="4364" width="1.7109375" style="14" customWidth="1"/>
    <col min="4365" max="4365" width="13" style="14" customWidth="1"/>
    <col min="4366" max="4367" width="11.7109375" style="14" customWidth="1"/>
    <col min="4368" max="4368" width="13" style="14" customWidth="1"/>
    <col min="4369" max="4369" width="11.7109375" style="14" customWidth="1"/>
    <col min="4370" max="4370" width="1.7109375" style="14" customWidth="1"/>
    <col min="4371" max="4371" width="13" style="14" customWidth="1"/>
    <col min="4372" max="4373" width="1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77" width="13" style="14" customWidth="1"/>
    <col min="4378" max="4378" width="11.7109375" style="14" customWidth="1"/>
    <col min="4379" max="4379" width="1.7109375" style="14" customWidth="1"/>
    <col min="4380" max="4383" width="13" style="14" customWidth="1"/>
    <col min="4384" max="4384" width="11.7109375" style="14" customWidth="1"/>
    <col min="4385" max="4385" width="1.7109375" style="14" customWidth="1"/>
    <col min="4386" max="4388" width="1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3" style="14" customWidth="1"/>
    <col min="4393" max="4393" width="11.7109375" style="14" customWidth="1"/>
    <col min="4394" max="4394" width="1.7109375" style="14" customWidth="1"/>
    <col min="4395" max="4395" width="14.5703125" style="14" customWidth="1"/>
    <col min="4396" max="4396" width="11.7109375" style="14" customWidth="1"/>
    <col min="4397" max="4397" width="1.7109375" style="14" customWidth="1"/>
    <col min="4398" max="4591" width="9.140625" style="14"/>
    <col min="4592" max="4599" width="4" style="14" customWidth="1"/>
    <col min="4600" max="4600" width="6" style="14" customWidth="1"/>
    <col min="4601" max="4602" width="4" style="14" customWidth="1"/>
    <col min="4603" max="4604" width="0" style="14" hidden="1" customWidth="1"/>
    <col min="4605" max="4605" width="47.7109375" style="14" customWidth="1"/>
    <col min="4606" max="4608" width="0" style="14" hidden="1" customWidth="1"/>
    <col min="4609" max="4609" width="14.5703125" style="14" customWidth="1"/>
    <col min="4610" max="4619" width="0" style="14" hidden="1" customWidth="1"/>
    <col min="4620" max="4620" width="1.7109375" style="14" customWidth="1"/>
    <col min="4621" max="4621" width="13" style="14" customWidth="1"/>
    <col min="4622" max="4623" width="11.7109375" style="14" customWidth="1"/>
    <col min="4624" max="4624" width="13" style="14" customWidth="1"/>
    <col min="4625" max="4625" width="11.7109375" style="14" customWidth="1"/>
    <col min="4626" max="4626" width="1.7109375" style="14" customWidth="1"/>
    <col min="4627" max="4627" width="13" style="14" customWidth="1"/>
    <col min="4628" max="4629" width="1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3" width="13" style="14" customWidth="1"/>
    <col min="4634" max="4634" width="11.7109375" style="14" customWidth="1"/>
    <col min="4635" max="4635" width="1.7109375" style="14" customWidth="1"/>
    <col min="4636" max="4639" width="13" style="14" customWidth="1"/>
    <col min="4640" max="4640" width="11.7109375" style="14" customWidth="1"/>
    <col min="4641" max="4641" width="1.7109375" style="14" customWidth="1"/>
    <col min="4642" max="4644" width="1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3" style="14" customWidth="1"/>
    <col min="4649" max="4649" width="11.7109375" style="14" customWidth="1"/>
    <col min="4650" max="4650" width="1.7109375" style="14" customWidth="1"/>
    <col min="4651" max="4651" width="14.5703125" style="14" customWidth="1"/>
    <col min="4652" max="4652" width="11.7109375" style="14" customWidth="1"/>
    <col min="4653" max="4653" width="1.7109375" style="14" customWidth="1"/>
    <col min="4654" max="4847" width="9.140625" style="14"/>
    <col min="4848" max="4855" width="4" style="14" customWidth="1"/>
    <col min="4856" max="4856" width="6" style="14" customWidth="1"/>
    <col min="4857" max="4858" width="4" style="14" customWidth="1"/>
    <col min="4859" max="4860" width="0" style="14" hidden="1" customWidth="1"/>
    <col min="4861" max="4861" width="47.7109375" style="14" customWidth="1"/>
    <col min="4862" max="4864" width="0" style="14" hidden="1" customWidth="1"/>
    <col min="4865" max="4865" width="14.5703125" style="14" customWidth="1"/>
    <col min="4866" max="4875" width="0" style="14" hidden="1" customWidth="1"/>
    <col min="4876" max="4876" width="1.7109375" style="14" customWidth="1"/>
    <col min="4877" max="4877" width="13" style="14" customWidth="1"/>
    <col min="4878" max="4879" width="11.7109375" style="14" customWidth="1"/>
    <col min="4880" max="4880" width="13" style="14" customWidth="1"/>
    <col min="4881" max="4881" width="11.7109375" style="14" customWidth="1"/>
    <col min="4882" max="4882" width="1.7109375" style="14" customWidth="1"/>
    <col min="4883" max="4883" width="13" style="14" customWidth="1"/>
    <col min="4884" max="4885" width="1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89" width="13" style="14" customWidth="1"/>
    <col min="4890" max="4890" width="11.7109375" style="14" customWidth="1"/>
    <col min="4891" max="4891" width="1.7109375" style="14" customWidth="1"/>
    <col min="4892" max="4895" width="13" style="14" customWidth="1"/>
    <col min="4896" max="4896" width="11.7109375" style="14" customWidth="1"/>
    <col min="4897" max="4897" width="1.7109375" style="14" customWidth="1"/>
    <col min="4898" max="4900" width="1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3" style="14" customWidth="1"/>
    <col min="4905" max="4905" width="11.7109375" style="14" customWidth="1"/>
    <col min="4906" max="4906" width="1.7109375" style="14" customWidth="1"/>
    <col min="4907" max="4907" width="14.5703125" style="14" customWidth="1"/>
    <col min="4908" max="4908" width="11.7109375" style="14" customWidth="1"/>
    <col min="4909" max="4909" width="1.7109375" style="14" customWidth="1"/>
    <col min="4910" max="5103" width="9.140625" style="14"/>
    <col min="5104" max="5111" width="4" style="14" customWidth="1"/>
    <col min="5112" max="5112" width="6" style="14" customWidth="1"/>
    <col min="5113" max="5114" width="4" style="14" customWidth="1"/>
    <col min="5115" max="5116" width="0" style="14" hidden="1" customWidth="1"/>
    <col min="5117" max="5117" width="47.7109375" style="14" customWidth="1"/>
    <col min="5118" max="5120" width="0" style="14" hidden="1" customWidth="1"/>
    <col min="5121" max="5121" width="14.5703125" style="14" customWidth="1"/>
    <col min="5122" max="5131" width="0" style="14" hidden="1" customWidth="1"/>
    <col min="5132" max="5132" width="1.7109375" style="14" customWidth="1"/>
    <col min="5133" max="5133" width="13" style="14" customWidth="1"/>
    <col min="5134" max="5135" width="11.7109375" style="14" customWidth="1"/>
    <col min="5136" max="5136" width="13" style="14" customWidth="1"/>
    <col min="5137" max="5137" width="11.7109375" style="14" customWidth="1"/>
    <col min="5138" max="5138" width="1.7109375" style="14" customWidth="1"/>
    <col min="5139" max="5139" width="13" style="14" customWidth="1"/>
    <col min="5140" max="5141" width="1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5" width="13" style="14" customWidth="1"/>
    <col min="5146" max="5146" width="11.7109375" style="14" customWidth="1"/>
    <col min="5147" max="5147" width="1.7109375" style="14" customWidth="1"/>
    <col min="5148" max="5151" width="13" style="14" customWidth="1"/>
    <col min="5152" max="5152" width="11.7109375" style="14" customWidth="1"/>
    <col min="5153" max="5153" width="1.7109375" style="14" customWidth="1"/>
    <col min="5154" max="5156" width="1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3" style="14" customWidth="1"/>
    <col min="5161" max="5161" width="11.7109375" style="14" customWidth="1"/>
    <col min="5162" max="5162" width="1.7109375" style="14" customWidth="1"/>
    <col min="5163" max="5163" width="14.5703125" style="14" customWidth="1"/>
    <col min="5164" max="5164" width="11.7109375" style="14" customWidth="1"/>
    <col min="5165" max="5165" width="1.7109375" style="14" customWidth="1"/>
    <col min="5166" max="5359" width="9.140625" style="14"/>
    <col min="5360" max="5367" width="4" style="14" customWidth="1"/>
    <col min="5368" max="5368" width="6" style="14" customWidth="1"/>
    <col min="5369" max="5370" width="4" style="14" customWidth="1"/>
    <col min="5371" max="5372" width="0" style="14" hidden="1" customWidth="1"/>
    <col min="5373" max="5373" width="47.7109375" style="14" customWidth="1"/>
    <col min="5374" max="5376" width="0" style="14" hidden="1" customWidth="1"/>
    <col min="5377" max="5377" width="14.5703125" style="14" customWidth="1"/>
    <col min="5378" max="5387" width="0" style="14" hidden="1" customWidth="1"/>
    <col min="5388" max="5388" width="1.7109375" style="14" customWidth="1"/>
    <col min="5389" max="5389" width="13" style="14" customWidth="1"/>
    <col min="5390" max="5391" width="11.7109375" style="14" customWidth="1"/>
    <col min="5392" max="5392" width="13" style="14" customWidth="1"/>
    <col min="5393" max="5393" width="11.7109375" style="14" customWidth="1"/>
    <col min="5394" max="5394" width="1.7109375" style="14" customWidth="1"/>
    <col min="5395" max="5395" width="13" style="14" customWidth="1"/>
    <col min="5396" max="5397" width="1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1" width="13" style="14" customWidth="1"/>
    <col min="5402" max="5402" width="11.7109375" style="14" customWidth="1"/>
    <col min="5403" max="5403" width="1.7109375" style="14" customWidth="1"/>
    <col min="5404" max="5407" width="13" style="14" customWidth="1"/>
    <col min="5408" max="5408" width="11.7109375" style="14" customWidth="1"/>
    <col min="5409" max="5409" width="1.7109375" style="14" customWidth="1"/>
    <col min="5410" max="5412" width="1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3" style="14" customWidth="1"/>
    <col min="5417" max="5417" width="11.7109375" style="14" customWidth="1"/>
    <col min="5418" max="5418" width="1.7109375" style="14" customWidth="1"/>
    <col min="5419" max="5419" width="14.5703125" style="14" customWidth="1"/>
    <col min="5420" max="5420" width="11.7109375" style="14" customWidth="1"/>
    <col min="5421" max="5421" width="1.7109375" style="14" customWidth="1"/>
    <col min="5422" max="5615" width="9.140625" style="14"/>
    <col min="5616" max="5623" width="4" style="14" customWidth="1"/>
    <col min="5624" max="5624" width="6" style="14" customWidth="1"/>
    <col min="5625" max="5626" width="4" style="14" customWidth="1"/>
    <col min="5627" max="5628" width="0" style="14" hidden="1" customWidth="1"/>
    <col min="5629" max="5629" width="47.7109375" style="14" customWidth="1"/>
    <col min="5630" max="5632" width="0" style="14" hidden="1" customWidth="1"/>
    <col min="5633" max="5633" width="14.5703125" style="14" customWidth="1"/>
    <col min="5634" max="5643" width="0" style="14" hidden="1" customWidth="1"/>
    <col min="5644" max="5644" width="1.7109375" style="14" customWidth="1"/>
    <col min="5645" max="5645" width="13" style="14" customWidth="1"/>
    <col min="5646" max="5647" width="11.7109375" style="14" customWidth="1"/>
    <col min="5648" max="5648" width="13" style="14" customWidth="1"/>
    <col min="5649" max="5649" width="11.7109375" style="14" customWidth="1"/>
    <col min="5650" max="5650" width="1.7109375" style="14" customWidth="1"/>
    <col min="5651" max="5651" width="13" style="14" customWidth="1"/>
    <col min="5652" max="5653" width="1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57" width="13" style="14" customWidth="1"/>
    <col min="5658" max="5658" width="11.7109375" style="14" customWidth="1"/>
    <col min="5659" max="5659" width="1.7109375" style="14" customWidth="1"/>
    <col min="5660" max="5663" width="13" style="14" customWidth="1"/>
    <col min="5664" max="5664" width="11.7109375" style="14" customWidth="1"/>
    <col min="5665" max="5665" width="1.7109375" style="14" customWidth="1"/>
    <col min="5666" max="5668" width="1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3" style="14" customWidth="1"/>
    <col min="5673" max="5673" width="11.7109375" style="14" customWidth="1"/>
    <col min="5674" max="5674" width="1.7109375" style="14" customWidth="1"/>
    <col min="5675" max="5675" width="14.5703125" style="14" customWidth="1"/>
    <col min="5676" max="5676" width="11.7109375" style="14" customWidth="1"/>
    <col min="5677" max="5677" width="1.7109375" style="14" customWidth="1"/>
    <col min="5678" max="5871" width="9.140625" style="14"/>
    <col min="5872" max="5879" width="4" style="14" customWidth="1"/>
    <col min="5880" max="5880" width="6" style="14" customWidth="1"/>
    <col min="5881" max="5882" width="4" style="14" customWidth="1"/>
    <col min="5883" max="5884" width="0" style="14" hidden="1" customWidth="1"/>
    <col min="5885" max="5885" width="47.7109375" style="14" customWidth="1"/>
    <col min="5886" max="5888" width="0" style="14" hidden="1" customWidth="1"/>
    <col min="5889" max="5889" width="14.5703125" style="14" customWidth="1"/>
    <col min="5890" max="5899" width="0" style="14" hidden="1" customWidth="1"/>
    <col min="5900" max="5900" width="1.7109375" style="14" customWidth="1"/>
    <col min="5901" max="5901" width="13" style="14" customWidth="1"/>
    <col min="5902" max="5903" width="11.7109375" style="14" customWidth="1"/>
    <col min="5904" max="5904" width="13" style="14" customWidth="1"/>
    <col min="5905" max="5905" width="11.7109375" style="14" customWidth="1"/>
    <col min="5906" max="5906" width="1.7109375" style="14" customWidth="1"/>
    <col min="5907" max="5907" width="13" style="14" customWidth="1"/>
    <col min="5908" max="5909" width="1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3" width="13" style="14" customWidth="1"/>
    <col min="5914" max="5914" width="11.7109375" style="14" customWidth="1"/>
    <col min="5915" max="5915" width="1.7109375" style="14" customWidth="1"/>
    <col min="5916" max="5919" width="13" style="14" customWidth="1"/>
    <col min="5920" max="5920" width="11.7109375" style="14" customWidth="1"/>
    <col min="5921" max="5921" width="1.7109375" style="14" customWidth="1"/>
    <col min="5922" max="5924" width="1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3" style="14" customWidth="1"/>
    <col min="5929" max="5929" width="11.7109375" style="14" customWidth="1"/>
    <col min="5930" max="5930" width="1.7109375" style="14" customWidth="1"/>
    <col min="5931" max="5931" width="14.5703125" style="14" customWidth="1"/>
    <col min="5932" max="5932" width="11.7109375" style="14" customWidth="1"/>
    <col min="5933" max="5933" width="1.7109375" style="14" customWidth="1"/>
    <col min="5934" max="6127" width="9.140625" style="14"/>
    <col min="6128" max="6135" width="4" style="14" customWidth="1"/>
    <col min="6136" max="6136" width="6" style="14" customWidth="1"/>
    <col min="6137" max="6138" width="4" style="14" customWidth="1"/>
    <col min="6139" max="6140" width="0" style="14" hidden="1" customWidth="1"/>
    <col min="6141" max="6141" width="47.7109375" style="14" customWidth="1"/>
    <col min="6142" max="6144" width="0" style="14" hidden="1" customWidth="1"/>
    <col min="6145" max="6145" width="14.5703125" style="14" customWidth="1"/>
    <col min="6146" max="6155" width="0" style="14" hidden="1" customWidth="1"/>
    <col min="6156" max="6156" width="1.7109375" style="14" customWidth="1"/>
    <col min="6157" max="6157" width="13" style="14" customWidth="1"/>
    <col min="6158" max="6159" width="11.7109375" style="14" customWidth="1"/>
    <col min="6160" max="6160" width="13" style="14" customWidth="1"/>
    <col min="6161" max="6161" width="11.7109375" style="14" customWidth="1"/>
    <col min="6162" max="6162" width="1.7109375" style="14" customWidth="1"/>
    <col min="6163" max="6163" width="13" style="14" customWidth="1"/>
    <col min="6164" max="6165" width="1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69" width="13" style="14" customWidth="1"/>
    <col min="6170" max="6170" width="11.7109375" style="14" customWidth="1"/>
    <col min="6171" max="6171" width="1.7109375" style="14" customWidth="1"/>
    <col min="6172" max="6175" width="13" style="14" customWidth="1"/>
    <col min="6176" max="6176" width="11.7109375" style="14" customWidth="1"/>
    <col min="6177" max="6177" width="1.7109375" style="14" customWidth="1"/>
    <col min="6178" max="6180" width="1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3" style="14" customWidth="1"/>
    <col min="6185" max="6185" width="11.7109375" style="14" customWidth="1"/>
    <col min="6186" max="6186" width="1.7109375" style="14" customWidth="1"/>
    <col min="6187" max="6187" width="14.5703125" style="14" customWidth="1"/>
    <col min="6188" max="6188" width="11.7109375" style="14" customWidth="1"/>
    <col min="6189" max="6189" width="1.7109375" style="14" customWidth="1"/>
    <col min="6190" max="6383" width="9.140625" style="14"/>
    <col min="6384" max="6391" width="4" style="14" customWidth="1"/>
    <col min="6392" max="6392" width="6" style="14" customWidth="1"/>
    <col min="6393" max="6394" width="4" style="14" customWidth="1"/>
    <col min="6395" max="6396" width="0" style="14" hidden="1" customWidth="1"/>
    <col min="6397" max="6397" width="47.7109375" style="14" customWidth="1"/>
    <col min="6398" max="6400" width="0" style="14" hidden="1" customWidth="1"/>
    <col min="6401" max="6401" width="14.5703125" style="14" customWidth="1"/>
    <col min="6402" max="6411" width="0" style="14" hidden="1" customWidth="1"/>
    <col min="6412" max="6412" width="1.7109375" style="14" customWidth="1"/>
    <col min="6413" max="6413" width="13" style="14" customWidth="1"/>
    <col min="6414" max="6415" width="11.7109375" style="14" customWidth="1"/>
    <col min="6416" max="6416" width="13" style="14" customWidth="1"/>
    <col min="6417" max="6417" width="11.7109375" style="14" customWidth="1"/>
    <col min="6418" max="6418" width="1.7109375" style="14" customWidth="1"/>
    <col min="6419" max="6419" width="13" style="14" customWidth="1"/>
    <col min="6420" max="6421" width="1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5" width="13" style="14" customWidth="1"/>
    <col min="6426" max="6426" width="11.7109375" style="14" customWidth="1"/>
    <col min="6427" max="6427" width="1.7109375" style="14" customWidth="1"/>
    <col min="6428" max="6431" width="13" style="14" customWidth="1"/>
    <col min="6432" max="6432" width="11.7109375" style="14" customWidth="1"/>
    <col min="6433" max="6433" width="1.7109375" style="14" customWidth="1"/>
    <col min="6434" max="6436" width="1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3" style="14" customWidth="1"/>
    <col min="6441" max="6441" width="11.7109375" style="14" customWidth="1"/>
    <col min="6442" max="6442" width="1.7109375" style="14" customWidth="1"/>
    <col min="6443" max="6443" width="14.5703125" style="14" customWidth="1"/>
    <col min="6444" max="6444" width="11.7109375" style="14" customWidth="1"/>
    <col min="6445" max="6445" width="1.7109375" style="14" customWidth="1"/>
    <col min="6446" max="6639" width="9.140625" style="14"/>
    <col min="6640" max="6647" width="4" style="14" customWidth="1"/>
    <col min="6648" max="6648" width="6" style="14" customWidth="1"/>
    <col min="6649" max="6650" width="4" style="14" customWidth="1"/>
    <col min="6651" max="6652" width="0" style="14" hidden="1" customWidth="1"/>
    <col min="6653" max="6653" width="47.7109375" style="14" customWidth="1"/>
    <col min="6654" max="6656" width="0" style="14" hidden="1" customWidth="1"/>
    <col min="6657" max="6657" width="14.5703125" style="14" customWidth="1"/>
    <col min="6658" max="6667" width="0" style="14" hidden="1" customWidth="1"/>
    <col min="6668" max="6668" width="1.7109375" style="14" customWidth="1"/>
    <col min="6669" max="6669" width="13" style="14" customWidth="1"/>
    <col min="6670" max="6671" width="11.7109375" style="14" customWidth="1"/>
    <col min="6672" max="6672" width="13" style="14" customWidth="1"/>
    <col min="6673" max="6673" width="11.7109375" style="14" customWidth="1"/>
    <col min="6674" max="6674" width="1.7109375" style="14" customWidth="1"/>
    <col min="6675" max="6675" width="13" style="14" customWidth="1"/>
    <col min="6676" max="6677" width="1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1" width="13" style="14" customWidth="1"/>
    <col min="6682" max="6682" width="11.7109375" style="14" customWidth="1"/>
    <col min="6683" max="6683" width="1.7109375" style="14" customWidth="1"/>
    <col min="6684" max="6687" width="13" style="14" customWidth="1"/>
    <col min="6688" max="6688" width="11.7109375" style="14" customWidth="1"/>
    <col min="6689" max="6689" width="1.7109375" style="14" customWidth="1"/>
    <col min="6690" max="6692" width="1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3" style="14" customWidth="1"/>
    <col min="6697" max="6697" width="11.7109375" style="14" customWidth="1"/>
    <col min="6698" max="6698" width="1.7109375" style="14" customWidth="1"/>
    <col min="6699" max="6699" width="14.5703125" style="14" customWidth="1"/>
    <col min="6700" max="6700" width="11.7109375" style="14" customWidth="1"/>
    <col min="6701" max="6701" width="1.7109375" style="14" customWidth="1"/>
    <col min="6702" max="6895" width="9.140625" style="14"/>
    <col min="6896" max="6903" width="4" style="14" customWidth="1"/>
    <col min="6904" max="6904" width="6" style="14" customWidth="1"/>
    <col min="6905" max="6906" width="4" style="14" customWidth="1"/>
    <col min="6907" max="6908" width="0" style="14" hidden="1" customWidth="1"/>
    <col min="6909" max="6909" width="47.7109375" style="14" customWidth="1"/>
    <col min="6910" max="6912" width="0" style="14" hidden="1" customWidth="1"/>
    <col min="6913" max="6913" width="14.5703125" style="14" customWidth="1"/>
    <col min="6914" max="6923" width="0" style="14" hidden="1" customWidth="1"/>
    <col min="6924" max="6924" width="1.7109375" style="14" customWidth="1"/>
    <col min="6925" max="6925" width="13" style="14" customWidth="1"/>
    <col min="6926" max="6927" width="11.7109375" style="14" customWidth="1"/>
    <col min="6928" max="6928" width="13" style="14" customWidth="1"/>
    <col min="6929" max="6929" width="11.7109375" style="14" customWidth="1"/>
    <col min="6930" max="6930" width="1.7109375" style="14" customWidth="1"/>
    <col min="6931" max="6931" width="13" style="14" customWidth="1"/>
    <col min="6932" max="6933" width="1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37" width="13" style="14" customWidth="1"/>
    <col min="6938" max="6938" width="11.7109375" style="14" customWidth="1"/>
    <col min="6939" max="6939" width="1.7109375" style="14" customWidth="1"/>
    <col min="6940" max="6943" width="13" style="14" customWidth="1"/>
    <col min="6944" max="6944" width="11.7109375" style="14" customWidth="1"/>
    <col min="6945" max="6945" width="1.7109375" style="14" customWidth="1"/>
    <col min="6946" max="6948" width="1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3" style="14" customWidth="1"/>
    <col min="6953" max="6953" width="11.7109375" style="14" customWidth="1"/>
    <col min="6954" max="6954" width="1.7109375" style="14" customWidth="1"/>
    <col min="6955" max="6955" width="14.5703125" style="14" customWidth="1"/>
    <col min="6956" max="6956" width="11.7109375" style="14" customWidth="1"/>
    <col min="6957" max="6957" width="1.7109375" style="14" customWidth="1"/>
    <col min="6958" max="7151" width="9.140625" style="14"/>
    <col min="7152" max="7159" width="4" style="14" customWidth="1"/>
    <col min="7160" max="7160" width="6" style="14" customWidth="1"/>
    <col min="7161" max="7162" width="4" style="14" customWidth="1"/>
    <col min="7163" max="7164" width="0" style="14" hidden="1" customWidth="1"/>
    <col min="7165" max="7165" width="47.7109375" style="14" customWidth="1"/>
    <col min="7166" max="7168" width="0" style="14" hidden="1" customWidth="1"/>
    <col min="7169" max="7169" width="14.5703125" style="14" customWidth="1"/>
    <col min="7170" max="7179" width="0" style="14" hidden="1" customWidth="1"/>
    <col min="7180" max="7180" width="1.7109375" style="14" customWidth="1"/>
    <col min="7181" max="7181" width="13" style="14" customWidth="1"/>
    <col min="7182" max="7183" width="11.7109375" style="14" customWidth="1"/>
    <col min="7184" max="7184" width="13" style="14" customWidth="1"/>
    <col min="7185" max="7185" width="11.7109375" style="14" customWidth="1"/>
    <col min="7186" max="7186" width="1.7109375" style="14" customWidth="1"/>
    <col min="7187" max="7187" width="13" style="14" customWidth="1"/>
    <col min="7188" max="7189" width="1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3" width="13" style="14" customWidth="1"/>
    <col min="7194" max="7194" width="11.7109375" style="14" customWidth="1"/>
    <col min="7195" max="7195" width="1.7109375" style="14" customWidth="1"/>
    <col min="7196" max="7199" width="13" style="14" customWidth="1"/>
    <col min="7200" max="7200" width="11.7109375" style="14" customWidth="1"/>
    <col min="7201" max="7201" width="1.7109375" style="14" customWidth="1"/>
    <col min="7202" max="7204" width="1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3" style="14" customWidth="1"/>
    <col min="7209" max="7209" width="11.7109375" style="14" customWidth="1"/>
    <col min="7210" max="7210" width="1.7109375" style="14" customWidth="1"/>
    <col min="7211" max="7211" width="14.5703125" style="14" customWidth="1"/>
    <col min="7212" max="7212" width="11.7109375" style="14" customWidth="1"/>
    <col min="7213" max="7213" width="1.7109375" style="14" customWidth="1"/>
    <col min="7214" max="7407" width="9.140625" style="14"/>
    <col min="7408" max="7415" width="4" style="14" customWidth="1"/>
    <col min="7416" max="7416" width="6" style="14" customWidth="1"/>
    <col min="7417" max="7418" width="4" style="14" customWidth="1"/>
    <col min="7419" max="7420" width="0" style="14" hidden="1" customWidth="1"/>
    <col min="7421" max="7421" width="47.7109375" style="14" customWidth="1"/>
    <col min="7422" max="7424" width="0" style="14" hidden="1" customWidth="1"/>
    <col min="7425" max="7425" width="14.5703125" style="14" customWidth="1"/>
    <col min="7426" max="7435" width="0" style="14" hidden="1" customWidth="1"/>
    <col min="7436" max="7436" width="1.7109375" style="14" customWidth="1"/>
    <col min="7437" max="7437" width="13" style="14" customWidth="1"/>
    <col min="7438" max="7439" width="11.7109375" style="14" customWidth="1"/>
    <col min="7440" max="7440" width="13" style="14" customWidth="1"/>
    <col min="7441" max="7441" width="11.7109375" style="14" customWidth="1"/>
    <col min="7442" max="7442" width="1.7109375" style="14" customWidth="1"/>
    <col min="7443" max="7443" width="13" style="14" customWidth="1"/>
    <col min="7444" max="7445" width="1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49" width="13" style="14" customWidth="1"/>
    <col min="7450" max="7450" width="11.7109375" style="14" customWidth="1"/>
    <col min="7451" max="7451" width="1.7109375" style="14" customWidth="1"/>
    <col min="7452" max="7455" width="13" style="14" customWidth="1"/>
    <col min="7456" max="7456" width="11.7109375" style="14" customWidth="1"/>
    <col min="7457" max="7457" width="1.7109375" style="14" customWidth="1"/>
    <col min="7458" max="7460" width="1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3" style="14" customWidth="1"/>
    <col min="7465" max="7465" width="11.7109375" style="14" customWidth="1"/>
    <col min="7466" max="7466" width="1.7109375" style="14" customWidth="1"/>
    <col min="7467" max="7467" width="14.5703125" style="14" customWidth="1"/>
    <col min="7468" max="7468" width="11.7109375" style="14" customWidth="1"/>
    <col min="7469" max="7469" width="1.7109375" style="14" customWidth="1"/>
    <col min="7470" max="7663" width="9.140625" style="14"/>
    <col min="7664" max="7671" width="4" style="14" customWidth="1"/>
    <col min="7672" max="7672" width="6" style="14" customWidth="1"/>
    <col min="7673" max="7674" width="4" style="14" customWidth="1"/>
    <col min="7675" max="7676" width="0" style="14" hidden="1" customWidth="1"/>
    <col min="7677" max="7677" width="47.7109375" style="14" customWidth="1"/>
    <col min="7678" max="7680" width="0" style="14" hidden="1" customWidth="1"/>
    <col min="7681" max="7681" width="14.5703125" style="14" customWidth="1"/>
    <col min="7682" max="7691" width="0" style="14" hidden="1" customWidth="1"/>
    <col min="7692" max="7692" width="1.7109375" style="14" customWidth="1"/>
    <col min="7693" max="7693" width="13" style="14" customWidth="1"/>
    <col min="7694" max="7695" width="11.7109375" style="14" customWidth="1"/>
    <col min="7696" max="7696" width="13" style="14" customWidth="1"/>
    <col min="7697" max="7697" width="11.7109375" style="14" customWidth="1"/>
    <col min="7698" max="7698" width="1.7109375" style="14" customWidth="1"/>
    <col min="7699" max="7699" width="13" style="14" customWidth="1"/>
    <col min="7700" max="7701" width="1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5" width="13" style="14" customWidth="1"/>
    <col min="7706" max="7706" width="11.7109375" style="14" customWidth="1"/>
    <col min="7707" max="7707" width="1.7109375" style="14" customWidth="1"/>
    <col min="7708" max="7711" width="13" style="14" customWidth="1"/>
    <col min="7712" max="7712" width="11.7109375" style="14" customWidth="1"/>
    <col min="7713" max="7713" width="1.7109375" style="14" customWidth="1"/>
    <col min="7714" max="7716" width="1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3" style="14" customWidth="1"/>
    <col min="7721" max="7721" width="11.7109375" style="14" customWidth="1"/>
    <col min="7722" max="7722" width="1.7109375" style="14" customWidth="1"/>
    <col min="7723" max="7723" width="14.5703125" style="14" customWidth="1"/>
    <col min="7724" max="7724" width="11.7109375" style="14" customWidth="1"/>
    <col min="7725" max="7725" width="1.7109375" style="14" customWidth="1"/>
    <col min="7726" max="7919" width="9.140625" style="14"/>
    <col min="7920" max="7927" width="4" style="14" customWidth="1"/>
    <col min="7928" max="7928" width="6" style="14" customWidth="1"/>
    <col min="7929" max="7930" width="4" style="14" customWidth="1"/>
    <col min="7931" max="7932" width="0" style="14" hidden="1" customWidth="1"/>
    <col min="7933" max="7933" width="47.7109375" style="14" customWidth="1"/>
    <col min="7934" max="7936" width="0" style="14" hidden="1" customWidth="1"/>
    <col min="7937" max="7937" width="14.5703125" style="14" customWidth="1"/>
    <col min="7938" max="7947" width="0" style="14" hidden="1" customWidth="1"/>
    <col min="7948" max="7948" width="1.7109375" style="14" customWidth="1"/>
    <col min="7949" max="7949" width="13" style="14" customWidth="1"/>
    <col min="7950" max="7951" width="11.7109375" style="14" customWidth="1"/>
    <col min="7952" max="7952" width="13" style="14" customWidth="1"/>
    <col min="7953" max="7953" width="11.7109375" style="14" customWidth="1"/>
    <col min="7954" max="7954" width="1.7109375" style="14" customWidth="1"/>
    <col min="7955" max="7955" width="13" style="14" customWidth="1"/>
    <col min="7956" max="7957" width="1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1" width="13" style="14" customWidth="1"/>
    <col min="7962" max="7962" width="11.7109375" style="14" customWidth="1"/>
    <col min="7963" max="7963" width="1.7109375" style="14" customWidth="1"/>
    <col min="7964" max="7967" width="13" style="14" customWidth="1"/>
    <col min="7968" max="7968" width="11.7109375" style="14" customWidth="1"/>
    <col min="7969" max="7969" width="1.7109375" style="14" customWidth="1"/>
    <col min="7970" max="7972" width="1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3" style="14" customWidth="1"/>
    <col min="7977" max="7977" width="11.7109375" style="14" customWidth="1"/>
    <col min="7978" max="7978" width="1.7109375" style="14" customWidth="1"/>
    <col min="7979" max="7979" width="14.5703125" style="14" customWidth="1"/>
    <col min="7980" max="7980" width="11.7109375" style="14" customWidth="1"/>
    <col min="7981" max="7981" width="1.7109375" style="14" customWidth="1"/>
    <col min="7982" max="8175" width="9.140625" style="14"/>
    <col min="8176" max="8183" width="4" style="14" customWidth="1"/>
    <col min="8184" max="8184" width="6" style="14" customWidth="1"/>
    <col min="8185" max="8186" width="4" style="14" customWidth="1"/>
    <col min="8187" max="8188" width="0" style="14" hidden="1" customWidth="1"/>
    <col min="8189" max="8189" width="47.7109375" style="14" customWidth="1"/>
    <col min="8190" max="8192" width="0" style="14" hidden="1" customWidth="1"/>
    <col min="8193" max="8193" width="14.5703125" style="14" customWidth="1"/>
    <col min="8194" max="8203" width="0" style="14" hidden="1" customWidth="1"/>
    <col min="8204" max="8204" width="1.7109375" style="14" customWidth="1"/>
    <col min="8205" max="8205" width="13" style="14" customWidth="1"/>
    <col min="8206" max="8207" width="11.7109375" style="14" customWidth="1"/>
    <col min="8208" max="8208" width="13" style="14" customWidth="1"/>
    <col min="8209" max="8209" width="11.7109375" style="14" customWidth="1"/>
    <col min="8210" max="8210" width="1.7109375" style="14" customWidth="1"/>
    <col min="8211" max="8211" width="13" style="14" customWidth="1"/>
    <col min="8212" max="8213" width="1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17" width="13" style="14" customWidth="1"/>
    <col min="8218" max="8218" width="11.7109375" style="14" customWidth="1"/>
    <col min="8219" max="8219" width="1.7109375" style="14" customWidth="1"/>
    <col min="8220" max="8223" width="13" style="14" customWidth="1"/>
    <col min="8224" max="8224" width="11.7109375" style="14" customWidth="1"/>
    <col min="8225" max="8225" width="1.7109375" style="14" customWidth="1"/>
    <col min="8226" max="8228" width="1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3" style="14" customWidth="1"/>
    <col min="8233" max="8233" width="11.7109375" style="14" customWidth="1"/>
    <col min="8234" max="8234" width="1.7109375" style="14" customWidth="1"/>
    <col min="8235" max="8235" width="14.5703125" style="14" customWidth="1"/>
    <col min="8236" max="8236" width="11.7109375" style="14" customWidth="1"/>
    <col min="8237" max="8237" width="1.7109375" style="14" customWidth="1"/>
    <col min="8238" max="8431" width="9.140625" style="14"/>
    <col min="8432" max="8439" width="4" style="14" customWidth="1"/>
    <col min="8440" max="8440" width="6" style="14" customWidth="1"/>
    <col min="8441" max="8442" width="4" style="14" customWidth="1"/>
    <col min="8443" max="8444" width="0" style="14" hidden="1" customWidth="1"/>
    <col min="8445" max="8445" width="47.7109375" style="14" customWidth="1"/>
    <col min="8446" max="8448" width="0" style="14" hidden="1" customWidth="1"/>
    <col min="8449" max="8449" width="14.5703125" style="14" customWidth="1"/>
    <col min="8450" max="8459" width="0" style="14" hidden="1" customWidth="1"/>
    <col min="8460" max="8460" width="1.7109375" style="14" customWidth="1"/>
    <col min="8461" max="8461" width="13" style="14" customWidth="1"/>
    <col min="8462" max="8463" width="11.7109375" style="14" customWidth="1"/>
    <col min="8464" max="8464" width="13" style="14" customWidth="1"/>
    <col min="8465" max="8465" width="11.7109375" style="14" customWidth="1"/>
    <col min="8466" max="8466" width="1.7109375" style="14" customWidth="1"/>
    <col min="8467" max="8467" width="13" style="14" customWidth="1"/>
    <col min="8468" max="8469" width="1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3" width="13" style="14" customWidth="1"/>
    <col min="8474" max="8474" width="11.7109375" style="14" customWidth="1"/>
    <col min="8475" max="8475" width="1.7109375" style="14" customWidth="1"/>
    <col min="8476" max="8479" width="13" style="14" customWidth="1"/>
    <col min="8480" max="8480" width="11.7109375" style="14" customWidth="1"/>
    <col min="8481" max="8481" width="1.7109375" style="14" customWidth="1"/>
    <col min="8482" max="8484" width="1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3" style="14" customWidth="1"/>
    <col min="8489" max="8489" width="11.7109375" style="14" customWidth="1"/>
    <col min="8490" max="8490" width="1.7109375" style="14" customWidth="1"/>
    <col min="8491" max="8491" width="14.5703125" style="14" customWidth="1"/>
    <col min="8492" max="8492" width="11.7109375" style="14" customWidth="1"/>
    <col min="8493" max="8493" width="1.7109375" style="14" customWidth="1"/>
    <col min="8494" max="8687" width="9.140625" style="14"/>
    <col min="8688" max="8695" width="4" style="14" customWidth="1"/>
    <col min="8696" max="8696" width="6" style="14" customWidth="1"/>
    <col min="8697" max="8698" width="4" style="14" customWidth="1"/>
    <col min="8699" max="8700" width="0" style="14" hidden="1" customWidth="1"/>
    <col min="8701" max="8701" width="47.7109375" style="14" customWidth="1"/>
    <col min="8702" max="8704" width="0" style="14" hidden="1" customWidth="1"/>
    <col min="8705" max="8705" width="14.5703125" style="14" customWidth="1"/>
    <col min="8706" max="8715" width="0" style="14" hidden="1" customWidth="1"/>
    <col min="8716" max="8716" width="1.7109375" style="14" customWidth="1"/>
    <col min="8717" max="8717" width="13" style="14" customWidth="1"/>
    <col min="8718" max="8719" width="11.7109375" style="14" customWidth="1"/>
    <col min="8720" max="8720" width="13" style="14" customWidth="1"/>
    <col min="8721" max="8721" width="11.7109375" style="14" customWidth="1"/>
    <col min="8722" max="8722" width="1.7109375" style="14" customWidth="1"/>
    <col min="8723" max="8723" width="13" style="14" customWidth="1"/>
    <col min="8724" max="8725" width="1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29" width="13" style="14" customWidth="1"/>
    <col min="8730" max="8730" width="11.7109375" style="14" customWidth="1"/>
    <col min="8731" max="8731" width="1.7109375" style="14" customWidth="1"/>
    <col min="8732" max="8735" width="13" style="14" customWidth="1"/>
    <col min="8736" max="8736" width="11.7109375" style="14" customWidth="1"/>
    <col min="8737" max="8737" width="1.7109375" style="14" customWidth="1"/>
    <col min="8738" max="8740" width="1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3" style="14" customWidth="1"/>
    <col min="8745" max="8745" width="11.7109375" style="14" customWidth="1"/>
    <col min="8746" max="8746" width="1.7109375" style="14" customWidth="1"/>
    <col min="8747" max="8747" width="14.5703125" style="14" customWidth="1"/>
    <col min="8748" max="8748" width="11.7109375" style="14" customWidth="1"/>
    <col min="8749" max="8749" width="1.7109375" style="14" customWidth="1"/>
    <col min="8750" max="8943" width="9.140625" style="14"/>
    <col min="8944" max="8951" width="4" style="14" customWidth="1"/>
    <col min="8952" max="8952" width="6" style="14" customWidth="1"/>
    <col min="8953" max="8954" width="4" style="14" customWidth="1"/>
    <col min="8955" max="8956" width="0" style="14" hidden="1" customWidth="1"/>
    <col min="8957" max="8957" width="47.7109375" style="14" customWidth="1"/>
    <col min="8958" max="8960" width="0" style="14" hidden="1" customWidth="1"/>
    <col min="8961" max="8961" width="14.5703125" style="14" customWidth="1"/>
    <col min="8962" max="8971" width="0" style="14" hidden="1" customWidth="1"/>
    <col min="8972" max="8972" width="1.7109375" style="14" customWidth="1"/>
    <col min="8973" max="8973" width="13" style="14" customWidth="1"/>
    <col min="8974" max="8975" width="11.7109375" style="14" customWidth="1"/>
    <col min="8976" max="8976" width="13" style="14" customWidth="1"/>
    <col min="8977" max="8977" width="11.7109375" style="14" customWidth="1"/>
    <col min="8978" max="8978" width="1.7109375" style="14" customWidth="1"/>
    <col min="8979" max="8979" width="13" style="14" customWidth="1"/>
    <col min="8980" max="8981" width="1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5" width="13" style="14" customWidth="1"/>
    <col min="8986" max="8986" width="11.7109375" style="14" customWidth="1"/>
    <col min="8987" max="8987" width="1.7109375" style="14" customWidth="1"/>
    <col min="8988" max="8991" width="13" style="14" customWidth="1"/>
    <col min="8992" max="8992" width="11.7109375" style="14" customWidth="1"/>
    <col min="8993" max="8993" width="1.7109375" style="14" customWidth="1"/>
    <col min="8994" max="8996" width="1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3" style="14" customWidth="1"/>
    <col min="9001" max="9001" width="11.7109375" style="14" customWidth="1"/>
    <col min="9002" max="9002" width="1.7109375" style="14" customWidth="1"/>
    <col min="9003" max="9003" width="14.5703125" style="14" customWidth="1"/>
    <col min="9004" max="9004" width="11.7109375" style="14" customWidth="1"/>
    <col min="9005" max="9005" width="1.7109375" style="14" customWidth="1"/>
    <col min="9006" max="9199" width="9.140625" style="14"/>
    <col min="9200" max="9207" width="4" style="14" customWidth="1"/>
    <col min="9208" max="9208" width="6" style="14" customWidth="1"/>
    <col min="9209" max="9210" width="4" style="14" customWidth="1"/>
    <col min="9211" max="9212" width="0" style="14" hidden="1" customWidth="1"/>
    <col min="9213" max="9213" width="47.7109375" style="14" customWidth="1"/>
    <col min="9214" max="9216" width="0" style="14" hidden="1" customWidth="1"/>
    <col min="9217" max="9217" width="14.5703125" style="14" customWidth="1"/>
    <col min="9218" max="9227" width="0" style="14" hidden="1" customWidth="1"/>
    <col min="9228" max="9228" width="1.7109375" style="14" customWidth="1"/>
    <col min="9229" max="9229" width="13" style="14" customWidth="1"/>
    <col min="9230" max="9231" width="11.7109375" style="14" customWidth="1"/>
    <col min="9232" max="9232" width="13" style="14" customWidth="1"/>
    <col min="9233" max="9233" width="11.7109375" style="14" customWidth="1"/>
    <col min="9234" max="9234" width="1.7109375" style="14" customWidth="1"/>
    <col min="9235" max="9235" width="13" style="14" customWidth="1"/>
    <col min="9236" max="9237" width="1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1" width="13" style="14" customWidth="1"/>
    <col min="9242" max="9242" width="11.7109375" style="14" customWidth="1"/>
    <col min="9243" max="9243" width="1.7109375" style="14" customWidth="1"/>
    <col min="9244" max="9247" width="13" style="14" customWidth="1"/>
    <col min="9248" max="9248" width="11.7109375" style="14" customWidth="1"/>
    <col min="9249" max="9249" width="1.7109375" style="14" customWidth="1"/>
    <col min="9250" max="9252" width="1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3" style="14" customWidth="1"/>
    <col min="9257" max="9257" width="11.7109375" style="14" customWidth="1"/>
    <col min="9258" max="9258" width="1.7109375" style="14" customWidth="1"/>
    <col min="9259" max="9259" width="14.5703125" style="14" customWidth="1"/>
    <col min="9260" max="9260" width="11.7109375" style="14" customWidth="1"/>
    <col min="9261" max="9261" width="1.7109375" style="14" customWidth="1"/>
    <col min="9262" max="9455" width="9.140625" style="14"/>
    <col min="9456" max="9463" width="4" style="14" customWidth="1"/>
    <col min="9464" max="9464" width="6" style="14" customWidth="1"/>
    <col min="9465" max="9466" width="4" style="14" customWidth="1"/>
    <col min="9467" max="9468" width="0" style="14" hidden="1" customWidth="1"/>
    <col min="9469" max="9469" width="47.7109375" style="14" customWidth="1"/>
    <col min="9470" max="9472" width="0" style="14" hidden="1" customWidth="1"/>
    <col min="9473" max="9473" width="14.5703125" style="14" customWidth="1"/>
    <col min="9474" max="9483" width="0" style="14" hidden="1" customWidth="1"/>
    <col min="9484" max="9484" width="1.7109375" style="14" customWidth="1"/>
    <col min="9485" max="9485" width="13" style="14" customWidth="1"/>
    <col min="9486" max="9487" width="11.7109375" style="14" customWidth="1"/>
    <col min="9488" max="9488" width="13" style="14" customWidth="1"/>
    <col min="9489" max="9489" width="11.7109375" style="14" customWidth="1"/>
    <col min="9490" max="9490" width="1.7109375" style="14" customWidth="1"/>
    <col min="9491" max="9491" width="13" style="14" customWidth="1"/>
    <col min="9492" max="9493" width="1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497" width="13" style="14" customWidth="1"/>
    <col min="9498" max="9498" width="11.7109375" style="14" customWidth="1"/>
    <col min="9499" max="9499" width="1.7109375" style="14" customWidth="1"/>
    <col min="9500" max="9503" width="13" style="14" customWidth="1"/>
    <col min="9504" max="9504" width="11.7109375" style="14" customWidth="1"/>
    <col min="9505" max="9505" width="1.7109375" style="14" customWidth="1"/>
    <col min="9506" max="9508" width="1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3" style="14" customWidth="1"/>
    <col min="9513" max="9513" width="11.7109375" style="14" customWidth="1"/>
    <col min="9514" max="9514" width="1.7109375" style="14" customWidth="1"/>
    <col min="9515" max="9515" width="14.5703125" style="14" customWidth="1"/>
    <col min="9516" max="9516" width="11.7109375" style="14" customWidth="1"/>
    <col min="9517" max="9517" width="1.7109375" style="14" customWidth="1"/>
    <col min="9518" max="9711" width="9.140625" style="14"/>
    <col min="9712" max="9719" width="4" style="14" customWidth="1"/>
    <col min="9720" max="9720" width="6" style="14" customWidth="1"/>
    <col min="9721" max="9722" width="4" style="14" customWidth="1"/>
    <col min="9723" max="9724" width="0" style="14" hidden="1" customWidth="1"/>
    <col min="9725" max="9725" width="47.7109375" style="14" customWidth="1"/>
    <col min="9726" max="9728" width="0" style="14" hidden="1" customWidth="1"/>
    <col min="9729" max="9729" width="14.5703125" style="14" customWidth="1"/>
    <col min="9730" max="9739" width="0" style="14" hidden="1" customWidth="1"/>
    <col min="9740" max="9740" width="1.7109375" style="14" customWidth="1"/>
    <col min="9741" max="9741" width="13" style="14" customWidth="1"/>
    <col min="9742" max="9743" width="11.7109375" style="14" customWidth="1"/>
    <col min="9744" max="9744" width="13" style="14" customWidth="1"/>
    <col min="9745" max="9745" width="11.7109375" style="14" customWidth="1"/>
    <col min="9746" max="9746" width="1.7109375" style="14" customWidth="1"/>
    <col min="9747" max="9747" width="13" style="14" customWidth="1"/>
    <col min="9748" max="9749" width="1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3" width="13" style="14" customWidth="1"/>
    <col min="9754" max="9754" width="11.7109375" style="14" customWidth="1"/>
    <col min="9755" max="9755" width="1.7109375" style="14" customWidth="1"/>
    <col min="9756" max="9759" width="13" style="14" customWidth="1"/>
    <col min="9760" max="9760" width="11.7109375" style="14" customWidth="1"/>
    <col min="9761" max="9761" width="1.7109375" style="14" customWidth="1"/>
    <col min="9762" max="9764" width="1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3" style="14" customWidth="1"/>
    <col min="9769" max="9769" width="11.7109375" style="14" customWidth="1"/>
    <col min="9770" max="9770" width="1.7109375" style="14" customWidth="1"/>
    <col min="9771" max="9771" width="14.5703125" style="14" customWidth="1"/>
    <col min="9772" max="9772" width="11.7109375" style="14" customWidth="1"/>
    <col min="9773" max="9773" width="1.7109375" style="14" customWidth="1"/>
    <col min="9774" max="9967" width="9.140625" style="14"/>
    <col min="9968" max="9975" width="4" style="14" customWidth="1"/>
    <col min="9976" max="9976" width="6" style="14" customWidth="1"/>
    <col min="9977" max="9978" width="4" style="14" customWidth="1"/>
    <col min="9979" max="9980" width="0" style="14" hidden="1" customWidth="1"/>
    <col min="9981" max="9981" width="47.7109375" style="14" customWidth="1"/>
    <col min="9982" max="9984" width="0" style="14" hidden="1" customWidth="1"/>
    <col min="9985" max="9985" width="14.5703125" style="14" customWidth="1"/>
    <col min="9986" max="9995" width="0" style="14" hidden="1" customWidth="1"/>
    <col min="9996" max="9996" width="1.7109375" style="14" customWidth="1"/>
    <col min="9997" max="9997" width="13" style="14" customWidth="1"/>
    <col min="9998" max="9999" width="11.7109375" style="14" customWidth="1"/>
    <col min="10000" max="10000" width="13" style="14" customWidth="1"/>
    <col min="10001" max="10001" width="11.7109375" style="14" customWidth="1"/>
    <col min="10002" max="10002" width="1.7109375" style="14" customWidth="1"/>
    <col min="10003" max="10003" width="13" style="14" customWidth="1"/>
    <col min="10004" max="10005" width="1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09" width="13" style="14" customWidth="1"/>
    <col min="10010" max="10010" width="11.7109375" style="14" customWidth="1"/>
    <col min="10011" max="10011" width="1.7109375" style="14" customWidth="1"/>
    <col min="10012" max="10015" width="13" style="14" customWidth="1"/>
    <col min="10016" max="10016" width="11.7109375" style="14" customWidth="1"/>
    <col min="10017" max="10017" width="1.7109375" style="14" customWidth="1"/>
    <col min="10018" max="10020" width="1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3" style="14" customWidth="1"/>
    <col min="10025" max="10025" width="11.7109375" style="14" customWidth="1"/>
    <col min="10026" max="10026" width="1.7109375" style="14" customWidth="1"/>
    <col min="10027" max="10027" width="14.5703125" style="14" customWidth="1"/>
    <col min="10028" max="10028" width="11.7109375" style="14" customWidth="1"/>
    <col min="10029" max="10029" width="1.7109375" style="14" customWidth="1"/>
    <col min="10030" max="10223" width="9.140625" style="14"/>
    <col min="10224" max="10231" width="4" style="14" customWidth="1"/>
    <col min="10232" max="10232" width="6" style="14" customWidth="1"/>
    <col min="10233" max="10234" width="4" style="14" customWidth="1"/>
    <col min="10235" max="10236" width="0" style="14" hidden="1" customWidth="1"/>
    <col min="10237" max="10237" width="47.7109375" style="14" customWidth="1"/>
    <col min="10238" max="10240" width="0" style="14" hidden="1" customWidth="1"/>
    <col min="10241" max="10241" width="14.5703125" style="14" customWidth="1"/>
    <col min="10242" max="10251" width="0" style="14" hidden="1" customWidth="1"/>
    <col min="10252" max="10252" width="1.7109375" style="14" customWidth="1"/>
    <col min="10253" max="10253" width="13" style="14" customWidth="1"/>
    <col min="10254" max="10255" width="11.7109375" style="14" customWidth="1"/>
    <col min="10256" max="10256" width="13" style="14" customWidth="1"/>
    <col min="10257" max="10257" width="11.7109375" style="14" customWidth="1"/>
    <col min="10258" max="10258" width="1.7109375" style="14" customWidth="1"/>
    <col min="10259" max="10259" width="13" style="14" customWidth="1"/>
    <col min="10260" max="10261" width="1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5" width="13" style="14" customWidth="1"/>
    <col min="10266" max="10266" width="11.7109375" style="14" customWidth="1"/>
    <col min="10267" max="10267" width="1.7109375" style="14" customWidth="1"/>
    <col min="10268" max="10271" width="13" style="14" customWidth="1"/>
    <col min="10272" max="10272" width="11.7109375" style="14" customWidth="1"/>
    <col min="10273" max="10273" width="1.7109375" style="14" customWidth="1"/>
    <col min="10274" max="10276" width="1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3" style="14" customWidth="1"/>
    <col min="10281" max="10281" width="11.7109375" style="14" customWidth="1"/>
    <col min="10282" max="10282" width="1.7109375" style="14" customWidth="1"/>
    <col min="10283" max="10283" width="14.5703125" style="14" customWidth="1"/>
    <col min="10284" max="10284" width="11.7109375" style="14" customWidth="1"/>
    <col min="10285" max="10285" width="1.7109375" style="14" customWidth="1"/>
    <col min="10286" max="10479" width="9.140625" style="14"/>
    <col min="10480" max="10487" width="4" style="14" customWidth="1"/>
    <col min="10488" max="10488" width="6" style="14" customWidth="1"/>
    <col min="10489" max="10490" width="4" style="14" customWidth="1"/>
    <col min="10491" max="10492" width="0" style="14" hidden="1" customWidth="1"/>
    <col min="10493" max="10493" width="47.7109375" style="14" customWidth="1"/>
    <col min="10494" max="10496" width="0" style="14" hidden="1" customWidth="1"/>
    <col min="10497" max="10497" width="14.5703125" style="14" customWidth="1"/>
    <col min="10498" max="10507" width="0" style="14" hidden="1" customWidth="1"/>
    <col min="10508" max="10508" width="1.7109375" style="14" customWidth="1"/>
    <col min="10509" max="10509" width="13" style="14" customWidth="1"/>
    <col min="10510" max="10511" width="11.7109375" style="14" customWidth="1"/>
    <col min="10512" max="10512" width="13" style="14" customWidth="1"/>
    <col min="10513" max="10513" width="11.7109375" style="14" customWidth="1"/>
    <col min="10514" max="10514" width="1.7109375" style="14" customWidth="1"/>
    <col min="10515" max="10515" width="13" style="14" customWidth="1"/>
    <col min="10516" max="10517" width="1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1" width="13" style="14" customWidth="1"/>
    <col min="10522" max="10522" width="11.7109375" style="14" customWidth="1"/>
    <col min="10523" max="10523" width="1.7109375" style="14" customWidth="1"/>
    <col min="10524" max="10527" width="13" style="14" customWidth="1"/>
    <col min="10528" max="10528" width="11.7109375" style="14" customWidth="1"/>
    <col min="10529" max="10529" width="1.7109375" style="14" customWidth="1"/>
    <col min="10530" max="10532" width="1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3" style="14" customWidth="1"/>
    <col min="10537" max="10537" width="11.7109375" style="14" customWidth="1"/>
    <col min="10538" max="10538" width="1.7109375" style="14" customWidth="1"/>
    <col min="10539" max="10539" width="14.5703125" style="14" customWidth="1"/>
    <col min="10540" max="10540" width="11.7109375" style="14" customWidth="1"/>
    <col min="10541" max="10541" width="1.7109375" style="14" customWidth="1"/>
    <col min="10542" max="10735" width="9.140625" style="14"/>
    <col min="10736" max="10743" width="4" style="14" customWidth="1"/>
    <col min="10744" max="10744" width="6" style="14" customWidth="1"/>
    <col min="10745" max="10746" width="4" style="14" customWidth="1"/>
    <col min="10747" max="10748" width="0" style="14" hidden="1" customWidth="1"/>
    <col min="10749" max="10749" width="47.7109375" style="14" customWidth="1"/>
    <col min="10750" max="10752" width="0" style="14" hidden="1" customWidth="1"/>
    <col min="10753" max="10753" width="14.5703125" style="14" customWidth="1"/>
    <col min="10754" max="10763" width="0" style="14" hidden="1" customWidth="1"/>
    <col min="10764" max="10764" width="1.7109375" style="14" customWidth="1"/>
    <col min="10765" max="10765" width="13" style="14" customWidth="1"/>
    <col min="10766" max="10767" width="11.7109375" style="14" customWidth="1"/>
    <col min="10768" max="10768" width="13" style="14" customWidth="1"/>
    <col min="10769" max="10769" width="11.7109375" style="14" customWidth="1"/>
    <col min="10770" max="10770" width="1.7109375" style="14" customWidth="1"/>
    <col min="10771" max="10771" width="13" style="14" customWidth="1"/>
    <col min="10772" max="10773" width="1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77" width="13" style="14" customWidth="1"/>
    <col min="10778" max="10778" width="11.7109375" style="14" customWidth="1"/>
    <col min="10779" max="10779" width="1.7109375" style="14" customWidth="1"/>
    <col min="10780" max="10783" width="13" style="14" customWidth="1"/>
    <col min="10784" max="10784" width="11.7109375" style="14" customWidth="1"/>
    <col min="10785" max="10785" width="1.7109375" style="14" customWidth="1"/>
    <col min="10786" max="10788" width="1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3" style="14" customWidth="1"/>
    <col min="10793" max="10793" width="11.7109375" style="14" customWidth="1"/>
    <col min="10794" max="10794" width="1.7109375" style="14" customWidth="1"/>
    <col min="10795" max="10795" width="14.5703125" style="14" customWidth="1"/>
    <col min="10796" max="10796" width="11.7109375" style="14" customWidth="1"/>
    <col min="10797" max="10797" width="1.7109375" style="14" customWidth="1"/>
    <col min="10798" max="10991" width="9.140625" style="14"/>
    <col min="10992" max="10999" width="4" style="14" customWidth="1"/>
    <col min="11000" max="11000" width="6" style="14" customWidth="1"/>
    <col min="11001" max="11002" width="4" style="14" customWidth="1"/>
    <col min="11003" max="11004" width="0" style="14" hidden="1" customWidth="1"/>
    <col min="11005" max="11005" width="47.7109375" style="14" customWidth="1"/>
    <col min="11006" max="11008" width="0" style="14" hidden="1" customWidth="1"/>
    <col min="11009" max="11009" width="14.5703125" style="14" customWidth="1"/>
    <col min="11010" max="11019" width="0" style="14" hidden="1" customWidth="1"/>
    <col min="11020" max="11020" width="1.7109375" style="14" customWidth="1"/>
    <col min="11021" max="11021" width="13" style="14" customWidth="1"/>
    <col min="11022" max="11023" width="11.7109375" style="14" customWidth="1"/>
    <col min="11024" max="11024" width="13" style="14" customWidth="1"/>
    <col min="11025" max="11025" width="11.7109375" style="14" customWidth="1"/>
    <col min="11026" max="11026" width="1.7109375" style="14" customWidth="1"/>
    <col min="11027" max="11027" width="13" style="14" customWidth="1"/>
    <col min="11028" max="11029" width="1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3" width="13" style="14" customWidth="1"/>
    <col min="11034" max="11034" width="11.7109375" style="14" customWidth="1"/>
    <col min="11035" max="11035" width="1.7109375" style="14" customWidth="1"/>
    <col min="11036" max="11039" width="13" style="14" customWidth="1"/>
    <col min="11040" max="11040" width="11.7109375" style="14" customWidth="1"/>
    <col min="11041" max="11041" width="1.7109375" style="14" customWidth="1"/>
    <col min="11042" max="11044" width="1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3" style="14" customWidth="1"/>
    <col min="11049" max="11049" width="11.7109375" style="14" customWidth="1"/>
    <col min="11050" max="11050" width="1.7109375" style="14" customWidth="1"/>
    <col min="11051" max="11051" width="14.5703125" style="14" customWidth="1"/>
    <col min="11052" max="11052" width="11.7109375" style="14" customWidth="1"/>
    <col min="11053" max="11053" width="1.7109375" style="14" customWidth="1"/>
    <col min="11054" max="11247" width="9.140625" style="14"/>
    <col min="11248" max="11255" width="4" style="14" customWidth="1"/>
    <col min="11256" max="11256" width="6" style="14" customWidth="1"/>
    <col min="11257" max="11258" width="4" style="14" customWidth="1"/>
    <col min="11259" max="11260" width="0" style="14" hidden="1" customWidth="1"/>
    <col min="11261" max="11261" width="47.7109375" style="14" customWidth="1"/>
    <col min="11262" max="11264" width="0" style="14" hidden="1" customWidth="1"/>
    <col min="11265" max="11265" width="14.5703125" style="14" customWidth="1"/>
    <col min="11266" max="11275" width="0" style="14" hidden="1" customWidth="1"/>
    <col min="11276" max="11276" width="1.7109375" style="14" customWidth="1"/>
    <col min="11277" max="11277" width="13" style="14" customWidth="1"/>
    <col min="11278" max="11279" width="11.7109375" style="14" customWidth="1"/>
    <col min="11280" max="11280" width="13" style="14" customWidth="1"/>
    <col min="11281" max="11281" width="11.7109375" style="14" customWidth="1"/>
    <col min="11282" max="11282" width="1.7109375" style="14" customWidth="1"/>
    <col min="11283" max="11283" width="13" style="14" customWidth="1"/>
    <col min="11284" max="11285" width="1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89" width="13" style="14" customWidth="1"/>
    <col min="11290" max="11290" width="11.7109375" style="14" customWidth="1"/>
    <col min="11291" max="11291" width="1.7109375" style="14" customWidth="1"/>
    <col min="11292" max="11295" width="13" style="14" customWidth="1"/>
    <col min="11296" max="11296" width="11.7109375" style="14" customWidth="1"/>
    <col min="11297" max="11297" width="1.7109375" style="14" customWidth="1"/>
    <col min="11298" max="11300" width="1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3" style="14" customWidth="1"/>
    <col min="11305" max="11305" width="11.7109375" style="14" customWidth="1"/>
    <col min="11306" max="11306" width="1.7109375" style="14" customWidth="1"/>
    <col min="11307" max="11307" width="14.5703125" style="14" customWidth="1"/>
    <col min="11308" max="11308" width="11.7109375" style="14" customWidth="1"/>
    <col min="11309" max="11309" width="1.7109375" style="14" customWidth="1"/>
    <col min="11310" max="11503" width="9.140625" style="14"/>
    <col min="11504" max="11511" width="4" style="14" customWidth="1"/>
    <col min="11512" max="11512" width="6" style="14" customWidth="1"/>
    <col min="11513" max="11514" width="4" style="14" customWidth="1"/>
    <col min="11515" max="11516" width="0" style="14" hidden="1" customWidth="1"/>
    <col min="11517" max="11517" width="47.7109375" style="14" customWidth="1"/>
    <col min="11518" max="11520" width="0" style="14" hidden="1" customWidth="1"/>
    <col min="11521" max="11521" width="14.5703125" style="14" customWidth="1"/>
    <col min="11522" max="11531" width="0" style="14" hidden="1" customWidth="1"/>
    <col min="11532" max="11532" width="1.7109375" style="14" customWidth="1"/>
    <col min="11533" max="11533" width="13" style="14" customWidth="1"/>
    <col min="11534" max="11535" width="11.7109375" style="14" customWidth="1"/>
    <col min="11536" max="11536" width="13" style="14" customWidth="1"/>
    <col min="11537" max="11537" width="11.7109375" style="14" customWidth="1"/>
    <col min="11538" max="11538" width="1.7109375" style="14" customWidth="1"/>
    <col min="11539" max="11539" width="13" style="14" customWidth="1"/>
    <col min="11540" max="11541" width="1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5" width="13" style="14" customWidth="1"/>
    <col min="11546" max="11546" width="11.7109375" style="14" customWidth="1"/>
    <col min="11547" max="11547" width="1.7109375" style="14" customWidth="1"/>
    <col min="11548" max="11551" width="13" style="14" customWidth="1"/>
    <col min="11552" max="11552" width="11.7109375" style="14" customWidth="1"/>
    <col min="11553" max="11553" width="1.7109375" style="14" customWidth="1"/>
    <col min="11554" max="11556" width="1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3" style="14" customWidth="1"/>
    <col min="11561" max="11561" width="11.7109375" style="14" customWidth="1"/>
    <col min="11562" max="11562" width="1.7109375" style="14" customWidth="1"/>
    <col min="11563" max="11563" width="14.5703125" style="14" customWidth="1"/>
    <col min="11564" max="11564" width="11.7109375" style="14" customWidth="1"/>
    <col min="11565" max="11565" width="1.7109375" style="14" customWidth="1"/>
    <col min="11566" max="11759" width="9.140625" style="14"/>
    <col min="11760" max="11767" width="4" style="14" customWidth="1"/>
    <col min="11768" max="11768" width="6" style="14" customWidth="1"/>
    <col min="11769" max="11770" width="4" style="14" customWidth="1"/>
    <col min="11771" max="11772" width="0" style="14" hidden="1" customWidth="1"/>
    <col min="11773" max="11773" width="47.7109375" style="14" customWidth="1"/>
    <col min="11774" max="11776" width="0" style="14" hidden="1" customWidth="1"/>
    <col min="11777" max="11777" width="14.5703125" style="14" customWidth="1"/>
    <col min="11778" max="11787" width="0" style="14" hidden="1" customWidth="1"/>
    <col min="11788" max="11788" width="1.7109375" style="14" customWidth="1"/>
    <col min="11789" max="11789" width="13" style="14" customWidth="1"/>
    <col min="11790" max="11791" width="11.7109375" style="14" customWidth="1"/>
    <col min="11792" max="11792" width="13" style="14" customWidth="1"/>
    <col min="11793" max="11793" width="11.7109375" style="14" customWidth="1"/>
    <col min="11794" max="11794" width="1.7109375" style="14" customWidth="1"/>
    <col min="11795" max="11795" width="13" style="14" customWidth="1"/>
    <col min="11796" max="11797" width="1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1" width="13" style="14" customWidth="1"/>
    <col min="11802" max="11802" width="11.7109375" style="14" customWidth="1"/>
    <col min="11803" max="11803" width="1.7109375" style="14" customWidth="1"/>
    <col min="11804" max="11807" width="13" style="14" customWidth="1"/>
    <col min="11808" max="11808" width="11.7109375" style="14" customWidth="1"/>
    <col min="11809" max="11809" width="1.7109375" style="14" customWidth="1"/>
    <col min="11810" max="11812" width="1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3" style="14" customWidth="1"/>
    <col min="11817" max="11817" width="11.7109375" style="14" customWidth="1"/>
    <col min="11818" max="11818" width="1.7109375" style="14" customWidth="1"/>
    <col min="11819" max="11819" width="14.5703125" style="14" customWidth="1"/>
    <col min="11820" max="11820" width="11.7109375" style="14" customWidth="1"/>
    <col min="11821" max="11821" width="1.7109375" style="14" customWidth="1"/>
    <col min="11822" max="12015" width="9.140625" style="14"/>
    <col min="12016" max="12023" width="4" style="14" customWidth="1"/>
    <col min="12024" max="12024" width="6" style="14" customWidth="1"/>
    <col min="12025" max="12026" width="4" style="14" customWidth="1"/>
    <col min="12027" max="12028" width="0" style="14" hidden="1" customWidth="1"/>
    <col min="12029" max="12029" width="47.7109375" style="14" customWidth="1"/>
    <col min="12030" max="12032" width="0" style="14" hidden="1" customWidth="1"/>
    <col min="12033" max="12033" width="14.5703125" style="14" customWidth="1"/>
    <col min="12034" max="12043" width="0" style="14" hidden="1" customWidth="1"/>
    <col min="12044" max="12044" width="1.7109375" style="14" customWidth="1"/>
    <col min="12045" max="12045" width="13" style="14" customWidth="1"/>
    <col min="12046" max="12047" width="11.7109375" style="14" customWidth="1"/>
    <col min="12048" max="12048" width="13" style="14" customWidth="1"/>
    <col min="12049" max="12049" width="11.7109375" style="14" customWidth="1"/>
    <col min="12050" max="12050" width="1.7109375" style="14" customWidth="1"/>
    <col min="12051" max="12051" width="13" style="14" customWidth="1"/>
    <col min="12052" max="12053" width="1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57" width="13" style="14" customWidth="1"/>
    <col min="12058" max="12058" width="11.7109375" style="14" customWidth="1"/>
    <col min="12059" max="12059" width="1.7109375" style="14" customWidth="1"/>
    <col min="12060" max="12063" width="13" style="14" customWidth="1"/>
    <col min="12064" max="12064" width="11.7109375" style="14" customWidth="1"/>
    <col min="12065" max="12065" width="1.7109375" style="14" customWidth="1"/>
    <col min="12066" max="12068" width="1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3" style="14" customWidth="1"/>
    <col min="12073" max="12073" width="11.7109375" style="14" customWidth="1"/>
    <col min="12074" max="12074" width="1.7109375" style="14" customWidth="1"/>
    <col min="12075" max="12075" width="14.5703125" style="14" customWidth="1"/>
    <col min="12076" max="12076" width="11.7109375" style="14" customWidth="1"/>
    <col min="12077" max="12077" width="1.7109375" style="14" customWidth="1"/>
    <col min="12078" max="12271" width="9.140625" style="14"/>
    <col min="12272" max="12279" width="4" style="14" customWidth="1"/>
    <col min="12280" max="12280" width="6" style="14" customWidth="1"/>
    <col min="12281" max="12282" width="4" style="14" customWidth="1"/>
    <col min="12283" max="12284" width="0" style="14" hidden="1" customWidth="1"/>
    <col min="12285" max="12285" width="47.7109375" style="14" customWidth="1"/>
    <col min="12286" max="12288" width="0" style="14" hidden="1" customWidth="1"/>
    <col min="12289" max="12289" width="14.5703125" style="14" customWidth="1"/>
    <col min="12290" max="12299" width="0" style="14" hidden="1" customWidth="1"/>
    <col min="12300" max="12300" width="1.7109375" style="14" customWidth="1"/>
    <col min="12301" max="12301" width="13" style="14" customWidth="1"/>
    <col min="12302" max="12303" width="11.7109375" style="14" customWidth="1"/>
    <col min="12304" max="12304" width="13" style="14" customWidth="1"/>
    <col min="12305" max="12305" width="11.7109375" style="14" customWidth="1"/>
    <col min="12306" max="12306" width="1.7109375" style="14" customWidth="1"/>
    <col min="12307" max="12307" width="13" style="14" customWidth="1"/>
    <col min="12308" max="12309" width="1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3" width="13" style="14" customWidth="1"/>
    <col min="12314" max="12314" width="11.7109375" style="14" customWidth="1"/>
    <col min="12315" max="12315" width="1.7109375" style="14" customWidth="1"/>
    <col min="12316" max="12319" width="13" style="14" customWidth="1"/>
    <col min="12320" max="12320" width="11.7109375" style="14" customWidth="1"/>
    <col min="12321" max="12321" width="1.7109375" style="14" customWidth="1"/>
    <col min="12322" max="12324" width="1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3" style="14" customWidth="1"/>
    <col min="12329" max="12329" width="11.7109375" style="14" customWidth="1"/>
    <col min="12330" max="12330" width="1.7109375" style="14" customWidth="1"/>
    <col min="12331" max="12331" width="14.5703125" style="14" customWidth="1"/>
    <col min="12332" max="12332" width="11.7109375" style="14" customWidth="1"/>
    <col min="12333" max="12333" width="1.7109375" style="14" customWidth="1"/>
    <col min="12334" max="12527" width="9.140625" style="14"/>
    <col min="12528" max="12535" width="4" style="14" customWidth="1"/>
    <col min="12536" max="12536" width="6" style="14" customWidth="1"/>
    <col min="12537" max="12538" width="4" style="14" customWidth="1"/>
    <col min="12539" max="12540" width="0" style="14" hidden="1" customWidth="1"/>
    <col min="12541" max="12541" width="47.7109375" style="14" customWidth="1"/>
    <col min="12542" max="12544" width="0" style="14" hidden="1" customWidth="1"/>
    <col min="12545" max="12545" width="14.5703125" style="14" customWidth="1"/>
    <col min="12546" max="12555" width="0" style="14" hidden="1" customWidth="1"/>
    <col min="12556" max="12556" width="1.7109375" style="14" customWidth="1"/>
    <col min="12557" max="12557" width="13" style="14" customWidth="1"/>
    <col min="12558" max="12559" width="11.7109375" style="14" customWidth="1"/>
    <col min="12560" max="12560" width="13" style="14" customWidth="1"/>
    <col min="12561" max="12561" width="11.7109375" style="14" customWidth="1"/>
    <col min="12562" max="12562" width="1.7109375" style="14" customWidth="1"/>
    <col min="12563" max="12563" width="13" style="14" customWidth="1"/>
    <col min="12564" max="12565" width="1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69" width="13" style="14" customWidth="1"/>
    <col min="12570" max="12570" width="11.7109375" style="14" customWidth="1"/>
    <col min="12571" max="12571" width="1.7109375" style="14" customWidth="1"/>
    <col min="12572" max="12575" width="13" style="14" customWidth="1"/>
    <col min="12576" max="12576" width="11.7109375" style="14" customWidth="1"/>
    <col min="12577" max="12577" width="1.7109375" style="14" customWidth="1"/>
    <col min="12578" max="12580" width="1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3" style="14" customWidth="1"/>
    <col min="12585" max="12585" width="11.7109375" style="14" customWidth="1"/>
    <col min="12586" max="12586" width="1.7109375" style="14" customWidth="1"/>
    <col min="12587" max="12587" width="14.5703125" style="14" customWidth="1"/>
    <col min="12588" max="12588" width="11.7109375" style="14" customWidth="1"/>
    <col min="12589" max="12589" width="1.7109375" style="14" customWidth="1"/>
    <col min="12590" max="12783" width="9.140625" style="14"/>
    <col min="12784" max="12791" width="4" style="14" customWidth="1"/>
    <col min="12792" max="12792" width="6" style="14" customWidth="1"/>
    <col min="12793" max="12794" width="4" style="14" customWidth="1"/>
    <col min="12795" max="12796" width="0" style="14" hidden="1" customWidth="1"/>
    <col min="12797" max="12797" width="47.7109375" style="14" customWidth="1"/>
    <col min="12798" max="12800" width="0" style="14" hidden="1" customWidth="1"/>
    <col min="12801" max="12801" width="14.5703125" style="14" customWidth="1"/>
    <col min="12802" max="12811" width="0" style="14" hidden="1" customWidth="1"/>
    <col min="12812" max="12812" width="1.7109375" style="14" customWidth="1"/>
    <col min="12813" max="12813" width="13" style="14" customWidth="1"/>
    <col min="12814" max="12815" width="11.7109375" style="14" customWidth="1"/>
    <col min="12816" max="12816" width="13" style="14" customWidth="1"/>
    <col min="12817" max="12817" width="11.7109375" style="14" customWidth="1"/>
    <col min="12818" max="12818" width="1.7109375" style="14" customWidth="1"/>
    <col min="12819" max="12819" width="13" style="14" customWidth="1"/>
    <col min="12820" max="12821" width="1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5" width="13" style="14" customWidth="1"/>
    <col min="12826" max="12826" width="11.7109375" style="14" customWidth="1"/>
    <col min="12827" max="12827" width="1.7109375" style="14" customWidth="1"/>
    <col min="12828" max="12831" width="13" style="14" customWidth="1"/>
    <col min="12832" max="12832" width="11.7109375" style="14" customWidth="1"/>
    <col min="12833" max="12833" width="1.7109375" style="14" customWidth="1"/>
    <col min="12834" max="12836" width="1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3" style="14" customWidth="1"/>
    <col min="12841" max="12841" width="11.7109375" style="14" customWidth="1"/>
    <col min="12842" max="12842" width="1.7109375" style="14" customWidth="1"/>
    <col min="12843" max="12843" width="14.5703125" style="14" customWidth="1"/>
    <col min="12844" max="12844" width="11.7109375" style="14" customWidth="1"/>
    <col min="12845" max="12845" width="1.7109375" style="14" customWidth="1"/>
    <col min="12846" max="13039" width="9.140625" style="14"/>
    <col min="13040" max="13047" width="4" style="14" customWidth="1"/>
    <col min="13048" max="13048" width="6" style="14" customWidth="1"/>
    <col min="13049" max="13050" width="4" style="14" customWidth="1"/>
    <col min="13051" max="13052" width="0" style="14" hidden="1" customWidth="1"/>
    <col min="13053" max="13053" width="47.7109375" style="14" customWidth="1"/>
    <col min="13054" max="13056" width="0" style="14" hidden="1" customWidth="1"/>
    <col min="13057" max="13057" width="14.5703125" style="14" customWidth="1"/>
    <col min="13058" max="13067" width="0" style="14" hidden="1" customWidth="1"/>
    <col min="13068" max="13068" width="1.7109375" style="14" customWidth="1"/>
    <col min="13069" max="13069" width="13" style="14" customWidth="1"/>
    <col min="13070" max="13071" width="11.7109375" style="14" customWidth="1"/>
    <col min="13072" max="13072" width="13" style="14" customWidth="1"/>
    <col min="13073" max="13073" width="11.7109375" style="14" customWidth="1"/>
    <col min="13074" max="13074" width="1.7109375" style="14" customWidth="1"/>
    <col min="13075" max="13075" width="13" style="14" customWidth="1"/>
    <col min="13076" max="13077" width="1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1" width="13" style="14" customWidth="1"/>
    <col min="13082" max="13082" width="11.7109375" style="14" customWidth="1"/>
    <col min="13083" max="13083" width="1.7109375" style="14" customWidth="1"/>
    <col min="13084" max="13087" width="13" style="14" customWidth="1"/>
    <col min="13088" max="13088" width="11.7109375" style="14" customWidth="1"/>
    <col min="13089" max="13089" width="1.7109375" style="14" customWidth="1"/>
    <col min="13090" max="13092" width="1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3" style="14" customWidth="1"/>
    <col min="13097" max="13097" width="11.7109375" style="14" customWidth="1"/>
    <col min="13098" max="13098" width="1.7109375" style="14" customWidth="1"/>
    <col min="13099" max="13099" width="14.5703125" style="14" customWidth="1"/>
    <col min="13100" max="13100" width="11.7109375" style="14" customWidth="1"/>
    <col min="13101" max="13101" width="1.7109375" style="14" customWidth="1"/>
    <col min="13102" max="13295" width="9.140625" style="14"/>
    <col min="13296" max="13303" width="4" style="14" customWidth="1"/>
    <col min="13304" max="13304" width="6" style="14" customWidth="1"/>
    <col min="13305" max="13306" width="4" style="14" customWidth="1"/>
    <col min="13307" max="13308" width="0" style="14" hidden="1" customWidth="1"/>
    <col min="13309" max="13309" width="47.7109375" style="14" customWidth="1"/>
    <col min="13310" max="13312" width="0" style="14" hidden="1" customWidth="1"/>
    <col min="13313" max="13313" width="14.5703125" style="14" customWidth="1"/>
    <col min="13314" max="13323" width="0" style="14" hidden="1" customWidth="1"/>
    <col min="13324" max="13324" width="1.7109375" style="14" customWidth="1"/>
    <col min="13325" max="13325" width="13" style="14" customWidth="1"/>
    <col min="13326" max="13327" width="11.7109375" style="14" customWidth="1"/>
    <col min="13328" max="13328" width="13" style="14" customWidth="1"/>
    <col min="13329" max="13329" width="11.7109375" style="14" customWidth="1"/>
    <col min="13330" max="13330" width="1.7109375" style="14" customWidth="1"/>
    <col min="13331" max="13331" width="13" style="14" customWidth="1"/>
    <col min="13332" max="13333" width="1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37" width="13" style="14" customWidth="1"/>
    <col min="13338" max="13338" width="11.7109375" style="14" customWidth="1"/>
    <col min="13339" max="13339" width="1.7109375" style="14" customWidth="1"/>
    <col min="13340" max="13343" width="13" style="14" customWidth="1"/>
    <col min="13344" max="13344" width="11.7109375" style="14" customWidth="1"/>
    <col min="13345" max="13345" width="1.7109375" style="14" customWidth="1"/>
    <col min="13346" max="13348" width="1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3" style="14" customWidth="1"/>
    <col min="13353" max="13353" width="11.7109375" style="14" customWidth="1"/>
    <col min="13354" max="13354" width="1.7109375" style="14" customWidth="1"/>
    <col min="13355" max="13355" width="14.5703125" style="14" customWidth="1"/>
    <col min="13356" max="13356" width="11.7109375" style="14" customWidth="1"/>
    <col min="13357" max="13357" width="1.7109375" style="14" customWidth="1"/>
    <col min="13358" max="13551" width="9.140625" style="14"/>
    <col min="13552" max="13559" width="4" style="14" customWidth="1"/>
    <col min="13560" max="13560" width="6" style="14" customWidth="1"/>
    <col min="13561" max="13562" width="4" style="14" customWidth="1"/>
    <col min="13563" max="13564" width="0" style="14" hidden="1" customWidth="1"/>
    <col min="13565" max="13565" width="47.7109375" style="14" customWidth="1"/>
    <col min="13566" max="13568" width="0" style="14" hidden="1" customWidth="1"/>
    <col min="13569" max="13569" width="14.5703125" style="14" customWidth="1"/>
    <col min="13570" max="13579" width="0" style="14" hidden="1" customWidth="1"/>
    <col min="13580" max="13580" width="1.7109375" style="14" customWidth="1"/>
    <col min="13581" max="13581" width="13" style="14" customWidth="1"/>
    <col min="13582" max="13583" width="11.7109375" style="14" customWidth="1"/>
    <col min="13584" max="13584" width="13" style="14" customWidth="1"/>
    <col min="13585" max="13585" width="11.7109375" style="14" customWidth="1"/>
    <col min="13586" max="13586" width="1.7109375" style="14" customWidth="1"/>
    <col min="13587" max="13587" width="13" style="14" customWidth="1"/>
    <col min="13588" max="13589" width="1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3" width="13" style="14" customWidth="1"/>
    <col min="13594" max="13594" width="11.7109375" style="14" customWidth="1"/>
    <col min="13595" max="13595" width="1.7109375" style="14" customWidth="1"/>
    <col min="13596" max="13599" width="13" style="14" customWidth="1"/>
    <col min="13600" max="13600" width="11.7109375" style="14" customWidth="1"/>
    <col min="13601" max="13601" width="1.7109375" style="14" customWidth="1"/>
    <col min="13602" max="13604" width="1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3" style="14" customWidth="1"/>
    <col min="13609" max="13609" width="11.7109375" style="14" customWidth="1"/>
    <col min="13610" max="13610" width="1.7109375" style="14" customWidth="1"/>
    <col min="13611" max="13611" width="14.5703125" style="14" customWidth="1"/>
    <col min="13612" max="13612" width="11.7109375" style="14" customWidth="1"/>
    <col min="13613" max="13613" width="1.7109375" style="14" customWidth="1"/>
    <col min="13614" max="13807" width="9.140625" style="14"/>
    <col min="13808" max="13815" width="4" style="14" customWidth="1"/>
    <col min="13816" max="13816" width="6" style="14" customWidth="1"/>
    <col min="13817" max="13818" width="4" style="14" customWidth="1"/>
    <col min="13819" max="13820" width="0" style="14" hidden="1" customWidth="1"/>
    <col min="13821" max="13821" width="47.7109375" style="14" customWidth="1"/>
    <col min="13822" max="13824" width="0" style="14" hidden="1" customWidth="1"/>
    <col min="13825" max="13825" width="14.5703125" style="14" customWidth="1"/>
    <col min="13826" max="13835" width="0" style="14" hidden="1" customWidth="1"/>
    <col min="13836" max="13836" width="1.7109375" style="14" customWidth="1"/>
    <col min="13837" max="13837" width="13" style="14" customWidth="1"/>
    <col min="13838" max="13839" width="11.7109375" style="14" customWidth="1"/>
    <col min="13840" max="13840" width="13" style="14" customWidth="1"/>
    <col min="13841" max="13841" width="11.7109375" style="14" customWidth="1"/>
    <col min="13842" max="13842" width="1.7109375" style="14" customWidth="1"/>
    <col min="13843" max="13843" width="13" style="14" customWidth="1"/>
    <col min="13844" max="13845" width="1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49" width="13" style="14" customWidth="1"/>
    <col min="13850" max="13850" width="11.7109375" style="14" customWidth="1"/>
    <col min="13851" max="13851" width="1.7109375" style="14" customWidth="1"/>
    <col min="13852" max="13855" width="13" style="14" customWidth="1"/>
    <col min="13856" max="13856" width="11.7109375" style="14" customWidth="1"/>
    <col min="13857" max="13857" width="1.7109375" style="14" customWidth="1"/>
    <col min="13858" max="13860" width="1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3" style="14" customWidth="1"/>
    <col min="13865" max="13865" width="11.7109375" style="14" customWidth="1"/>
    <col min="13866" max="13866" width="1.7109375" style="14" customWidth="1"/>
    <col min="13867" max="13867" width="14.5703125" style="14" customWidth="1"/>
    <col min="13868" max="13868" width="11.7109375" style="14" customWidth="1"/>
    <col min="13869" max="13869" width="1.7109375" style="14" customWidth="1"/>
    <col min="13870" max="14063" width="9.140625" style="14"/>
    <col min="14064" max="14071" width="4" style="14" customWidth="1"/>
    <col min="14072" max="14072" width="6" style="14" customWidth="1"/>
    <col min="14073" max="14074" width="4" style="14" customWidth="1"/>
    <col min="14075" max="14076" width="0" style="14" hidden="1" customWidth="1"/>
    <col min="14077" max="14077" width="47.7109375" style="14" customWidth="1"/>
    <col min="14078" max="14080" width="0" style="14" hidden="1" customWidth="1"/>
    <col min="14081" max="14081" width="14.5703125" style="14" customWidth="1"/>
    <col min="14082" max="14091" width="0" style="14" hidden="1" customWidth="1"/>
    <col min="14092" max="14092" width="1.7109375" style="14" customWidth="1"/>
    <col min="14093" max="14093" width="13" style="14" customWidth="1"/>
    <col min="14094" max="14095" width="11.7109375" style="14" customWidth="1"/>
    <col min="14096" max="14096" width="13" style="14" customWidth="1"/>
    <col min="14097" max="14097" width="11.7109375" style="14" customWidth="1"/>
    <col min="14098" max="14098" width="1.7109375" style="14" customWidth="1"/>
    <col min="14099" max="14099" width="13" style="14" customWidth="1"/>
    <col min="14100" max="14101" width="1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5" width="13" style="14" customWidth="1"/>
    <col min="14106" max="14106" width="11.7109375" style="14" customWidth="1"/>
    <col min="14107" max="14107" width="1.7109375" style="14" customWidth="1"/>
    <col min="14108" max="14111" width="13" style="14" customWidth="1"/>
    <col min="14112" max="14112" width="11.7109375" style="14" customWidth="1"/>
    <col min="14113" max="14113" width="1.7109375" style="14" customWidth="1"/>
    <col min="14114" max="14116" width="1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3" style="14" customWidth="1"/>
    <col min="14121" max="14121" width="11.7109375" style="14" customWidth="1"/>
    <col min="14122" max="14122" width="1.7109375" style="14" customWidth="1"/>
    <col min="14123" max="14123" width="14.5703125" style="14" customWidth="1"/>
    <col min="14124" max="14124" width="11.7109375" style="14" customWidth="1"/>
    <col min="14125" max="14125" width="1.7109375" style="14" customWidth="1"/>
    <col min="14126" max="14319" width="9.140625" style="14"/>
    <col min="14320" max="14327" width="4" style="14" customWidth="1"/>
    <col min="14328" max="14328" width="6" style="14" customWidth="1"/>
    <col min="14329" max="14330" width="4" style="14" customWidth="1"/>
    <col min="14331" max="14332" width="0" style="14" hidden="1" customWidth="1"/>
    <col min="14333" max="14333" width="47.7109375" style="14" customWidth="1"/>
    <col min="14334" max="14336" width="0" style="14" hidden="1" customWidth="1"/>
    <col min="14337" max="14337" width="14.5703125" style="14" customWidth="1"/>
    <col min="14338" max="14347" width="0" style="14" hidden="1" customWidth="1"/>
    <col min="14348" max="14348" width="1.7109375" style="14" customWidth="1"/>
    <col min="14349" max="14349" width="13" style="14" customWidth="1"/>
    <col min="14350" max="14351" width="11.7109375" style="14" customWidth="1"/>
    <col min="14352" max="14352" width="13" style="14" customWidth="1"/>
    <col min="14353" max="14353" width="11.7109375" style="14" customWidth="1"/>
    <col min="14354" max="14354" width="1.7109375" style="14" customWidth="1"/>
    <col min="14355" max="14355" width="13" style="14" customWidth="1"/>
    <col min="14356" max="14357" width="1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1" width="13" style="14" customWidth="1"/>
    <col min="14362" max="14362" width="11.7109375" style="14" customWidth="1"/>
    <col min="14363" max="14363" width="1.7109375" style="14" customWidth="1"/>
    <col min="14364" max="14367" width="13" style="14" customWidth="1"/>
    <col min="14368" max="14368" width="11.7109375" style="14" customWidth="1"/>
    <col min="14369" max="14369" width="1.7109375" style="14" customWidth="1"/>
    <col min="14370" max="14372" width="1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3" style="14" customWidth="1"/>
    <col min="14377" max="14377" width="11.7109375" style="14" customWidth="1"/>
    <col min="14378" max="14378" width="1.7109375" style="14" customWidth="1"/>
    <col min="14379" max="14379" width="14.5703125" style="14" customWidth="1"/>
    <col min="14380" max="14380" width="11.7109375" style="14" customWidth="1"/>
    <col min="14381" max="14381" width="1.7109375" style="14" customWidth="1"/>
    <col min="14382" max="14575" width="9.140625" style="14"/>
    <col min="14576" max="14583" width="4" style="14" customWidth="1"/>
    <col min="14584" max="14584" width="6" style="14" customWidth="1"/>
    <col min="14585" max="14586" width="4" style="14" customWidth="1"/>
    <col min="14587" max="14588" width="0" style="14" hidden="1" customWidth="1"/>
    <col min="14589" max="14589" width="47.7109375" style="14" customWidth="1"/>
    <col min="14590" max="14592" width="0" style="14" hidden="1" customWidth="1"/>
    <col min="14593" max="14593" width="14.5703125" style="14" customWidth="1"/>
    <col min="14594" max="14603" width="0" style="14" hidden="1" customWidth="1"/>
    <col min="14604" max="14604" width="1.7109375" style="14" customWidth="1"/>
    <col min="14605" max="14605" width="13" style="14" customWidth="1"/>
    <col min="14606" max="14607" width="11.7109375" style="14" customWidth="1"/>
    <col min="14608" max="14608" width="13" style="14" customWidth="1"/>
    <col min="14609" max="14609" width="11.7109375" style="14" customWidth="1"/>
    <col min="14610" max="14610" width="1.7109375" style="14" customWidth="1"/>
    <col min="14611" max="14611" width="13" style="14" customWidth="1"/>
    <col min="14612" max="14613" width="1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17" width="13" style="14" customWidth="1"/>
    <col min="14618" max="14618" width="11.7109375" style="14" customWidth="1"/>
    <col min="14619" max="14619" width="1.7109375" style="14" customWidth="1"/>
    <col min="14620" max="14623" width="13" style="14" customWidth="1"/>
    <col min="14624" max="14624" width="11.7109375" style="14" customWidth="1"/>
    <col min="14625" max="14625" width="1.7109375" style="14" customWidth="1"/>
    <col min="14626" max="14628" width="1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3" style="14" customWidth="1"/>
    <col min="14633" max="14633" width="11.7109375" style="14" customWidth="1"/>
    <col min="14634" max="14634" width="1.7109375" style="14" customWidth="1"/>
    <col min="14635" max="14635" width="14.5703125" style="14" customWidth="1"/>
    <col min="14636" max="14636" width="11.7109375" style="14" customWidth="1"/>
    <col min="14637" max="14637" width="1.7109375" style="14" customWidth="1"/>
    <col min="14638" max="14831" width="9.140625" style="14"/>
    <col min="14832" max="14839" width="4" style="14" customWidth="1"/>
    <col min="14840" max="14840" width="6" style="14" customWidth="1"/>
    <col min="14841" max="14842" width="4" style="14" customWidth="1"/>
    <col min="14843" max="14844" width="0" style="14" hidden="1" customWidth="1"/>
    <col min="14845" max="14845" width="47.7109375" style="14" customWidth="1"/>
    <col min="14846" max="14848" width="0" style="14" hidden="1" customWidth="1"/>
    <col min="14849" max="14849" width="14.5703125" style="14" customWidth="1"/>
    <col min="14850" max="14859" width="0" style="14" hidden="1" customWidth="1"/>
    <col min="14860" max="14860" width="1.7109375" style="14" customWidth="1"/>
    <col min="14861" max="14861" width="13" style="14" customWidth="1"/>
    <col min="14862" max="14863" width="11.7109375" style="14" customWidth="1"/>
    <col min="14864" max="14864" width="13" style="14" customWidth="1"/>
    <col min="14865" max="14865" width="11.7109375" style="14" customWidth="1"/>
    <col min="14866" max="14866" width="1.7109375" style="14" customWidth="1"/>
    <col min="14867" max="14867" width="13" style="14" customWidth="1"/>
    <col min="14868" max="14869" width="1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3" width="13" style="14" customWidth="1"/>
    <col min="14874" max="14874" width="11.7109375" style="14" customWidth="1"/>
    <col min="14875" max="14875" width="1.7109375" style="14" customWidth="1"/>
    <col min="14876" max="14879" width="13" style="14" customWidth="1"/>
    <col min="14880" max="14880" width="11.7109375" style="14" customWidth="1"/>
    <col min="14881" max="14881" width="1.7109375" style="14" customWidth="1"/>
    <col min="14882" max="14884" width="1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3" style="14" customWidth="1"/>
    <col min="14889" max="14889" width="11.7109375" style="14" customWidth="1"/>
    <col min="14890" max="14890" width="1.7109375" style="14" customWidth="1"/>
    <col min="14891" max="14891" width="14.5703125" style="14" customWidth="1"/>
    <col min="14892" max="14892" width="11.7109375" style="14" customWidth="1"/>
    <col min="14893" max="14893" width="1.7109375" style="14" customWidth="1"/>
    <col min="14894" max="15087" width="9.140625" style="14"/>
    <col min="15088" max="15095" width="4" style="14" customWidth="1"/>
    <col min="15096" max="15096" width="6" style="14" customWidth="1"/>
    <col min="15097" max="15098" width="4" style="14" customWidth="1"/>
    <col min="15099" max="15100" width="0" style="14" hidden="1" customWidth="1"/>
    <col min="15101" max="15101" width="47.7109375" style="14" customWidth="1"/>
    <col min="15102" max="15104" width="0" style="14" hidden="1" customWidth="1"/>
    <col min="15105" max="15105" width="14.5703125" style="14" customWidth="1"/>
    <col min="15106" max="15115" width="0" style="14" hidden="1" customWidth="1"/>
    <col min="15116" max="15116" width="1.7109375" style="14" customWidth="1"/>
    <col min="15117" max="15117" width="13" style="14" customWidth="1"/>
    <col min="15118" max="15119" width="11.7109375" style="14" customWidth="1"/>
    <col min="15120" max="15120" width="13" style="14" customWidth="1"/>
    <col min="15121" max="15121" width="11.7109375" style="14" customWidth="1"/>
    <col min="15122" max="15122" width="1.7109375" style="14" customWidth="1"/>
    <col min="15123" max="15123" width="13" style="14" customWidth="1"/>
    <col min="15124" max="15125" width="1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29" width="13" style="14" customWidth="1"/>
    <col min="15130" max="15130" width="11.7109375" style="14" customWidth="1"/>
    <col min="15131" max="15131" width="1.7109375" style="14" customWidth="1"/>
    <col min="15132" max="15135" width="13" style="14" customWidth="1"/>
    <col min="15136" max="15136" width="11.7109375" style="14" customWidth="1"/>
    <col min="15137" max="15137" width="1.7109375" style="14" customWidth="1"/>
    <col min="15138" max="15140" width="1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3" style="14" customWidth="1"/>
    <col min="15145" max="15145" width="11.7109375" style="14" customWidth="1"/>
    <col min="15146" max="15146" width="1.7109375" style="14" customWidth="1"/>
    <col min="15147" max="15147" width="14.5703125" style="14" customWidth="1"/>
    <col min="15148" max="15148" width="11.7109375" style="14" customWidth="1"/>
    <col min="15149" max="15149" width="1.7109375" style="14" customWidth="1"/>
    <col min="15150" max="15343" width="9.140625" style="14"/>
    <col min="15344" max="15351" width="4" style="14" customWidth="1"/>
    <col min="15352" max="15352" width="6" style="14" customWidth="1"/>
    <col min="15353" max="15354" width="4" style="14" customWidth="1"/>
    <col min="15355" max="15356" width="0" style="14" hidden="1" customWidth="1"/>
    <col min="15357" max="15357" width="47.7109375" style="14" customWidth="1"/>
    <col min="15358" max="15360" width="0" style="14" hidden="1" customWidth="1"/>
    <col min="15361" max="15361" width="14.5703125" style="14" customWidth="1"/>
    <col min="15362" max="15371" width="0" style="14" hidden="1" customWidth="1"/>
    <col min="15372" max="15372" width="1.7109375" style="14" customWidth="1"/>
    <col min="15373" max="15373" width="13" style="14" customWidth="1"/>
    <col min="15374" max="15375" width="11.7109375" style="14" customWidth="1"/>
    <col min="15376" max="15376" width="13" style="14" customWidth="1"/>
    <col min="15377" max="15377" width="11.7109375" style="14" customWidth="1"/>
    <col min="15378" max="15378" width="1.7109375" style="14" customWidth="1"/>
    <col min="15379" max="15379" width="13" style="14" customWidth="1"/>
    <col min="15380" max="15381" width="1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5" width="13" style="14" customWidth="1"/>
    <col min="15386" max="15386" width="11.7109375" style="14" customWidth="1"/>
    <col min="15387" max="15387" width="1.7109375" style="14" customWidth="1"/>
    <col min="15388" max="15391" width="13" style="14" customWidth="1"/>
    <col min="15392" max="15392" width="11.7109375" style="14" customWidth="1"/>
    <col min="15393" max="15393" width="1.7109375" style="14" customWidth="1"/>
    <col min="15394" max="15396" width="1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3" style="14" customWidth="1"/>
    <col min="15401" max="15401" width="11.7109375" style="14" customWidth="1"/>
    <col min="15402" max="15402" width="1.7109375" style="14" customWidth="1"/>
    <col min="15403" max="15403" width="14.5703125" style="14" customWidth="1"/>
    <col min="15404" max="15404" width="11.7109375" style="14" customWidth="1"/>
    <col min="15405" max="15405" width="1.7109375" style="14" customWidth="1"/>
    <col min="15406" max="15599" width="9.140625" style="14"/>
    <col min="15600" max="15607" width="4" style="14" customWidth="1"/>
    <col min="15608" max="15608" width="6" style="14" customWidth="1"/>
    <col min="15609" max="15610" width="4" style="14" customWidth="1"/>
    <col min="15611" max="15612" width="0" style="14" hidden="1" customWidth="1"/>
    <col min="15613" max="15613" width="47.7109375" style="14" customWidth="1"/>
    <col min="15614" max="15616" width="0" style="14" hidden="1" customWidth="1"/>
    <col min="15617" max="15617" width="14.5703125" style="14" customWidth="1"/>
    <col min="15618" max="15627" width="0" style="14" hidden="1" customWidth="1"/>
    <col min="15628" max="15628" width="1.7109375" style="14" customWidth="1"/>
    <col min="15629" max="15629" width="13" style="14" customWidth="1"/>
    <col min="15630" max="15631" width="11.7109375" style="14" customWidth="1"/>
    <col min="15632" max="15632" width="13" style="14" customWidth="1"/>
    <col min="15633" max="15633" width="11.7109375" style="14" customWidth="1"/>
    <col min="15634" max="15634" width="1.7109375" style="14" customWidth="1"/>
    <col min="15635" max="15635" width="13" style="14" customWidth="1"/>
    <col min="15636" max="15637" width="1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1" width="13" style="14" customWidth="1"/>
    <col min="15642" max="15642" width="11.7109375" style="14" customWidth="1"/>
    <col min="15643" max="15643" width="1.7109375" style="14" customWidth="1"/>
    <col min="15644" max="15647" width="13" style="14" customWidth="1"/>
    <col min="15648" max="15648" width="11.7109375" style="14" customWidth="1"/>
    <col min="15649" max="15649" width="1.7109375" style="14" customWidth="1"/>
    <col min="15650" max="15652" width="1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3" style="14" customWidth="1"/>
    <col min="15657" max="15657" width="11.7109375" style="14" customWidth="1"/>
    <col min="15658" max="15658" width="1.7109375" style="14" customWidth="1"/>
    <col min="15659" max="15659" width="14.5703125" style="14" customWidth="1"/>
    <col min="15660" max="15660" width="11.7109375" style="14" customWidth="1"/>
    <col min="15661" max="15661" width="1.7109375" style="14" customWidth="1"/>
    <col min="15662" max="15855" width="9.140625" style="14"/>
    <col min="15856" max="15863" width="4" style="14" customWidth="1"/>
    <col min="15864" max="15864" width="6" style="14" customWidth="1"/>
    <col min="15865" max="15866" width="4" style="14" customWidth="1"/>
    <col min="15867" max="15868" width="0" style="14" hidden="1" customWidth="1"/>
    <col min="15869" max="15869" width="47.7109375" style="14" customWidth="1"/>
    <col min="15870" max="15872" width="0" style="14" hidden="1" customWidth="1"/>
    <col min="15873" max="15873" width="14.5703125" style="14" customWidth="1"/>
    <col min="15874" max="15883" width="0" style="14" hidden="1" customWidth="1"/>
    <col min="15884" max="15884" width="1.7109375" style="14" customWidth="1"/>
    <col min="15885" max="15885" width="13" style="14" customWidth="1"/>
    <col min="15886" max="15887" width="11.7109375" style="14" customWidth="1"/>
    <col min="15888" max="15888" width="13" style="14" customWidth="1"/>
    <col min="15889" max="15889" width="11.7109375" style="14" customWidth="1"/>
    <col min="15890" max="15890" width="1.7109375" style="14" customWidth="1"/>
    <col min="15891" max="15891" width="13" style="14" customWidth="1"/>
    <col min="15892" max="15893" width="1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897" width="13" style="14" customWidth="1"/>
    <col min="15898" max="15898" width="11.7109375" style="14" customWidth="1"/>
    <col min="15899" max="15899" width="1.7109375" style="14" customWidth="1"/>
    <col min="15900" max="15903" width="13" style="14" customWidth="1"/>
    <col min="15904" max="15904" width="11.7109375" style="14" customWidth="1"/>
    <col min="15905" max="15905" width="1.7109375" style="14" customWidth="1"/>
    <col min="15906" max="15908" width="1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3" style="14" customWidth="1"/>
    <col min="15913" max="15913" width="11.7109375" style="14" customWidth="1"/>
    <col min="15914" max="15914" width="1.7109375" style="14" customWidth="1"/>
    <col min="15915" max="15915" width="14.5703125" style="14" customWidth="1"/>
    <col min="15916" max="15916" width="11.7109375" style="14" customWidth="1"/>
    <col min="15917" max="15917" width="1.7109375" style="14" customWidth="1"/>
    <col min="15918" max="16111" width="9.140625" style="14"/>
    <col min="16112" max="16119" width="4" style="14" customWidth="1"/>
    <col min="16120" max="16120" width="6" style="14" customWidth="1"/>
    <col min="16121" max="16122" width="4" style="14" customWidth="1"/>
    <col min="16123" max="16124" width="0" style="14" hidden="1" customWidth="1"/>
    <col min="16125" max="16125" width="47.7109375" style="14" customWidth="1"/>
    <col min="16126" max="16128" width="0" style="14" hidden="1" customWidth="1"/>
    <col min="16129" max="16129" width="14.5703125" style="14" customWidth="1"/>
    <col min="16130" max="16139" width="0" style="14" hidden="1" customWidth="1"/>
    <col min="16140" max="16140" width="1.7109375" style="14" customWidth="1"/>
    <col min="16141" max="16141" width="13" style="14" customWidth="1"/>
    <col min="16142" max="16143" width="11.7109375" style="14" customWidth="1"/>
    <col min="16144" max="16144" width="13" style="14" customWidth="1"/>
    <col min="16145" max="16145" width="11.7109375" style="14" customWidth="1"/>
    <col min="16146" max="16146" width="1.7109375" style="14" customWidth="1"/>
    <col min="16147" max="16147" width="13" style="14" customWidth="1"/>
    <col min="16148" max="16149" width="1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3" width="13" style="14" customWidth="1"/>
    <col min="16154" max="16154" width="11.7109375" style="14" customWidth="1"/>
    <col min="16155" max="16155" width="1.7109375" style="14" customWidth="1"/>
    <col min="16156" max="16159" width="13" style="14" customWidth="1"/>
    <col min="16160" max="16160" width="11.7109375" style="14" customWidth="1"/>
    <col min="16161" max="16161" width="1.7109375" style="14" customWidth="1"/>
    <col min="16162" max="16164" width="1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3" style="14" customWidth="1"/>
    <col min="16169" max="16169" width="11.7109375" style="14" customWidth="1"/>
    <col min="16170" max="16170" width="1.7109375" style="14" customWidth="1"/>
    <col min="16171" max="16171" width="14.5703125" style="14" customWidth="1"/>
    <col min="16172" max="16172" width="11.7109375" style="14" customWidth="1"/>
    <col min="16173" max="16173" width="1.7109375" style="14" customWidth="1"/>
    <col min="16174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20656000</v>
      </c>
      <c r="S13" s="393">
        <f t="shared" ref="S13:AH13" si="0">S14</f>
        <v>0</v>
      </c>
      <c r="T13" s="47">
        <f t="shared" si="0"/>
        <v>443400</v>
      </c>
      <c r="U13" s="47">
        <f t="shared" si="0"/>
        <v>1240500</v>
      </c>
      <c r="V13" s="47">
        <f t="shared" si="0"/>
        <v>664400</v>
      </c>
      <c r="W13" s="47">
        <f t="shared" si="0"/>
        <v>2348300</v>
      </c>
      <c r="X13" s="47">
        <f t="shared" si="0"/>
        <v>11.368609604957397</v>
      </c>
      <c r="Y13" s="393">
        <f t="shared" si="0"/>
        <v>0</v>
      </c>
      <c r="Z13" s="47">
        <f t="shared" si="0"/>
        <v>1796000</v>
      </c>
      <c r="AA13" s="47">
        <f t="shared" si="0"/>
        <v>1767500</v>
      </c>
      <c r="AB13" s="47">
        <f t="shared" si="0"/>
        <v>1221500</v>
      </c>
      <c r="AC13" s="47">
        <f t="shared" si="0"/>
        <v>4785000</v>
      </c>
      <c r="AD13" s="47">
        <f t="shared" si="0"/>
        <v>23.165182029434547</v>
      </c>
      <c r="AE13" s="393">
        <f t="shared" si="0"/>
        <v>0</v>
      </c>
      <c r="AF13" s="47">
        <f t="shared" si="0"/>
        <v>7133300</v>
      </c>
      <c r="AG13" s="47">
        <f t="shared" si="0"/>
        <v>34.533791634391946</v>
      </c>
      <c r="AH13" s="393">
        <f t="shared" si="0"/>
        <v>0</v>
      </c>
      <c r="AI13" s="47">
        <f t="shared" ref="AI13:AX13" si="1">AI14</f>
        <v>2971400</v>
      </c>
      <c r="AJ13" s="47">
        <f t="shared" si="1"/>
        <v>2595400</v>
      </c>
      <c r="AK13" s="47">
        <f t="shared" si="1"/>
        <v>2575400</v>
      </c>
      <c r="AL13" s="47">
        <f t="shared" si="1"/>
        <v>8142200</v>
      </c>
      <c r="AM13" s="47">
        <f t="shared" si="1"/>
        <v>39.41808675445391</v>
      </c>
      <c r="AN13" s="393">
        <f t="shared" si="1"/>
        <v>0</v>
      </c>
      <c r="AO13" s="47">
        <f t="shared" si="1"/>
        <v>1596700</v>
      </c>
      <c r="AP13" s="47">
        <f t="shared" si="1"/>
        <v>2196800</v>
      </c>
      <c r="AQ13" s="47">
        <f t="shared" si="1"/>
        <v>1587000</v>
      </c>
      <c r="AR13" s="47">
        <f t="shared" si="1"/>
        <v>5380500</v>
      </c>
      <c r="AS13" s="47">
        <f t="shared" si="1"/>
        <v>26.048121611154144</v>
      </c>
      <c r="AT13" s="393">
        <f t="shared" si="1"/>
        <v>0</v>
      </c>
      <c r="AU13" s="47">
        <f t="shared" si="1"/>
        <v>13522700</v>
      </c>
      <c r="AV13" s="47">
        <f t="shared" si="1"/>
        <v>65.466208365608054</v>
      </c>
      <c r="AW13" s="393">
        <f t="shared" si="1"/>
        <v>0</v>
      </c>
      <c r="AX13" s="47">
        <f t="shared" si="1"/>
        <v>20656000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20656000</v>
      </c>
      <c r="S14" s="394">
        <f t="shared" si="2"/>
        <v>0</v>
      </c>
      <c r="T14" s="66">
        <f t="shared" si="2"/>
        <v>443400</v>
      </c>
      <c r="U14" s="66">
        <f t="shared" si="2"/>
        <v>1240500</v>
      </c>
      <c r="V14" s="66">
        <f t="shared" si="2"/>
        <v>664400</v>
      </c>
      <c r="W14" s="66">
        <f t="shared" si="2"/>
        <v>2348300</v>
      </c>
      <c r="X14" s="66">
        <f t="shared" si="2"/>
        <v>11.368609604957397</v>
      </c>
      <c r="Y14" s="394">
        <f t="shared" si="2"/>
        <v>0</v>
      </c>
      <c r="Z14" s="66">
        <f t="shared" si="2"/>
        <v>1796000</v>
      </c>
      <c r="AA14" s="66">
        <f t="shared" si="2"/>
        <v>1767500</v>
      </c>
      <c r="AB14" s="66">
        <f t="shared" si="2"/>
        <v>1221500</v>
      </c>
      <c r="AC14" s="66">
        <f t="shared" si="2"/>
        <v>4785000</v>
      </c>
      <c r="AD14" s="66">
        <f t="shared" si="2"/>
        <v>23.165182029434547</v>
      </c>
      <c r="AE14" s="394">
        <f t="shared" si="2"/>
        <v>0</v>
      </c>
      <c r="AF14" s="66">
        <f t="shared" si="2"/>
        <v>7133300</v>
      </c>
      <c r="AG14" s="66">
        <f t="shared" si="2"/>
        <v>34.533791634391946</v>
      </c>
      <c r="AH14" s="394">
        <f t="shared" si="2"/>
        <v>0</v>
      </c>
      <c r="AI14" s="66">
        <f t="shared" si="2"/>
        <v>2971400</v>
      </c>
      <c r="AJ14" s="66">
        <f t="shared" si="2"/>
        <v>2595400</v>
      </c>
      <c r="AK14" s="66">
        <f t="shared" si="2"/>
        <v>2575400</v>
      </c>
      <c r="AL14" s="66">
        <f t="shared" si="2"/>
        <v>8142200</v>
      </c>
      <c r="AM14" s="66">
        <f t="shared" si="2"/>
        <v>39.41808675445391</v>
      </c>
      <c r="AN14" s="394">
        <f t="shared" si="2"/>
        <v>0</v>
      </c>
      <c r="AO14" s="66">
        <f t="shared" si="2"/>
        <v>1596700</v>
      </c>
      <c r="AP14" s="66">
        <f t="shared" si="2"/>
        <v>2196800</v>
      </c>
      <c r="AQ14" s="66">
        <f t="shared" si="2"/>
        <v>1587000</v>
      </c>
      <c r="AR14" s="66">
        <f t="shared" si="2"/>
        <v>5380500</v>
      </c>
      <c r="AS14" s="66">
        <f t="shared" si="2"/>
        <v>26.048121611154144</v>
      </c>
      <c r="AT14" s="394">
        <f t="shared" si="2"/>
        <v>0</v>
      </c>
      <c r="AU14" s="66">
        <f t="shared" si="2"/>
        <v>13522700</v>
      </c>
      <c r="AV14" s="66">
        <f t="shared" si="2"/>
        <v>65.466208365608054</v>
      </c>
      <c r="AW14" s="394">
        <f t="shared" si="2"/>
        <v>0</v>
      </c>
      <c r="AX14" s="66">
        <f t="shared" si="2"/>
        <v>20656000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20656000</v>
      </c>
      <c r="S15" s="379">
        <f t="shared" si="2"/>
        <v>0</v>
      </c>
      <c r="T15" s="80">
        <f t="shared" si="2"/>
        <v>443400</v>
      </c>
      <c r="U15" s="80">
        <f t="shared" si="2"/>
        <v>1240500</v>
      </c>
      <c r="V15" s="80">
        <f t="shared" si="2"/>
        <v>664400</v>
      </c>
      <c r="W15" s="80">
        <f t="shared" si="2"/>
        <v>2348300</v>
      </c>
      <c r="X15" s="80">
        <f t="shared" si="2"/>
        <v>11.368609604957397</v>
      </c>
      <c r="Y15" s="379">
        <f t="shared" si="2"/>
        <v>0</v>
      </c>
      <c r="Z15" s="80">
        <f t="shared" si="2"/>
        <v>1796000</v>
      </c>
      <c r="AA15" s="80">
        <f t="shared" si="2"/>
        <v>1767500</v>
      </c>
      <c r="AB15" s="80">
        <f t="shared" si="2"/>
        <v>1221500</v>
      </c>
      <c r="AC15" s="80">
        <f t="shared" si="2"/>
        <v>4785000</v>
      </c>
      <c r="AD15" s="80">
        <f t="shared" si="2"/>
        <v>23.165182029434547</v>
      </c>
      <c r="AE15" s="379">
        <f t="shared" si="2"/>
        <v>0</v>
      </c>
      <c r="AF15" s="80">
        <f t="shared" si="2"/>
        <v>7133300</v>
      </c>
      <c r="AG15" s="80">
        <f t="shared" si="2"/>
        <v>34.533791634391946</v>
      </c>
      <c r="AH15" s="379">
        <f t="shared" si="2"/>
        <v>0</v>
      </c>
      <c r="AI15" s="80">
        <f t="shared" si="2"/>
        <v>2971400</v>
      </c>
      <c r="AJ15" s="80">
        <f t="shared" si="2"/>
        <v>2595400</v>
      </c>
      <c r="AK15" s="80">
        <f t="shared" si="2"/>
        <v>2575400</v>
      </c>
      <c r="AL15" s="80">
        <f t="shared" si="2"/>
        <v>8142200</v>
      </c>
      <c r="AM15" s="80">
        <f t="shared" si="2"/>
        <v>39.41808675445391</v>
      </c>
      <c r="AN15" s="379">
        <f t="shared" si="2"/>
        <v>0</v>
      </c>
      <c r="AO15" s="80">
        <f t="shared" si="2"/>
        <v>1596700</v>
      </c>
      <c r="AP15" s="80">
        <f t="shared" si="2"/>
        <v>2196800</v>
      </c>
      <c r="AQ15" s="80">
        <f t="shared" si="2"/>
        <v>1587000</v>
      </c>
      <c r="AR15" s="80">
        <f t="shared" si="2"/>
        <v>5380500</v>
      </c>
      <c r="AS15" s="80">
        <f t="shared" si="2"/>
        <v>26.048121611154144</v>
      </c>
      <c r="AT15" s="379">
        <f t="shared" si="2"/>
        <v>0</v>
      </c>
      <c r="AU15" s="80">
        <f t="shared" si="2"/>
        <v>13522700</v>
      </c>
      <c r="AV15" s="80">
        <f t="shared" si="2"/>
        <v>65.466208365608054</v>
      </c>
      <c r="AW15" s="379">
        <f t="shared" si="2"/>
        <v>0</v>
      </c>
      <c r="AX15" s="80">
        <f t="shared" si="2"/>
        <v>20656000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48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160</v>
      </c>
      <c r="O16" s="95">
        <f>O17+O31+O38</f>
        <v>20656000</v>
      </c>
      <c r="P16" s="169">
        <f>P17+P31+P38</f>
        <v>24374000</v>
      </c>
      <c r="Q16" s="170">
        <f>Q17+Q31+Q38</f>
        <v>28916000</v>
      </c>
      <c r="R16" s="95">
        <f>R17+R31+R38</f>
        <v>20656000</v>
      </c>
      <c r="S16" s="375"/>
      <c r="T16" s="95">
        <f>T17+T31+T38</f>
        <v>443400</v>
      </c>
      <c r="U16" s="95">
        <f>U17+U31+U38</f>
        <v>1240500</v>
      </c>
      <c r="V16" s="95">
        <f>V17+V31+V38</f>
        <v>664400</v>
      </c>
      <c r="W16" s="95">
        <f t="shared" ref="W16:W45" si="3">T16+U16+V16</f>
        <v>2348300</v>
      </c>
      <c r="X16" s="94">
        <f t="shared" ref="X16:X45" si="4">W16/(R16/100)</f>
        <v>11.368609604957397</v>
      </c>
      <c r="Y16" s="374"/>
      <c r="Z16" s="94">
        <f>Z17+Z31+Z38</f>
        <v>1796000</v>
      </c>
      <c r="AA16" s="95">
        <f>AA17+AA31+AA38</f>
        <v>1767500</v>
      </c>
      <c r="AB16" s="95">
        <f>AB17+AB31+AB38</f>
        <v>1221500</v>
      </c>
      <c r="AC16" s="95">
        <f t="shared" ref="AC16:AC45" si="5">Z16+AA16+AB16</f>
        <v>4785000</v>
      </c>
      <c r="AD16" s="195">
        <f t="shared" ref="AD16:AD21" si="6">AC16/(R16/100)</f>
        <v>23.165182029434547</v>
      </c>
      <c r="AE16" s="374"/>
      <c r="AF16" s="195">
        <f t="shared" ref="AF16:AF45" si="7">W16+AC16</f>
        <v>7133300</v>
      </c>
      <c r="AG16" s="195">
        <f t="shared" ref="AG16:AG45" si="8">AF16/(R16/100)</f>
        <v>34.533791634391946</v>
      </c>
      <c r="AH16" s="374"/>
      <c r="AI16" s="195">
        <f>AI17+AI31+AI38</f>
        <v>2971400</v>
      </c>
      <c r="AJ16" s="95">
        <f>AJ17+AJ31+AJ38</f>
        <v>2595400</v>
      </c>
      <c r="AK16" s="95">
        <f>AK17+AK31+AK38</f>
        <v>2575400</v>
      </c>
      <c r="AL16" s="95">
        <f t="shared" ref="AL16:AL45" si="9">AI16+AJ16+AK16</f>
        <v>8142200</v>
      </c>
      <c r="AM16" s="195">
        <f t="shared" ref="AM16:AM21" si="10">AL16/(R16/100)</f>
        <v>39.41808675445391</v>
      </c>
      <c r="AN16" s="374"/>
      <c r="AO16" s="195">
        <f>AO17+AO31+AO38</f>
        <v>1596700</v>
      </c>
      <c r="AP16" s="95">
        <f>AP17+AP31+AP38</f>
        <v>2196800</v>
      </c>
      <c r="AQ16" s="95">
        <f>AQ17+AQ31+AQ38</f>
        <v>1587000</v>
      </c>
      <c r="AR16" s="95">
        <f t="shared" ref="AR16:AR45" si="11">AO16+AP16+AQ16</f>
        <v>5380500</v>
      </c>
      <c r="AS16" s="195">
        <f t="shared" ref="AS16:AS21" si="12">AR16/(R16/100)</f>
        <v>26.048121611154144</v>
      </c>
      <c r="AT16" s="374"/>
      <c r="AU16" s="195">
        <f t="shared" ref="AU16:AU45" si="13">AL16+AR16</f>
        <v>13522700</v>
      </c>
      <c r="AV16" s="195">
        <f t="shared" ref="AV16:AV45" si="14">AU16/(R16/100)</f>
        <v>65.466208365608054</v>
      </c>
      <c r="AW16" s="374"/>
      <c r="AX16" s="195">
        <f t="shared" ref="AX16:AX45" si="15">AF16+AU16</f>
        <v>20656000</v>
      </c>
      <c r="AY16" s="195">
        <f t="shared" ref="AY16:AY45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ref="O17:R20" si="17">O18</f>
        <v>2956000</v>
      </c>
      <c r="P17" s="66">
        <f t="shared" si="17"/>
        <v>3068000</v>
      </c>
      <c r="Q17" s="67">
        <f t="shared" si="17"/>
        <v>3297000</v>
      </c>
      <c r="R17" s="99">
        <f t="shared" si="17"/>
        <v>2956000</v>
      </c>
      <c r="S17" s="383"/>
      <c r="T17" s="99">
        <f t="shared" ref="T17:U20" si="18">T18</f>
        <v>443400</v>
      </c>
      <c r="U17" s="99">
        <f t="shared" si="18"/>
        <v>178500</v>
      </c>
      <c r="V17" s="99">
        <f>V648+V18+V338+V394+V592</f>
        <v>202400</v>
      </c>
      <c r="W17" s="99">
        <f t="shared" si="3"/>
        <v>824300</v>
      </c>
      <c r="X17" s="98">
        <f t="shared" si="4"/>
        <v>27.885656292286875</v>
      </c>
      <c r="Y17" s="374"/>
      <c r="Z17" s="98">
        <f t="shared" ref="Z17:AA20" si="19">Z18</f>
        <v>261000</v>
      </c>
      <c r="AA17" s="99">
        <f t="shared" si="19"/>
        <v>232500</v>
      </c>
      <c r="AB17" s="99">
        <f>AB648+AB18+AB338+AB394+AB592</f>
        <v>212500</v>
      </c>
      <c r="AC17" s="99">
        <f t="shared" si="5"/>
        <v>706000</v>
      </c>
      <c r="AD17" s="65">
        <f t="shared" si="6"/>
        <v>23.883626522327468</v>
      </c>
      <c r="AE17" s="374"/>
      <c r="AF17" s="65">
        <f t="shared" si="7"/>
        <v>1530300</v>
      </c>
      <c r="AG17" s="65">
        <f t="shared" si="8"/>
        <v>51.769282814614343</v>
      </c>
      <c r="AH17" s="374"/>
      <c r="AI17" s="65">
        <f t="shared" ref="AI17:AJ20" si="20">AI18</f>
        <v>261400</v>
      </c>
      <c r="AJ17" s="99">
        <f t="shared" si="20"/>
        <v>411400</v>
      </c>
      <c r="AK17" s="99">
        <f>AK648+AK18+AK338+AK394+AK592</f>
        <v>391400</v>
      </c>
      <c r="AL17" s="99">
        <f t="shared" si="9"/>
        <v>1064200</v>
      </c>
      <c r="AM17" s="65">
        <f t="shared" si="10"/>
        <v>36.001353179972938</v>
      </c>
      <c r="AN17" s="374"/>
      <c r="AO17" s="65">
        <f t="shared" ref="AO17:AP20" si="21">AO18</f>
        <v>120700</v>
      </c>
      <c r="AP17" s="99">
        <f t="shared" si="21"/>
        <v>120800</v>
      </c>
      <c r="AQ17" s="99">
        <f>AQ648+AQ18+AQ338+AQ394+AQ592</f>
        <v>120000</v>
      </c>
      <c r="AR17" s="99">
        <f t="shared" si="11"/>
        <v>361500</v>
      </c>
      <c r="AS17" s="65">
        <f t="shared" si="12"/>
        <v>12.22936400541272</v>
      </c>
      <c r="AT17" s="374"/>
      <c r="AU17" s="65">
        <f t="shared" si="13"/>
        <v>1425700</v>
      </c>
      <c r="AV17" s="65">
        <f t="shared" si="14"/>
        <v>48.230717185385657</v>
      </c>
      <c r="AW17" s="374"/>
      <c r="AX17" s="65">
        <f t="shared" si="15"/>
        <v>2956000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128</v>
      </c>
      <c r="O18" s="103">
        <f t="shared" si="17"/>
        <v>2956000</v>
      </c>
      <c r="P18" s="131">
        <f t="shared" si="17"/>
        <v>3068000</v>
      </c>
      <c r="Q18" s="132">
        <f t="shared" si="17"/>
        <v>3297000</v>
      </c>
      <c r="R18" s="103">
        <f t="shared" si="17"/>
        <v>2956000</v>
      </c>
      <c r="S18" s="379"/>
      <c r="T18" s="103">
        <f t="shared" si="18"/>
        <v>443400</v>
      </c>
      <c r="U18" s="103">
        <f t="shared" si="18"/>
        <v>178500</v>
      </c>
      <c r="V18" s="103">
        <f>V649+V19+V339+V395+V593</f>
        <v>202400</v>
      </c>
      <c r="W18" s="103">
        <f t="shared" si="3"/>
        <v>824300</v>
      </c>
      <c r="X18" s="102">
        <f t="shared" si="4"/>
        <v>27.885656292286875</v>
      </c>
      <c r="Y18" s="374"/>
      <c r="Z18" s="102">
        <f t="shared" si="19"/>
        <v>261000</v>
      </c>
      <c r="AA18" s="103">
        <f t="shared" si="19"/>
        <v>232500</v>
      </c>
      <c r="AB18" s="103">
        <f>AB649+AB19+AB339+AB395+AB593</f>
        <v>212500</v>
      </c>
      <c r="AC18" s="103">
        <f t="shared" si="5"/>
        <v>706000</v>
      </c>
      <c r="AD18" s="420">
        <f t="shared" si="6"/>
        <v>23.883626522327468</v>
      </c>
      <c r="AE18" s="374"/>
      <c r="AF18" s="420">
        <f t="shared" si="7"/>
        <v>1530300</v>
      </c>
      <c r="AG18" s="420">
        <f t="shared" si="8"/>
        <v>51.769282814614343</v>
      </c>
      <c r="AH18" s="374"/>
      <c r="AI18" s="420">
        <f t="shared" si="20"/>
        <v>261400</v>
      </c>
      <c r="AJ18" s="103">
        <f t="shared" si="20"/>
        <v>411400</v>
      </c>
      <c r="AK18" s="103">
        <f>AK649+AK19+AK339+AK395+AK593</f>
        <v>391400</v>
      </c>
      <c r="AL18" s="103">
        <f t="shared" si="9"/>
        <v>1064200</v>
      </c>
      <c r="AM18" s="420">
        <f t="shared" si="10"/>
        <v>36.001353179972938</v>
      </c>
      <c r="AN18" s="374"/>
      <c r="AO18" s="420">
        <f t="shared" si="21"/>
        <v>120700</v>
      </c>
      <c r="AP18" s="103">
        <f t="shared" si="21"/>
        <v>120800</v>
      </c>
      <c r="AQ18" s="103">
        <f>AQ649+AQ19+AQ339+AQ395+AQ593</f>
        <v>120000</v>
      </c>
      <c r="AR18" s="103">
        <f t="shared" si="11"/>
        <v>361500</v>
      </c>
      <c r="AS18" s="420">
        <f t="shared" si="12"/>
        <v>12.22936400541272</v>
      </c>
      <c r="AT18" s="374"/>
      <c r="AU18" s="420">
        <f t="shared" si="13"/>
        <v>1425700</v>
      </c>
      <c r="AV18" s="420">
        <f t="shared" si="14"/>
        <v>48.230717185385657</v>
      </c>
      <c r="AW18" s="374"/>
      <c r="AX18" s="420">
        <f t="shared" si="15"/>
        <v>2956000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129</v>
      </c>
      <c r="O19" s="103">
        <f t="shared" si="17"/>
        <v>2956000</v>
      </c>
      <c r="P19" s="131">
        <f t="shared" si="17"/>
        <v>3068000</v>
      </c>
      <c r="Q19" s="132">
        <f t="shared" si="17"/>
        <v>3297000</v>
      </c>
      <c r="R19" s="103">
        <f t="shared" si="17"/>
        <v>2956000</v>
      </c>
      <c r="S19" s="379"/>
      <c r="T19" s="103">
        <f t="shared" si="18"/>
        <v>443400</v>
      </c>
      <c r="U19" s="103">
        <f t="shared" si="18"/>
        <v>178500</v>
      </c>
      <c r="V19" s="103">
        <f>V650+V20+V340+V396+V594</f>
        <v>202400</v>
      </c>
      <c r="W19" s="103">
        <f t="shared" si="3"/>
        <v>824300</v>
      </c>
      <c r="X19" s="102">
        <f t="shared" si="4"/>
        <v>27.885656292286875</v>
      </c>
      <c r="Y19" s="374"/>
      <c r="Z19" s="102">
        <f t="shared" si="19"/>
        <v>261000</v>
      </c>
      <c r="AA19" s="103">
        <f t="shared" si="19"/>
        <v>232500</v>
      </c>
      <c r="AB19" s="103">
        <f>AB650+AB20+AB340+AB396+AB594</f>
        <v>212500</v>
      </c>
      <c r="AC19" s="103">
        <f t="shared" si="5"/>
        <v>706000</v>
      </c>
      <c r="AD19" s="420">
        <f t="shared" si="6"/>
        <v>23.883626522327468</v>
      </c>
      <c r="AE19" s="374"/>
      <c r="AF19" s="420">
        <f t="shared" si="7"/>
        <v>1530300</v>
      </c>
      <c r="AG19" s="420">
        <f t="shared" si="8"/>
        <v>51.769282814614343</v>
      </c>
      <c r="AH19" s="374"/>
      <c r="AI19" s="420">
        <f t="shared" si="20"/>
        <v>261400</v>
      </c>
      <c r="AJ19" s="103">
        <f t="shared" si="20"/>
        <v>411400</v>
      </c>
      <c r="AK19" s="103">
        <f>AK650+AK20+AK340+AK396+AK594</f>
        <v>391400</v>
      </c>
      <c r="AL19" s="103">
        <f t="shared" si="9"/>
        <v>1064200</v>
      </c>
      <c r="AM19" s="420">
        <f t="shared" si="10"/>
        <v>36.001353179972938</v>
      </c>
      <c r="AN19" s="374"/>
      <c r="AO19" s="420">
        <f t="shared" si="21"/>
        <v>120700</v>
      </c>
      <c r="AP19" s="103">
        <f t="shared" si="21"/>
        <v>120800</v>
      </c>
      <c r="AQ19" s="103">
        <f>AQ650+AQ20+AQ340+AQ396+AQ594</f>
        <v>120000</v>
      </c>
      <c r="AR19" s="103">
        <f t="shared" si="11"/>
        <v>361500</v>
      </c>
      <c r="AS19" s="420">
        <f t="shared" si="12"/>
        <v>12.22936400541272</v>
      </c>
      <c r="AT19" s="374"/>
      <c r="AU19" s="420">
        <f t="shared" si="13"/>
        <v>1425700</v>
      </c>
      <c r="AV19" s="420">
        <f t="shared" si="14"/>
        <v>48.230717185385657</v>
      </c>
      <c r="AW19" s="374"/>
      <c r="AX19" s="420">
        <f t="shared" si="15"/>
        <v>2956000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129</v>
      </c>
      <c r="O20" s="103">
        <f t="shared" si="17"/>
        <v>2956000</v>
      </c>
      <c r="P20" s="131">
        <f t="shared" si="17"/>
        <v>3068000</v>
      </c>
      <c r="Q20" s="132">
        <f t="shared" si="17"/>
        <v>3297000</v>
      </c>
      <c r="R20" s="103">
        <f t="shared" si="17"/>
        <v>2956000</v>
      </c>
      <c r="S20" s="379"/>
      <c r="T20" s="103">
        <f t="shared" si="18"/>
        <v>443400</v>
      </c>
      <c r="U20" s="103">
        <f t="shared" si="18"/>
        <v>178500</v>
      </c>
      <c r="V20" s="103">
        <f>V651+V21+V341+V397+V595</f>
        <v>202400</v>
      </c>
      <c r="W20" s="103">
        <f t="shared" si="3"/>
        <v>824300</v>
      </c>
      <c r="X20" s="102">
        <f t="shared" si="4"/>
        <v>27.885656292286875</v>
      </c>
      <c r="Y20" s="374"/>
      <c r="Z20" s="102">
        <f t="shared" si="19"/>
        <v>261000</v>
      </c>
      <c r="AA20" s="103">
        <f t="shared" si="19"/>
        <v>232500</v>
      </c>
      <c r="AB20" s="103">
        <f>AB651+AB21+AB341+AB397+AB595</f>
        <v>212500</v>
      </c>
      <c r="AC20" s="103">
        <f t="shared" si="5"/>
        <v>706000</v>
      </c>
      <c r="AD20" s="420">
        <f t="shared" si="6"/>
        <v>23.883626522327468</v>
      </c>
      <c r="AE20" s="374"/>
      <c r="AF20" s="420">
        <f t="shared" si="7"/>
        <v>1530300</v>
      </c>
      <c r="AG20" s="420">
        <f t="shared" si="8"/>
        <v>51.769282814614343</v>
      </c>
      <c r="AH20" s="374"/>
      <c r="AI20" s="420">
        <f t="shared" si="20"/>
        <v>261400</v>
      </c>
      <c r="AJ20" s="103">
        <f t="shared" si="20"/>
        <v>411400</v>
      </c>
      <c r="AK20" s="103">
        <f>AK651+AK21+AK341+AK397+AK595</f>
        <v>391400</v>
      </c>
      <c r="AL20" s="103">
        <f t="shared" si="9"/>
        <v>1064200</v>
      </c>
      <c r="AM20" s="420">
        <f t="shared" si="10"/>
        <v>36.001353179972938</v>
      </c>
      <c r="AN20" s="374"/>
      <c r="AO20" s="420">
        <f t="shared" si="21"/>
        <v>120700</v>
      </c>
      <c r="AP20" s="103">
        <f t="shared" si="21"/>
        <v>120800</v>
      </c>
      <c r="AQ20" s="103">
        <f>AQ651+AQ21+AQ341+AQ397+AQ595</f>
        <v>120000</v>
      </c>
      <c r="AR20" s="103">
        <f t="shared" si="11"/>
        <v>361500</v>
      </c>
      <c r="AS20" s="420">
        <f t="shared" si="12"/>
        <v>12.22936400541272</v>
      </c>
      <c r="AT20" s="374"/>
      <c r="AU20" s="420">
        <f t="shared" si="13"/>
        <v>1425700</v>
      </c>
      <c r="AV20" s="420">
        <f t="shared" si="14"/>
        <v>48.230717185385657</v>
      </c>
      <c r="AW20" s="374"/>
      <c r="AX20" s="420">
        <f t="shared" si="15"/>
        <v>2956000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2956000</v>
      </c>
      <c r="P21" s="127">
        <f>P22+P24+P26</f>
        <v>3068000</v>
      </c>
      <c r="Q21" s="128">
        <f>Q22+Q24+Q26</f>
        <v>3297000</v>
      </c>
      <c r="R21" s="126">
        <f>R22+R24+R26</f>
        <v>2956000</v>
      </c>
      <c r="S21" s="388"/>
      <c r="T21" s="126">
        <f>T22+T24+T26</f>
        <v>443400</v>
      </c>
      <c r="U21" s="126">
        <f>U22+U24+U26</f>
        <v>178500</v>
      </c>
      <c r="V21" s="126">
        <f>V22+V24+V26</f>
        <v>202400</v>
      </c>
      <c r="W21" s="126">
        <f t="shared" si="3"/>
        <v>824300</v>
      </c>
      <c r="X21" s="125">
        <f t="shared" si="4"/>
        <v>27.885656292286875</v>
      </c>
      <c r="Y21" s="374"/>
      <c r="Z21" s="125">
        <f>Z22+Z24+Z26</f>
        <v>261000</v>
      </c>
      <c r="AA21" s="126">
        <f>AA22+AA24+AA26</f>
        <v>232500</v>
      </c>
      <c r="AB21" s="126">
        <f>AB22+AB24+AB26</f>
        <v>212500</v>
      </c>
      <c r="AC21" s="126">
        <f t="shared" si="5"/>
        <v>706000</v>
      </c>
      <c r="AD21" s="423">
        <f t="shared" si="6"/>
        <v>23.883626522327468</v>
      </c>
      <c r="AE21" s="374"/>
      <c r="AF21" s="423">
        <f t="shared" si="7"/>
        <v>1530300</v>
      </c>
      <c r="AG21" s="423">
        <f t="shared" si="8"/>
        <v>51.769282814614343</v>
      </c>
      <c r="AH21" s="374"/>
      <c r="AI21" s="423">
        <f>AI22+AI24+AI26</f>
        <v>261400</v>
      </c>
      <c r="AJ21" s="126">
        <f>AJ22+AJ24+AJ26</f>
        <v>411400</v>
      </c>
      <c r="AK21" s="126">
        <f>AK22+AK24+AK26</f>
        <v>391400</v>
      </c>
      <c r="AL21" s="126">
        <f t="shared" si="9"/>
        <v>1064200</v>
      </c>
      <c r="AM21" s="423">
        <f t="shared" si="10"/>
        <v>36.001353179972938</v>
      </c>
      <c r="AN21" s="374"/>
      <c r="AO21" s="423">
        <f>AO22+AO24+AO26</f>
        <v>120700</v>
      </c>
      <c r="AP21" s="126">
        <f>AP22+AP24+AP26</f>
        <v>120800</v>
      </c>
      <c r="AQ21" s="126">
        <f>AQ22+AQ24+AQ26</f>
        <v>120000</v>
      </c>
      <c r="AR21" s="126">
        <f t="shared" si="11"/>
        <v>361500</v>
      </c>
      <c r="AS21" s="423">
        <f t="shared" si="12"/>
        <v>12.22936400541272</v>
      </c>
      <c r="AT21" s="374"/>
      <c r="AU21" s="423">
        <f t="shared" si="13"/>
        <v>1425700</v>
      </c>
      <c r="AV21" s="423">
        <f t="shared" si="14"/>
        <v>48.230717185385657</v>
      </c>
      <c r="AW21" s="374"/>
      <c r="AX21" s="423">
        <f t="shared" si="15"/>
        <v>2956000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2493000</v>
      </c>
      <c r="P22" s="131">
        <f>P23</f>
        <v>2589000</v>
      </c>
      <c r="Q22" s="132">
        <f>Q23</f>
        <v>2781000</v>
      </c>
      <c r="R22" s="103">
        <f>R23</f>
        <v>2493000</v>
      </c>
      <c r="S22" s="379"/>
      <c r="T22" s="103">
        <f>T23</f>
        <v>374000</v>
      </c>
      <c r="U22" s="103">
        <f>U23</f>
        <v>150000</v>
      </c>
      <c r="V22" s="103">
        <f>V23</f>
        <v>150000</v>
      </c>
      <c r="W22" s="103">
        <f t="shared" si="3"/>
        <v>674000</v>
      </c>
      <c r="X22" s="102">
        <f t="shared" si="4"/>
        <v>27.035699959887687</v>
      </c>
      <c r="Y22" s="374"/>
      <c r="Z22" s="102">
        <f>Z23</f>
        <v>199000</v>
      </c>
      <c r="AA22" s="103">
        <f>AA23</f>
        <v>200000</v>
      </c>
      <c r="AB22" s="103">
        <f>AB23</f>
        <v>180000</v>
      </c>
      <c r="AC22" s="103">
        <f t="shared" si="5"/>
        <v>579000</v>
      </c>
      <c r="AD22" s="424">
        <f>AC22/(O22/100)</f>
        <v>23.225030084235861</v>
      </c>
      <c r="AE22" s="374"/>
      <c r="AF22" s="420">
        <f t="shared" si="7"/>
        <v>1253000</v>
      </c>
      <c r="AG22" s="420">
        <f t="shared" si="8"/>
        <v>50.260730044123548</v>
      </c>
      <c r="AH22" s="374"/>
      <c r="AI22" s="420">
        <f>AI23</f>
        <v>220000</v>
      </c>
      <c r="AJ22" s="103">
        <f>AJ23</f>
        <v>370000</v>
      </c>
      <c r="AK22" s="103">
        <f>AK23</f>
        <v>350000</v>
      </c>
      <c r="AL22" s="103">
        <f t="shared" si="9"/>
        <v>940000</v>
      </c>
      <c r="AM22" s="424">
        <f>AL22/(O22/100)</f>
        <v>37.705575611712796</v>
      </c>
      <c r="AN22" s="374"/>
      <c r="AO22" s="420">
        <f>AO23</f>
        <v>100000</v>
      </c>
      <c r="AP22" s="103">
        <f>AP23</f>
        <v>100000</v>
      </c>
      <c r="AQ22" s="103">
        <f>AQ23</f>
        <v>100000</v>
      </c>
      <c r="AR22" s="103">
        <f t="shared" si="11"/>
        <v>300000</v>
      </c>
      <c r="AS22" s="424">
        <f>AR22/(O22/100)</f>
        <v>12.033694344163658</v>
      </c>
      <c r="AT22" s="374"/>
      <c r="AU22" s="420">
        <f t="shared" si="13"/>
        <v>1240000</v>
      </c>
      <c r="AV22" s="420">
        <f t="shared" si="14"/>
        <v>49.739269955876452</v>
      </c>
      <c r="AW22" s="374"/>
      <c r="AX22" s="420">
        <f t="shared" si="15"/>
        <v>2493000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2493000</v>
      </c>
      <c r="P23" s="136">
        <v>2589000</v>
      </c>
      <c r="Q23" s="137">
        <v>2781000</v>
      </c>
      <c r="R23" s="129">
        <v>2493000</v>
      </c>
      <c r="S23" s="375"/>
      <c r="T23" s="129">
        <v>374000</v>
      </c>
      <c r="U23" s="129">
        <v>150000</v>
      </c>
      <c r="V23" s="129">
        <v>150000</v>
      </c>
      <c r="W23" s="129">
        <f t="shared" si="3"/>
        <v>674000</v>
      </c>
      <c r="X23" s="135">
        <f t="shared" si="4"/>
        <v>27.035699959887687</v>
      </c>
      <c r="Y23" s="374"/>
      <c r="Z23" s="135">
        <v>199000</v>
      </c>
      <c r="AA23" s="129">
        <v>200000</v>
      </c>
      <c r="AB23" s="129">
        <v>180000</v>
      </c>
      <c r="AC23" s="129">
        <f t="shared" si="5"/>
        <v>579000</v>
      </c>
      <c r="AD23" s="424">
        <f>AC23/(O23/100)</f>
        <v>23.225030084235861</v>
      </c>
      <c r="AE23" s="374"/>
      <c r="AF23" s="424">
        <f t="shared" si="7"/>
        <v>1253000</v>
      </c>
      <c r="AG23" s="424">
        <f t="shared" si="8"/>
        <v>50.260730044123548</v>
      </c>
      <c r="AH23" s="374"/>
      <c r="AI23" s="424">
        <v>220000</v>
      </c>
      <c r="AJ23" s="129">
        <v>370000</v>
      </c>
      <c r="AK23" s="129">
        <v>350000</v>
      </c>
      <c r="AL23" s="129">
        <f t="shared" si="9"/>
        <v>940000</v>
      </c>
      <c r="AM23" s="424">
        <f>AL23/(O23/100)</f>
        <v>37.705575611712796</v>
      </c>
      <c r="AN23" s="374"/>
      <c r="AO23" s="424">
        <v>100000</v>
      </c>
      <c r="AP23" s="129">
        <v>100000</v>
      </c>
      <c r="AQ23" s="129">
        <v>100000</v>
      </c>
      <c r="AR23" s="129">
        <f t="shared" si="11"/>
        <v>300000</v>
      </c>
      <c r="AS23" s="424">
        <f>AR23/(O23/100)</f>
        <v>12.033694344163658</v>
      </c>
      <c r="AT23" s="374"/>
      <c r="AU23" s="424">
        <f t="shared" si="13"/>
        <v>1240000</v>
      </c>
      <c r="AV23" s="424">
        <f t="shared" si="14"/>
        <v>49.739269955876452</v>
      </c>
      <c r="AW23" s="374"/>
      <c r="AX23" s="424">
        <f t="shared" si="15"/>
        <v>2493000</v>
      </c>
      <c r="AY23" s="424">
        <f t="shared" si="16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446000</v>
      </c>
      <c r="P24" s="131">
        <f>P25</f>
        <v>460000</v>
      </c>
      <c r="Q24" s="132">
        <f>Q25</f>
        <v>496000</v>
      </c>
      <c r="R24" s="103">
        <f>R25</f>
        <v>446000</v>
      </c>
      <c r="S24" s="379"/>
      <c r="T24" s="103">
        <f>T25</f>
        <v>67000</v>
      </c>
      <c r="U24" s="103">
        <f>U25</f>
        <v>26000</v>
      </c>
      <c r="V24" s="103">
        <f>V25</f>
        <v>51000</v>
      </c>
      <c r="W24" s="103">
        <f t="shared" si="3"/>
        <v>144000</v>
      </c>
      <c r="X24" s="102">
        <f t="shared" si="4"/>
        <v>32.286995515695068</v>
      </c>
      <c r="Y24" s="374"/>
      <c r="Z24" s="102">
        <f>Z25</f>
        <v>60000</v>
      </c>
      <c r="AA24" s="103">
        <f>AA25</f>
        <v>31000</v>
      </c>
      <c r="AB24" s="103">
        <f>AB25</f>
        <v>31000</v>
      </c>
      <c r="AC24" s="103">
        <f t="shared" si="5"/>
        <v>122000</v>
      </c>
      <c r="AD24" s="424">
        <f>AC24/(O24/100)</f>
        <v>27.3542600896861</v>
      </c>
      <c r="AE24" s="374"/>
      <c r="AF24" s="420">
        <f t="shared" si="7"/>
        <v>266000</v>
      </c>
      <c r="AG24" s="420">
        <f t="shared" si="8"/>
        <v>59.641255605381168</v>
      </c>
      <c r="AH24" s="374"/>
      <c r="AI24" s="420">
        <f>AI25</f>
        <v>40000</v>
      </c>
      <c r="AJ24" s="103">
        <f>AJ25</f>
        <v>40000</v>
      </c>
      <c r="AK24" s="103">
        <f>AK25</f>
        <v>40000</v>
      </c>
      <c r="AL24" s="103">
        <f t="shared" si="9"/>
        <v>120000</v>
      </c>
      <c r="AM24" s="424">
        <f>AL24/(O24/100)</f>
        <v>26.905829596412556</v>
      </c>
      <c r="AN24" s="374"/>
      <c r="AO24" s="420">
        <f>AO25</f>
        <v>20000</v>
      </c>
      <c r="AP24" s="103">
        <f>AP25</f>
        <v>20000</v>
      </c>
      <c r="AQ24" s="103">
        <f>AQ25</f>
        <v>20000</v>
      </c>
      <c r="AR24" s="103">
        <f t="shared" si="11"/>
        <v>60000</v>
      </c>
      <c r="AS24" s="424">
        <f>AR24/(O24/100)</f>
        <v>13.452914798206278</v>
      </c>
      <c r="AT24" s="374"/>
      <c r="AU24" s="420">
        <f t="shared" si="13"/>
        <v>180000</v>
      </c>
      <c r="AV24" s="420">
        <f t="shared" si="14"/>
        <v>40.358744394618832</v>
      </c>
      <c r="AW24" s="374"/>
      <c r="AX24" s="420">
        <f t="shared" si="15"/>
        <v>446000</v>
      </c>
      <c r="AY24" s="420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446000</v>
      </c>
      <c r="P25" s="136">
        <v>460000</v>
      </c>
      <c r="Q25" s="137">
        <v>496000</v>
      </c>
      <c r="R25" s="129">
        <v>446000</v>
      </c>
      <c r="S25" s="375"/>
      <c r="T25" s="129">
        <v>67000</v>
      </c>
      <c r="U25" s="129">
        <v>26000</v>
      </c>
      <c r="V25" s="129">
        <v>51000</v>
      </c>
      <c r="W25" s="129">
        <f t="shared" si="3"/>
        <v>144000</v>
      </c>
      <c r="X25" s="135">
        <f t="shared" si="4"/>
        <v>32.286995515695068</v>
      </c>
      <c r="Y25" s="374"/>
      <c r="Z25" s="135">
        <v>60000</v>
      </c>
      <c r="AA25" s="129">
        <v>31000</v>
      </c>
      <c r="AB25" s="129">
        <v>31000</v>
      </c>
      <c r="AC25" s="129">
        <f t="shared" si="5"/>
        <v>122000</v>
      </c>
      <c r="AD25" s="424">
        <f>AC25/(O25/100)</f>
        <v>27.3542600896861</v>
      </c>
      <c r="AE25" s="374"/>
      <c r="AF25" s="424">
        <f t="shared" si="7"/>
        <v>266000</v>
      </c>
      <c r="AG25" s="424">
        <f t="shared" si="8"/>
        <v>59.641255605381168</v>
      </c>
      <c r="AH25" s="374"/>
      <c r="AI25" s="424">
        <v>40000</v>
      </c>
      <c r="AJ25" s="129">
        <v>40000</v>
      </c>
      <c r="AK25" s="129">
        <v>40000</v>
      </c>
      <c r="AL25" s="129">
        <f t="shared" si="9"/>
        <v>120000</v>
      </c>
      <c r="AM25" s="424">
        <f>AL25/(O25/100)</f>
        <v>26.905829596412556</v>
      </c>
      <c r="AN25" s="374"/>
      <c r="AO25" s="424">
        <v>20000</v>
      </c>
      <c r="AP25" s="129">
        <v>20000</v>
      </c>
      <c r="AQ25" s="129">
        <v>20000</v>
      </c>
      <c r="AR25" s="129">
        <f t="shared" si="11"/>
        <v>60000</v>
      </c>
      <c r="AS25" s="424">
        <f>AR25/(O25/100)</f>
        <v>13.452914798206278</v>
      </c>
      <c r="AT25" s="374"/>
      <c r="AU25" s="424">
        <f t="shared" si="13"/>
        <v>180000</v>
      </c>
      <c r="AV25" s="424">
        <f t="shared" si="14"/>
        <v>40.358744394618832</v>
      </c>
      <c r="AW25" s="374"/>
      <c r="AX25" s="424">
        <f t="shared" si="15"/>
        <v>446000</v>
      </c>
      <c r="AY25" s="424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17000</v>
      </c>
      <c r="P26" s="131">
        <f>P27+P28+P29+P30</f>
        <v>19000</v>
      </c>
      <c r="Q26" s="132">
        <f>Q27+Q28+Q29+Q30</f>
        <v>20000</v>
      </c>
      <c r="R26" s="103">
        <f>R27+R28+R29+R30</f>
        <v>17000</v>
      </c>
      <c r="S26" s="379"/>
      <c r="T26" s="103">
        <f>T27+T28+T29+T30</f>
        <v>2400</v>
      </c>
      <c r="U26" s="103">
        <f>U27+U28+U29+U30</f>
        <v>2500</v>
      </c>
      <c r="V26" s="103">
        <f>V27+V28+V29+V30</f>
        <v>1400</v>
      </c>
      <c r="W26" s="103">
        <f t="shared" si="3"/>
        <v>6300</v>
      </c>
      <c r="X26" s="102">
        <f t="shared" si="4"/>
        <v>37.058823529411768</v>
      </c>
      <c r="Y26" s="374"/>
      <c r="Z26" s="102">
        <f>Z27+Z28+Z29+Z30</f>
        <v>2000</v>
      </c>
      <c r="AA26" s="103">
        <f>AA27+AA28+AA29+AA30</f>
        <v>1500</v>
      </c>
      <c r="AB26" s="103">
        <f>AB27+AB28+AB29+AB30</f>
        <v>1500</v>
      </c>
      <c r="AC26" s="103">
        <f t="shared" si="5"/>
        <v>5000</v>
      </c>
      <c r="AD26" s="420">
        <f>AC26/(R26/100)</f>
        <v>29.411764705882351</v>
      </c>
      <c r="AE26" s="374"/>
      <c r="AF26" s="420">
        <f t="shared" si="7"/>
        <v>11300</v>
      </c>
      <c r="AG26" s="420">
        <f t="shared" si="8"/>
        <v>66.470588235294116</v>
      </c>
      <c r="AH26" s="374"/>
      <c r="AI26" s="420">
        <f>AI27+AI28+AI29+AI30</f>
        <v>1400</v>
      </c>
      <c r="AJ26" s="103">
        <f>AJ27+AJ28+AJ29+AJ30</f>
        <v>1400</v>
      </c>
      <c r="AK26" s="103">
        <f>AK27+AK28+AK29+AK30</f>
        <v>1400</v>
      </c>
      <c r="AL26" s="103">
        <f t="shared" si="9"/>
        <v>4200</v>
      </c>
      <c r="AM26" s="420">
        <f>AL26/(R26/100)</f>
        <v>24.705882352941178</v>
      </c>
      <c r="AN26" s="374"/>
      <c r="AO26" s="420">
        <f>AO27+AO28+AO29+AO30</f>
        <v>700</v>
      </c>
      <c r="AP26" s="103">
        <f>AP27+AP28+AP29+AP30</f>
        <v>800</v>
      </c>
      <c r="AQ26" s="103">
        <f>AQ27+AQ28+AQ29+AQ30</f>
        <v>0</v>
      </c>
      <c r="AR26" s="103">
        <f t="shared" si="11"/>
        <v>1500</v>
      </c>
      <c r="AS26" s="420">
        <f>AR26/(R26/100)</f>
        <v>8.8235294117647065</v>
      </c>
      <c r="AT26" s="374"/>
      <c r="AU26" s="420">
        <f t="shared" si="13"/>
        <v>5700</v>
      </c>
      <c r="AV26" s="420">
        <f t="shared" si="14"/>
        <v>33.529411764705884</v>
      </c>
      <c r="AW26" s="374"/>
      <c r="AX26" s="420">
        <f t="shared" si="15"/>
        <v>17000</v>
      </c>
      <c r="AY26" s="420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1000</v>
      </c>
      <c r="P27" s="136">
        <v>1000</v>
      </c>
      <c r="Q27" s="137">
        <v>1000</v>
      </c>
      <c r="R27" s="129">
        <v>1000</v>
      </c>
      <c r="S27" s="375"/>
      <c r="T27" s="129">
        <v>100</v>
      </c>
      <c r="U27" s="129">
        <v>100</v>
      </c>
      <c r="V27" s="129"/>
      <c r="W27" s="129">
        <f t="shared" si="3"/>
        <v>200</v>
      </c>
      <c r="X27" s="135">
        <f t="shared" si="4"/>
        <v>20</v>
      </c>
      <c r="Y27" s="374"/>
      <c r="Z27" s="135">
        <v>100</v>
      </c>
      <c r="AA27" s="129">
        <v>100</v>
      </c>
      <c r="AB27" s="129">
        <v>100</v>
      </c>
      <c r="AC27" s="129">
        <f t="shared" si="5"/>
        <v>300</v>
      </c>
      <c r="AD27" s="424">
        <f>AC27/(R27/100)</f>
        <v>30</v>
      </c>
      <c r="AE27" s="374"/>
      <c r="AF27" s="424">
        <f t="shared" si="7"/>
        <v>500</v>
      </c>
      <c r="AG27" s="424">
        <f t="shared" si="8"/>
        <v>50</v>
      </c>
      <c r="AH27" s="374"/>
      <c r="AI27" s="424">
        <v>100</v>
      </c>
      <c r="AJ27" s="129">
        <v>100</v>
      </c>
      <c r="AK27" s="129">
        <v>100</v>
      </c>
      <c r="AL27" s="129">
        <f t="shared" si="9"/>
        <v>300</v>
      </c>
      <c r="AM27" s="424">
        <f>AL27/(R27/100)</f>
        <v>30</v>
      </c>
      <c r="AN27" s="374"/>
      <c r="AO27" s="424">
        <v>100</v>
      </c>
      <c r="AP27" s="129">
        <v>100</v>
      </c>
      <c r="AQ27" s="129"/>
      <c r="AR27" s="129">
        <f t="shared" si="11"/>
        <v>200</v>
      </c>
      <c r="AS27" s="424">
        <f>AR27/(R27/100)</f>
        <v>20</v>
      </c>
      <c r="AT27" s="374"/>
      <c r="AU27" s="424">
        <f t="shared" si="13"/>
        <v>500</v>
      </c>
      <c r="AV27" s="424">
        <f t="shared" si="14"/>
        <v>50</v>
      </c>
      <c r="AW27" s="374"/>
      <c r="AX27" s="424">
        <f t="shared" si="15"/>
        <v>1000</v>
      </c>
      <c r="AY27" s="424">
        <f t="shared" si="16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3000</v>
      </c>
      <c r="P28" s="136">
        <v>3000</v>
      </c>
      <c r="Q28" s="137">
        <v>3000</v>
      </c>
      <c r="R28" s="129">
        <v>3000</v>
      </c>
      <c r="S28" s="375"/>
      <c r="T28" s="129">
        <v>200</v>
      </c>
      <c r="U28" s="129">
        <v>200</v>
      </c>
      <c r="V28" s="129">
        <v>200</v>
      </c>
      <c r="W28" s="129">
        <f t="shared" si="3"/>
        <v>600</v>
      </c>
      <c r="X28" s="135">
        <f t="shared" si="4"/>
        <v>20</v>
      </c>
      <c r="Y28" s="374"/>
      <c r="Z28" s="135">
        <v>400</v>
      </c>
      <c r="AA28" s="129">
        <v>600</v>
      </c>
      <c r="AB28" s="129">
        <v>500</v>
      </c>
      <c r="AC28" s="129">
        <f t="shared" si="5"/>
        <v>1500</v>
      </c>
      <c r="AD28" s="424">
        <f>AC28/(R28/100)</f>
        <v>50</v>
      </c>
      <c r="AE28" s="374"/>
      <c r="AF28" s="424">
        <f t="shared" si="7"/>
        <v>2100</v>
      </c>
      <c r="AG28" s="424">
        <f t="shared" si="8"/>
        <v>70</v>
      </c>
      <c r="AH28" s="374"/>
      <c r="AI28" s="424">
        <v>300</v>
      </c>
      <c r="AJ28" s="129">
        <v>300</v>
      </c>
      <c r="AK28" s="129">
        <v>300</v>
      </c>
      <c r="AL28" s="129">
        <f t="shared" si="9"/>
        <v>900</v>
      </c>
      <c r="AM28" s="424">
        <f>AL28/(R28/100)</f>
        <v>30</v>
      </c>
      <c r="AN28" s="374"/>
      <c r="AO28" s="424">
        <v>0</v>
      </c>
      <c r="AP28" s="129">
        <v>0</v>
      </c>
      <c r="AQ28" s="129">
        <v>0</v>
      </c>
      <c r="AR28" s="129">
        <f t="shared" si="11"/>
        <v>0</v>
      </c>
      <c r="AS28" s="424">
        <f>AR28/(R28/100)</f>
        <v>0</v>
      </c>
      <c r="AT28" s="374"/>
      <c r="AU28" s="424">
        <f t="shared" si="13"/>
        <v>900</v>
      </c>
      <c r="AV28" s="424">
        <f t="shared" si="14"/>
        <v>30</v>
      </c>
      <c r="AW28" s="374"/>
      <c r="AX28" s="424">
        <f t="shared" si="15"/>
        <v>3000</v>
      </c>
      <c r="AY28" s="424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10000</v>
      </c>
      <c r="P29" s="136">
        <v>11000</v>
      </c>
      <c r="Q29" s="137">
        <v>12000</v>
      </c>
      <c r="R29" s="129">
        <v>10000</v>
      </c>
      <c r="S29" s="375"/>
      <c r="T29" s="129">
        <v>800</v>
      </c>
      <c r="U29" s="129">
        <v>800</v>
      </c>
      <c r="V29" s="129">
        <v>900</v>
      </c>
      <c r="W29" s="129">
        <f t="shared" si="3"/>
        <v>2500</v>
      </c>
      <c r="X29" s="135">
        <f t="shared" si="4"/>
        <v>25</v>
      </c>
      <c r="Y29" s="374"/>
      <c r="Z29" s="135">
        <v>1500</v>
      </c>
      <c r="AA29" s="129">
        <v>800</v>
      </c>
      <c r="AB29" s="129">
        <v>900</v>
      </c>
      <c r="AC29" s="129">
        <f t="shared" si="5"/>
        <v>3200</v>
      </c>
      <c r="AD29" s="424">
        <f>AC29/(R29/100)</f>
        <v>32</v>
      </c>
      <c r="AE29" s="374"/>
      <c r="AF29" s="424">
        <f t="shared" si="7"/>
        <v>5700</v>
      </c>
      <c r="AG29" s="424">
        <f t="shared" si="8"/>
        <v>57</v>
      </c>
      <c r="AH29" s="374"/>
      <c r="AI29" s="424">
        <v>1000</v>
      </c>
      <c r="AJ29" s="129">
        <v>1000</v>
      </c>
      <c r="AK29" s="129">
        <v>1000</v>
      </c>
      <c r="AL29" s="129">
        <f t="shared" si="9"/>
        <v>3000</v>
      </c>
      <c r="AM29" s="424">
        <f>AL29/(R29/100)</f>
        <v>30</v>
      </c>
      <c r="AN29" s="374"/>
      <c r="AO29" s="424">
        <v>600</v>
      </c>
      <c r="AP29" s="129">
        <v>700</v>
      </c>
      <c r="AQ29" s="129">
        <v>0</v>
      </c>
      <c r="AR29" s="129">
        <f t="shared" si="11"/>
        <v>1300</v>
      </c>
      <c r="AS29" s="424">
        <f>AR29/(R29/100)</f>
        <v>13</v>
      </c>
      <c r="AT29" s="374"/>
      <c r="AU29" s="424">
        <f t="shared" si="13"/>
        <v>4300</v>
      </c>
      <c r="AV29" s="424">
        <f t="shared" si="14"/>
        <v>43</v>
      </c>
      <c r="AW29" s="374"/>
      <c r="AX29" s="424">
        <f t="shared" si="15"/>
        <v>10000</v>
      </c>
      <c r="AY29" s="424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>
        <v>3000</v>
      </c>
      <c r="P30" s="136">
        <v>4000</v>
      </c>
      <c r="Q30" s="137">
        <v>4000</v>
      </c>
      <c r="R30" s="129">
        <v>3000</v>
      </c>
      <c r="S30" s="375"/>
      <c r="T30" s="129">
        <v>1300</v>
      </c>
      <c r="U30" s="129">
        <v>1400</v>
      </c>
      <c r="V30" s="129">
        <v>300</v>
      </c>
      <c r="W30" s="129">
        <f t="shared" si="3"/>
        <v>3000</v>
      </c>
      <c r="X30" s="135">
        <f t="shared" si="4"/>
        <v>100</v>
      </c>
      <c r="Y30" s="374"/>
      <c r="Z30" s="135">
        <v>0</v>
      </c>
      <c r="AA30" s="129">
        <v>0</v>
      </c>
      <c r="AB30" s="129">
        <v>0</v>
      </c>
      <c r="AC30" s="129">
        <f t="shared" si="5"/>
        <v>0</v>
      </c>
      <c r="AD30" s="424">
        <f>AC30/(R30/100)</f>
        <v>0</v>
      </c>
      <c r="AE30" s="374"/>
      <c r="AF30" s="424">
        <f t="shared" si="7"/>
        <v>3000</v>
      </c>
      <c r="AG30" s="424">
        <f t="shared" si="8"/>
        <v>100</v>
      </c>
      <c r="AH30" s="374"/>
      <c r="AI30" s="424">
        <v>0</v>
      </c>
      <c r="AJ30" s="129">
        <v>0</v>
      </c>
      <c r="AK30" s="129">
        <v>0</v>
      </c>
      <c r="AL30" s="129">
        <f t="shared" si="9"/>
        <v>0</v>
      </c>
      <c r="AM30" s="424">
        <f>AL30/(R30/100)</f>
        <v>0</v>
      </c>
      <c r="AN30" s="374"/>
      <c r="AO30" s="424">
        <v>0</v>
      </c>
      <c r="AP30" s="129">
        <v>0</v>
      </c>
      <c r="AQ30" s="129">
        <v>0</v>
      </c>
      <c r="AR30" s="129">
        <f t="shared" si="11"/>
        <v>0</v>
      </c>
      <c r="AS30" s="424">
        <f>AR30/(R30/100)</f>
        <v>0</v>
      </c>
      <c r="AT30" s="374"/>
      <c r="AU30" s="424">
        <f t="shared" si="13"/>
        <v>0</v>
      </c>
      <c r="AV30" s="424">
        <f t="shared" si="14"/>
        <v>0</v>
      </c>
      <c r="AW30" s="374"/>
      <c r="AX30" s="424">
        <f t="shared" si="15"/>
        <v>3000</v>
      </c>
      <c r="AY30" s="424">
        <f t="shared" si="16"/>
        <v>100</v>
      </c>
    </row>
    <row r="31" spans="1:51" ht="30" customHeight="1" x14ac:dyDescent="0.2">
      <c r="A31" s="82"/>
      <c r="B31" s="83"/>
      <c r="C31" s="83"/>
      <c r="D31" s="61"/>
      <c r="E31" s="193" t="s">
        <v>60</v>
      </c>
      <c r="F31" s="354"/>
      <c r="G31" s="109"/>
      <c r="H31" s="172"/>
      <c r="I31" s="355"/>
      <c r="J31" s="60"/>
      <c r="K31" s="61"/>
      <c r="L31" s="62"/>
      <c r="M31" s="63"/>
      <c r="N31" s="64" t="s">
        <v>141</v>
      </c>
      <c r="O31" s="99">
        <f t="shared" ref="O31:R36" si="22">O32</f>
        <v>1000000</v>
      </c>
      <c r="P31" s="66">
        <f t="shared" si="22"/>
        <v>1106000</v>
      </c>
      <c r="Q31" s="67">
        <f t="shared" si="22"/>
        <v>1219000</v>
      </c>
      <c r="R31" s="99">
        <f t="shared" si="22"/>
        <v>1000000</v>
      </c>
      <c r="S31" s="383"/>
      <c r="T31" s="99">
        <f t="shared" ref="T31:U35" si="23">T32</f>
        <v>0</v>
      </c>
      <c r="U31" s="99">
        <f t="shared" si="23"/>
        <v>60000</v>
      </c>
      <c r="V31" s="99">
        <f>V662+V32+V352+V408+V606</f>
        <v>60000</v>
      </c>
      <c r="W31" s="99">
        <f t="shared" si="3"/>
        <v>120000</v>
      </c>
      <c r="X31" s="98">
        <f t="shared" si="4"/>
        <v>12</v>
      </c>
      <c r="Y31" s="374"/>
      <c r="Z31" s="98">
        <f t="shared" ref="Z31:AB36" si="24">Z32</f>
        <v>87000</v>
      </c>
      <c r="AA31" s="99">
        <f t="shared" si="24"/>
        <v>87000</v>
      </c>
      <c r="AB31" s="99">
        <f>AB662+AB32+AB352+AB408+AB606</f>
        <v>87000</v>
      </c>
      <c r="AC31" s="99">
        <f t="shared" si="5"/>
        <v>261000</v>
      </c>
      <c r="AD31" s="65">
        <f t="shared" ref="AD31:AD45" si="25">AC31/(R31/100)</f>
        <v>26.1</v>
      </c>
      <c r="AE31" s="374"/>
      <c r="AF31" s="65">
        <f t="shared" si="7"/>
        <v>381000</v>
      </c>
      <c r="AG31" s="65">
        <f t="shared" si="8"/>
        <v>38.1</v>
      </c>
      <c r="AH31" s="374"/>
      <c r="AI31" s="65">
        <f t="shared" ref="AI31:AK36" si="26">AI32</f>
        <v>124000</v>
      </c>
      <c r="AJ31" s="99">
        <f t="shared" si="26"/>
        <v>124000</v>
      </c>
      <c r="AK31" s="99">
        <f>AK662+AK32+AK352+AK408+AK606</f>
        <v>124000</v>
      </c>
      <c r="AL31" s="99">
        <f t="shared" si="9"/>
        <v>372000</v>
      </c>
      <c r="AM31" s="65">
        <f t="shared" ref="AM31:AM45" si="27">AL31/(R31/100)</f>
        <v>37.200000000000003</v>
      </c>
      <c r="AN31" s="374"/>
      <c r="AO31" s="65">
        <f t="shared" ref="AO31:AQ36" si="28">AO32</f>
        <v>84000</v>
      </c>
      <c r="AP31" s="99">
        <f t="shared" si="28"/>
        <v>84000</v>
      </c>
      <c r="AQ31" s="99">
        <f>AQ662+AQ32+AQ352+AQ408+AQ606</f>
        <v>79000</v>
      </c>
      <c r="AR31" s="99">
        <f t="shared" si="11"/>
        <v>247000</v>
      </c>
      <c r="AS31" s="65">
        <f t="shared" ref="AS31:AS45" si="29">AR31/(R31/100)</f>
        <v>24.7</v>
      </c>
      <c r="AT31" s="374"/>
      <c r="AU31" s="65">
        <f t="shared" si="13"/>
        <v>619000</v>
      </c>
      <c r="AV31" s="65">
        <f t="shared" si="14"/>
        <v>61.9</v>
      </c>
      <c r="AW31" s="374"/>
      <c r="AX31" s="65">
        <f t="shared" si="15"/>
        <v>1000000</v>
      </c>
      <c r="AY31" s="65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171">
        <v>1</v>
      </c>
      <c r="G32" s="104"/>
      <c r="H32" s="105"/>
      <c r="I32" s="59"/>
      <c r="J32" s="60"/>
      <c r="K32" s="61"/>
      <c r="L32" s="62"/>
      <c r="M32" s="63"/>
      <c r="N32" s="101" t="s">
        <v>161</v>
      </c>
      <c r="O32" s="103">
        <f t="shared" si="22"/>
        <v>1000000</v>
      </c>
      <c r="P32" s="131">
        <f t="shared" si="22"/>
        <v>1106000</v>
      </c>
      <c r="Q32" s="132">
        <f t="shared" si="22"/>
        <v>1219000</v>
      </c>
      <c r="R32" s="103">
        <f t="shared" si="22"/>
        <v>1000000</v>
      </c>
      <c r="S32" s="379"/>
      <c r="T32" s="103">
        <f t="shared" si="23"/>
        <v>0</v>
      </c>
      <c r="U32" s="103">
        <f t="shared" si="23"/>
        <v>60000</v>
      </c>
      <c r="V32" s="103">
        <f>V663+V33+V353+V409+V607</f>
        <v>60000</v>
      </c>
      <c r="W32" s="103">
        <f t="shared" si="3"/>
        <v>120000</v>
      </c>
      <c r="X32" s="102">
        <f t="shared" si="4"/>
        <v>12</v>
      </c>
      <c r="Y32" s="374"/>
      <c r="Z32" s="102">
        <f t="shared" si="24"/>
        <v>87000</v>
      </c>
      <c r="AA32" s="103">
        <f t="shared" si="24"/>
        <v>87000</v>
      </c>
      <c r="AB32" s="103">
        <f>AB663+AB33+AB353+AB409+AB607</f>
        <v>87000</v>
      </c>
      <c r="AC32" s="103">
        <f t="shared" si="5"/>
        <v>261000</v>
      </c>
      <c r="AD32" s="420">
        <f t="shared" si="25"/>
        <v>26.1</v>
      </c>
      <c r="AE32" s="374"/>
      <c r="AF32" s="420">
        <f t="shared" si="7"/>
        <v>381000</v>
      </c>
      <c r="AG32" s="420">
        <f t="shared" si="8"/>
        <v>38.1</v>
      </c>
      <c r="AH32" s="374"/>
      <c r="AI32" s="420">
        <f t="shared" si="26"/>
        <v>124000</v>
      </c>
      <c r="AJ32" s="103">
        <f t="shared" si="26"/>
        <v>124000</v>
      </c>
      <c r="AK32" s="103">
        <f>AK663+AK33+AK353+AK409+AK607</f>
        <v>124000</v>
      </c>
      <c r="AL32" s="103">
        <f t="shared" si="9"/>
        <v>372000</v>
      </c>
      <c r="AM32" s="420">
        <f t="shared" si="27"/>
        <v>37.200000000000003</v>
      </c>
      <c r="AN32" s="374"/>
      <c r="AO32" s="420">
        <f t="shared" si="28"/>
        <v>84000</v>
      </c>
      <c r="AP32" s="103">
        <f t="shared" si="28"/>
        <v>84000</v>
      </c>
      <c r="AQ32" s="103">
        <f>AQ663+AQ33+AQ353+AQ409+AQ607</f>
        <v>79000</v>
      </c>
      <c r="AR32" s="103">
        <f t="shared" si="11"/>
        <v>247000</v>
      </c>
      <c r="AS32" s="420">
        <f t="shared" si="29"/>
        <v>24.7</v>
      </c>
      <c r="AT32" s="374"/>
      <c r="AU32" s="420">
        <f t="shared" si="13"/>
        <v>619000</v>
      </c>
      <c r="AV32" s="420">
        <f t="shared" si="14"/>
        <v>61.9</v>
      </c>
      <c r="AW32" s="374"/>
      <c r="AX32" s="420">
        <f t="shared" si="15"/>
        <v>1000000</v>
      </c>
      <c r="AY32" s="420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>
        <v>0</v>
      </c>
      <c r="H33" s="172"/>
      <c r="I33" s="59"/>
      <c r="J33" s="60"/>
      <c r="K33" s="61"/>
      <c r="L33" s="62"/>
      <c r="M33" s="63"/>
      <c r="N33" s="101" t="s">
        <v>161</v>
      </c>
      <c r="O33" s="103">
        <f t="shared" si="22"/>
        <v>1000000</v>
      </c>
      <c r="P33" s="131">
        <f t="shared" si="22"/>
        <v>1106000</v>
      </c>
      <c r="Q33" s="132">
        <f t="shared" si="22"/>
        <v>1219000</v>
      </c>
      <c r="R33" s="103">
        <f t="shared" si="22"/>
        <v>1000000</v>
      </c>
      <c r="S33" s="379"/>
      <c r="T33" s="103">
        <f t="shared" si="23"/>
        <v>0</v>
      </c>
      <c r="U33" s="103">
        <f t="shared" si="23"/>
        <v>60000</v>
      </c>
      <c r="V33" s="103">
        <f>V664+V34+V354+V410+V608</f>
        <v>60000</v>
      </c>
      <c r="W33" s="103">
        <f t="shared" si="3"/>
        <v>120000</v>
      </c>
      <c r="X33" s="102">
        <f t="shared" si="4"/>
        <v>12</v>
      </c>
      <c r="Y33" s="374"/>
      <c r="Z33" s="102">
        <f t="shared" si="24"/>
        <v>87000</v>
      </c>
      <c r="AA33" s="103">
        <f t="shared" si="24"/>
        <v>87000</v>
      </c>
      <c r="AB33" s="103">
        <f>AB664+AB34+AB354+AB410+AB608</f>
        <v>87000</v>
      </c>
      <c r="AC33" s="103">
        <f t="shared" si="5"/>
        <v>261000</v>
      </c>
      <c r="AD33" s="420">
        <f t="shared" si="25"/>
        <v>26.1</v>
      </c>
      <c r="AE33" s="374"/>
      <c r="AF33" s="420">
        <f t="shared" si="7"/>
        <v>381000</v>
      </c>
      <c r="AG33" s="420">
        <f t="shared" si="8"/>
        <v>38.1</v>
      </c>
      <c r="AH33" s="374"/>
      <c r="AI33" s="420">
        <f t="shared" si="26"/>
        <v>124000</v>
      </c>
      <c r="AJ33" s="103">
        <f t="shared" si="26"/>
        <v>124000</v>
      </c>
      <c r="AK33" s="103">
        <f>AK664+AK34+AK354+AK410+AK608</f>
        <v>124000</v>
      </c>
      <c r="AL33" s="103">
        <f t="shared" si="9"/>
        <v>372000</v>
      </c>
      <c r="AM33" s="420">
        <f t="shared" si="27"/>
        <v>37.200000000000003</v>
      </c>
      <c r="AN33" s="374"/>
      <c r="AO33" s="420">
        <f t="shared" si="28"/>
        <v>84000</v>
      </c>
      <c r="AP33" s="103">
        <f t="shared" si="28"/>
        <v>84000</v>
      </c>
      <c r="AQ33" s="103">
        <f>AQ664+AQ34+AQ354+AQ410+AQ608</f>
        <v>79000</v>
      </c>
      <c r="AR33" s="103">
        <f t="shared" si="11"/>
        <v>247000</v>
      </c>
      <c r="AS33" s="420">
        <f t="shared" si="29"/>
        <v>24.7</v>
      </c>
      <c r="AT33" s="374"/>
      <c r="AU33" s="420">
        <f t="shared" si="13"/>
        <v>619000</v>
      </c>
      <c r="AV33" s="420">
        <f t="shared" si="14"/>
        <v>61.9</v>
      </c>
      <c r="AW33" s="374"/>
      <c r="AX33" s="420">
        <f t="shared" si="15"/>
        <v>1000000</v>
      </c>
      <c r="AY33" s="420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9"/>
      <c r="H34" s="173" t="s">
        <v>46</v>
      </c>
      <c r="I34" s="59"/>
      <c r="J34" s="60"/>
      <c r="K34" s="61"/>
      <c r="L34" s="62"/>
      <c r="M34" s="63"/>
      <c r="N34" s="101" t="s">
        <v>161</v>
      </c>
      <c r="O34" s="103">
        <f t="shared" si="22"/>
        <v>1000000</v>
      </c>
      <c r="P34" s="131">
        <f t="shared" si="22"/>
        <v>1106000</v>
      </c>
      <c r="Q34" s="132">
        <f t="shared" si="22"/>
        <v>1219000</v>
      </c>
      <c r="R34" s="103">
        <f t="shared" si="22"/>
        <v>1000000</v>
      </c>
      <c r="S34" s="379"/>
      <c r="T34" s="103">
        <f t="shared" si="23"/>
        <v>0</v>
      </c>
      <c r="U34" s="103">
        <f t="shared" si="23"/>
        <v>60000</v>
      </c>
      <c r="V34" s="103">
        <f>V665+V35+V355+V411+V609</f>
        <v>60000</v>
      </c>
      <c r="W34" s="103">
        <f t="shared" si="3"/>
        <v>120000</v>
      </c>
      <c r="X34" s="102">
        <f t="shared" si="4"/>
        <v>12</v>
      </c>
      <c r="Y34" s="374"/>
      <c r="Z34" s="102">
        <f t="shared" si="24"/>
        <v>87000</v>
      </c>
      <c r="AA34" s="103">
        <f t="shared" si="24"/>
        <v>87000</v>
      </c>
      <c r="AB34" s="103">
        <f>AB665+AB35+AB355+AB411+AB609</f>
        <v>87000</v>
      </c>
      <c r="AC34" s="103">
        <f t="shared" si="5"/>
        <v>261000</v>
      </c>
      <c r="AD34" s="420">
        <f t="shared" si="25"/>
        <v>26.1</v>
      </c>
      <c r="AE34" s="374"/>
      <c r="AF34" s="420">
        <f t="shared" si="7"/>
        <v>381000</v>
      </c>
      <c r="AG34" s="420">
        <f t="shared" si="8"/>
        <v>38.1</v>
      </c>
      <c r="AH34" s="374"/>
      <c r="AI34" s="420">
        <f t="shared" si="26"/>
        <v>124000</v>
      </c>
      <c r="AJ34" s="103">
        <f t="shared" si="26"/>
        <v>124000</v>
      </c>
      <c r="AK34" s="103">
        <f>AK665+AK35+AK355+AK411+AK609</f>
        <v>124000</v>
      </c>
      <c r="AL34" s="103">
        <f t="shared" si="9"/>
        <v>372000</v>
      </c>
      <c r="AM34" s="420">
        <f t="shared" si="27"/>
        <v>37.200000000000003</v>
      </c>
      <c r="AN34" s="374"/>
      <c r="AO34" s="420">
        <f t="shared" si="28"/>
        <v>84000</v>
      </c>
      <c r="AP34" s="103">
        <f t="shared" si="28"/>
        <v>84000</v>
      </c>
      <c r="AQ34" s="103">
        <f>AQ665+AQ35+AQ355+AQ411+AQ609</f>
        <v>79000</v>
      </c>
      <c r="AR34" s="103">
        <f t="shared" si="11"/>
        <v>247000</v>
      </c>
      <c r="AS34" s="420">
        <f t="shared" si="29"/>
        <v>24.7</v>
      </c>
      <c r="AT34" s="374"/>
      <c r="AU34" s="420">
        <f t="shared" si="13"/>
        <v>619000</v>
      </c>
      <c r="AV34" s="420">
        <f t="shared" si="14"/>
        <v>61.9</v>
      </c>
      <c r="AW34" s="374"/>
      <c r="AX34" s="420">
        <f t="shared" si="15"/>
        <v>1000000</v>
      </c>
      <c r="AY34" s="420">
        <f t="shared" si="16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123">
        <v>2</v>
      </c>
      <c r="J35" s="60"/>
      <c r="K35" s="61"/>
      <c r="L35" s="62"/>
      <c r="M35" s="63"/>
      <c r="N35" s="124" t="s">
        <v>54</v>
      </c>
      <c r="O35" s="126">
        <f t="shared" si="22"/>
        <v>1000000</v>
      </c>
      <c r="P35" s="127">
        <f t="shared" si="22"/>
        <v>1106000</v>
      </c>
      <c r="Q35" s="128">
        <f t="shared" si="22"/>
        <v>1219000</v>
      </c>
      <c r="R35" s="126">
        <f t="shared" si="22"/>
        <v>1000000</v>
      </c>
      <c r="S35" s="388"/>
      <c r="T35" s="126">
        <f t="shared" si="23"/>
        <v>0</v>
      </c>
      <c r="U35" s="126">
        <f t="shared" si="23"/>
        <v>60000</v>
      </c>
      <c r="V35" s="126">
        <f>V666+V36+V356+V412+V610</f>
        <v>60000</v>
      </c>
      <c r="W35" s="126">
        <f t="shared" si="3"/>
        <v>120000</v>
      </c>
      <c r="X35" s="125">
        <f t="shared" si="4"/>
        <v>12</v>
      </c>
      <c r="Y35" s="374"/>
      <c r="Z35" s="125">
        <f t="shared" si="24"/>
        <v>87000</v>
      </c>
      <c r="AA35" s="126">
        <f t="shared" si="24"/>
        <v>87000</v>
      </c>
      <c r="AB35" s="126">
        <f>AB666+AB36+AB356+AB412+AB610</f>
        <v>87000</v>
      </c>
      <c r="AC35" s="126">
        <f t="shared" si="5"/>
        <v>261000</v>
      </c>
      <c r="AD35" s="423">
        <f t="shared" si="25"/>
        <v>26.1</v>
      </c>
      <c r="AE35" s="374"/>
      <c r="AF35" s="423">
        <f t="shared" si="7"/>
        <v>381000</v>
      </c>
      <c r="AG35" s="423">
        <f t="shared" si="8"/>
        <v>38.1</v>
      </c>
      <c r="AH35" s="374"/>
      <c r="AI35" s="423">
        <f t="shared" si="26"/>
        <v>124000</v>
      </c>
      <c r="AJ35" s="126">
        <f t="shared" si="26"/>
        <v>124000</v>
      </c>
      <c r="AK35" s="126">
        <f>AK666+AK36+AK356+AK412+AK610</f>
        <v>124000</v>
      </c>
      <c r="AL35" s="126">
        <f t="shared" si="9"/>
        <v>372000</v>
      </c>
      <c r="AM35" s="423">
        <f t="shared" si="27"/>
        <v>37.200000000000003</v>
      </c>
      <c r="AN35" s="374"/>
      <c r="AO35" s="423">
        <f t="shared" si="28"/>
        <v>84000</v>
      </c>
      <c r="AP35" s="126">
        <f t="shared" si="28"/>
        <v>84000</v>
      </c>
      <c r="AQ35" s="126">
        <f>AQ666+AQ36+AQ356+AQ412+AQ610</f>
        <v>79000</v>
      </c>
      <c r="AR35" s="126">
        <f t="shared" si="11"/>
        <v>247000</v>
      </c>
      <c r="AS35" s="423">
        <f t="shared" si="29"/>
        <v>24.7</v>
      </c>
      <c r="AT35" s="374"/>
      <c r="AU35" s="423">
        <f t="shared" si="13"/>
        <v>619000</v>
      </c>
      <c r="AV35" s="423">
        <f t="shared" si="14"/>
        <v>61.9</v>
      </c>
      <c r="AW35" s="374"/>
      <c r="AX35" s="423">
        <f t="shared" si="15"/>
        <v>1000000</v>
      </c>
      <c r="AY35" s="423">
        <f t="shared" si="16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130" t="s">
        <v>92</v>
      </c>
      <c r="K36" s="61"/>
      <c r="L36" s="62"/>
      <c r="M36" s="63"/>
      <c r="N36" s="101" t="s">
        <v>114</v>
      </c>
      <c r="O36" s="103">
        <f t="shared" si="22"/>
        <v>1000000</v>
      </c>
      <c r="P36" s="131">
        <f t="shared" si="22"/>
        <v>1106000</v>
      </c>
      <c r="Q36" s="132">
        <f t="shared" si="22"/>
        <v>1219000</v>
      </c>
      <c r="R36" s="103">
        <f t="shared" si="22"/>
        <v>1000000</v>
      </c>
      <c r="S36" s="379"/>
      <c r="T36" s="103">
        <f>T37</f>
        <v>0</v>
      </c>
      <c r="U36" s="103">
        <f>U37</f>
        <v>60000</v>
      </c>
      <c r="V36" s="103">
        <f>V37</f>
        <v>60000</v>
      </c>
      <c r="W36" s="103">
        <f t="shared" si="3"/>
        <v>120000</v>
      </c>
      <c r="X36" s="102">
        <f t="shared" si="4"/>
        <v>12</v>
      </c>
      <c r="Y36" s="374"/>
      <c r="Z36" s="102">
        <f t="shared" si="24"/>
        <v>87000</v>
      </c>
      <c r="AA36" s="103">
        <f t="shared" si="24"/>
        <v>87000</v>
      </c>
      <c r="AB36" s="103">
        <f t="shared" si="24"/>
        <v>87000</v>
      </c>
      <c r="AC36" s="103">
        <f t="shared" si="5"/>
        <v>261000</v>
      </c>
      <c r="AD36" s="420">
        <f t="shared" si="25"/>
        <v>26.1</v>
      </c>
      <c r="AE36" s="374"/>
      <c r="AF36" s="420">
        <f t="shared" si="7"/>
        <v>381000</v>
      </c>
      <c r="AG36" s="420">
        <f t="shared" si="8"/>
        <v>38.1</v>
      </c>
      <c r="AH36" s="374"/>
      <c r="AI36" s="420">
        <f t="shared" si="26"/>
        <v>124000</v>
      </c>
      <c r="AJ36" s="103">
        <f t="shared" si="26"/>
        <v>124000</v>
      </c>
      <c r="AK36" s="103">
        <f t="shared" si="26"/>
        <v>124000</v>
      </c>
      <c r="AL36" s="103">
        <f t="shared" si="9"/>
        <v>372000</v>
      </c>
      <c r="AM36" s="420">
        <f t="shared" si="27"/>
        <v>37.200000000000003</v>
      </c>
      <c r="AN36" s="374"/>
      <c r="AO36" s="420">
        <f t="shared" si="28"/>
        <v>84000</v>
      </c>
      <c r="AP36" s="103">
        <f t="shared" si="28"/>
        <v>84000</v>
      </c>
      <c r="AQ36" s="103">
        <f t="shared" si="28"/>
        <v>79000</v>
      </c>
      <c r="AR36" s="103">
        <f t="shared" si="11"/>
        <v>247000</v>
      </c>
      <c r="AS36" s="420">
        <f t="shared" si="29"/>
        <v>24.7</v>
      </c>
      <c r="AT36" s="374"/>
      <c r="AU36" s="420">
        <f t="shared" si="13"/>
        <v>619000</v>
      </c>
      <c r="AV36" s="420">
        <f t="shared" si="14"/>
        <v>61.9</v>
      </c>
      <c r="AW36" s="374"/>
      <c r="AX36" s="420">
        <f t="shared" si="15"/>
        <v>1000000</v>
      </c>
      <c r="AY36" s="420">
        <f t="shared" si="16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5</v>
      </c>
      <c r="L37" s="62"/>
      <c r="M37" s="63"/>
      <c r="N37" s="134" t="s">
        <v>118</v>
      </c>
      <c r="O37" s="129">
        <v>1000000</v>
      </c>
      <c r="P37" s="136">
        <v>1106000</v>
      </c>
      <c r="Q37" s="137">
        <v>1219000</v>
      </c>
      <c r="R37" s="129">
        <v>1000000</v>
      </c>
      <c r="S37" s="375"/>
      <c r="T37" s="129"/>
      <c r="U37" s="129">
        <v>60000</v>
      </c>
      <c r="V37" s="129">
        <v>60000</v>
      </c>
      <c r="W37" s="129">
        <f t="shared" si="3"/>
        <v>120000</v>
      </c>
      <c r="X37" s="135">
        <f t="shared" si="4"/>
        <v>12</v>
      </c>
      <c r="Y37" s="374"/>
      <c r="Z37" s="135">
        <v>87000</v>
      </c>
      <c r="AA37" s="129">
        <v>87000</v>
      </c>
      <c r="AB37" s="129">
        <v>87000</v>
      </c>
      <c r="AC37" s="129">
        <f t="shared" si="5"/>
        <v>261000</v>
      </c>
      <c r="AD37" s="424">
        <f t="shared" si="25"/>
        <v>26.1</v>
      </c>
      <c r="AE37" s="374"/>
      <c r="AF37" s="424">
        <f t="shared" si="7"/>
        <v>381000</v>
      </c>
      <c r="AG37" s="424">
        <f t="shared" si="8"/>
        <v>38.1</v>
      </c>
      <c r="AH37" s="374"/>
      <c r="AI37" s="424">
        <v>124000</v>
      </c>
      <c r="AJ37" s="129">
        <v>124000</v>
      </c>
      <c r="AK37" s="129">
        <v>124000</v>
      </c>
      <c r="AL37" s="129">
        <f t="shared" si="9"/>
        <v>372000</v>
      </c>
      <c r="AM37" s="424">
        <f t="shared" si="27"/>
        <v>37.200000000000003</v>
      </c>
      <c r="AN37" s="374"/>
      <c r="AO37" s="424">
        <v>84000</v>
      </c>
      <c r="AP37" s="129">
        <v>84000</v>
      </c>
      <c r="AQ37" s="129">
        <v>79000</v>
      </c>
      <c r="AR37" s="129">
        <f t="shared" si="11"/>
        <v>247000</v>
      </c>
      <c r="AS37" s="424">
        <f t="shared" si="29"/>
        <v>24.7</v>
      </c>
      <c r="AT37" s="374"/>
      <c r="AU37" s="424">
        <f t="shared" si="13"/>
        <v>619000</v>
      </c>
      <c r="AV37" s="424">
        <f t="shared" si="14"/>
        <v>61.9</v>
      </c>
      <c r="AW37" s="374"/>
      <c r="AX37" s="424">
        <f t="shared" si="15"/>
        <v>1000000</v>
      </c>
      <c r="AY37" s="424">
        <f t="shared" si="16"/>
        <v>100</v>
      </c>
    </row>
    <row r="38" spans="1:51" ht="30" customHeight="1" x14ac:dyDescent="0.2">
      <c r="A38" s="82"/>
      <c r="B38" s="83"/>
      <c r="C38" s="83"/>
      <c r="D38" s="63"/>
      <c r="E38" s="193" t="s">
        <v>48</v>
      </c>
      <c r="F38" s="83"/>
      <c r="G38" s="104"/>
      <c r="H38" s="105"/>
      <c r="I38" s="59"/>
      <c r="J38" s="60"/>
      <c r="K38" s="61"/>
      <c r="L38" s="62"/>
      <c r="M38" s="63"/>
      <c r="N38" s="64" t="s">
        <v>49</v>
      </c>
      <c r="O38" s="99">
        <f t="shared" ref="O38:R42" si="30">O39</f>
        <v>16700000</v>
      </c>
      <c r="P38" s="66">
        <f t="shared" si="30"/>
        <v>20200000</v>
      </c>
      <c r="Q38" s="67">
        <f t="shared" si="30"/>
        <v>24400000</v>
      </c>
      <c r="R38" s="99">
        <f t="shared" si="30"/>
        <v>16700000</v>
      </c>
      <c r="S38" s="383"/>
      <c r="T38" s="99">
        <f t="shared" ref="T38:U40" si="31">T39</f>
        <v>0</v>
      </c>
      <c r="U38" s="99">
        <f t="shared" si="31"/>
        <v>1002000</v>
      </c>
      <c r="V38" s="99">
        <f>V669+V39+V359+V415+V613</f>
        <v>402000</v>
      </c>
      <c r="W38" s="99">
        <f t="shared" si="3"/>
        <v>1404000</v>
      </c>
      <c r="X38" s="98">
        <f t="shared" si="4"/>
        <v>8.4071856287425142</v>
      </c>
      <c r="Y38" s="374"/>
      <c r="Z38" s="98">
        <f t="shared" ref="Z38:AA40" si="32">Z39</f>
        <v>1448000</v>
      </c>
      <c r="AA38" s="99">
        <f t="shared" si="32"/>
        <v>1448000</v>
      </c>
      <c r="AB38" s="99">
        <f>AB669+AB39+AB359+AB415+AB613</f>
        <v>922000</v>
      </c>
      <c r="AC38" s="99">
        <f t="shared" si="5"/>
        <v>3818000</v>
      </c>
      <c r="AD38" s="65">
        <f t="shared" si="25"/>
        <v>22.862275449101798</v>
      </c>
      <c r="AE38" s="374"/>
      <c r="AF38" s="65">
        <f t="shared" si="7"/>
        <v>5222000</v>
      </c>
      <c r="AG38" s="65">
        <f t="shared" si="8"/>
        <v>31.269461077844312</v>
      </c>
      <c r="AH38" s="374"/>
      <c r="AI38" s="65">
        <f t="shared" ref="AI38:AJ40" si="33">AI39</f>
        <v>2586000</v>
      </c>
      <c r="AJ38" s="99">
        <f t="shared" si="33"/>
        <v>2060000</v>
      </c>
      <c r="AK38" s="99">
        <f>AK669+AK39+AK359+AK415+AK613</f>
        <v>2060000</v>
      </c>
      <c r="AL38" s="99">
        <f t="shared" si="9"/>
        <v>6706000</v>
      </c>
      <c r="AM38" s="65">
        <f t="shared" si="27"/>
        <v>40.155688622754489</v>
      </c>
      <c r="AN38" s="374"/>
      <c r="AO38" s="65">
        <f t="shared" ref="AO38:AP40" si="34">AO39</f>
        <v>1392000</v>
      </c>
      <c r="AP38" s="99">
        <f t="shared" si="34"/>
        <v>1992000</v>
      </c>
      <c r="AQ38" s="99">
        <f>AQ669+AQ39+AQ359+AQ415+AQ613</f>
        <v>1388000</v>
      </c>
      <c r="AR38" s="99">
        <f t="shared" si="11"/>
        <v>4772000</v>
      </c>
      <c r="AS38" s="65">
        <f t="shared" si="29"/>
        <v>28.574850299401199</v>
      </c>
      <c r="AT38" s="374"/>
      <c r="AU38" s="65">
        <f t="shared" si="13"/>
        <v>11478000</v>
      </c>
      <c r="AV38" s="65">
        <f t="shared" si="14"/>
        <v>68.730538922155688</v>
      </c>
      <c r="AW38" s="374"/>
      <c r="AX38" s="65">
        <f t="shared" si="15"/>
        <v>16700000</v>
      </c>
      <c r="AY38" s="65">
        <f t="shared" si="16"/>
        <v>100</v>
      </c>
    </row>
    <row r="39" spans="1:51" ht="30" customHeight="1" x14ac:dyDescent="0.2">
      <c r="A39" s="82"/>
      <c r="B39" s="83"/>
      <c r="C39" s="83"/>
      <c r="D39" s="63"/>
      <c r="E39" s="60"/>
      <c r="F39" s="171">
        <v>4</v>
      </c>
      <c r="G39" s="104"/>
      <c r="H39" s="105"/>
      <c r="I39" s="59"/>
      <c r="J39" s="60"/>
      <c r="K39" s="61"/>
      <c r="L39" s="62"/>
      <c r="M39" s="63"/>
      <c r="N39" s="101" t="s">
        <v>50</v>
      </c>
      <c r="O39" s="103">
        <f t="shared" si="30"/>
        <v>16700000</v>
      </c>
      <c r="P39" s="131">
        <f t="shared" si="30"/>
        <v>20200000</v>
      </c>
      <c r="Q39" s="132">
        <f t="shared" si="30"/>
        <v>24400000</v>
      </c>
      <c r="R39" s="103">
        <f t="shared" si="30"/>
        <v>16700000</v>
      </c>
      <c r="S39" s="379"/>
      <c r="T39" s="103">
        <f t="shared" si="31"/>
        <v>0</v>
      </c>
      <c r="U39" s="103">
        <f t="shared" si="31"/>
        <v>1002000</v>
      </c>
      <c r="V39" s="103">
        <f>V670+V40+V360+V416+V614</f>
        <v>402000</v>
      </c>
      <c r="W39" s="103">
        <f t="shared" si="3"/>
        <v>1404000</v>
      </c>
      <c r="X39" s="102">
        <f t="shared" si="4"/>
        <v>8.4071856287425142</v>
      </c>
      <c r="Y39" s="374"/>
      <c r="Z39" s="102">
        <f t="shared" si="32"/>
        <v>1448000</v>
      </c>
      <c r="AA39" s="103">
        <f t="shared" si="32"/>
        <v>1448000</v>
      </c>
      <c r="AB39" s="103">
        <f>AB670+AB40+AB360+AB416+AB614</f>
        <v>922000</v>
      </c>
      <c r="AC39" s="103">
        <f t="shared" si="5"/>
        <v>3818000</v>
      </c>
      <c r="AD39" s="420">
        <f t="shared" si="25"/>
        <v>22.862275449101798</v>
      </c>
      <c r="AE39" s="374"/>
      <c r="AF39" s="420">
        <f t="shared" si="7"/>
        <v>5222000</v>
      </c>
      <c r="AG39" s="420">
        <f t="shared" si="8"/>
        <v>31.269461077844312</v>
      </c>
      <c r="AH39" s="374"/>
      <c r="AI39" s="420">
        <f t="shared" si="33"/>
        <v>2586000</v>
      </c>
      <c r="AJ39" s="103">
        <f t="shared" si="33"/>
        <v>2060000</v>
      </c>
      <c r="AK39" s="103">
        <f>AK670+AK40+AK360+AK416+AK614</f>
        <v>2060000</v>
      </c>
      <c r="AL39" s="103">
        <f t="shared" si="9"/>
        <v>6706000</v>
      </c>
      <c r="AM39" s="420">
        <f t="shared" si="27"/>
        <v>40.155688622754489</v>
      </c>
      <c r="AN39" s="374"/>
      <c r="AO39" s="420">
        <f t="shared" si="34"/>
        <v>1392000</v>
      </c>
      <c r="AP39" s="103">
        <f t="shared" si="34"/>
        <v>1992000</v>
      </c>
      <c r="AQ39" s="103">
        <f>AQ670+AQ40+AQ360+AQ416+AQ614</f>
        <v>1388000</v>
      </c>
      <c r="AR39" s="103">
        <f t="shared" si="11"/>
        <v>4772000</v>
      </c>
      <c r="AS39" s="420">
        <f t="shared" si="29"/>
        <v>28.574850299401199</v>
      </c>
      <c r="AT39" s="374"/>
      <c r="AU39" s="420">
        <f t="shared" si="13"/>
        <v>11478000</v>
      </c>
      <c r="AV39" s="420">
        <f t="shared" si="14"/>
        <v>68.730538922155688</v>
      </c>
      <c r="AW39" s="374"/>
      <c r="AX39" s="420">
        <f t="shared" si="15"/>
        <v>16700000</v>
      </c>
      <c r="AY39" s="420">
        <f t="shared" si="16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9">
        <v>1</v>
      </c>
      <c r="H40" s="172"/>
      <c r="I40" s="59"/>
      <c r="J40" s="60"/>
      <c r="K40" s="61"/>
      <c r="L40" s="62"/>
      <c r="M40" s="63"/>
      <c r="N40" s="101" t="s">
        <v>51</v>
      </c>
      <c r="O40" s="103">
        <f t="shared" si="30"/>
        <v>16700000</v>
      </c>
      <c r="P40" s="131">
        <f t="shared" si="30"/>
        <v>20200000</v>
      </c>
      <c r="Q40" s="132">
        <f t="shared" si="30"/>
        <v>24400000</v>
      </c>
      <c r="R40" s="103">
        <f t="shared" si="30"/>
        <v>16700000</v>
      </c>
      <c r="S40" s="379"/>
      <c r="T40" s="103">
        <f t="shared" si="31"/>
        <v>0</v>
      </c>
      <c r="U40" s="103">
        <f t="shared" si="31"/>
        <v>1002000</v>
      </c>
      <c r="V40" s="103">
        <f>V671+V41+V361+V417+V615</f>
        <v>402000</v>
      </c>
      <c r="W40" s="103">
        <f t="shared" si="3"/>
        <v>1404000</v>
      </c>
      <c r="X40" s="102">
        <f t="shared" si="4"/>
        <v>8.4071856287425142</v>
      </c>
      <c r="Y40" s="374"/>
      <c r="Z40" s="102">
        <f t="shared" si="32"/>
        <v>1448000</v>
      </c>
      <c r="AA40" s="103">
        <f t="shared" si="32"/>
        <v>1448000</v>
      </c>
      <c r="AB40" s="103">
        <f>AB671+AB41+AB361+AB417+AB615</f>
        <v>922000</v>
      </c>
      <c r="AC40" s="103">
        <f t="shared" si="5"/>
        <v>3818000</v>
      </c>
      <c r="AD40" s="420">
        <f t="shared" si="25"/>
        <v>22.862275449101798</v>
      </c>
      <c r="AE40" s="374"/>
      <c r="AF40" s="420">
        <f t="shared" si="7"/>
        <v>5222000</v>
      </c>
      <c r="AG40" s="420">
        <f t="shared" si="8"/>
        <v>31.269461077844312</v>
      </c>
      <c r="AH40" s="374"/>
      <c r="AI40" s="420">
        <f t="shared" si="33"/>
        <v>2586000</v>
      </c>
      <c r="AJ40" s="103">
        <f t="shared" si="33"/>
        <v>2060000</v>
      </c>
      <c r="AK40" s="103">
        <f>AK671+AK41+AK361+AK417+AK615</f>
        <v>2060000</v>
      </c>
      <c r="AL40" s="103">
        <f t="shared" si="9"/>
        <v>6706000</v>
      </c>
      <c r="AM40" s="420">
        <f t="shared" si="27"/>
        <v>40.155688622754489</v>
      </c>
      <c r="AN40" s="374"/>
      <c r="AO40" s="420">
        <f t="shared" si="34"/>
        <v>1392000</v>
      </c>
      <c r="AP40" s="103">
        <f t="shared" si="34"/>
        <v>1992000</v>
      </c>
      <c r="AQ40" s="103">
        <f>AQ671+AQ41+AQ361+AQ417+AQ615</f>
        <v>1388000</v>
      </c>
      <c r="AR40" s="103">
        <f t="shared" si="11"/>
        <v>4772000</v>
      </c>
      <c r="AS40" s="420">
        <f t="shared" si="29"/>
        <v>28.574850299401199</v>
      </c>
      <c r="AT40" s="374"/>
      <c r="AU40" s="420">
        <f t="shared" si="13"/>
        <v>11478000</v>
      </c>
      <c r="AV40" s="420">
        <f t="shared" si="14"/>
        <v>68.730538922155688</v>
      </c>
      <c r="AW40" s="374"/>
      <c r="AX40" s="420">
        <f t="shared" si="15"/>
        <v>16700000</v>
      </c>
      <c r="AY40" s="420">
        <f t="shared" si="16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9"/>
      <c r="H41" s="173" t="s">
        <v>46</v>
      </c>
      <c r="I41" s="59"/>
      <c r="J41" s="60"/>
      <c r="K41" s="61"/>
      <c r="L41" s="62"/>
      <c r="M41" s="63"/>
      <c r="N41" s="101" t="s">
        <v>51</v>
      </c>
      <c r="O41" s="103">
        <f t="shared" si="30"/>
        <v>16700000</v>
      </c>
      <c r="P41" s="131">
        <f t="shared" si="30"/>
        <v>20200000</v>
      </c>
      <c r="Q41" s="132">
        <f t="shared" si="30"/>
        <v>24400000</v>
      </c>
      <c r="R41" s="103">
        <f t="shared" si="30"/>
        <v>16700000</v>
      </c>
      <c r="S41" s="379"/>
      <c r="T41" s="103">
        <f>T42</f>
        <v>0</v>
      </c>
      <c r="U41" s="103">
        <f>U42</f>
        <v>1002000</v>
      </c>
      <c r="V41" s="103">
        <f>V672+V42+V362+V418+V616</f>
        <v>402000</v>
      </c>
      <c r="W41" s="103">
        <f t="shared" si="3"/>
        <v>1404000</v>
      </c>
      <c r="X41" s="102">
        <f t="shared" si="4"/>
        <v>8.4071856287425142</v>
      </c>
      <c r="Y41" s="374"/>
      <c r="Z41" s="102">
        <f>Z42</f>
        <v>1448000</v>
      </c>
      <c r="AA41" s="103">
        <f>AA42</f>
        <v>1448000</v>
      </c>
      <c r="AB41" s="103">
        <f>AB672+AB42+AB362+AB418+AB616</f>
        <v>922000</v>
      </c>
      <c r="AC41" s="103">
        <f t="shared" si="5"/>
        <v>3818000</v>
      </c>
      <c r="AD41" s="420">
        <f t="shared" si="25"/>
        <v>22.862275449101798</v>
      </c>
      <c r="AE41" s="374"/>
      <c r="AF41" s="420">
        <f t="shared" si="7"/>
        <v>5222000</v>
      </c>
      <c r="AG41" s="420">
        <f t="shared" si="8"/>
        <v>31.269461077844312</v>
      </c>
      <c r="AH41" s="374"/>
      <c r="AI41" s="420">
        <f>AI42</f>
        <v>2586000</v>
      </c>
      <c r="AJ41" s="103">
        <f>AJ42</f>
        <v>2060000</v>
      </c>
      <c r="AK41" s="103">
        <f>AK672+AK42+AK362+AK418+AK616</f>
        <v>2060000</v>
      </c>
      <c r="AL41" s="103">
        <f t="shared" si="9"/>
        <v>6706000</v>
      </c>
      <c r="AM41" s="420">
        <f t="shared" si="27"/>
        <v>40.155688622754489</v>
      </c>
      <c r="AN41" s="374"/>
      <c r="AO41" s="420">
        <f>AO42</f>
        <v>1392000</v>
      </c>
      <c r="AP41" s="103">
        <f>AP42</f>
        <v>1992000</v>
      </c>
      <c r="AQ41" s="103">
        <f>AQ672+AQ42+AQ362+AQ418+AQ616</f>
        <v>1388000</v>
      </c>
      <c r="AR41" s="103">
        <f t="shared" si="11"/>
        <v>4772000</v>
      </c>
      <c r="AS41" s="420">
        <f t="shared" si="29"/>
        <v>28.574850299401199</v>
      </c>
      <c r="AT41" s="374"/>
      <c r="AU41" s="420">
        <f t="shared" si="13"/>
        <v>11478000</v>
      </c>
      <c r="AV41" s="420">
        <f t="shared" si="14"/>
        <v>68.730538922155688</v>
      </c>
      <c r="AW41" s="374"/>
      <c r="AX41" s="420">
        <f t="shared" si="15"/>
        <v>16700000</v>
      </c>
      <c r="AY41" s="420">
        <f t="shared" si="16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123">
        <v>2</v>
      </c>
      <c r="J42" s="60"/>
      <c r="K42" s="61"/>
      <c r="L42" s="62"/>
      <c r="M42" s="63"/>
      <c r="N42" s="124" t="s">
        <v>54</v>
      </c>
      <c r="O42" s="125">
        <f t="shared" si="30"/>
        <v>16700000</v>
      </c>
      <c r="P42" s="125">
        <f t="shared" si="30"/>
        <v>20200000</v>
      </c>
      <c r="Q42" s="125">
        <f t="shared" si="30"/>
        <v>24400000</v>
      </c>
      <c r="R42" s="125">
        <f t="shared" si="30"/>
        <v>16700000</v>
      </c>
      <c r="S42" s="386"/>
      <c r="T42" s="125">
        <f>T43</f>
        <v>0</v>
      </c>
      <c r="U42" s="125">
        <f>U43</f>
        <v>1002000</v>
      </c>
      <c r="V42" s="125">
        <f>V673+V43+V363+V419+V617</f>
        <v>402000</v>
      </c>
      <c r="W42" s="125">
        <f t="shared" si="3"/>
        <v>1404000</v>
      </c>
      <c r="X42" s="125">
        <f t="shared" si="4"/>
        <v>8.4071856287425142</v>
      </c>
      <c r="Y42" s="374"/>
      <c r="Z42" s="125">
        <f>Z43</f>
        <v>1448000</v>
      </c>
      <c r="AA42" s="125">
        <f>AA43</f>
        <v>1448000</v>
      </c>
      <c r="AB42" s="125">
        <f>AB673+AB43+AB363+AB419+AB617</f>
        <v>922000</v>
      </c>
      <c r="AC42" s="125">
        <f t="shared" si="5"/>
        <v>3818000</v>
      </c>
      <c r="AD42" s="423">
        <f t="shared" si="25"/>
        <v>22.862275449101798</v>
      </c>
      <c r="AE42" s="374"/>
      <c r="AF42" s="423">
        <f t="shared" si="7"/>
        <v>5222000</v>
      </c>
      <c r="AG42" s="423">
        <f t="shared" si="8"/>
        <v>31.269461077844312</v>
      </c>
      <c r="AH42" s="374"/>
      <c r="AI42" s="423">
        <f>AI43</f>
        <v>2586000</v>
      </c>
      <c r="AJ42" s="125">
        <f>AJ43</f>
        <v>2060000</v>
      </c>
      <c r="AK42" s="125">
        <f>AK673+AK43+AK363+AK419+AK617</f>
        <v>2060000</v>
      </c>
      <c r="AL42" s="125">
        <f t="shared" si="9"/>
        <v>6706000</v>
      </c>
      <c r="AM42" s="423">
        <f t="shared" si="27"/>
        <v>40.155688622754489</v>
      </c>
      <c r="AN42" s="374"/>
      <c r="AO42" s="423">
        <f>AO43</f>
        <v>1392000</v>
      </c>
      <c r="AP42" s="125">
        <f>AP43</f>
        <v>1992000</v>
      </c>
      <c r="AQ42" s="125">
        <f>AQ673+AQ43+AQ363+AQ419+AQ617</f>
        <v>1388000</v>
      </c>
      <c r="AR42" s="125">
        <f t="shared" si="11"/>
        <v>4772000</v>
      </c>
      <c r="AS42" s="423">
        <f t="shared" si="29"/>
        <v>28.574850299401199</v>
      </c>
      <c r="AT42" s="374"/>
      <c r="AU42" s="423">
        <f t="shared" si="13"/>
        <v>11478000</v>
      </c>
      <c r="AV42" s="423">
        <f t="shared" si="14"/>
        <v>68.730538922155688</v>
      </c>
      <c r="AW42" s="374"/>
      <c r="AX42" s="423">
        <f t="shared" si="15"/>
        <v>16700000</v>
      </c>
      <c r="AY42" s="423">
        <f t="shared" si="16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130" t="s">
        <v>92</v>
      </c>
      <c r="K43" s="61"/>
      <c r="L43" s="62"/>
      <c r="M43" s="63"/>
      <c r="N43" s="101" t="s">
        <v>114</v>
      </c>
      <c r="O43" s="103">
        <f>O44+O45</f>
        <v>16700000</v>
      </c>
      <c r="P43" s="103">
        <f>P44+P45</f>
        <v>20200000</v>
      </c>
      <c r="Q43" s="103">
        <f>Q44+Q45</f>
        <v>24400000</v>
      </c>
      <c r="R43" s="103">
        <f>R44+R45</f>
        <v>16700000</v>
      </c>
      <c r="S43" s="379"/>
      <c r="T43" s="103">
        <f>T44+T45</f>
        <v>0</v>
      </c>
      <c r="U43" s="103">
        <f>U44+U45</f>
        <v>1002000</v>
      </c>
      <c r="V43" s="103">
        <f>V44+V45</f>
        <v>402000</v>
      </c>
      <c r="W43" s="103">
        <f t="shared" si="3"/>
        <v>1404000</v>
      </c>
      <c r="X43" s="102">
        <f t="shared" si="4"/>
        <v>8.4071856287425142</v>
      </c>
      <c r="Y43" s="374"/>
      <c r="Z43" s="102">
        <f>Z44+Z45</f>
        <v>1448000</v>
      </c>
      <c r="AA43" s="103">
        <f>AA44+AA45</f>
        <v>1448000</v>
      </c>
      <c r="AB43" s="103">
        <f>AB44+AB45</f>
        <v>922000</v>
      </c>
      <c r="AC43" s="103">
        <f t="shared" si="5"/>
        <v>3818000</v>
      </c>
      <c r="AD43" s="420">
        <f t="shared" si="25"/>
        <v>22.862275449101798</v>
      </c>
      <c r="AE43" s="374"/>
      <c r="AF43" s="420">
        <f t="shared" si="7"/>
        <v>5222000</v>
      </c>
      <c r="AG43" s="420">
        <f t="shared" si="8"/>
        <v>31.269461077844312</v>
      </c>
      <c r="AH43" s="374"/>
      <c r="AI43" s="420">
        <f>AI44+AI45</f>
        <v>2586000</v>
      </c>
      <c r="AJ43" s="103">
        <f>AJ44+AJ45</f>
        <v>2060000</v>
      </c>
      <c r="AK43" s="103">
        <f>AK44+AK45</f>
        <v>2060000</v>
      </c>
      <c r="AL43" s="103">
        <f t="shared" si="9"/>
        <v>6706000</v>
      </c>
      <c r="AM43" s="420">
        <f t="shared" si="27"/>
        <v>40.155688622754489</v>
      </c>
      <c r="AN43" s="374"/>
      <c r="AO43" s="420">
        <f>AO44+AO45</f>
        <v>1392000</v>
      </c>
      <c r="AP43" s="103">
        <f>AP44+AP45</f>
        <v>1992000</v>
      </c>
      <c r="AQ43" s="103">
        <f>AQ44+AQ45</f>
        <v>1388000</v>
      </c>
      <c r="AR43" s="103">
        <f t="shared" si="11"/>
        <v>4772000</v>
      </c>
      <c r="AS43" s="420">
        <f t="shared" si="29"/>
        <v>28.574850299401199</v>
      </c>
      <c r="AT43" s="374"/>
      <c r="AU43" s="420">
        <f t="shared" si="13"/>
        <v>11478000</v>
      </c>
      <c r="AV43" s="420">
        <f t="shared" si="14"/>
        <v>68.730538922155688</v>
      </c>
      <c r="AW43" s="374"/>
      <c r="AX43" s="420">
        <f t="shared" si="15"/>
        <v>16700000</v>
      </c>
      <c r="AY43" s="420">
        <f t="shared" si="16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5</v>
      </c>
      <c r="L44" s="62"/>
      <c r="M44" s="63"/>
      <c r="N44" s="134" t="s">
        <v>118</v>
      </c>
      <c r="O44" s="129">
        <v>15200000</v>
      </c>
      <c r="P44" s="136">
        <v>18200000</v>
      </c>
      <c r="Q44" s="137">
        <v>22200000</v>
      </c>
      <c r="R44" s="129">
        <v>15200000</v>
      </c>
      <c r="S44" s="375"/>
      <c r="T44" s="129"/>
      <c r="U44" s="129">
        <v>912000</v>
      </c>
      <c r="V44" s="129">
        <v>312000</v>
      </c>
      <c r="W44" s="129">
        <f t="shared" si="3"/>
        <v>1224000</v>
      </c>
      <c r="X44" s="135">
        <f t="shared" si="4"/>
        <v>8.0526315789473681</v>
      </c>
      <c r="Y44" s="374"/>
      <c r="Z44" s="135">
        <v>1318000</v>
      </c>
      <c r="AA44" s="129">
        <v>1318000</v>
      </c>
      <c r="AB44" s="129">
        <v>792000</v>
      </c>
      <c r="AC44" s="129">
        <f t="shared" si="5"/>
        <v>3428000</v>
      </c>
      <c r="AD44" s="424">
        <f t="shared" si="25"/>
        <v>22.55263157894737</v>
      </c>
      <c r="AE44" s="374"/>
      <c r="AF44" s="424">
        <f t="shared" si="7"/>
        <v>4652000</v>
      </c>
      <c r="AG44" s="424">
        <f t="shared" si="8"/>
        <v>30.605263157894736</v>
      </c>
      <c r="AH44" s="374"/>
      <c r="AI44" s="424">
        <v>2401000</v>
      </c>
      <c r="AJ44" s="129">
        <v>1875000</v>
      </c>
      <c r="AK44" s="129">
        <v>1875000</v>
      </c>
      <c r="AL44" s="129">
        <f t="shared" si="9"/>
        <v>6151000</v>
      </c>
      <c r="AM44" s="424">
        <f t="shared" si="27"/>
        <v>40.467105263157897</v>
      </c>
      <c r="AN44" s="374"/>
      <c r="AO44" s="424">
        <v>1267000</v>
      </c>
      <c r="AP44" s="129">
        <v>1867000</v>
      </c>
      <c r="AQ44" s="129">
        <v>1263000</v>
      </c>
      <c r="AR44" s="129">
        <f t="shared" si="11"/>
        <v>4397000</v>
      </c>
      <c r="AS44" s="424">
        <f t="shared" si="29"/>
        <v>28.92763157894737</v>
      </c>
      <c r="AT44" s="374"/>
      <c r="AU44" s="424">
        <f t="shared" si="13"/>
        <v>10548000</v>
      </c>
      <c r="AV44" s="424">
        <f t="shared" si="14"/>
        <v>69.39473684210526</v>
      </c>
      <c r="AW44" s="374"/>
      <c r="AX44" s="424">
        <f t="shared" si="15"/>
        <v>15200000</v>
      </c>
      <c r="AY44" s="424">
        <f t="shared" si="16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7</v>
      </c>
      <c r="L45" s="62"/>
      <c r="M45" s="63"/>
      <c r="N45" s="134" t="s">
        <v>162</v>
      </c>
      <c r="O45" s="129">
        <v>1500000</v>
      </c>
      <c r="P45" s="136">
        <v>2000000</v>
      </c>
      <c r="Q45" s="137">
        <v>2200000</v>
      </c>
      <c r="R45" s="129">
        <v>1500000</v>
      </c>
      <c r="S45" s="375"/>
      <c r="T45" s="129"/>
      <c r="U45" s="129">
        <v>90000</v>
      </c>
      <c r="V45" s="129">
        <v>90000</v>
      </c>
      <c r="W45" s="129">
        <f t="shared" si="3"/>
        <v>180000</v>
      </c>
      <c r="X45" s="135">
        <f t="shared" si="4"/>
        <v>12</v>
      </c>
      <c r="Y45" s="374"/>
      <c r="Z45" s="135">
        <v>130000</v>
      </c>
      <c r="AA45" s="129">
        <v>130000</v>
      </c>
      <c r="AB45" s="129">
        <v>130000</v>
      </c>
      <c r="AC45" s="129">
        <f t="shared" si="5"/>
        <v>390000</v>
      </c>
      <c r="AD45" s="424">
        <f t="shared" si="25"/>
        <v>26</v>
      </c>
      <c r="AE45" s="374"/>
      <c r="AF45" s="424">
        <f t="shared" si="7"/>
        <v>570000</v>
      </c>
      <c r="AG45" s="424">
        <f t="shared" si="8"/>
        <v>38</v>
      </c>
      <c r="AH45" s="374"/>
      <c r="AI45" s="424">
        <v>185000</v>
      </c>
      <c r="AJ45" s="129">
        <v>185000</v>
      </c>
      <c r="AK45" s="129">
        <v>185000</v>
      </c>
      <c r="AL45" s="129">
        <f t="shared" si="9"/>
        <v>555000</v>
      </c>
      <c r="AM45" s="424">
        <f t="shared" si="27"/>
        <v>37</v>
      </c>
      <c r="AN45" s="374"/>
      <c r="AO45" s="424">
        <v>125000</v>
      </c>
      <c r="AP45" s="129">
        <v>125000</v>
      </c>
      <c r="AQ45" s="129">
        <v>125000</v>
      </c>
      <c r="AR45" s="129">
        <f t="shared" si="11"/>
        <v>375000</v>
      </c>
      <c r="AS45" s="424">
        <f t="shared" si="29"/>
        <v>25</v>
      </c>
      <c r="AT45" s="374"/>
      <c r="AU45" s="424">
        <f t="shared" si="13"/>
        <v>930000</v>
      </c>
      <c r="AV45" s="424">
        <f t="shared" si="14"/>
        <v>62</v>
      </c>
      <c r="AW45" s="374"/>
      <c r="AX45" s="424">
        <f t="shared" si="15"/>
        <v>1500000</v>
      </c>
      <c r="AY45" s="424">
        <f t="shared" si="16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N21" sqref="N21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2.2851562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2.2851562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2.2851562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2.2851562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2.2851562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2.2851562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2.2851562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2.2851562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2.2851562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2.2851562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2.2851562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2.2851562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2.2851562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2.2851562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2.2851562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2.2851562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2.2851562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2.2851562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2.2851562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2.2851562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2.2851562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2.2851562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2.2851562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2.2851562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2.2851562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2.2851562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2.2851562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2.2851562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2.2851562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2.2851562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2.2851562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2.2851562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2.2851562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2.2851562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2.2851562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2.2851562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2.2851562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2.2851562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2.2851562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2.2851562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2.2851562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2.2851562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2.2851562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2.2851562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2.2851562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2.2851562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2.2851562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2.2851562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2.2851562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2.2851562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2.2851562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2.2851562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2.2851562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2.2851562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2.2851562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2.2851562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2.2851562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2.2851562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2.2851562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2.2851562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2.2851562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2.2851562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2.2851562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1091000</v>
      </c>
      <c r="S13" s="393">
        <f t="shared" ref="S13:AH13" si="0">S14</f>
        <v>0</v>
      </c>
      <c r="T13" s="47">
        <f t="shared" si="0"/>
        <v>165500</v>
      </c>
      <c r="U13" s="47">
        <f t="shared" si="0"/>
        <v>119500</v>
      </c>
      <c r="V13" s="47">
        <f t="shared" si="0"/>
        <v>83700</v>
      </c>
      <c r="W13" s="47">
        <f t="shared" si="0"/>
        <v>368700</v>
      </c>
      <c r="X13" s="47">
        <f t="shared" si="0"/>
        <v>33.794683776351974</v>
      </c>
      <c r="Y13" s="393">
        <f t="shared" si="0"/>
        <v>0</v>
      </c>
      <c r="Z13" s="47">
        <f t="shared" si="0"/>
        <v>70600</v>
      </c>
      <c r="AA13" s="47">
        <f t="shared" si="0"/>
        <v>105300</v>
      </c>
      <c r="AB13" s="47">
        <f t="shared" si="0"/>
        <v>84800</v>
      </c>
      <c r="AC13" s="47">
        <f t="shared" si="0"/>
        <v>260700</v>
      </c>
      <c r="AD13" s="47">
        <f t="shared" si="0"/>
        <v>23.8955087076077</v>
      </c>
      <c r="AE13" s="393">
        <f t="shared" si="0"/>
        <v>0</v>
      </c>
      <c r="AF13" s="47">
        <f t="shared" si="0"/>
        <v>629400</v>
      </c>
      <c r="AG13" s="47">
        <f t="shared" si="0"/>
        <v>57.69019248395967</v>
      </c>
      <c r="AH13" s="393">
        <f t="shared" si="0"/>
        <v>0</v>
      </c>
      <c r="AI13" s="47">
        <f t="shared" ref="AI13:AX13" si="1">AI14</f>
        <v>87900</v>
      </c>
      <c r="AJ13" s="47">
        <f t="shared" si="1"/>
        <v>85900</v>
      </c>
      <c r="AK13" s="47">
        <f t="shared" si="1"/>
        <v>90800</v>
      </c>
      <c r="AL13" s="47">
        <f t="shared" si="1"/>
        <v>264600</v>
      </c>
      <c r="AM13" s="47">
        <f t="shared" si="1"/>
        <v>24.252978918423466</v>
      </c>
      <c r="AN13" s="393">
        <f t="shared" si="1"/>
        <v>0</v>
      </c>
      <c r="AO13" s="47">
        <f t="shared" si="1"/>
        <v>72000</v>
      </c>
      <c r="AP13" s="47">
        <f t="shared" si="1"/>
        <v>63000</v>
      </c>
      <c r="AQ13" s="47">
        <f t="shared" si="1"/>
        <v>62000</v>
      </c>
      <c r="AR13" s="47">
        <f t="shared" si="1"/>
        <v>197000</v>
      </c>
      <c r="AS13" s="47">
        <f t="shared" si="1"/>
        <v>18.056828597616864</v>
      </c>
      <c r="AT13" s="393">
        <f t="shared" si="1"/>
        <v>0</v>
      </c>
      <c r="AU13" s="47">
        <f t="shared" si="1"/>
        <v>461600</v>
      </c>
      <c r="AV13" s="47">
        <f t="shared" si="1"/>
        <v>42.30980751604033</v>
      </c>
      <c r="AW13" s="393">
        <f t="shared" si="1"/>
        <v>0</v>
      </c>
      <c r="AX13" s="47">
        <f t="shared" si="1"/>
        <v>1091000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1091000</v>
      </c>
      <c r="S14" s="394">
        <f t="shared" si="2"/>
        <v>0</v>
      </c>
      <c r="T14" s="66">
        <f t="shared" si="2"/>
        <v>165500</v>
      </c>
      <c r="U14" s="66">
        <f t="shared" si="2"/>
        <v>119500</v>
      </c>
      <c r="V14" s="66">
        <f t="shared" si="2"/>
        <v>83700</v>
      </c>
      <c r="W14" s="66">
        <f t="shared" si="2"/>
        <v>368700</v>
      </c>
      <c r="X14" s="66">
        <f t="shared" si="2"/>
        <v>33.794683776351974</v>
      </c>
      <c r="Y14" s="394">
        <f t="shared" si="2"/>
        <v>0</v>
      </c>
      <c r="Z14" s="66">
        <f t="shared" si="2"/>
        <v>70600</v>
      </c>
      <c r="AA14" s="66">
        <f t="shared" si="2"/>
        <v>105300</v>
      </c>
      <c r="AB14" s="66">
        <f t="shared" si="2"/>
        <v>84800</v>
      </c>
      <c r="AC14" s="66">
        <f t="shared" si="2"/>
        <v>260700</v>
      </c>
      <c r="AD14" s="66">
        <f t="shared" si="2"/>
        <v>23.8955087076077</v>
      </c>
      <c r="AE14" s="394">
        <f t="shared" si="2"/>
        <v>0</v>
      </c>
      <c r="AF14" s="66">
        <f t="shared" si="2"/>
        <v>629400</v>
      </c>
      <c r="AG14" s="66">
        <f t="shared" si="2"/>
        <v>57.69019248395967</v>
      </c>
      <c r="AH14" s="394">
        <f t="shared" si="2"/>
        <v>0</v>
      </c>
      <c r="AI14" s="66">
        <f t="shared" si="2"/>
        <v>87900</v>
      </c>
      <c r="AJ14" s="66">
        <f t="shared" si="2"/>
        <v>85900</v>
      </c>
      <c r="AK14" s="66">
        <f t="shared" si="2"/>
        <v>90800</v>
      </c>
      <c r="AL14" s="66">
        <f t="shared" si="2"/>
        <v>264600</v>
      </c>
      <c r="AM14" s="66">
        <f t="shared" si="2"/>
        <v>24.252978918423466</v>
      </c>
      <c r="AN14" s="394">
        <f t="shared" si="2"/>
        <v>0</v>
      </c>
      <c r="AO14" s="66">
        <f t="shared" si="2"/>
        <v>72000</v>
      </c>
      <c r="AP14" s="66">
        <f t="shared" si="2"/>
        <v>63000</v>
      </c>
      <c r="AQ14" s="66">
        <f t="shared" si="2"/>
        <v>62000</v>
      </c>
      <c r="AR14" s="66">
        <f t="shared" si="2"/>
        <v>197000</v>
      </c>
      <c r="AS14" s="66">
        <f t="shared" si="2"/>
        <v>18.056828597616864</v>
      </c>
      <c r="AT14" s="394">
        <f t="shared" si="2"/>
        <v>0</v>
      </c>
      <c r="AU14" s="66">
        <f t="shared" si="2"/>
        <v>461600</v>
      </c>
      <c r="AV14" s="66">
        <f t="shared" si="2"/>
        <v>42.30980751604033</v>
      </c>
      <c r="AW14" s="394">
        <f t="shared" si="2"/>
        <v>0</v>
      </c>
      <c r="AX14" s="66">
        <f t="shared" si="2"/>
        <v>1091000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1091000</v>
      </c>
      <c r="S15" s="379">
        <f t="shared" si="2"/>
        <v>0</v>
      </c>
      <c r="T15" s="80">
        <f t="shared" si="2"/>
        <v>165500</v>
      </c>
      <c r="U15" s="80">
        <f t="shared" si="2"/>
        <v>119500</v>
      </c>
      <c r="V15" s="80">
        <f t="shared" si="2"/>
        <v>83700</v>
      </c>
      <c r="W15" s="80">
        <f t="shared" si="2"/>
        <v>368700</v>
      </c>
      <c r="X15" s="80">
        <f t="shared" si="2"/>
        <v>33.794683776351974</v>
      </c>
      <c r="Y15" s="379">
        <f t="shared" si="2"/>
        <v>0</v>
      </c>
      <c r="Z15" s="80">
        <f t="shared" si="2"/>
        <v>70600</v>
      </c>
      <c r="AA15" s="80">
        <f t="shared" si="2"/>
        <v>105300</v>
      </c>
      <c r="AB15" s="80">
        <f t="shared" si="2"/>
        <v>84800</v>
      </c>
      <c r="AC15" s="80">
        <f t="shared" si="2"/>
        <v>260700</v>
      </c>
      <c r="AD15" s="80">
        <f t="shared" si="2"/>
        <v>23.8955087076077</v>
      </c>
      <c r="AE15" s="379">
        <f t="shared" si="2"/>
        <v>0</v>
      </c>
      <c r="AF15" s="80">
        <f t="shared" si="2"/>
        <v>629400</v>
      </c>
      <c r="AG15" s="80">
        <f t="shared" si="2"/>
        <v>57.69019248395967</v>
      </c>
      <c r="AH15" s="379">
        <f t="shared" si="2"/>
        <v>0</v>
      </c>
      <c r="AI15" s="80">
        <f t="shared" si="2"/>
        <v>87900</v>
      </c>
      <c r="AJ15" s="80">
        <f t="shared" si="2"/>
        <v>85900</v>
      </c>
      <c r="AK15" s="80">
        <f t="shared" si="2"/>
        <v>90800</v>
      </c>
      <c r="AL15" s="80">
        <f t="shared" si="2"/>
        <v>264600</v>
      </c>
      <c r="AM15" s="80">
        <f t="shared" si="2"/>
        <v>24.252978918423466</v>
      </c>
      <c r="AN15" s="379">
        <f t="shared" si="2"/>
        <v>0</v>
      </c>
      <c r="AO15" s="80">
        <f t="shared" si="2"/>
        <v>72000</v>
      </c>
      <c r="AP15" s="80">
        <f t="shared" si="2"/>
        <v>63000</v>
      </c>
      <c r="AQ15" s="80">
        <f t="shared" si="2"/>
        <v>62000</v>
      </c>
      <c r="AR15" s="80">
        <f t="shared" si="2"/>
        <v>197000</v>
      </c>
      <c r="AS15" s="80">
        <f t="shared" si="2"/>
        <v>18.056828597616864</v>
      </c>
      <c r="AT15" s="379">
        <f t="shared" si="2"/>
        <v>0</v>
      </c>
      <c r="AU15" s="80">
        <f t="shared" si="2"/>
        <v>461600</v>
      </c>
      <c r="AV15" s="80">
        <f t="shared" si="2"/>
        <v>42.30980751604033</v>
      </c>
      <c r="AW15" s="379">
        <f t="shared" si="2"/>
        <v>0</v>
      </c>
      <c r="AX15" s="80">
        <f t="shared" si="2"/>
        <v>1091000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163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164</v>
      </c>
      <c r="O16" s="95">
        <f>O17</f>
        <v>1091000</v>
      </c>
      <c r="P16" s="95">
        <f>P17</f>
        <v>1156000</v>
      </c>
      <c r="Q16" s="95">
        <f>Q17</f>
        <v>1273000</v>
      </c>
      <c r="R16" s="95">
        <f>R17</f>
        <v>1091000</v>
      </c>
      <c r="S16" s="375"/>
      <c r="T16" s="95">
        <f>T17</f>
        <v>165500</v>
      </c>
      <c r="U16" s="95">
        <f>U17</f>
        <v>119500</v>
      </c>
      <c r="V16" s="95">
        <f>V17</f>
        <v>83700</v>
      </c>
      <c r="W16" s="95">
        <f t="shared" ref="W16:W30" si="3">T16+U16+V16</f>
        <v>368700</v>
      </c>
      <c r="X16" s="94">
        <f t="shared" ref="X16:X30" si="4">W16/(R16/100)</f>
        <v>33.794683776351974</v>
      </c>
      <c r="Y16" s="374"/>
      <c r="Z16" s="94">
        <f>Z17</f>
        <v>70600</v>
      </c>
      <c r="AA16" s="95">
        <f>AA17</f>
        <v>105300</v>
      </c>
      <c r="AB16" s="95">
        <f>AB17</f>
        <v>84800</v>
      </c>
      <c r="AC16" s="95">
        <f t="shared" ref="AC16:AC30" si="5">Z16+AA16+AB16</f>
        <v>260700</v>
      </c>
      <c r="AD16" s="195">
        <f t="shared" ref="AD16:AD21" si="6">AC16/(R16/100)</f>
        <v>23.8955087076077</v>
      </c>
      <c r="AE16" s="374"/>
      <c r="AF16" s="195">
        <f t="shared" ref="AF16:AF30" si="7">W16+AC16</f>
        <v>629400</v>
      </c>
      <c r="AG16" s="195">
        <f t="shared" ref="AG16:AG30" si="8">AF16/(R16/100)</f>
        <v>57.69019248395967</v>
      </c>
      <c r="AH16" s="374"/>
      <c r="AI16" s="195">
        <f>AI17</f>
        <v>87900</v>
      </c>
      <c r="AJ16" s="95">
        <f>AJ17</f>
        <v>85900</v>
      </c>
      <c r="AK16" s="95">
        <f>AK17</f>
        <v>90800</v>
      </c>
      <c r="AL16" s="95">
        <f t="shared" ref="AL16:AL30" si="9">AI16+AJ16+AK16</f>
        <v>264600</v>
      </c>
      <c r="AM16" s="195">
        <f t="shared" ref="AM16:AM21" si="10">AL16/(R16/100)</f>
        <v>24.252978918423466</v>
      </c>
      <c r="AN16" s="374"/>
      <c r="AO16" s="195">
        <f>AO17</f>
        <v>72000</v>
      </c>
      <c r="AP16" s="95">
        <f>AP17</f>
        <v>63000</v>
      </c>
      <c r="AQ16" s="95">
        <f>AQ17</f>
        <v>62000</v>
      </c>
      <c r="AR16" s="95">
        <f t="shared" ref="AR16:AR20" si="11">AO16+AP16+AQ16</f>
        <v>197000</v>
      </c>
      <c r="AS16" s="195">
        <f t="shared" ref="AS16:AS21" si="12">AR16/(R16/100)</f>
        <v>18.056828597616864</v>
      </c>
      <c r="AT16" s="374"/>
      <c r="AU16" s="195">
        <f t="shared" ref="AU16:AU20" si="13">AL16+AR16</f>
        <v>461600</v>
      </c>
      <c r="AV16" s="195">
        <f t="shared" ref="AV16:AV30" si="14">AU16/(R16/100)</f>
        <v>42.30980751604033</v>
      </c>
      <c r="AW16" s="374"/>
      <c r="AX16" s="195">
        <f>AX17</f>
        <v>1091000</v>
      </c>
      <c r="AY16" s="195">
        <f t="shared" ref="AY16:AY30" si="15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ref="O17:R20" si="16">O18</f>
        <v>1091000</v>
      </c>
      <c r="P17" s="66">
        <f t="shared" si="16"/>
        <v>1156000</v>
      </c>
      <c r="Q17" s="67">
        <f t="shared" si="16"/>
        <v>1273000</v>
      </c>
      <c r="R17" s="99">
        <f t="shared" si="16"/>
        <v>1091000</v>
      </c>
      <c r="S17" s="383"/>
      <c r="T17" s="99">
        <f t="shared" ref="T17:U20" si="17">T18</f>
        <v>165500</v>
      </c>
      <c r="U17" s="99">
        <f t="shared" si="17"/>
        <v>119500</v>
      </c>
      <c r="V17" s="99">
        <f>V648+V18+V338+V394+V592</f>
        <v>83700</v>
      </c>
      <c r="W17" s="99">
        <f t="shared" si="3"/>
        <v>368700</v>
      </c>
      <c r="X17" s="98">
        <f t="shared" si="4"/>
        <v>33.794683776351974</v>
      </c>
      <c r="Y17" s="374"/>
      <c r="Z17" s="98">
        <f t="shared" ref="Z17:AA20" si="18">Z18</f>
        <v>70600</v>
      </c>
      <c r="AA17" s="99">
        <f t="shared" si="18"/>
        <v>105300</v>
      </c>
      <c r="AB17" s="99">
        <f>AB648+AB18+AB338+AB394+AB592</f>
        <v>84800</v>
      </c>
      <c r="AC17" s="99">
        <f t="shared" si="5"/>
        <v>260700</v>
      </c>
      <c r="AD17" s="65">
        <f t="shared" si="6"/>
        <v>23.8955087076077</v>
      </c>
      <c r="AE17" s="374"/>
      <c r="AF17" s="65">
        <f t="shared" si="7"/>
        <v>629400</v>
      </c>
      <c r="AG17" s="65">
        <f t="shared" si="8"/>
        <v>57.69019248395967</v>
      </c>
      <c r="AH17" s="374"/>
      <c r="AI17" s="65">
        <f t="shared" ref="AI17:AJ20" si="19">AI18</f>
        <v>87900</v>
      </c>
      <c r="AJ17" s="99">
        <f t="shared" si="19"/>
        <v>85900</v>
      </c>
      <c r="AK17" s="99">
        <f>AK648+AK18+AK338+AK394+AK592</f>
        <v>90800</v>
      </c>
      <c r="AL17" s="99">
        <f t="shared" si="9"/>
        <v>264600</v>
      </c>
      <c r="AM17" s="65">
        <f t="shared" si="10"/>
        <v>24.252978918423466</v>
      </c>
      <c r="AN17" s="374"/>
      <c r="AO17" s="65">
        <f t="shared" ref="AO17:AP20" si="20">AO18</f>
        <v>72000</v>
      </c>
      <c r="AP17" s="99">
        <f t="shared" si="20"/>
        <v>63000</v>
      </c>
      <c r="AQ17" s="99">
        <f>AQ648+AQ18+AQ338+AQ394+AQ592</f>
        <v>62000</v>
      </c>
      <c r="AR17" s="99">
        <f t="shared" si="11"/>
        <v>197000</v>
      </c>
      <c r="AS17" s="65">
        <f t="shared" si="12"/>
        <v>18.056828597616864</v>
      </c>
      <c r="AT17" s="374"/>
      <c r="AU17" s="65">
        <f t="shared" si="13"/>
        <v>461600</v>
      </c>
      <c r="AV17" s="65">
        <f t="shared" si="14"/>
        <v>42.30980751604033</v>
      </c>
      <c r="AW17" s="374"/>
      <c r="AX17" s="65">
        <f>AX18</f>
        <v>1091000</v>
      </c>
      <c r="AY17" s="65">
        <f t="shared" si="15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6</v>
      </c>
      <c r="G18" s="104"/>
      <c r="H18" s="105"/>
      <c r="I18" s="59"/>
      <c r="J18" s="60"/>
      <c r="K18" s="61"/>
      <c r="L18" s="62"/>
      <c r="M18" s="63"/>
      <c r="N18" s="101" t="s">
        <v>152</v>
      </c>
      <c r="O18" s="103">
        <f t="shared" si="16"/>
        <v>1091000</v>
      </c>
      <c r="P18" s="131">
        <f t="shared" si="16"/>
        <v>1156000</v>
      </c>
      <c r="Q18" s="132">
        <f t="shared" si="16"/>
        <v>1273000</v>
      </c>
      <c r="R18" s="103">
        <f t="shared" si="16"/>
        <v>1091000</v>
      </c>
      <c r="S18" s="379"/>
      <c r="T18" s="103">
        <f t="shared" si="17"/>
        <v>165500</v>
      </c>
      <c r="U18" s="103">
        <f t="shared" si="17"/>
        <v>119500</v>
      </c>
      <c r="V18" s="103">
        <f>V649+V19+V339+V395+V593</f>
        <v>83700</v>
      </c>
      <c r="W18" s="103">
        <f t="shared" si="3"/>
        <v>368700</v>
      </c>
      <c r="X18" s="102">
        <f t="shared" si="4"/>
        <v>33.794683776351974</v>
      </c>
      <c r="Y18" s="374"/>
      <c r="Z18" s="102">
        <f t="shared" si="18"/>
        <v>70600</v>
      </c>
      <c r="AA18" s="103">
        <f t="shared" si="18"/>
        <v>105300</v>
      </c>
      <c r="AB18" s="103">
        <f>AB649+AB19+AB339+AB395+AB593</f>
        <v>84800</v>
      </c>
      <c r="AC18" s="103">
        <f t="shared" si="5"/>
        <v>260700</v>
      </c>
      <c r="AD18" s="420">
        <f t="shared" si="6"/>
        <v>23.8955087076077</v>
      </c>
      <c r="AE18" s="374"/>
      <c r="AF18" s="420">
        <f t="shared" si="7"/>
        <v>629400</v>
      </c>
      <c r="AG18" s="420">
        <f t="shared" si="8"/>
        <v>57.69019248395967</v>
      </c>
      <c r="AH18" s="374"/>
      <c r="AI18" s="420">
        <f t="shared" si="19"/>
        <v>87900</v>
      </c>
      <c r="AJ18" s="103">
        <f t="shared" si="19"/>
        <v>85900</v>
      </c>
      <c r="AK18" s="103">
        <f>AK649+AK19+AK339+AK395+AK593</f>
        <v>90800</v>
      </c>
      <c r="AL18" s="103">
        <f t="shared" si="9"/>
        <v>264600</v>
      </c>
      <c r="AM18" s="420">
        <f t="shared" si="10"/>
        <v>24.252978918423466</v>
      </c>
      <c r="AN18" s="374"/>
      <c r="AO18" s="420">
        <f t="shared" si="20"/>
        <v>72000</v>
      </c>
      <c r="AP18" s="103">
        <f t="shared" si="20"/>
        <v>63000</v>
      </c>
      <c r="AQ18" s="103">
        <f>AQ649+AQ19+AQ339+AQ395+AQ593</f>
        <v>62000</v>
      </c>
      <c r="AR18" s="103">
        <f t="shared" si="11"/>
        <v>197000</v>
      </c>
      <c r="AS18" s="420">
        <f t="shared" si="12"/>
        <v>18.056828597616864</v>
      </c>
      <c r="AT18" s="374"/>
      <c r="AU18" s="420">
        <f t="shared" si="13"/>
        <v>461600</v>
      </c>
      <c r="AV18" s="420">
        <f t="shared" si="14"/>
        <v>42.30980751604033</v>
      </c>
      <c r="AW18" s="374"/>
      <c r="AX18" s="420">
        <f>AX19</f>
        <v>1091000</v>
      </c>
      <c r="AY18" s="420">
        <f t="shared" si="15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0</v>
      </c>
      <c r="H19" s="172"/>
      <c r="I19" s="59"/>
      <c r="J19" s="60"/>
      <c r="K19" s="61"/>
      <c r="L19" s="62"/>
      <c r="M19" s="63"/>
      <c r="N19" s="101" t="s">
        <v>152</v>
      </c>
      <c r="O19" s="103">
        <f t="shared" si="16"/>
        <v>1091000</v>
      </c>
      <c r="P19" s="131">
        <f t="shared" si="16"/>
        <v>1156000</v>
      </c>
      <c r="Q19" s="132">
        <f t="shared" si="16"/>
        <v>1273000</v>
      </c>
      <c r="R19" s="103">
        <f t="shared" si="16"/>
        <v>1091000</v>
      </c>
      <c r="S19" s="379"/>
      <c r="T19" s="103">
        <f t="shared" si="17"/>
        <v>165500</v>
      </c>
      <c r="U19" s="103">
        <f t="shared" si="17"/>
        <v>119500</v>
      </c>
      <c r="V19" s="103">
        <f>V650+V20+V340+V396+V594</f>
        <v>83700</v>
      </c>
      <c r="W19" s="103">
        <f t="shared" si="3"/>
        <v>368700</v>
      </c>
      <c r="X19" s="102">
        <f t="shared" si="4"/>
        <v>33.794683776351974</v>
      </c>
      <c r="Y19" s="374"/>
      <c r="Z19" s="102">
        <f t="shared" si="18"/>
        <v>70600</v>
      </c>
      <c r="AA19" s="103">
        <f t="shared" si="18"/>
        <v>105300</v>
      </c>
      <c r="AB19" s="103">
        <f>AB650+AB20+AB340+AB396+AB594</f>
        <v>84800</v>
      </c>
      <c r="AC19" s="103">
        <f t="shared" si="5"/>
        <v>260700</v>
      </c>
      <c r="AD19" s="420">
        <f t="shared" si="6"/>
        <v>23.8955087076077</v>
      </c>
      <c r="AE19" s="374"/>
      <c r="AF19" s="420">
        <f t="shared" si="7"/>
        <v>629400</v>
      </c>
      <c r="AG19" s="420">
        <f t="shared" si="8"/>
        <v>57.69019248395967</v>
      </c>
      <c r="AH19" s="374"/>
      <c r="AI19" s="420">
        <f t="shared" si="19"/>
        <v>87900</v>
      </c>
      <c r="AJ19" s="103">
        <f t="shared" si="19"/>
        <v>85900</v>
      </c>
      <c r="AK19" s="103">
        <f>AK650+AK20+AK340+AK396+AK594</f>
        <v>90800</v>
      </c>
      <c r="AL19" s="103">
        <f t="shared" si="9"/>
        <v>264600</v>
      </c>
      <c r="AM19" s="420">
        <f t="shared" si="10"/>
        <v>24.252978918423466</v>
      </c>
      <c r="AN19" s="374"/>
      <c r="AO19" s="420">
        <f t="shared" si="20"/>
        <v>72000</v>
      </c>
      <c r="AP19" s="103">
        <f t="shared" si="20"/>
        <v>63000</v>
      </c>
      <c r="AQ19" s="103">
        <f>AQ650+AQ20+AQ340+AQ396+AQ594</f>
        <v>62000</v>
      </c>
      <c r="AR19" s="103">
        <f t="shared" si="11"/>
        <v>197000</v>
      </c>
      <c r="AS19" s="420">
        <f t="shared" si="12"/>
        <v>18.056828597616864</v>
      </c>
      <c r="AT19" s="374"/>
      <c r="AU19" s="420">
        <f t="shared" si="13"/>
        <v>461600</v>
      </c>
      <c r="AV19" s="420">
        <f t="shared" si="14"/>
        <v>42.30980751604033</v>
      </c>
      <c r="AW19" s="374"/>
      <c r="AX19" s="420">
        <f>AX20</f>
        <v>1091000</v>
      </c>
      <c r="AY19" s="420">
        <f t="shared" si="15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152</v>
      </c>
      <c r="O20" s="103">
        <f t="shared" si="16"/>
        <v>1091000</v>
      </c>
      <c r="P20" s="131">
        <f t="shared" si="16"/>
        <v>1156000</v>
      </c>
      <c r="Q20" s="132">
        <f t="shared" si="16"/>
        <v>1273000</v>
      </c>
      <c r="R20" s="103">
        <f t="shared" si="16"/>
        <v>1091000</v>
      </c>
      <c r="S20" s="379"/>
      <c r="T20" s="103">
        <f t="shared" si="17"/>
        <v>165500</v>
      </c>
      <c r="U20" s="103">
        <f t="shared" si="17"/>
        <v>119500</v>
      </c>
      <c r="V20" s="103">
        <f>V651+V21+V341+V397+V595</f>
        <v>83700</v>
      </c>
      <c r="W20" s="103">
        <f t="shared" si="3"/>
        <v>368700</v>
      </c>
      <c r="X20" s="102">
        <f t="shared" si="4"/>
        <v>33.794683776351974</v>
      </c>
      <c r="Y20" s="374"/>
      <c r="Z20" s="102">
        <f t="shared" si="18"/>
        <v>70600</v>
      </c>
      <c r="AA20" s="103">
        <f t="shared" si="18"/>
        <v>105300</v>
      </c>
      <c r="AB20" s="103">
        <f>AB651+AB21+AB341+AB397+AB595</f>
        <v>84800</v>
      </c>
      <c r="AC20" s="103">
        <f t="shared" si="5"/>
        <v>260700</v>
      </c>
      <c r="AD20" s="420">
        <f t="shared" si="6"/>
        <v>23.8955087076077</v>
      </c>
      <c r="AE20" s="374"/>
      <c r="AF20" s="420">
        <f t="shared" si="7"/>
        <v>629400</v>
      </c>
      <c r="AG20" s="420">
        <f t="shared" si="8"/>
        <v>57.69019248395967</v>
      </c>
      <c r="AH20" s="374"/>
      <c r="AI20" s="420">
        <f t="shared" si="19"/>
        <v>87900</v>
      </c>
      <c r="AJ20" s="103">
        <f t="shared" si="19"/>
        <v>85900</v>
      </c>
      <c r="AK20" s="103">
        <f>AK651+AK21+AK341+AK397+AK595</f>
        <v>90800</v>
      </c>
      <c r="AL20" s="103">
        <f t="shared" si="9"/>
        <v>264600</v>
      </c>
      <c r="AM20" s="420">
        <f t="shared" si="10"/>
        <v>24.252978918423466</v>
      </c>
      <c r="AN20" s="374"/>
      <c r="AO20" s="420">
        <f t="shared" si="20"/>
        <v>72000</v>
      </c>
      <c r="AP20" s="103">
        <f t="shared" si="20"/>
        <v>63000</v>
      </c>
      <c r="AQ20" s="103">
        <f>AQ651+AQ21+AQ341+AQ397+AQ595</f>
        <v>62000</v>
      </c>
      <c r="AR20" s="103">
        <f t="shared" si="11"/>
        <v>197000</v>
      </c>
      <c r="AS20" s="420">
        <f t="shared" si="12"/>
        <v>18.056828597616864</v>
      </c>
      <c r="AT20" s="374"/>
      <c r="AU20" s="420">
        <f t="shared" si="13"/>
        <v>461600</v>
      </c>
      <c r="AV20" s="420">
        <f t="shared" si="14"/>
        <v>42.30980751604033</v>
      </c>
      <c r="AW20" s="374"/>
      <c r="AX20" s="420">
        <f>AX21</f>
        <v>1091000</v>
      </c>
      <c r="AY20" s="420">
        <f t="shared" si="15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1091000</v>
      </c>
      <c r="P21" s="127">
        <f>P22+P24+P26</f>
        <v>1156000</v>
      </c>
      <c r="Q21" s="128">
        <f>Q22+Q24+Q26</f>
        <v>1273000</v>
      </c>
      <c r="R21" s="126">
        <f>R22+R24+R26</f>
        <v>1091000</v>
      </c>
      <c r="S21" s="388"/>
      <c r="T21" s="126">
        <f>T22+T24+T26</f>
        <v>165500</v>
      </c>
      <c r="U21" s="126">
        <f>U22+U24+U26</f>
        <v>119500</v>
      </c>
      <c r="V21" s="126">
        <f>V22+V24+V26</f>
        <v>83700</v>
      </c>
      <c r="W21" s="126">
        <f t="shared" si="3"/>
        <v>368700</v>
      </c>
      <c r="X21" s="125">
        <f t="shared" si="4"/>
        <v>33.794683776351974</v>
      </c>
      <c r="Y21" s="374"/>
      <c r="Z21" s="125">
        <f>Z22+Z24+Z26</f>
        <v>70600</v>
      </c>
      <c r="AA21" s="126">
        <f>AA22+AA24+AA26</f>
        <v>105300</v>
      </c>
      <c r="AB21" s="126">
        <f>AB22+AB24+AB26</f>
        <v>84800</v>
      </c>
      <c r="AC21" s="126">
        <f t="shared" si="5"/>
        <v>260700</v>
      </c>
      <c r="AD21" s="423">
        <f t="shared" si="6"/>
        <v>23.8955087076077</v>
      </c>
      <c r="AE21" s="374"/>
      <c r="AF21" s="423">
        <f t="shared" si="7"/>
        <v>629400</v>
      </c>
      <c r="AG21" s="423">
        <f t="shared" si="8"/>
        <v>57.69019248395967</v>
      </c>
      <c r="AH21" s="374"/>
      <c r="AI21" s="423">
        <f>AI22+AI24+AI26</f>
        <v>87900</v>
      </c>
      <c r="AJ21" s="126">
        <f>AJ22+AJ24+AJ26</f>
        <v>85900</v>
      </c>
      <c r="AK21" s="126">
        <f>AK22+AK24+AK26</f>
        <v>90800</v>
      </c>
      <c r="AL21" s="126">
        <f t="shared" si="9"/>
        <v>264600</v>
      </c>
      <c r="AM21" s="423">
        <f t="shared" si="10"/>
        <v>24.252978918423466</v>
      </c>
      <c r="AN21" s="374"/>
      <c r="AO21" s="423">
        <f>AO22+AO24+AO26</f>
        <v>72000</v>
      </c>
      <c r="AP21" s="126">
        <f>AP22+AP24+AP26</f>
        <v>63000</v>
      </c>
      <c r="AQ21" s="126">
        <f>AQ22+AQ24+AQ26</f>
        <v>62000</v>
      </c>
      <c r="AR21" s="126">
        <f>AR22+AR24+AR26</f>
        <v>197000</v>
      </c>
      <c r="AS21" s="423">
        <f t="shared" si="12"/>
        <v>18.056828597616864</v>
      </c>
      <c r="AT21" s="374"/>
      <c r="AU21" s="423">
        <f>AU22+AU24+AU26</f>
        <v>461600</v>
      </c>
      <c r="AV21" s="423">
        <f t="shared" si="14"/>
        <v>42.30980751604033</v>
      </c>
      <c r="AW21" s="374"/>
      <c r="AX21" s="423">
        <f>AX22+AX24+AX26</f>
        <v>1091000</v>
      </c>
      <c r="AY21" s="423">
        <f t="shared" si="15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907000</v>
      </c>
      <c r="P22" s="131">
        <f>P23</f>
        <v>954000</v>
      </c>
      <c r="Q22" s="132">
        <f>Q23</f>
        <v>1034000</v>
      </c>
      <c r="R22" s="103">
        <f>R23</f>
        <v>907000</v>
      </c>
      <c r="S22" s="379"/>
      <c r="T22" s="103">
        <f>T23</f>
        <v>137000</v>
      </c>
      <c r="U22" s="103">
        <f>U23</f>
        <v>107000</v>
      </c>
      <c r="V22" s="103">
        <f>V23</f>
        <v>71000</v>
      </c>
      <c r="W22" s="103">
        <f t="shared" si="3"/>
        <v>315000</v>
      </c>
      <c r="X22" s="102">
        <f t="shared" si="4"/>
        <v>34.729878721058434</v>
      </c>
      <c r="Y22" s="374"/>
      <c r="Z22" s="102">
        <f>Z23</f>
        <v>57000</v>
      </c>
      <c r="AA22" s="103">
        <f>AA23</f>
        <v>92000</v>
      </c>
      <c r="AB22" s="103">
        <f>AB23</f>
        <v>72000</v>
      </c>
      <c r="AC22" s="103">
        <f t="shared" si="5"/>
        <v>221000</v>
      </c>
      <c r="AD22" s="424">
        <f>AC22/(O22/100)</f>
        <v>24.366041896361633</v>
      </c>
      <c r="AE22" s="374"/>
      <c r="AF22" s="420">
        <f t="shared" si="7"/>
        <v>536000</v>
      </c>
      <c r="AG22" s="420">
        <f t="shared" si="8"/>
        <v>59.095920617420063</v>
      </c>
      <c r="AH22" s="374"/>
      <c r="AI22" s="420">
        <f>AI23</f>
        <v>70000</v>
      </c>
      <c r="AJ22" s="103">
        <f>AJ23</f>
        <v>70000</v>
      </c>
      <c r="AK22" s="103">
        <f>AK23</f>
        <v>70000</v>
      </c>
      <c r="AL22" s="103">
        <f t="shared" si="9"/>
        <v>210000</v>
      </c>
      <c r="AM22" s="424">
        <f>AL22/(O22/100)</f>
        <v>23.153252480705621</v>
      </c>
      <c r="AN22" s="374"/>
      <c r="AO22" s="420">
        <f>AO23</f>
        <v>60000</v>
      </c>
      <c r="AP22" s="103">
        <f>AP23</f>
        <v>51000</v>
      </c>
      <c r="AQ22" s="103">
        <f>AQ23</f>
        <v>50000</v>
      </c>
      <c r="AR22" s="103">
        <f>AR23</f>
        <v>161000</v>
      </c>
      <c r="AS22" s="424">
        <f>AR22/(O22/100)</f>
        <v>17.750826901874312</v>
      </c>
      <c r="AT22" s="374"/>
      <c r="AU22" s="420">
        <f t="shared" ref="AU22:AU30" si="21">AL22+AR22</f>
        <v>371000</v>
      </c>
      <c r="AV22" s="420">
        <f t="shared" si="14"/>
        <v>40.904079382579937</v>
      </c>
      <c r="AW22" s="374"/>
      <c r="AX22" s="420">
        <f t="shared" ref="AX22:AX30" si="22">AF22+AU22</f>
        <v>907000</v>
      </c>
      <c r="AY22" s="420">
        <f t="shared" si="15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907000</v>
      </c>
      <c r="P23" s="136">
        <v>954000</v>
      </c>
      <c r="Q23" s="137">
        <v>1034000</v>
      </c>
      <c r="R23" s="129">
        <v>907000</v>
      </c>
      <c r="S23" s="375"/>
      <c r="T23" s="129">
        <v>137000</v>
      </c>
      <c r="U23" s="129">
        <v>107000</v>
      </c>
      <c r="V23" s="129">
        <v>71000</v>
      </c>
      <c r="W23" s="129">
        <f>T23+U23+V23</f>
        <v>315000</v>
      </c>
      <c r="X23" s="135">
        <f>W23/(R23/100)</f>
        <v>34.729878721058434</v>
      </c>
      <c r="Y23" s="374"/>
      <c r="Z23" s="135">
        <v>57000</v>
      </c>
      <c r="AA23" s="129">
        <v>92000</v>
      </c>
      <c r="AB23" s="129">
        <v>72000</v>
      </c>
      <c r="AC23" s="129">
        <f t="shared" si="5"/>
        <v>221000</v>
      </c>
      <c r="AD23" s="424">
        <f>AC23/(O23/100)</f>
        <v>24.366041896361633</v>
      </c>
      <c r="AE23" s="374"/>
      <c r="AF23" s="424">
        <f>W23+AC23</f>
        <v>536000</v>
      </c>
      <c r="AG23" s="424">
        <f>AF23/(R23/100)</f>
        <v>59.095920617420063</v>
      </c>
      <c r="AH23" s="374"/>
      <c r="AI23" s="424">
        <v>70000</v>
      </c>
      <c r="AJ23" s="129">
        <v>70000</v>
      </c>
      <c r="AK23" s="129">
        <v>70000</v>
      </c>
      <c r="AL23" s="129">
        <f t="shared" si="9"/>
        <v>210000</v>
      </c>
      <c r="AM23" s="424">
        <f>AL23/(O23/100)</f>
        <v>23.153252480705621</v>
      </c>
      <c r="AN23" s="374"/>
      <c r="AO23" s="424">
        <v>60000</v>
      </c>
      <c r="AP23" s="129">
        <v>51000</v>
      </c>
      <c r="AQ23" s="129">
        <v>50000</v>
      </c>
      <c r="AR23" s="129">
        <f t="shared" ref="AR23:AR30" si="23">AO23+AP23+AQ23</f>
        <v>161000</v>
      </c>
      <c r="AS23" s="424">
        <f>AR23/(O23/100)</f>
        <v>17.750826901874312</v>
      </c>
      <c r="AT23" s="374"/>
      <c r="AU23" s="424">
        <f t="shared" si="21"/>
        <v>371000</v>
      </c>
      <c r="AV23" s="424">
        <f>AU23/(R23/100)</f>
        <v>40.904079382579937</v>
      </c>
      <c r="AW23" s="374"/>
      <c r="AX23" s="424">
        <f t="shared" si="22"/>
        <v>907000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170000</v>
      </c>
      <c r="P24" s="131">
        <f>P25</f>
        <v>180000</v>
      </c>
      <c r="Q24" s="132">
        <f>Q25</f>
        <v>210000</v>
      </c>
      <c r="R24" s="103">
        <f>R25</f>
        <v>170000</v>
      </c>
      <c r="S24" s="379"/>
      <c r="T24" s="103">
        <f>T25</f>
        <v>26000</v>
      </c>
      <c r="U24" s="103">
        <f>U25</f>
        <v>10000</v>
      </c>
      <c r="V24" s="103">
        <f>V25</f>
        <v>10000</v>
      </c>
      <c r="W24" s="103">
        <f t="shared" si="3"/>
        <v>46000</v>
      </c>
      <c r="X24" s="102">
        <f t="shared" si="4"/>
        <v>27.058823529411764</v>
      </c>
      <c r="Y24" s="374"/>
      <c r="Z24" s="102">
        <f>Z25</f>
        <v>12000</v>
      </c>
      <c r="AA24" s="103">
        <f>AA25</f>
        <v>12000</v>
      </c>
      <c r="AB24" s="103">
        <f>AB25</f>
        <v>12000</v>
      </c>
      <c r="AC24" s="103">
        <f t="shared" si="5"/>
        <v>36000</v>
      </c>
      <c r="AD24" s="424">
        <f>AC24/(O24/100)</f>
        <v>21.176470588235293</v>
      </c>
      <c r="AE24" s="374"/>
      <c r="AF24" s="420">
        <f t="shared" si="7"/>
        <v>82000</v>
      </c>
      <c r="AG24" s="420">
        <f t="shared" si="8"/>
        <v>48.235294117647058</v>
      </c>
      <c r="AH24" s="374"/>
      <c r="AI24" s="420">
        <f>AI25</f>
        <v>17000</v>
      </c>
      <c r="AJ24" s="103">
        <f>AJ25</f>
        <v>15000</v>
      </c>
      <c r="AK24" s="103">
        <f>AK25</f>
        <v>20000</v>
      </c>
      <c r="AL24" s="103">
        <f t="shared" si="9"/>
        <v>52000</v>
      </c>
      <c r="AM24" s="424">
        <f>AL24/(O24/100)</f>
        <v>30.588235294117649</v>
      </c>
      <c r="AN24" s="374"/>
      <c r="AO24" s="420">
        <f>AO25</f>
        <v>12000</v>
      </c>
      <c r="AP24" s="103">
        <f>AP25</f>
        <v>12000</v>
      </c>
      <c r="AQ24" s="103">
        <f>AQ25</f>
        <v>12000</v>
      </c>
      <c r="AR24" s="103">
        <f t="shared" si="23"/>
        <v>36000</v>
      </c>
      <c r="AS24" s="424">
        <f>AR24/(O24/100)</f>
        <v>21.176470588235293</v>
      </c>
      <c r="AT24" s="374"/>
      <c r="AU24" s="420">
        <f t="shared" si="21"/>
        <v>88000</v>
      </c>
      <c r="AV24" s="420">
        <f t="shared" si="14"/>
        <v>51.764705882352942</v>
      </c>
      <c r="AW24" s="374"/>
      <c r="AX24" s="420">
        <f t="shared" si="22"/>
        <v>170000</v>
      </c>
      <c r="AY24" s="420">
        <f t="shared" si="15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170000</v>
      </c>
      <c r="P25" s="136">
        <v>180000</v>
      </c>
      <c r="Q25" s="137">
        <v>210000</v>
      </c>
      <c r="R25" s="129">
        <v>170000</v>
      </c>
      <c r="S25" s="375"/>
      <c r="T25" s="129">
        <v>26000</v>
      </c>
      <c r="U25" s="129">
        <v>10000</v>
      </c>
      <c r="V25" s="129">
        <v>10000</v>
      </c>
      <c r="W25" s="129">
        <f t="shared" si="3"/>
        <v>46000</v>
      </c>
      <c r="X25" s="135">
        <f t="shared" si="4"/>
        <v>27.058823529411764</v>
      </c>
      <c r="Y25" s="374"/>
      <c r="Z25" s="135">
        <v>12000</v>
      </c>
      <c r="AA25" s="129">
        <v>12000</v>
      </c>
      <c r="AB25" s="129">
        <v>12000</v>
      </c>
      <c r="AC25" s="129">
        <f t="shared" si="5"/>
        <v>36000</v>
      </c>
      <c r="AD25" s="424">
        <f>AC25/(O25/100)</f>
        <v>21.176470588235293</v>
      </c>
      <c r="AE25" s="374"/>
      <c r="AF25" s="424">
        <f t="shared" si="7"/>
        <v>82000</v>
      </c>
      <c r="AG25" s="424">
        <f t="shared" si="8"/>
        <v>48.235294117647058</v>
      </c>
      <c r="AH25" s="374"/>
      <c r="AI25" s="424">
        <v>17000</v>
      </c>
      <c r="AJ25" s="129">
        <v>15000</v>
      </c>
      <c r="AK25" s="129">
        <v>20000</v>
      </c>
      <c r="AL25" s="129">
        <f t="shared" si="9"/>
        <v>52000</v>
      </c>
      <c r="AM25" s="424">
        <f>AL25/(O25/100)</f>
        <v>30.588235294117649</v>
      </c>
      <c r="AN25" s="374"/>
      <c r="AO25" s="424">
        <v>12000</v>
      </c>
      <c r="AP25" s="129">
        <v>12000</v>
      </c>
      <c r="AQ25" s="129">
        <v>12000</v>
      </c>
      <c r="AR25" s="129">
        <f t="shared" si="23"/>
        <v>36000</v>
      </c>
      <c r="AS25" s="424">
        <f>AR25/(O25/100)</f>
        <v>21.176470588235293</v>
      </c>
      <c r="AT25" s="374"/>
      <c r="AU25" s="424">
        <f t="shared" si="21"/>
        <v>88000</v>
      </c>
      <c r="AV25" s="424">
        <f t="shared" si="14"/>
        <v>51.764705882352942</v>
      </c>
      <c r="AW25" s="374"/>
      <c r="AX25" s="424">
        <f t="shared" si="22"/>
        <v>170000</v>
      </c>
      <c r="AY25" s="424">
        <f t="shared" si="15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O27+O28+O29+O30</f>
        <v>14000</v>
      </c>
      <c r="P26" s="131">
        <f>P27+P28+P29+P30</f>
        <v>22000</v>
      </c>
      <c r="Q26" s="132">
        <f>Q27+Q28+Q29+Q30</f>
        <v>29000</v>
      </c>
      <c r="R26" s="103">
        <f>R27+R28+R29+R30</f>
        <v>14000</v>
      </c>
      <c r="S26" s="379"/>
      <c r="T26" s="103">
        <f>T27+T28+T29+T30</f>
        <v>2500</v>
      </c>
      <c r="U26" s="103">
        <f>U27+U28+U29+U30</f>
        <v>2500</v>
      </c>
      <c r="V26" s="103">
        <f>V27+V28+V29+V30</f>
        <v>2700</v>
      </c>
      <c r="W26" s="103">
        <f t="shared" si="3"/>
        <v>7700</v>
      </c>
      <c r="X26" s="102">
        <f t="shared" si="4"/>
        <v>55</v>
      </c>
      <c r="Y26" s="374"/>
      <c r="Z26" s="102">
        <f>Z27+Z28+Z29+Z30</f>
        <v>1600</v>
      </c>
      <c r="AA26" s="103">
        <f>AA27+AA28+AA29+AA30</f>
        <v>1300</v>
      </c>
      <c r="AB26" s="103">
        <f>AB27+AB28+AB29+AB30</f>
        <v>800</v>
      </c>
      <c r="AC26" s="103">
        <f t="shared" si="5"/>
        <v>3700</v>
      </c>
      <c r="AD26" s="420">
        <f>AC26/(R26/100)</f>
        <v>26.428571428571427</v>
      </c>
      <c r="AE26" s="374"/>
      <c r="AF26" s="420">
        <f t="shared" si="7"/>
        <v>11400</v>
      </c>
      <c r="AG26" s="420">
        <f t="shared" si="8"/>
        <v>81.428571428571431</v>
      </c>
      <c r="AH26" s="374"/>
      <c r="AI26" s="420">
        <f>AI27+AI28+AI29+AI30</f>
        <v>900</v>
      </c>
      <c r="AJ26" s="103">
        <f>AJ27+AJ28+AJ29+AJ30</f>
        <v>900</v>
      </c>
      <c r="AK26" s="103">
        <f>AK27+AK28+AK29+AK30</f>
        <v>800</v>
      </c>
      <c r="AL26" s="103">
        <f t="shared" si="9"/>
        <v>2600</v>
      </c>
      <c r="AM26" s="420">
        <f>AL26/(R26/100)</f>
        <v>18.571428571428573</v>
      </c>
      <c r="AN26" s="374"/>
      <c r="AO26" s="420">
        <f>AO27+AO28+AO29+AO30</f>
        <v>0</v>
      </c>
      <c r="AP26" s="103">
        <f>AP27+AP28+AP29+AP30</f>
        <v>0</v>
      </c>
      <c r="AQ26" s="103">
        <f>AQ27+AQ28+AQ29+AQ30</f>
        <v>0</v>
      </c>
      <c r="AR26" s="103">
        <f t="shared" si="23"/>
        <v>0</v>
      </c>
      <c r="AS26" s="420">
        <f>AR26/(R26/100)</f>
        <v>0</v>
      </c>
      <c r="AT26" s="374"/>
      <c r="AU26" s="420">
        <f t="shared" si="21"/>
        <v>2600</v>
      </c>
      <c r="AV26" s="420">
        <f t="shared" si="14"/>
        <v>18.571428571428573</v>
      </c>
      <c r="AW26" s="374"/>
      <c r="AX26" s="420">
        <f t="shared" si="22"/>
        <v>14000</v>
      </c>
      <c r="AY26" s="420">
        <f t="shared" si="15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7000</v>
      </c>
      <c r="P27" s="136">
        <v>10000</v>
      </c>
      <c r="Q27" s="137">
        <v>13000</v>
      </c>
      <c r="R27" s="129">
        <v>7000</v>
      </c>
      <c r="S27" s="375"/>
      <c r="T27" s="129">
        <v>700</v>
      </c>
      <c r="U27" s="129">
        <v>600</v>
      </c>
      <c r="V27" s="129">
        <v>600</v>
      </c>
      <c r="W27" s="129">
        <f t="shared" si="3"/>
        <v>1900</v>
      </c>
      <c r="X27" s="135">
        <f t="shared" si="4"/>
        <v>27.142857142857142</v>
      </c>
      <c r="Y27" s="374"/>
      <c r="Z27" s="135">
        <v>900</v>
      </c>
      <c r="AA27" s="129">
        <v>800</v>
      </c>
      <c r="AB27" s="129">
        <v>800</v>
      </c>
      <c r="AC27" s="129">
        <f t="shared" si="5"/>
        <v>2500</v>
      </c>
      <c r="AD27" s="424">
        <f>AC27/(R27/100)</f>
        <v>35.714285714285715</v>
      </c>
      <c r="AE27" s="374"/>
      <c r="AF27" s="424">
        <f t="shared" si="7"/>
        <v>4400</v>
      </c>
      <c r="AG27" s="424">
        <f t="shared" si="8"/>
        <v>62.857142857142854</v>
      </c>
      <c r="AH27" s="374"/>
      <c r="AI27" s="424">
        <v>900</v>
      </c>
      <c r="AJ27" s="129">
        <v>900</v>
      </c>
      <c r="AK27" s="129">
        <v>800</v>
      </c>
      <c r="AL27" s="129">
        <f t="shared" si="9"/>
        <v>2600</v>
      </c>
      <c r="AM27" s="424">
        <f>AL27/(R27/100)</f>
        <v>37.142857142857146</v>
      </c>
      <c r="AN27" s="374"/>
      <c r="AO27" s="424"/>
      <c r="AP27" s="129"/>
      <c r="AQ27" s="129"/>
      <c r="AR27" s="129">
        <f t="shared" si="23"/>
        <v>0</v>
      </c>
      <c r="AS27" s="424">
        <f>AR27/(R27/100)</f>
        <v>0</v>
      </c>
      <c r="AT27" s="374"/>
      <c r="AU27" s="424">
        <f t="shared" si="21"/>
        <v>2600</v>
      </c>
      <c r="AV27" s="424">
        <f t="shared" si="14"/>
        <v>37.142857142857146</v>
      </c>
      <c r="AW27" s="374"/>
      <c r="AX27" s="424">
        <f t="shared" si="22"/>
        <v>7000</v>
      </c>
      <c r="AY27" s="424">
        <f t="shared" si="15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2500</v>
      </c>
      <c r="P28" s="136">
        <v>4000</v>
      </c>
      <c r="Q28" s="137">
        <v>5000</v>
      </c>
      <c r="R28" s="129">
        <v>2500</v>
      </c>
      <c r="S28" s="375"/>
      <c r="T28" s="129">
        <v>500</v>
      </c>
      <c r="U28" s="129">
        <v>600</v>
      </c>
      <c r="V28" s="129">
        <v>600</v>
      </c>
      <c r="W28" s="129">
        <f t="shared" si="3"/>
        <v>1700</v>
      </c>
      <c r="X28" s="135">
        <f t="shared" si="4"/>
        <v>68</v>
      </c>
      <c r="Y28" s="374"/>
      <c r="Z28" s="135">
        <v>300</v>
      </c>
      <c r="AA28" s="129">
        <v>500</v>
      </c>
      <c r="AB28" s="129"/>
      <c r="AC28" s="129">
        <f t="shared" si="5"/>
        <v>800</v>
      </c>
      <c r="AD28" s="424">
        <f>AC28/(R28/100)</f>
        <v>32</v>
      </c>
      <c r="AE28" s="374"/>
      <c r="AF28" s="424">
        <f t="shared" si="7"/>
        <v>2500</v>
      </c>
      <c r="AG28" s="424">
        <f t="shared" si="8"/>
        <v>100</v>
      </c>
      <c r="AH28" s="374"/>
      <c r="AI28" s="424"/>
      <c r="AJ28" s="129"/>
      <c r="AK28" s="129"/>
      <c r="AL28" s="129">
        <f t="shared" si="9"/>
        <v>0</v>
      </c>
      <c r="AM28" s="424">
        <f>AL28/(R28/100)</f>
        <v>0</v>
      </c>
      <c r="AN28" s="374"/>
      <c r="AO28" s="424"/>
      <c r="AP28" s="129"/>
      <c r="AQ28" s="129"/>
      <c r="AR28" s="129">
        <f t="shared" si="23"/>
        <v>0</v>
      </c>
      <c r="AS28" s="424">
        <f>AR28/(R28/100)</f>
        <v>0</v>
      </c>
      <c r="AT28" s="374"/>
      <c r="AU28" s="424">
        <f t="shared" si="21"/>
        <v>0</v>
      </c>
      <c r="AV28" s="424">
        <f t="shared" si="14"/>
        <v>0</v>
      </c>
      <c r="AW28" s="374"/>
      <c r="AX28" s="424">
        <f t="shared" si="22"/>
        <v>2500</v>
      </c>
      <c r="AY28" s="424">
        <f t="shared" si="15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2500</v>
      </c>
      <c r="P29" s="136">
        <v>5000</v>
      </c>
      <c r="Q29" s="137">
        <v>8000</v>
      </c>
      <c r="R29" s="129">
        <v>2500</v>
      </c>
      <c r="S29" s="375"/>
      <c r="T29" s="129">
        <v>700</v>
      </c>
      <c r="U29" s="129">
        <v>700</v>
      </c>
      <c r="V29" s="129">
        <v>700</v>
      </c>
      <c r="W29" s="129">
        <f t="shared" si="3"/>
        <v>2100</v>
      </c>
      <c r="X29" s="135">
        <f t="shared" si="4"/>
        <v>84</v>
      </c>
      <c r="Y29" s="374"/>
      <c r="Z29" s="135">
        <v>400</v>
      </c>
      <c r="AA29" s="129"/>
      <c r="AB29" s="129"/>
      <c r="AC29" s="129">
        <f t="shared" si="5"/>
        <v>400</v>
      </c>
      <c r="AD29" s="424">
        <f>AC29/(R29/100)</f>
        <v>16</v>
      </c>
      <c r="AE29" s="374"/>
      <c r="AF29" s="424">
        <f t="shared" si="7"/>
        <v>2500</v>
      </c>
      <c r="AG29" s="424">
        <f t="shared" si="8"/>
        <v>100</v>
      </c>
      <c r="AH29" s="374"/>
      <c r="AI29" s="424"/>
      <c r="AJ29" s="129"/>
      <c r="AK29" s="129"/>
      <c r="AL29" s="129">
        <f t="shared" si="9"/>
        <v>0</v>
      </c>
      <c r="AM29" s="424">
        <f>AL29/(R29/100)</f>
        <v>0</v>
      </c>
      <c r="AN29" s="374"/>
      <c r="AO29" s="424"/>
      <c r="AP29" s="129"/>
      <c r="AQ29" s="129"/>
      <c r="AR29" s="129">
        <f t="shared" si="23"/>
        <v>0</v>
      </c>
      <c r="AS29" s="424">
        <f>AR29/(R29/100)</f>
        <v>0</v>
      </c>
      <c r="AT29" s="374"/>
      <c r="AU29" s="424">
        <f t="shared" si="21"/>
        <v>0</v>
      </c>
      <c r="AV29" s="424">
        <f t="shared" si="14"/>
        <v>0</v>
      </c>
      <c r="AW29" s="374"/>
      <c r="AX29" s="424">
        <f t="shared" si="22"/>
        <v>2500</v>
      </c>
      <c r="AY29" s="424">
        <f t="shared" si="15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7</v>
      </c>
      <c r="L30" s="62"/>
      <c r="M30" s="63"/>
      <c r="N30" s="134" t="s">
        <v>59</v>
      </c>
      <c r="O30" s="129">
        <v>2000</v>
      </c>
      <c r="P30" s="136">
        <v>3000</v>
      </c>
      <c r="Q30" s="137">
        <v>3000</v>
      </c>
      <c r="R30" s="129">
        <v>2000</v>
      </c>
      <c r="S30" s="375"/>
      <c r="T30" s="129">
        <v>600</v>
      </c>
      <c r="U30" s="129">
        <v>600</v>
      </c>
      <c r="V30" s="129">
        <v>800</v>
      </c>
      <c r="W30" s="129">
        <f t="shared" si="3"/>
        <v>2000</v>
      </c>
      <c r="X30" s="135">
        <f t="shared" si="4"/>
        <v>100</v>
      </c>
      <c r="Y30" s="374"/>
      <c r="Z30" s="135"/>
      <c r="AA30" s="129"/>
      <c r="AB30" s="129"/>
      <c r="AC30" s="129">
        <f t="shared" si="5"/>
        <v>0</v>
      </c>
      <c r="AD30" s="424">
        <f>AC30/(R30/100)</f>
        <v>0</v>
      </c>
      <c r="AE30" s="374"/>
      <c r="AF30" s="424">
        <f t="shared" si="7"/>
        <v>2000</v>
      </c>
      <c r="AG30" s="424">
        <f t="shared" si="8"/>
        <v>100</v>
      </c>
      <c r="AH30" s="374"/>
      <c r="AI30" s="424"/>
      <c r="AJ30" s="129"/>
      <c r="AK30" s="129"/>
      <c r="AL30" s="129">
        <f t="shared" si="9"/>
        <v>0</v>
      </c>
      <c r="AM30" s="424">
        <f>AL30/(R30/100)</f>
        <v>0</v>
      </c>
      <c r="AN30" s="374"/>
      <c r="AO30" s="424"/>
      <c r="AP30" s="129"/>
      <c r="AQ30" s="129"/>
      <c r="AR30" s="129">
        <f t="shared" si="23"/>
        <v>0</v>
      </c>
      <c r="AS30" s="424">
        <f>AR30/(R30/100)</f>
        <v>0</v>
      </c>
      <c r="AT30" s="374"/>
      <c r="AU30" s="424">
        <f t="shared" si="21"/>
        <v>0</v>
      </c>
      <c r="AV30" s="424">
        <f t="shared" si="14"/>
        <v>0</v>
      </c>
      <c r="AW30" s="374"/>
      <c r="AX30" s="424">
        <f t="shared" si="22"/>
        <v>2000</v>
      </c>
      <c r="AY30" s="424">
        <f t="shared" si="15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7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W19" sqref="W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374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374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374" customWidth="1"/>
    <col min="32" max="32" width="13" style="12" customWidth="1"/>
    <col min="33" max="33" width="11.7109375" style="12" customWidth="1"/>
    <col min="34" max="34" width="1.7109375" style="374" customWidth="1"/>
    <col min="35" max="38" width="13" style="12" customWidth="1"/>
    <col min="39" max="39" width="11.7109375" style="12" customWidth="1"/>
    <col min="40" max="40" width="1.7109375" style="374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374" customWidth="1"/>
    <col min="47" max="47" width="13" style="12" customWidth="1"/>
    <col min="48" max="48" width="11.7109375" style="12" customWidth="1"/>
    <col min="49" max="49" width="1.7109375" style="374" customWidth="1"/>
    <col min="50" max="50" width="14.5703125" style="12" customWidth="1"/>
    <col min="51" max="51" width="11.7109375" style="12" customWidth="1"/>
    <col min="52" max="240" width="9.140625" style="14"/>
    <col min="241" max="248" width="4" style="14" customWidth="1"/>
    <col min="249" max="249" width="6" style="14" customWidth="1"/>
    <col min="250" max="251" width="4" style="14" customWidth="1"/>
    <col min="252" max="253" width="0" style="14" hidden="1" customWidth="1"/>
    <col min="254" max="254" width="47.7109375" style="14" customWidth="1"/>
    <col min="255" max="257" width="0" style="14" hidden="1" customWidth="1"/>
    <col min="258" max="258" width="14.5703125" style="14" customWidth="1"/>
    <col min="259" max="268" width="0" style="14" hidden="1" customWidth="1"/>
    <col min="269" max="269" width="1.7109375" style="14" customWidth="1"/>
    <col min="270" max="270" width="13" style="14" customWidth="1"/>
    <col min="271" max="272" width="11.7109375" style="14" customWidth="1"/>
    <col min="273" max="273" width="13" style="14" customWidth="1"/>
    <col min="274" max="274" width="11.7109375" style="14" customWidth="1"/>
    <col min="275" max="275" width="1.7109375" style="14" customWidth="1"/>
    <col min="276" max="276" width="13" style="14" customWidth="1"/>
    <col min="277" max="278" width="1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2" width="13" style="14" customWidth="1"/>
    <col min="283" max="283" width="11.7109375" style="14" customWidth="1"/>
    <col min="284" max="284" width="1.7109375" style="14" customWidth="1"/>
    <col min="285" max="288" width="13" style="14" customWidth="1"/>
    <col min="289" max="289" width="11.7109375" style="14" customWidth="1"/>
    <col min="290" max="290" width="1.7109375" style="14" customWidth="1"/>
    <col min="291" max="293" width="1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7" width="13" style="14" customWidth="1"/>
    <col min="298" max="298" width="11.7109375" style="14" customWidth="1"/>
    <col min="299" max="299" width="1.7109375" style="14" customWidth="1"/>
    <col min="300" max="300" width="14.5703125" style="14" customWidth="1"/>
    <col min="301" max="301" width="11.7109375" style="14" customWidth="1"/>
    <col min="302" max="496" width="9.140625" style="14"/>
    <col min="497" max="504" width="4" style="14" customWidth="1"/>
    <col min="505" max="505" width="6" style="14" customWidth="1"/>
    <col min="506" max="507" width="4" style="14" customWidth="1"/>
    <col min="508" max="509" width="0" style="14" hidden="1" customWidth="1"/>
    <col min="510" max="510" width="47.7109375" style="14" customWidth="1"/>
    <col min="511" max="513" width="0" style="14" hidden="1" customWidth="1"/>
    <col min="514" max="514" width="14.5703125" style="14" customWidth="1"/>
    <col min="515" max="524" width="0" style="14" hidden="1" customWidth="1"/>
    <col min="525" max="525" width="1.7109375" style="14" customWidth="1"/>
    <col min="526" max="526" width="13" style="14" customWidth="1"/>
    <col min="527" max="528" width="11.7109375" style="14" customWidth="1"/>
    <col min="529" max="529" width="13" style="14" customWidth="1"/>
    <col min="530" max="530" width="11.7109375" style="14" customWidth="1"/>
    <col min="531" max="531" width="1.7109375" style="14" customWidth="1"/>
    <col min="532" max="532" width="13" style="14" customWidth="1"/>
    <col min="533" max="534" width="1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38" width="13" style="14" customWidth="1"/>
    <col min="539" max="539" width="11.7109375" style="14" customWidth="1"/>
    <col min="540" max="540" width="1.7109375" style="14" customWidth="1"/>
    <col min="541" max="544" width="13" style="14" customWidth="1"/>
    <col min="545" max="545" width="11.7109375" style="14" customWidth="1"/>
    <col min="546" max="546" width="1.7109375" style="14" customWidth="1"/>
    <col min="547" max="549" width="1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3" width="13" style="14" customWidth="1"/>
    <col min="554" max="554" width="11.7109375" style="14" customWidth="1"/>
    <col min="555" max="555" width="1.7109375" style="14" customWidth="1"/>
    <col min="556" max="556" width="14.5703125" style="14" customWidth="1"/>
    <col min="557" max="557" width="11.7109375" style="14" customWidth="1"/>
    <col min="558" max="752" width="9.140625" style="14"/>
    <col min="753" max="760" width="4" style="14" customWidth="1"/>
    <col min="761" max="761" width="6" style="14" customWidth="1"/>
    <col min="762" max="763" width="4" style="14" customWidth="1"/>
    <col min="764" max="765" width="0" style="14" hidden="1" customWidth="1"/>
    <col min="766" max="766" width="47.7109375" style="14" customWidth="1"/>
    <col min="767" max="769" width="0" style="14" hidden="1" customWidth="1"/>
    <col min="770" max="770" width="14.5703125" style="14" customWidth="1"/>
    <col min="771" max="780" width="0" style="14" hidden="1" customWidth="1"/>
    <col min="781" max="781" width="1.7109375" style="14" customWidth="1"/>
    <col min="782" max="782" width="13" style="14" customWidth="1"/>
    <col min="783" max="784" width="11.7109375" style="14" customWidth="1"/>
    <col min="785" max="785" width="13" style="14" customWidth="1"/>
    <col min="786" max="786" width="11.7109375" style="14" customWidth="1"/>
    <col min="787" max="787" width="1.7109375" style="14" customWidth="1"/>
    <col min="788" max="788" width="13" style="14" customWidth="1"/>
    <col min="789" max="790" width="1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4" width="13" style="14" customWidth="1"/>
    <col min="795" max="795" width="11.7109375" style="14" customWidth="1"/>
    <col min="796" max="796" width="1.7109375" style="14" customWidth="1"/>
    <col min="797" max="800" width="13" style="14" customWidth="1"/>
    <col min="801" max="801" width="11.7109375" style="14" customWidth="1"/>
    <col min="802" max="802" width="1.7109375" style="14" customWidth="1"/>
    <col min="803" max="805" width="1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09" width="13" style="14" customWidth="1"/>
    <col min="810" max="810" width="11.7109375" style="14" customWidth="1"/>
    <col min="811" max="811" width="1.7109375" style="14" customWidth="1"/>
    <col min="812" max="812" width="14.5703125" style="14" customWidth="1"/>
    <col min="813" max="813" width="11.7109375" style="14" customWidth="1"/>
    <col min="814" max="1008" width="9.140625" style="14"/>
    <col min="1009" max="1016" width="4" style="14" customWidth="1"/>
    <col min="1017" max="1017" width="6" style="14" customWidth="1"/>
    <col min="1018" max="1019" width="4" style="14" customWidth="1"/>
    <col min="1020" max="1021" width="0" style="14" hidden="1" customWidth="1"/>
    <col min="1022" max="1022" width="47.7109375" style="14" customWidth="1"/>
    <col min="1023" max="1025" width="0" style="14" hidden="1" customWidth="1"/>
    <col min="1026" max="1026" width="14.5703125" style="14" customWidth="1"/>
    <col min="1027" max="1036" width="0" style="14" hidden="1" customWidth="1"/>
    <col min="1037" max="1037" width="1.7109375" style="14" customWidth="1"/>
    <col min="1038" max="1038" width="13" style="14" customWidth="1"/>
    <col min="1039" max="1040" width="11.7109375" style="14" customWidth="1"/>
    <col min="1041" max="1041" width="13" style="14" customWidth="1"/>
    <col min="1042" max="1042" width="11.7109375" style="14" customWidth="1"/>
    <col min="1043" max="1043" width="1.7109375" style="14" customWidth="1"/>
    <col min="1044" max="1044" width="13" style="14" customWidth="1"/>
    <col min="1045" max="1046" width="1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0" width="13" style="14" customWidth="1"/>
    <col min="1051" max="1051" width="11.7109375" style="14" customWidth="1"/>
    <col min="1052" max="1052" width="1.7109375" style="14" customWidth="1"/>
    <col min="1053" max="1056" width="13" style="14" customWidth="1"/>
    <col min="1057" max="1057" width="11.7109375" style="14" customWidth="1"/>
    <col min="1058" max="1058" width="1.7109375" style="14" customWidth="1"/>
    <col min="1059" max="1061" width="1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5" width="13" style="14" customWidth="1"/>
    <col min="1066" max="1066" width="11.7109375" style="14" customWidth="1"/>
    <col min="1067" max="1067" width="1.7109375" style="14" customWidth="1"/>
    <col min="1068" max="1068" width="14.5703125" style="14" customWidth="1"/>
    <col min="1069" max="1069" width="11.7109375" style="14" customWidth="1"/>
    <col min="1070" max="1264" width="9.140625" style="14"/>
    <col min="1265" max="1272" width="4" style="14" customWidth="1"/>
    <col min="1273" max="1273" width="6" style="14" customWidth="1"/>
    <col min="1274" max="1275" width="4" style="14" customWidth="1"/>
    <col min="1276" max="1277" width="0" style="14" hidden="1" customWidth="1"/>
    <col min="1278" max="1278" width="47.7109375" style="14" customWidth="1"/>
    <col min="1279" max="1281" width="0" style="14" hidden="1" customWidth="1"/>
    <col min="1282" max="1282" width="14.5703125" style="14" customWidth="1"/>
    <col min="1283" max="1292" width="0" style="14" hidden="1" customWidth="1"/>
    <col min="1293" max="1293" width="1.7109375" style="14" customWidth="1"/>
    <col min="1294" max="1294" width="13" style="14" customWidth="1"/>
    <col min="1295" max="1296" width="11.7109375" style="14" customWidth="1"/>
    <col min="1297" max="1297" width="13" style="14" customWidth="1"/>
    <col min="1298" max="1298" width="11.7109375" style="14" customWidth="1"/>
    <col min="1299" max="1299" width="1.7109375" style="14" customWidth="1"/>
    <col min="1300" max="1300" width="13" style="14" customWidth="1"/>
    <col min="1301" max="1302" width="1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6" width="13" style="14" customWidth="1"/>
    <col min="1307" max="1307" width="11.7109375" style="14" customWidth="1"/>
    <col min="1308" max="1308" width="1.7109375" style="14" customWidth="1"/>
    <col min="1309" max="1312" width="13" style="14" customWidth="1"/>
    <col min="1313" max="1313" width="11.7109375" style="14" customWidth="1"/>
    <col min="1314" max="1314" width="1.7109375" style="14" customWidth="1"/>
    <col min="1315" max="1317" width="1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1" width="13" style="14" customWidth="1"/>
    <col min="1322" max="1322" width="11.7109375" style="14" customWidth="1"/>
    <col min="1323" max="1323" width="1.7109375" style="14" customWidth="1"/>
    <col min="1324" max="1324" width="14.5703125" style="14" customWidth="1"/>
    <col min="1325" max="1325" width="11.7109375" style="14" customWidth="1"/>
    <col min="1326" max="1520" width="9.140625" style="14"/>
    <col min="1521" max="1528" width="4" style="14" customWidth="1"/>
    <col min="1529" max="1529" width="6" style="14" customWidth="1"/>
    <col min="1530" max="1531" width="4" style="14" customWidth="1"/>
    <col min="1532" max="1533" width="0" style="14" hidden="1" customWidth="1"/>
    <col min="1534" max="1534" width="47.7109375" style="14" customWidth="1"/>
    <col min="1535" max="1537" width="0" style="14" hidden="1" customWidth="1"/>
    <col min="1538" max="1538" width="14.5703125" style="14" customWidth="1"/>
    <col min="1539" max="1548" width="0" style="14" hidden="1" customWidth="1"/>
    <col min="1549" max="1549" width="1.7109375" style="14" customWidth="1"/>
    <col min="1550" max="1550" width="13" style="14" customWidth="1"/>
    <col min="1551" max="1552" width="11.7109375" style="14" customWidth="1"/>
    <col min="1553" max="1553" width="13" style="14" customWidth="1"/>
    <col min="1554" max="1554" width="11.7109375" style="14" customWidth="1"/>
    <col min="1555" max="1555" width="1.7109375" style="14" customWidth="1"/>
    <col min="1556" max="1556" width="13" style="14" customWidth="1"/>
    <col min="1557" max="1558" width="1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2" width="13" style="14" customWidth="1"/>
    <col min="1563" max="1563" width="11.7109375" style="14" customWidth="1"/>
    <col min="1564" max="1564" width="1.7109375" style="14" customWidth="1"/>
    <col min="1565" max="1568" width="13" style="14" customWidth="1"/>
    <col min="1569" max="1569" width="11.7109375" style="14" customWidth="1"/>
    <col min="1570" max="1570" width="1.7109375" style="14" customWidth="1"/>
    <col min="1571" max="1573" width="1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7" width="13" style="14" customWidth="1"/>
    <col min="1578" max="1578" width="11.7109375" style="14" customWidth="1"/>
    <col min="1579" max="1579" width="1.7109375" style="14" customWidth="1"/>
    <col min="1580" max="1580" width="14.5703125" style="14" customWidth="1"/>
    <col min="1581" max="1581" width="11.7109375" style="14" customWidth="1"/>
    <col min="1582" max="1776" width="9.140625" style="14"/>
    <col min="1777" max="1784" width="4" style="14" customWidth="1"/>
    <col min="1785" max="1785" width="6" style="14" customWidth="1"/>
    <col min="1786" max="1787" width="4" style="14" customWidth="1"/>
    <col min="1788" max="1789" width="0" style="14" hidden="1" customWidth="1"/>
    <col min="1790" max="1790" width="47.7109375" style="14" customWidth="1"/>
    <col min="1791" max="1793" width="0" style="14" hidden="1" customWidth="1"/>
    <col min="1794" max="1794" width="14.5703125" style="14" customWidth="1"/>
    <col min="1795" max="1804" width="0" style="14" hidden="1" customWidth="1"/>
    <col min="1805" max="1805" width="1.7109375" style="14" customWidth="1"/>
    <col min="1806" max="1806" width="13" style="14" customWidth="1"/>
    <col min="1807" max="1808" width="11.7109375" style="14" customWidth="1"/>
    <col min="1809" max="1809" width="13" style="14" customWidth="1"/>
    <col min="1810" max="1810" width="11.7109375" style="14" customWidth="1"/>
    <col min="1811" max="1811" width="1.7109375" style="14" customWidth="1"/>
    <col min="1812" max="1812" width="13" style="14" customWidth="1"/>
    <col min="1813" max="1814" width="1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18" width="13" style="14" customWidth="1"/>
    <col min="1819" max="1819" width="11.7109375" style="14" customWidth="1"/>
    <col min="1820" max="1820" width="1.7109375" style="14" customWidth="1"/>
    <col min="1821" max="1824" width="13" style="14" customWidth="1"/>
    <col min="1825" max="1825" width="11.7109375" style="14" customWidth="1"/>
    <col min="1826" max="1826" width="1.7109375" style="14" customWidth="1"/>
    <col min="1827" max="1829" width="1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3" width="13" style="14" customWidth="1"/>
    <col min="1834" max="1834" width="11.7109375" style="14" customWidth="1"/>
    <col min="1835" max="1835" width="1.7109375" style="14" customWidth="1"/>
    <col min="1836" max="1836" width="14.5703125" style="14" customWidth="1"/>
    <col min="1837" max="1837" width="11.7109375" style="14" customWidth="1"/>
    <col min="1838" max="2032" width="9.140625" style="14"/>
    <col min="2033" max="2040" width="4" style="14" customWidth="1"/>
    <col min="2041" max="2041" width="6" style="14" customWidth="1"/>
    <col min="2042" max="2043" width="4" style="14" customWidth="1"/>
    <col min="2044" max="2045" width="0" style="14" hidden="1" customWidth="1"/>
    <col min="2046" max="2046" width="47.7109375" style="14" customWidth="1"/>
    <col min="2047" max="2049" width="0" style="14" hidden="1" customWidth="1"/>
    <col min="2050" max="2050" width="14.5703125" style="14" customWidth="1"/>
    <col min="2051" max="2060" width="0" style="14" hidden="1" customWidth="1"/>
    <col min="2061" max="2061" width="1.7109375" style="14" customWidth="1"/>
    <col min="2062" max="2062" width="13" style="14" customWidth="1"/>
    <col min="2063" max="2064" width="11.7109375" style="14" customWidth="1"/>
    <col min="2065" max="2065" width="13" style="14" customWidth="1"/>
    <col min="2066" max="2066" width="11.7109375" style="14" customWidth="1"/>
    <col min="2067" max="2067" width="1.7109375" style="14" customWidth="1"/>
    <col min="2068" max="2068" width="13" style="14" customWidth="1"/>
    <col min="2069" max="2070" width="1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4" width="13" style="14" customWidth="1"/>
    <col min="2075" max="2075" width="11.7109375" style="14" customWidth="1"/>
    <col min="2076" max="2076" width="1.7109375" style="14" customWidth="1"/>
    <col min="2077" max="2080" width="13" style="14" customWidth="1"/>
    <col min="2081" max="2081" width="11.7109375" style="14" customWidth="1"/>
    <col min="2082" max="2082" width="1.7109375" style="14" customWidth="1"/>
    <col min="2083" max="2085" width="1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89" width="13" style="14" customWidth="1"/>
    <col min="2090" max="2090" width="11.7109375" style="14" customWidth="1"/>
    <col min="2091" max="2091" width="1.7109375" style="14" customWidth="1"/>
    <col min="2092" max="2092" width="14.5703125" style="14" customWidth="1"/>
    <col min="2093" max="2093" width="11.7109375" style="14" customWidth="1"/>
    <col min="2094" max="2288" width="9.140625" style="14"/>
    <col min="2289" max="2296" width="4" style="14" customWidth="1"/>
    <col min="2297" max="2297" width="6" style="14" customWidth="1"/>
    <col min="2298" max="2299" width="4" style="14" customWidth="1"/>
    <col min="2300" max="2301" width="0" style="14" hidden="1" customWidth="1"/>
    <col min="2302" max="2302" width="47.7109375" style="14" customWidth="1"/>
    <col min="2303" max="2305" width="0" style="14" hidden="1" customWidth="1"/>
    <col min="2306" max="2306" width="14.5703125" style="14" customWidth="1"/>
    <col min="2307" max="2316" width="0" style="14" hidden="1" customWidth="1"/>
    <col min="2317" max="2317" width="1.7109375" style="14" customWidth="1"/>
    <col min="2318" max="2318" width="13" style="14" customWidth="1"/>
    <col min="2319" max="2320" width="11.7109375" style="14" customWidth="1"/>
    <col min="2321" max="2321" width="13" style="14" customWidth="1"/>
    <col min="2322" max="2322" width="11.7109375" style="14" customWidth="1"/>
    <col min="2323" max="2323" width="1.7109375" style="14" customWidth="1"/>
    <col min="2324" max="2324" width="13" style="14" customWidth="1"/>
    <col min="2325" max="2326" width="1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0" width="13" style="14" customWidth="1"/>
    <col min="2331" max="2331" width="11.7109375" style="14" customWidth="1"/>
    <col min="2332" max="2332" width="1.7109375" style="14" customWidth="1"/>
    <col min="2333" max="2336" width="13" style="14" customWidth="1"/>
    <col min="2337" max="2337" width="11.7109375" style="14" customWidth="1"/>
    <col min="2338" max="2338" width="1.7109375" style="14" customWidth="1"/>
    <col min="2339" max="2341" width="1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5" width="13" style="14" customWidth="1"/>
    <col min="2346" max="2346" width="11.7109375" style="14" customWidth="1"/>
    <col min="2347" max="2347" width="1.7109375" style="14" customWidth="1"/>
    <col min="2348" max="2348" width="14.5703125" style="14" customWidth="1"/>
    <col min="2349" max="2349" width="11.7109375" style="14" customWidth="1"/>
    <col min="2350" max="2544" width="9.140625" style="14"/>
    <col min="2545" max="2552" width="4" style="14" customWidth="1"/>
    <col min="2553" max="2553" width="6" style="14" customWidth="1"/>
    <col min="2554" max="2555" width="4" style="14" customWidth="1"/>
    <col min="2556" max="2557" width="0" style="14" hidden="1" customWidth="1"/>
    <col min="2558" max="2558" width="47.7109375" style="14" customWidth="1"/>
    <col min="2559" max="2561" width="0" style="14" hidden="1" customWidth="1"/>
    <col min="2562" max="2562" width="14.5703125" style="14" customWidth="1"/>
    <col min="2563" max="2572" width="0" style="14" hidden="1" customWidth="1"/>
    <col min="2573" max="2573" width="1.7109375" style="14" customWidth="1"/>
    <col min="2574" max="2574" width="13" style="14" customWidth="1"/>
    <col min="2575" max="2576" width="11.7109375" style="14" customWidth="1"/>
    <col min="2577" max="2577" width="13" style="14" customWidth="1"/>
    <col min="2578" max="2578" width="11.7109375" style="14" customWidth="1"/>
    <col min="2579" max="2579" width="1.7109375" style="14" customWidth="1"/>
    <col min="2580" max="2580" width="13" style="14" customWidth="1"/>
    <col min="2581" max="2582" width="1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6" width="13" style="14" customWidth="1"/>
    <col min="2587" max="2587" width="11.7109375" style="14" customWidth="1"/>
    <col min="2588" max="2588" width="1.7109375" style="14" customWidth="1"/>
    <col min="2589" max="2592" width="13" style="14" customWidth="1"/>
    <col min="2593" max="2593" width="11.7109375" style="14" customWidth="1"/>
    <col min="2594" max="2594" width="1.7109375" style="14" customWidth="1"/>
    <col min="2595" max="2597" width="1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1" width="13" style="14" customWidth="1"/>
    <col min="2602" max="2602" width="11.7109375" style="14" customWidth="1"/>
    <col min="2603" max="2603" width="1.7109375" style="14" customWidth="1"/>
    <col min="2604" max="2604" width="14.5703125" style="14" customWidth="1"/>
    <col min="2605" max="2605" width="11.7109375" style="14" customWidth="1"/>
    <col min="2606" max="2800" width="9.140625" style="14"/>
    <col min="2801" max="2808" width="4" style="14" customWidth="1"/>
    <col min="2809" max="2809" width="6" style="14" customWidth="1"/>
    <col min="2810" max="2811" width="4" style="14" customWidth="1"/>
    <col min="2812" max="2813" width="0" style="14" hidden="1" customWidth="1"/>
    <col min="2814" max="2814" width="47.7109375" style="14" customWidth="1"/>
    <col min="2815" max="2817" width="0" style="14" hidden="1" customWidth="1"/>
    <col min="2818" max="2818" width="14.5703125" style="14" customWidth="1"/>
    <col min="2819" max="2828" width="0" style="14" hidden="1" customWidth="1"/>
    <col min="2829" max="2829" width="1.7109375" style="14" customWidth="1"/>
    <col min="2830" max="2830" width="13" style="14" customWidth="1"/>
    <col min="2831" max="2832" width="11.7109375" style="14" customWidth="1"/>
    <col min="2833" max="2833" width="13" style="14" customWidth="1"/>
    <col min="2834" max="2834" width="11.7109375" style="14" customWidth="1"/>
    <col min="2835" max="2835" width="1.7109375" style="14" customWidth="1"/>
    <col min="2836" max="2836" width="13" style="14" customWidth="1"/>
    <col min="2837" max="2838" width="1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2" width="13" style="14" customWidth="1"/>
    <col min="2843" max="2843" width="11.7109375" style="14" customWidth="1"/>
    <col min="2844" max="2844" width="1.7109375" style="14" customWidth="1"/>
    <col min="2845" max="2848" width="13" style="14" customWidth="1"/>
    <col min="2849" max="2849" width="11.7109375" style="14" customWidth="1"/>
    <col min="2850" max="2850" width="1.7109375" style="14" customWidth="1"/>
    <col min="2851" max="2853" width="1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7" width="13" style="14" customWidth="1"/>
    <col min="2858" max="2858" width="11.7109375" style="14" customWidth="1"/>
    <col min="2859" max="2859" width="1.7109375" style="14" customWidth="1"/>
    <col min="2860" max="2860" width="14.5703125" style="14" customWidth="1"/>
    <col min="2861" max="2861" width="11.7109375" style="14" customWidth="1"/>
    <col min="2862" max="3056" width="9.140625" style="14"/>
    <col min="3057" max="3064" width="4" style="14" customWidth="1"/>
    <col min="3065" max="3065" width="6" style="14" customWidth="1"/>
    <col min="3066" max="3067" width="4" style="14" customWidth="1"/>
    <col min="3068" max="3069" width="0" style="14" hidden="1" customWidth="1"/>
    <col min="3070" max="3070" width="47.7109375" style="14" customWidth="1"/>
    <col min="3071" max="3073" width="0" style="14" hidden="1" customWidth="1"/>
    <col min="3074" max="3074" width="14.5703125" style="14" customWidth="1"/>
    <col min="3075" max="3084" width="0" style="14" hidden="1" customWidth="1"/>
    <col min="3085" max="3085" width="1.7109375" style="14" customWidth="1"/>
    <col min="3086" max="3086" width="13" style="14" customWidth="1"/>
    <col min="3087" max="3088" width="11.7109375" style="14" customWidth="1"/>
    <col min="3089" max="3089" width="13" style="14" customWidth="1"/>
    <col min="3090" max="3090" width="11.7109375" style="14" customWidth="1"/>
    <col min="3091" max="3091" width="1.7109375" style="14" customWidth="1"/>
    <col min="3092" max="3092" width="13" style="14" customWidth="1"/>
    <col min="3093" max="3094" width="1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098" width="13" style="14" customWidth="1"/>
    <col min="3099" max="3099" width="11.7109375" style="14" customWidth="1"/>
    <col min="3100" max="3100" width="1.7109375" style="14" customWidth="1"/>
    <col min="3101" max="3104" width="13" style="14" customWidth="1"/>
    <col min="3105" max="3105" width="11.7109375" style="14" customWidth="1"/>
    <col min="3106" max="3106" width="1.7109375" style="14" customWidth="1"/>
    <col min="3107" max="3109" width="1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3" width="13" style="14" customWidth="1"/>
    <col min="3114" max="3114" width="11.7109375" style="14" customWidth="1"/>
    <col min="3115" max="3115" width="1.7109375" style="14" customWidth="1"/>
    <col min="3116" max="3116" width="14.5703125" style="14" customWidth="1"/>
    <col min="3117" max="3117" width="11.7109375" style="14" customWidth="1"/>
    <col min="3118" max="3312" width="9.140625" style="14"/>
    <col min="3313" max="3320" width="4" style="14" customWidth="1"/>
    <col min="3321" max="3321" width="6" style="14" customWidth="1"/>
    <col min="3322" max="3323" width="4" style="14" customWidth="1"/>
    <col min="3324" max="3325" width="0" style="14" hidden="1" customWidth="1"/>
    <col min="3326" max="3326" width="47.7109375" style="14" customWidth="1"/>
    <col min="3327" max="3329" width="0" style="14" hidden="1" customWidth="1"/>
    <col min="3330" max="3330" width="14.5703125" style="14" customWidth="1"/>
    <col min="3331" max="3340" width="0" style="14" hidden="1" customWidth="1"/>
    <col min="3341" max="3341" width="1.7109375" style="14" customWidth="1"/>
    <col min="3342" max="3342" width="13" style="14" customWidth="1"/>
    <col min="3343" max="3344" width="11.7109375" style="14" customWidth="1"/>
    <col min="3345" max="3345" width="13" style="14" customWidth="1"/>
    <col min="3346" max="3346" width="11.7109375" style="14" customWidth="1"/>
    <col min="3347" max="3347" width="1.7109375" style="14" customWidth="1"/>
    <col min="3348" max="3348" width="13" style="14" customWidth="1"/>
    <col min="3349" max="3350" width="1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4" width="13" style="14" customWidth="1"/>
    <col min="3355" max="3355" width="11.7109375" style="14" customWidth="1"/>
    <col min="3356" max="3356" width="1.7109375" style="14" customWidth="1"/>
    <col min="3357" max="3360" width="13" style="14" customWidth="1"/>
    <col min="3361" max="3361" width="11.7109375" style="14" customWidth="1"/>
    <col min="3362" max="3362" width="1.7109375" style="14" customWidth="1"/>
    <col min="3363" max="3365" width="1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69" width="13" style="14" customWidth="1"/>
    <col min="3370" max="3370" width="11.7109375" style="14" customWidth="1"/>
    <col min="3371" max="3371" width="1.7109375" style="14" customWidth="1"/>
    <col min="3372" max="3372" width="14.5703125" style="14" customWidth="1"/>
    <col min="3373" max="3373" width="11.7109375" style="14" customWidth="1"/>
    <col min="3374" max="3568" width="9.140625" style="14"/>
    <col min="3569" max="3576" width="4" style="14" customWidth="1"/>
    <col min="3577" max="3577" width="6" style="14" customWidth="1"/>
    <col min="3578" max="3579" width="4" style="14" customWidth="1"/>
    <col min="3580" max="3581" width="0" style="14" hidden="1" customWidth="1"/>
    <col min="3582" max="3582" width="47.7109375" style="14" customWidth="1"/>
    <col min="3583" max="3585" width="0" style="14" hidden="1" customWidth="1"/>
    <col min="3586" max="3586" width="14.5703125" style="14" customWidth="1"/>
    <col min="3587" max="3596" width="0" style="14" hidden="1" customWidth="1"/>
    <col min="3597" max="3597" width="1.7109375" style="14" customWidth="1"/>
    <col min="3598" max="3598" width="13" style="14" customWidth="1"/>
    <col min="3599" max="3600" width="11.7109375" style="14" customWidth="1"/>
    <col min="3601" max="3601" width="13" style="14" customWidth="1"/>
    <col min="3602" max="3602" width="11.7109375" style="14" customWidth="1"/>
    <col min="3603" max="3603" width="1.7109375" style="14" customWidth="1"/>
    <col min="3604" max="3604" width="13" style="14" customWidth="1"/>
    <col min="3605" max="3606" width="1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0" width="13" style="14" customWidth="1"/>
    <col min="3611" max="3611" width="11.7109375" style="14" customWidth="1"/>
    <col min="3612" max="3612" width="1.7109375" style="14" customWidth="1"/>
    <col min="3613" max="3616" width="13" style="14" customWidth="1"/>
    <col min="3617" max="3617" width="11.7109375" style="14" customWidth="1"/>
    <col min="3618" max="3618" width="1.7109375" style="14" customWidth="1"/>
    <col min="3619" max="3621" width="1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5" width="13" style="14" customWidth="1"/>
    <col min="3626" max="3626" width="11.7109375" style="14" customWidth="1"/>
    <col min="3627" max="3627" width="1.7109375" style="14" customWidth="1"/>
    <col min="3628" max="3628" width="14.5703125" style="14" customWidth="1"/>
    <col min="3629" max="3629" width="11.7109375" style="14" customWidth="1"/>
    <col min="3630" max="3824" width="9.140625" style="14"/>
    <col min="3825" max="3832" width="4" style="14" customWidth="1"/>
    <col min="3833" max="3833" width="6" style="14" customWidth="1"/>
    <col min="3834" max="3835" width="4" style="14" customWidth="1"/>
    <col min="3836" max="3837" width="0" style="14" hidden="1" customWidth="1"/>
    <col min="3838" max="3838" width="47.7109375" style="14" customWidth="1"/>
    <col min="3839" max="3841" width="0" style="14" hidden="1" customWidth="1"/>
    <col min="3842" max="3842" width="14.5703125" style="14" customWidth="1"/>
    <col min="3843" max="3852" width="0" style="14" hidden="1" customWidth="1"/>
    <col min="3853" max="3853" width="1.7109375" style="14" customWidth="1"/>
    <col min="3854" max="3854" width="13" style="14" customWidth="1"/>
    <col min="3855" max="3856" width="11.7109375" style="14" customWidth="1"/>
    <col min="3857" max="3857" width="13" style="14" customWidth="1"/>
    <col min="3858" max="3858" width="11.7109375" style="14" customWidth="1"/>
    <col min="3859" max="3859" width="1.7109375" style="14" customWidth="1"/>
    <col min="3860" max="3860" width="13" style="14" customWidth="1"/>
    <col min="3861" max="3862" width="1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6" width="13" style="14" customWidth="1"/>
    <col min="3867" max="3867" width="11.7109375" style="14" customWidth="1"/>
    <col min="3868" max="3868" width="1.7109375" style="14" customWidth="1"/>
    <col min="3869" max="3872" width="13" style="14" customWidth="1"/>
    <col min="3873" max="3873" width="11.7109375" style="14" customWidth="1"/>
    <col min="3874" max="3874" width="1.7109375" style="14" customWidth="1"/>
    <col min="3875" max="3877" width="1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1" width="13" style="14" customWidth="1"/>
    <col min="3882" max="3882" width="11.7109375" style="14" customWidth="1"/>
    <col min="3883" max="3883" width="1.7109375" style="14" customWidth="1"/>
    <col min="3884" max="3884" width="14.5703125" style="14" customWidth="1"/>
    <col min="3885" max="3885" width="11.7109375" style="14" customWidth="1"/>
    <col min="3886" max="4080" width="9.140625" style="14"/>
    <col min="4081" max="4088" width="4" style="14" customWidth="1"/>
    <col min="4089" max="4089" width="6" style="14" customWidth="1"/>
    <col min="4090" max="4091" width="4" style="14" customWidth="1"/>
    <col min="4092" max="4093" width="0" style="14" hidden="1" customWidth="1"/>
    <col min="4094" max="4094" width="47.7109375" style="14" customWidth="1"/>
    <col min="4095" max="4097" width="0" style="14" hidden="1" customWidth="1"/>
    <col min="4098" max="4098" width="14.5703125" style="14" customWidth="1"/>
    <col min="4099" max="4108" width="0" style="14" hidden="1" customWidth="1"/>
    <col min="4109" max="4109" width="1.7109375" style="14" customWidth="1"/>
    <col min="4110" max="4110" width="13" style="14" customWidth="1"/>
    <col min="4111" max="4112" width="11.7109375" style="14" customWidth="1"/>
    <col min="4113" max="4113" width="13" style="14" customWidth="1"/>
    <col min="4114" max="4114" width="11.7109375" style="14" customWidth="1"/>
    <col min="4115" max="4115" width="1.7109375" style="14" customWidth="1"/>
    <col min="4116" max="4116" width="13" style="14" customWidth="1"/>
    <col min="4117" max="4118" width="1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2" width="13" style="14" customWidth="1"/>
    <col min="4123" max="4123" width="11.7109375" style="14" customWidth="1"/>
    <col min="4124" max="4124" width="1.7109375" style="14" customWidth="1"/>
    <col min="4125" max="4128" width="13" style="14" customWidth="1"/>
    <col min="4129" max="4129" width="11.7109375" style="14" customWidth="1"/>
    <col min="4130" max="4130" width="1.7109375" style="14" customWidth="1"/>
    <col min="4131" max="4133" width="1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7" width="13" style="14" customWidth="1"/>
    <col min="4138" max="4138" width="11.7109375" style="14" customWidth="1"/>
    <col min="4139" max="4139" width="1.7109375" style="14" customWidth="1"/>
    <col min="4140" max="4140" width="14.5703125" style="14" customWidth="1"/>
    <col min="4141" max="4141" width="11.7109375" style="14" customWidth="1"/>
    <col min="4142" max="4336" width="9.140625" style="14"/>
    <col min="4337" max="4344" width="4" style="14" customWidth="1"/>
    <col min="4345" max="4345" width="6" style="14" customWidth="1"/>
    <col min="4346" max="4347" width="4" style="14" customWidth="1"/>
    <col min="4348" max="4349" width="0" style="14" hidden="1" customWidth="1"/>
    <col min="4350" max="4350" width="47.7109375" style="14" customWidth="1"/>
    <col min="4351" max="4353" width="0" style="14" hidden="1" customWidth="1"/>
    <col min="4354" max="4354" width="14.5703125" style="14" customWidth="1"/>
    <col min="4355" max="4364" width="0" style="14" hidden="1" customWidth="1"/>
    <col min="4365" max="4365" width="1.7109375" style="14" customWidth="1"/>
    <col min="4366" max="4366" width="13" style="14" customWidth="1"/>
    <col min="4367" max="4368" width="11.7109375" style="14" customWidth="1"/>
    <col min="4369" max="4369" width="13" style="14" customWidth="1"/>
    <col min="4370" max="4370" width="11.7109375" style="14" customWidth="1"/>
    <col min="4371" max="4371" width="1.7109375" style="14" customWidth="1"/>
    <col min="4372" max="4372" width="13" style="14" customWidth="1"/>
    <col min="4373" max="4374" width="1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78" width="13" style="14" customWidth="1"/>
    <col min="4379" max="4379" width="11.7109375" style="14" customWidth="1"/>
    <col min="4380" max="4380" width="1.7109375" style="14" customWidth="1"/>
    <col min="4381" max="4384" width="13" style="14" customWidth="1"/>
    <col min="4385" max="4385" width="11.7109375" style="14" customWidth="1"/>
    <col min="4386" max="4386" width="1.7109375" style="14" customWidth="1"/>
    <col min="4387" max="4389" width="1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3" width="13" style="14" customWidth="1"/>
    <col min="4394" max="4394" width="11.7109375" style="14" customWidth="1"/>
    <col min="4395" max="4395" width="1.7109375" style="14" customWidth="1"/>
    <col min="4396" max="4396" width="14.5703125" style="14" customWidth="1"/>
    <col min="4397" max="4397" width="11.7109375" style="14" customWidth="1"/>
    <col min="4398" max="4592" width="9.140625" style="14"/>
    <col min="4593" max="4600" width="4" style="14" customWidth="1"/>
    <col min="4601" max="4601" width="6" style="14" customWidth="1"/>
    <col min="4602" max="4603" width="4" style="14" customWidth="1"/>
    <col min="4604" max="4605" width="0" style="14" hidden="1" customWidth="1"/>
    <col min="4606" max="4606" width="47.7109375" style="14" customWidth="1"/>
    <col min="4607" max="4609" width="0" style="14" hidden="1" customWidth="1"/>
    <col min="4610" max="4610" width="14.5703125" style="14" customWidth="1"/>
    <col min="4611" max="4620" width="0" style="14" hidden="1" customWidth="1"/>
    <col min="4621" max="4621" width="1.7109375" style="14" customWidth="1"/>
    <col min="4622" max="4622" width="13" style="14" customWidth="1"/>
    <col min="4623" max="4624" width="11.7109375" style="14" customWidth="1"/>
    <col min="4625" max="4625" width="13" style="14" customWidth="1"/>
    <col min="4626" max="4626" width="11.7109375" style="14" customWidth="1"/>
    <col min="4627" max="4627" width="1.7109375" style="14" customWidth="1"/>
    <col min="4628" max="4628" width="13" style="14" customWidth="1"/>
    <col min="4629" max="4630" width="1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4" width="13" style="14" customWidth="1"/>
    <col min="4635" max="4635" width="11.7109375" style="14" customWidth="1"/>
    <col min="4636" max="4636" width="1.7109375" style="14" customWidth="1"/>
    <col min="4637" max="4640" width="13" style="14" customWidth="1"/>
    <col min="4641" max="4641" width="11.7109375" style="14" customWidth="1"/>
    <col min="4642" max="4642" width="1.7109375" style="14" customWidth="1"/>
    <col min="4643" max="4645" width="1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49" width="13" style="14" customWidth="1"/>
    <col min="4650" max="4650" width="11.7109375" style="14" customWidth="1"/>
    <col min="4651" max="4651" width="1.7109375" style="14" customWidth="1"/>
    <col min="4652" max="4652" width="14.5703125" style="14" customWidth="1"/>
    <col min="4653" max="4653" width="11.7109375" style="14" customWidth="1"/>
    <col min="4654" max="4848" width="9.140625" style="14"/>
    <col min="4849" max="4856" width="4" style="14" customWidth="1"/>
    <col min="4857" max="4857" width="6" style="14" customWidth="1"/>
    <col min="4858" max="4859" width="4" style="14" customWidth="1"/>
    <col min="4860" max="4861" width="0" style="14" hidden="1" customWidth="1"/>
    <col min="4862" max="4862" width="47.7109375" style="14" customWidth="1"/>
    <col min="4863" max="4865" width="0" style="14" hidden="1" customWidth="1"/>
    <col min="4866" max="4866" width="14.5703125" style="14" customWidth="1"/>
    <col min="4867" max="4876" width="0" style="14" hidden="1" customWidth="1"/>
    <col min="4877" max="4877" width="1.7109375" style="14" customWidth="1"/>
    <col min="4878" max="4878" width="13" style="14" customWidth="1"/>
    <col min="4879" max="4880" width="11.7109375" style="14" customWidth="1"/>
    <col min="4881" max="4881" width="13" style="14" customWidth="1"/>
    <col min="4882" max="4882" width="11.7109375" style="14" customWidth="1"/>
    <col min="4883" max="4883" width="1.7109375" style="14" customWidth="1"/>
    <col min="4884" max="4884" width="13" style="14" customWidth="1"/>
    <col min="4885" max="4886" width="1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0" width="13" style="14" customWidth="1"/>
    <col min="4891" max="4891" width="11.7109375" style="14" customWidth="1"/>
    <col min="4892" max="4892" width="1.7109375" style="14" customWidth="1"/>
    <col min="4893" max="4896" width="13" style="14" customWidth="1"/>
    <col min="4897" max="4897" width="11.7109375" style="14" customWidth="1"/>
    <col min="4898" max="4898" width="1.7109375" style="14" customWidth="1"/>
    <col min="4899" max="4901" width="1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5" width="13" style="14" customWidth="1"/>
    <col min="4906" max="4906" width="11.7109375" style="14" customWidth="1"/>
    <col min="4907" max="4907" width="1.7109375" style="14" customWidth="1"/>
    <col min="4908" max="4908" width="14.5703125" style="14" customWidth="1"/>
    <col min="4909" max="4909" width="11.7109375" style="14" customWidth="1"/>
    <col min="4910" max="5104" width="9.140625" style="14"/>
    <col min="5105" max="5112" width="4" style="14" customWidth="1"/>
    <col min="5113" max="5113" width="6" style="14" customWidth="1"/>
    <col min="5114" max="5115" width="4" style="14" customWidth="1"/>
    <col min="5116" max="5117" width="0" style="14" hidden="1" customWidth="1"/>
    <col min="5118" max="5118" width="47.7109375" style="14" customWidth="1"/>
    <col min="5119" max="5121" width="0" style="14" hidden="1" customWidth="1"/>
    <col min="5122" max="5122" width="14.5703125" style="14" customWidth="1"/>
    <col min="5123" max="5132" width="0" style="14" hidden="1" customWidth="1"/>
    <col min="5133" max="5133" width="1.7109375" style="14" customWidth="1"/>
    <col min="5134" max="5134" width="13" style="14" customWidth="1"/>
    <col min="5135" max="5136" width="11.7109375" style="14" customWidth="1"/>
    <col min="5137" max="5137" width="13" style="14" customWidth="1"/>
    <col min="5138" max="5138" width="11.7109375" style="14" customWidth="1"/>
    <col min="5139" max="5139" width="1.7109375" style="14" customWidth="1"/>
    <col min="5140" max="5140" width="13" style="14" customWidth="1"/>
    <col min="5141" max="5142" width="1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6" width="13" style="14" customWidth="1"/>
    <col min="5147" max="5147" width="11.7109375" style="14" customWidth="1"/>
    <col min="5148" max="5148" width="1.7109375" style="14" customWidth="1"/>
    <col min="5149" max="5152" width="13" style="14" customWidth="1"/>
    <col min="5153" max="5153" width="11.7109375" style="14" customWidth="1"/>
    <col min="5154" max="5154" width="1.7109375" style="14" customWidth="1"/>
    <col min="5155" max="5157" width="1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1" width="13" style="14" customWidth="1"/>
    <col min="5162" max="5162" width="11.7109375" style="14" customWidth="1"/>
    <col min="5163" max="5163" width="1.7109375" style="14" customWidth="1"/>
    <col min="5164" max="5164" width="14.5703125" style="14" customWidth="1"/>
    <col min="5165" max="5165" width="11.7109375" style="14" customWidth="1"/>
    <col min="5166" max="5360" width="9.140625" style="14"/>
    <col min="5361" max="5368" width="4" style="14" customWidth="1"/>
    <col min="5369" max="5369" width="6" style="14" customWidth="1"/>
    <col min="5370" max="5371" width="4" style="14" customWidth="1"/>
    <col min="5372" max="5373" width="0" style="14" hidden="1" customWidth="1"/>
    <col min="5374" max="5374" width="47.7109375" style="14" customWidth="1"/>
    <col min="5375" max="5377" width="0" style="14" hidden="1" customWidth="1"/>
    <col min="5378" max="5378" width="14.5703125" style="14" customWidth="1"/>
    <col min="5379" max="5388" width="0" style="14" hidden="1" customWidth="1"/>
    <col min="5389" max="5389" width="1.7109375" style="14" customWidth="1"/>
    <col min="5390" max="5390" width="13" style="14" customWidth="1"/>
    <col min="5391" max="5392" width="11.7109375" style="14" customWidth="1"/>
    <col min="5393" max="5393" width="13" style="14" customWidth="1"/>
    <col min="5394" max="5394" width="11.7109375" style="14" customWidth="1"/>
    <col min="5395" max="5395" width="1.7109375" style="14" customWidth="1"/>
    <col min="5396" max="5396" width="13" style="14" customWidth="1"/>
    <col min="5397" max="5398" width="1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2" width="13" style="14" customWidth="1"/>
    <col min="5403" max="5403" width="11.7109375" style="14" customWidth="1"/>
    <col min="5404" max="5404" width="1.7109375" style="14" customWidth="1"/>
    <col min="5405" max="5408" width="13" style="14" customWidth="1"/>
    <col min="5409" max="5409" width="11.7109375" style="14" customWidth="1"/>
    <col min="5410" max="5410" width="1.7109375" style="14" customWidth="1"/>
    <col min="5411" max="5413" width="1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7" width="13" style="14" customWidth="1"/>
    <col min="5418" max="5418" width="11.7109375" style="14" customWidth="1"/>
    <col min="5419" max="5419" width="1.7109375" style="14" customWidth="1"/>
    <col min="5420" max="5420" width="14.5703125" style="14" customWidth="1"/>
    <col min="5421" max="5421" width="11.7109375" style="14" customWidth="1"/>
    <col min="5422" max="5616" width="9.140625" style="14"/>
    <col min="5617" max="5624" width="4" style="14" customWidth="1"/>
    <col min="5625" max="5625" width="6" style="14" customWidth="1"/>
    <col min="5626" max="5627" width="4" style="14" customWidth="1"/>
    <col min="5628" max="5629" width="0" style="14" hidden="1" customWidth="1"/>
    <col min="5630" max="5630" width="47.7109375" style="14" customWidth="1"/>
    <col min="5631" max="5633" width="0" style="14" hidden="1" customWidth="1"/>
    <col min="5634" max="5634" width="14.5703125" style="14" customWidth="1"/>
    <col min="5635" max="5644" width="0" style="14" hidden="1" customWidth="1"/>
    <col min="5645" max="5645" width="1.7109375" style="14" customWidth="1"/>
    <col min="5646" max="5646" width="13" style="14" customWidth="1"/>
    <col min="5647" max="5648" width="11.7109375" style="14" customWidth="1"/>
    <col min="5649" max="5649" width="13" style="14" customWidth="1"/>
    <col min="5650" max="5650" width="11.7109375" style="14" customWidth="1"/>
    <col min="5651" max="5651" width="1.7109375" style="14" customWidth="1"/>
    <col min="5652" max="5652" width="13" style="14" customWidth="1"/>
    <col min="5653" max="5654" width="1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58" width="13" style="14" customWidth="1"/>
    <col min="5659" max="5659" width="11.7109375" style="14" customWidth="1"/>
    <col min="5660" max="5660" width="1.7109375" style="14" customWidth="1"/>
    <col min="5661" max="5664" width="13" style="14" customWidth="1"/>
    <col min="5665" max="5665" width="11.7109375" style="14" customWidth="1"/>
    <col min="5666" max="5666" width="1.7109375" style="14" customWidth="1"/>
    <col min="5667" max="5669" width="1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3" width="13" style="14" customWidth="1"/>
    <col min="5674" max="5674" width="11.7109375" style="14" customWidth="1"/>
    <col min="5675" max="5675" width="1.7109375" style="14" customWidth="1"/>
    <col min="5676" max="5676" width="14.5703125" style="14" customWidth="1"/>
    <col min="5677" max="5677" width="11.7109375" style="14" customWidth="1"/>
    <col min="5678" max="5872" width="9.140625" style="14"/>
    <col min="5873" max="5880" width="4" style="14" customWidth="1"/>
    <col min="5881" max="5881" width="6" style="14" customWidth="1"/>
    <col min="5882" max="5883" width="4" style="14" customWidth="1"/>
    <col min="5884" max="5885" width="0" style="14" hidden="1" customWidth="1"/>
    <col min="5886" max="5886" width="47.7109375" style="14" customWidth="1"/>
    <col min="5887" max="5889" width="0" style="14" hidden="1" customWidth="1"/>
    <col min="5890" max="5890" width="14.5703125" style="14" customWidth="1"/>
    <col min="5891" max="5900" width="0" style="14" hidden="1" customWidth="1"/>
    <col min="5901" max="5901" width="1.7109375" style="14" customWidth="1"/>
    <col min="5902" max="5902" width="13" style="14" customWidth="1"/>
    <col min="5903" max="5904" width="11.7109375" style="14" customWidth="1"/>
    <col min="5905" max="5905" width="13" style="14" customWidth="1"/>
    <col min="5906" max="5906" width="11.7109375" style="14" customWidth="1"/>
    <col min="5907" max="5907" width="1.7109375" style="14" customWidth="1"/>
    <col min="5908" max="5908" width="13" style="14" customWidth="1"/>
    <col min="5909" max="5910" width="1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4" width="13" style="14" customWidth="1"/>
    <col min="5915" max="5915" width="11.7109375" style="14" customWidth="1"/>
    <col min="5916" max="5916" width="1.7109375" style="14" customWidth="1"/>
    <col min="5917" max="5920" width="13" style="14" customWidth="1"/>
    <col min="5921" max="5921" width="11.7109375" style="14" customWidth="1"/>
    <col min="5922" max="5922" width="1.7109375" style="14" customWidth="1"/>
    <col min="5923" max="5925" width="1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29" width="13" style="14" customWidth="1"/>
    <col min="5930" max="5930" width="11.7109375" style="14" customWidth="1"/>
    <col min="5931" max="5931" width="1.7109375" style="14" customWidth="1"/>
    <col min="5932" max="5932" width="14.5703125" style="14" customWidth="1"/>
    <col min="5933" max="5933" width="11.7109375" style="14" customWidth="1"/>
    <col min="5934" max="6128" width="9.140625" style="14"/>
    <col min="6129" max="6136" width="4" style="14" customWidth="1"/>
    <col min="6137" max="6137" width="6" style="14" customWidth="1"/>
    <col min="6138" max="6139" width="4" style="14" customWidth="1"/>
    <col min="6140" max="6141" width="0" style="14" hidden="1" customWidth="1"/>
    <col min="6142" max="6142" width="47.7109375" style="14" customWidth="1"/>
    <col min="6143" max="6145" width="0" style="14" hidden="1" customWidth="1"/>
    <col min="6146" max="6146" width="14.5703125" style="14" customWidth="1"/>
    <col min="6147" max="6156" width="0" style="14" hidden="1" customWidth="1"/>
    <col min="6157" max="6157" width="1.7109375" style="14" customWidth="1"/>
    <col min="6158" max="6158" width="13" style="14" customWidth="1"/>
    <col min="6159" max="6160" width="11.7109375" style="14" customWidth="1"/>
    <col min="6161" max="6161" width="13" style="14" customWidth="1"/>
    <col min="6162" max="6162" width="11.7109375" style="14" customWidth="1"/>
    <col min="6163" max="6163" width="1.7109375" style="14" customWidth="1"/>
    <col min="6164" max="6164" width="13" style="14" customWidth="1"/>
    <col min="6165" max="6166" width="1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0" width="13" style="14" customWidth="1"/>
    <col min="6171" max="6171" width="11.7109375" style="14" customWidth="1"/>
    <col min="6172" max="6172" width="1.7109375" style="14" customWidth="1"/>
    <col min="6173" max="6176" width="13" style="14" customWidth="1"/>
    <col min="6177" max="6177" width="11.7109375" style="14" customWidth="1"/>
    <col min="6178" max="6178" width="1.7109375" style="14" customWidth="1"/>
    <col min="6179" max="6181" width="1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5" width="13" style="14" customWidth="1"/>
    <col min="6186" max="6186" width="11.7109375" style="14" customWidth="1"/>
    <col min="6187" max="6187" width="1.7109375" style="14" customWidth="1"/>
    <col min="6188" max="6188" width="14.5703125" style="14" customWidth="1"/>
    <col min="6189" max="6189" width="11.7109375" style="14" customWidth="1"/>
    <col min="6190" max="6384" width="9.140625" style="14"/>
    <col min="6385" max="6392" width="4" style="14" customWidth="1"/>
    <col min="6393" max="6393" width="6" style="14" customWidth="1"/>
    <col min="6394" max="6395" width="4" style="14" customWidth="1"/>
    <col min="6396" max="6397" width="0" style="14" hidden="1" customWidth="1"/>
    <col min="6398" max="6398" width="47.7109375" style="14" customWidth="1"/>
    <col min="6399" max="6401" width="0" style="14" hidden="1" customWidth="1"/>
    <col min="6402" max="6402" width="14.5703125" style="14" customWidth="1"/>
    <col min="6403" max="6412" width="0" style="14" hidden="1" customWidth="1"/>
    <col min="6413" max="6413" width="1.7109375" style="14" customWidth="1"/>
    <col min="6414" max="6414" width="13" style="14" customWidth="1"/>
    <col min="6415" max="6416" width="11.7109375" style="14" customWidth="1"/>
    <col min="6417" max="6417" width="13" style="14" customWidth="1"/>
    <col min="6418" max="6418" width="11.7109375" style="14" customWidth="1"/>
    <col min="6419" max="6419" width="1.7109375" style="14" customWidth="1"/>
    <col min="6420" max="6420" width="13" style="14" customWidth="1"/>
    <col min="6421" max="6422" width="1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6" width="13" style="14" customWidth="1"/>
    <col min="6427" max="6427" width="11.7109375" style="14" customWidth="1"/>
    <col min="6428" max="6428" width="1.7109375" style="14" customWidth="1"/>
    <col min="6429" max="6432" width="13" style="14" customWidth="1"/>
    <col min="6433" max="6433" width="11.7109375" style="14" customWidth="1"/>
    <col min="6434" max="6434" width="1.7109375" style="14" customWidth="1"/>
    <col min="6435" max="6437" width="1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1" width="13" style="14" customWidth="1"/>
    <col min="6442" max="6442" width="11.7109375" style="14" customWidth="1"/>
    <col min="6443" max="6443" width="1.7109375" style="14" customWidth="1"/>
    <col min="6444" max="6444" width="14.5703125" style="14" customWidth="1"/>
    <col min="6445" max="6445" width="11.7109375" style="14" customWidth="1"/>
    <col min="6446" max="6640" width="9.140625" style="14"/>
    <col min="6641" max="6648" width="4" style="14" customWidth="1"/>
    <col min="6649" max="6649" width="6" style="14" customWidth="1"/>
    <col min="6650" max="6651" width="4" style="14" customWidth="1"/>
    <col min="6652" max="6653" width="0" style="14" hidden="1" customWidth="1"/>
    <col min="6654" max="6654" width="47.7109375" style="14" customWidth="1"/>
    <col min="6655" max="6657" width="0" style="14" hidden="1" customWidth="1"/>
    <col min="6658" max="6658" width="14.5703125" style="14" customWidth="1"/>
    <col min="6659" max="6668" width="0" style="14" hidden="1" customWidth="1"/>
    <col min="6669" max="6669" width="1.7109375" style="14" customWidth="1"/>
    <col min="6670" max="6670" width="13" style="14" customWidth="1"/>
    <col min="6671" max="6672" width="11.7109375" style="14" customWidth="1"/>
    <col min="6673" max="6673" width="13" style="14" customWidth="1"/>
    <col min="6674" max="6674" width="11.7109375" style="14" customWidth="1"/>
    <col min="6675" max="6675" width="1.7109375" style="14" customWidth="1"/>
    <col min="6676" max="6676" width="13" style="14" customWidth="1"/>
    <col min="6677" max="6678" width="1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2" width="13" style="14" customWidth="1"/>
    <col min="6683" max="6683" width="11.7109375" style="14" customWidth="1"/>
    <col min="6684" max="6684" width="1.7109375" style="14" customWidth="1"/>
    <col min="6685" max="6688" width="13" style="14" customWidth="1"/>
    <col min="6689" max="6689" width="11.7109375" style="14" customWidth="1"/>
    <col min="6690" max="6690" width="1.7109375" style="14" customWidth="1"/>
    <col min="6691" max="6693" width="1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7" width="13" style="14" customWidth="1"/>
    <col min="6698" max="6698" width="11.7109375" style="14" customWidth="1"/>
    <col min="6699" max="6699" width="1.7109375" style="14" customWidth="1"/>
    <col min="6700" max="6700" width="14.5703125" style="14" customWidth="1"/>
    <col min="6701" max="6701" width="11.7109375" style="14" customWidth="1"/>
    <col min="6702" max="6896" width="9.140625" style="14"/>
    <col min="6897" max="6904" width="4" style="14" customWidth="1"/>
    <col min="6905" max="6905" width="6" style="14" customWidth="1"/>
    <col min="6906" max="6907" width="4" style="14" customWidth="1"/>
    <col min="6908" max="6909" width="0" style="14" hidden="1" customWidth="1"/>
    <col min="6910" max="6910" width="47.7109375" style="14" customWidth="1"/>
    <col min="6911" max="6913" width="0" style="14" hidden="1" customWidth="1"/>
    <col min="6914" max="6914" width="14.5703125" style="14" customWidth="1"/>
    <col min="6915" max="6924" width="0" style="14" hidden="1" customWidth="1"/>
    <col min="6925" max="6925" width="1.7109375" style="14" customWidth="1"/>
    <col min="6926" max="6926" width="13" style="14" customWidth="1"/>
    <col min="6927" max="6928" width="11.7109375" style="14" customWidth="1"/>
    <col min="6929" max="6929" width="13" style="14" customWidth="1"/>
    <col min="6930" max="6930" width="11.7109375" style="14" customWidth="1"/>
    <col min="6931" max="6931" width="1.7109375" style="14" customWidth="1"/>
    <col min="6932" max="6932" width="13" style="14" customWidth="1"/>
    <col min="6933" max="6934" width="1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38" width="13" style="14" customWidth="1"/>
    <col min="6939" max="6939" width="11.7109375" style="14" customWidth="1"/>
    <col min="6940" max="6940" width="1.7109375" style="14" customWidth="1"/>
    <col min="6941" max="6944" width="13" style="14" customWidth="1"/>
    <col min="6945" max="6945" width="11.7109375" style="14" customWidth="1"/>
    <col min="6946" max="6946" width="1.7109375" style="14" customWidth="1"/>
    <col min="6947" max="6949" width="1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3" width="13" style="14" customWidth="1"/>
    <col min="6954" max="6954" width="11.7109375" style="14" customWidth="1"/>
    <col min="6955" max="6955" width="1.7109375" style="14" customWidth="1"/>
    <col min="6956" max="6956" width="14.5703125" style="14" customWidth="1"/>
    <col min="6957" max="6957" width="11.7109375" style="14" customWidth="1"/>
    <col min="6958" max="7152" width="9.140625" style="14"/>
    <col min="7153" max="7160" width="4" style="14" customWidth="1"/>
    <col min="7161" max="7161" width="6" style="14" customWidth="1"/>
    <col min="7162" max="7163" width="4" style="14" customWidth="1"/>
    <col min="7164" max="7165" width="0" style="14" hidden="1" customWidth="1"/>
    <col min="7166" max="7166" width="47.7109375" style="14" customWidth="1"/>
    <col min="7167" max="7169" width="0" style="14" hidden="1" customWidth="1"/>
    <col min="7170" max="7170" width="14.5703125" style="14" customWidth="1"/>
    <col min="7171" max="7180" width="0" style="14" hidden="1" customWidth="1"/>
    <col min="7181" max="7181" width="1.7109375" style="14" customWidth="1"/>
    <col min="7182" max="7182" width="13" style="14" customWidth="1"/>
    <col min="7183" max="7184" width="11.7109375" style="14" customWidth="1"/>
    <col min="7185" max="7185" width="13" style="14" customWidth="1"/>
    <col min="7186" max="7186" width="11.7109375" style="14" customWidth="1"/>
    <col min="7187" max="7187" width="1.7109375" style="14" customWidth="1"/>
    <col min="7188" max="7188" width="13" style="14" customWidth="1"/>
    <col min="7189" max="7190" width="1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4" width="13" style="14" customWidth="1"/>
    <col min="7195" max="7195" width="11.7109375" style="14" customWidth="1"/>
    <col min="7196" max="7196" width="1.7109375" style="14" customWidth="1"/>
    <col min="7197" max="7200" width="13" style="14" customWidth="1"/>
    <col min="7201" max="7201" width="11.7109375" style="14" customWidth="1"/>
    <col min="7202" max="7202" width="1.7109375" style="14" customWidth="1"/>
    <col min="7203" max="7205" width="1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09" width="13" style="14" customWidth="1"/>
    <col min="7210" max="7210" width="11.7109375" style="14" customWidth="1"/>
    <col min="7211" max="7211" width="1.7109375" style="14" customWidth="1"/>
    <col min="7212" max="7212" width="14.5703125" style="14" customWidth="1"/>
    <col min="7213" max="7213" width="11.7109375" style="14" customWidth="1"/>
    <col min="7214" max="7408" width="9.140625" style="14"/>
    <col min="7409" max="7416" width="4" style="14" customWidth="1"/>
    <col min="7417" max="7417" width="6" style="14" customWidth="1"/>
    <col min="7418" max="7419" width="4" style="14" customWidth="1"/>
    <col min="7420" max="7421" width="0" style="14" hidden="1" customWidth="1"/>
    <col min="7422" max="7422" width="47.7109375" style="14" customWidth="1"/>
    <col min="7423" max="7425" width="0" style="14" hidden="1" customWidth="1"/>
    <col min="7426" max="7426" width="14.5703125" style="14" customWidth="1"/>
    <col min="7427" max="7436" width="0" style="14" hidden="1" customWidth="1"/>
    <col min="7437" max="7437" width="1.7109375" style="14" customWidth="1"/>
    <col min="7438" max="7438" width="13" style="14" customWidth="1"/>
    <col min="7439" max="7440" width="11.7109375" style="14" customWidth="1"/>
    <col min="7441" max="7441" width="13" style="14" customWidth="1"/>
    <col min="7442" max="7442" width="11.7109375" style="14" customWidth="1"/>
    <col min="7443" max="7443" width="1.7109375" style="14" customWidth="1"/>
    <col min="7444" max="7444" width="13" style="14" customWidth="1"/>
    <col min="7445" max="7446" width="1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0" width="13" style="14" customWidth="1"/>
    <col min="7451" max="7451" width="11.7109375" style="14" customWidth="1"/>
    <col min="7452" max="7452" width="1.7109375" style="14" customWidth="1"/>
    <col min="7453" max="7456" width="13" style="14" customWidth="1"/>
    <col min="7457" max="7457" width="11.7109375" style="14" customWidth="1"/>
    <col min="7458" max="7458" width="1.7109375" style="14" customWidth="1"/>
    <col min="7459" max="7461" width="1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5" width="13" style="14" customWidth="1"/>
    <col min="7466" max="7466" width="11.7109375" style="14" customWidth="1"/>
    <col min="7467" max="7467" width="1.7109375" style="14" customWidth="1"/>
    <col min="7468" max="7468" width="14.5703125" style="14" customWidth="1"/>
    <col min="7469" max="7469" width="11.7109375" style="14" customWidth="1"/>
    <col min="7470" max="7664" width="9.140625" style="14"/>
    <col min="7665" max="7672" width="4" style="14" customWidth="1"/>
    <col min="7673" max="7673" width="6" style="14" customWidth="1"/>
    <col min="7674" max="7675" width="4" style="14" customWidth="1"/>
    <col min="7676" max="7677" width="0" style="14" hidden="1" customWidth="1"/>
    <col min="7678" max="7678" width="47.7109375" style="14" customWidth="1"/>
    <col min="7679" max="7681" width="0" style="14" hidden="1" customWidth="1"/>
    <col min="7682" max="7682" width="14.5703125" style="14" customWidth="1"/>
    <col min="7683" max="7692" width="0" style="14" hidden="1" customWidth="1"/>
    <col min="7693" max="7693" width="1.7109375" style="14" customWidth="1"/>
    <col min="7694" max="7694" width="13" style="14" customWidth="1"/>
    <col min="7695" max="7696" width="11.7109375" style="14" customWidth="1"/>
    <col min="7697" max="7697" width="13" style="14" customWidth="1"/>
    <col min="7698" max="7698" width="11.7109375" style="14" customWidth="1"/>
    <col min="7699" max="7699" width="1.7109375" style="14" customWidth="1"/>
    <col min="7700" max="7700" width="13" style="14" customWidth="1"/>
    <col min="7701" max="7702" width="1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6" width="13" style="14" customWidth="1"/>
    <col min="7707" max="7707" width="11.7109375" style="14" customWidth="1"/>
    <col min="7708" max="7708" width="1.7109375" style="14" customWidth="1"/>
    <col min="7709" max="7712" width="13" style="14" customWidth="1"/>
    <col min="7713" max="7713" width="11.7109375" style="14" customWidth="1"/>
    <col min="7714" max="7714" width="1.7109375" style="14" customWidth="1"/>
    <col min="7715" max="7717" width="1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1" width="13" style="14" customWidth="1"/>
    <col min="7722" max="7722" width="11.7109375" style="14" customWidth="1"/>
    <col min="7723" max="7723" width="1.7109375" style="14" customWidth="1"/>
    <col min="7724" max="7724" width="14.5703125" style="14" customWidth="1"/>
    <col min="7725" max="7725" width="11.7109375" style="14" customWidth="1"/>
    <col min="7726" max="7920" width="9.140625" style="14"/>
    <col min="7921" max="7928" width="4" style="14" customWidth="1"/>
    <col min="7929" max="7929" width="6" style="14" customWidth="1"/>
    <col min="7930" max="7931" width="4" style="14" customWidth="1"/>
    <col min="7932" max="7933" width="0" style="14" hidden="1" customWidth="1"/>
    <col min="7934" max="7934" width="47.7109375" style="14" customWidth="1"/>
    <col min="7935" max="7937" width="0" style="14" hidden="1" customWidth="1"/>
    <col min="7938" max="7938" width="14.5703125" style="14" customWidth="1"/>
    <col min="7939" max="7948" width="0" style="14" hidden="1" customWidth="1"/>
    <col min="7949" max="7949" width="1.7109375" style="14" customWidth="1"/>
    <col min="7950" max="7950" width="13" style="14" customWidth="1"/>
    <col min="7951" max="7952" width="11.7109375" style="14" customWidth="1"/>
    <col min="7953" max="7953" width="13" style="14" customWidth="1"/>
    <col min="7954" max="7954" width="11.7109375" style="14" customWidth="1"/>
    <col min="7955" max="7955" width="1.7109375" style="14" customWidth="1"/>
    <col min="7956" max="7956" width="13" style="14" customWidth="1"/>
    <col min="7957" max="7958" width="1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2" width="13" style="14" customWidth="1"/>
    <col min="7963" max="7963" width="11.7109375" style="14" customWidth="1"/>
    <col min="7964" max="7964" width="1.7109375" style="14" customWidth="1"/>
    <col min="7965" max="7968" width="13" style="14" customWidth="1"/>
    <col min="7969" max="7969" width="11.7109375" style="14" customWidth="1"/>
    <col min="7970" max="7970" width="1.7109375" style="14" customWidth="1"/>
    <col min="7971" max="7973" width="1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7" width="13" style="14" customWidth="1"/>
    <col min="7978" max="7978" width="11.7109375" style="14" customWidth="1"/>
    <col min="7979" max="7979" width="1.7109375" style="14" customWidth="1"/>
    <col min="7980" max="7980" width="14.5703125" style="14" customWidth="1"/>
    <col min="7981" max="7981" width="11.7109375" style="14" customWidth="1"/>
    <col min="7982" max="8176" width="9.140625" style="14"/>
    <col min="8177" max="8184" width="4" style="14" customWidth="1"/>
    <col min="8185" max="8185" width="6" style="14" customWidth="1"/>
    <col min="8186" max="8187" width="4" style="14" customWidth="1"/>
    <col min="8188" max="8189" width="0" style="14" hidden="1" customWidth="1"/>
    <col min="8190" max="8190" width="47.7109375" style="14" customWidth="1"/>
    <col min="8191" max="8193" width="0" style="14" hidden="1" customWidth="1"/>
    <col min="8194" max="8194" width="14.5703125" style="14" customWidth="1"/>
    <col min="8195" max="8204" width="0" style="14" hidden="1" customWidth="1"/>
    <col min="8205" max="8205" width="1.7109375" style="14" customWidth="1"/>
    <col min="8206" max="8206" width="13" style="14" customWidth="1"/>
    <col min="8207" max="8208" width="11.7109375" style="14" customWidth="1"/>
    <col min="8209" max="8209" width="13" style="14" customWidth="1"/>
    <col min="8210" max="8210" width="11.7109375" style="14" customWidth="1"/>
    <col min="8211" max="8211" width="1.7109375" style="14" customWidth="1"/>
    <col min="8212" max="8212" width="13" style="14" customWidth="1"/>
    <col min="8213" max="8214" width="1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18" width="13" style="14" customWidth="1"/>
    <col min="8219" max="8219" width="11.7109375" style="14" customWidth="1"/>
    <col min="8220" max="8220" width="1.7109375" style="14" customWidth="1"/>
    <col min="8221" max="8224" width="13" style="14" customWidth="1"/>
    <col min="8225" max="8225" width="11.7109375" style="14" customWidth="1"/>
    <col min="8226" max="8226" width="1.7109375" style="14" customWidth="1"/>
    <col min="8227" max="8229" width="1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3" width="13" style="14" customWidth="1"/>
    <col min="8234" max="8234" width="11.7109375" style="14" customWidth="1"/>
    <col min="8235" max="8235" width="1.7109375" style="14" customWidth="1"/>
    <col min="8236" max="8236" width="14.5703125" style="14" customWidth="1"/>
    <col min="8237" max="8237" width="11.7109375" style="14" customWidth="1"/>
    <col min="8238" max="8432" width="9.140625" style="14"/>
    <col min="8433" max="8440" width="4" style="14" customWidth="1"/>
    <col min="8441" max="8441" width="6" style="14" customWidth="1"/>
    <col min="8442" max="8443" width="4" style="14" customWidth="1"/>
    <col min="8444" max="8445" width="0" style="14" hidden="1" customWidth="1"/>
    <col min="8446" max="8446" width="47.7109375" style="14" customWidth="1"/>
    <col min="8447" max="8449" width="0" style="14" hidden="1" customWidth="1"/>
    <col min="8450" max="8450" width="14.5703125" style="14" customWidth="1"/>
    <col min="8451" max="8460" width="0" style="14" hidden="1" customWidth="1"/>
    <col min="8461" max="8461" width="1.7109375" style="14" customWidth="1"/>
    <col min="8462" max="8462" width="13" style="14" customWidth="1"/>
    <col min="8463" max="8464" width="11.7109375" style="14" customWidth="1"/>
    <col min="8465" max="8465" width="13" style="14" customWidth="1"/>
    <col min="8466" max="8466" width="11.7109375" style="14" customWidth="1"/>
    <col min="8467" max="8467" width="1.7109375" style="14" customWidth="1"/>
    <col min="8468" max="8468" width="13" style="14" customWidth="1"/>
    <col min="8469" max="8470" width="1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4" width="13" style="14" customWidth="1"/>
    <col min="8475" max="8475" width="11.7109375" style="14" customWidth="1"/>
    <col min="8476" max="8476" width="1.7109375" style="14" customWidth="1"/>
    <col min="8477" max="8480" width="13" style="14" customWidth="1"/>
    <col min="8481" max="8481" width="11.7109375" style="14" customWidth="1"/>
    <col min="8482" max="8482" width="1.7109375" style="14" customWidth="1"/>
    <col min="8483" max="8485" width="1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89" width="13" style="14" customWidth="1"/>
    <col min="8490" max="8490" width="11.7109375" style="14" customWidth="1"/>
    <col min="8491" max="8491" width="1.7109375" style="14" customWidth="1"/>
    <col min="8492" max="8492" width="14.5703125" style="14" customWidth="1"/>
    <col min="8493" max="8493" width="11.7109375" style="14" customWidth="1"/>
    <col min="8494" max="8688" width="9.140625" style="14"/>
    <col min="8689" max="8696" width="4" style="14" customWidth="1"/>
    <col min="8697" max="8697" width="6" style="14" customWidth="1"/>
    <col min="8698" max="8699" width="4" style="14" customWidth="1"/>
    <col min="8700" max="8701" width="0" style="14" hidden="1" customWidth="1"/>
    <col min="8702" max="8702" width="47.7109375" style="14" customWidth="1"/>
    <col min="8703" max="8705" width="0" style="14" hidden="1" customWidth="1"/>
    <col min="8706" max="8706" width="14.5703125" style="14" customWidth="1"/>
    <col min="8707" max="8716" width="0" style="14" hidden="1" customWidth="1"/>
    <col min="8717" max="8717" width="1.7109375" style="14" customWidth="1"/>
    <col min="8718" max="8718" width="13" style="14" customWidth="1"/>
    <col min="8719" max="8720" width="11.7109375" style="14" customWidth="1"/>
    <col min="8721" max="8721" width="13" style="14" customWidth="1"/>
    <col min="8722" max="8722" width="11.7109375" style="14" customWidth="1"/>
    <col min="8723" max="8723" width="1.7109375" style="14" customWidth="1"/>
    <col min="8724" max="8724" width="13" style="14" customWidth="1"/>
    <col min="8725" max="8726" width="1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0" width="13" style="14" customWidth="1"/>
    <col min="8731" max="8731" width="11.7109375" style="14" customWidth="1"/>
    <col min="8732" max="8732" width="1.7109375" style="14" customWidth="1"/>
    <col min="8733" max="8736" width="13" style="14" customWidth="1"/>
    <col min="8737" max="8737" width="11.7109375" style="14" customWidth="1"/>
    <col min="8738" max="8738" width="1.7109375" style="14" customWidth="1"/>
    <col min="8739" max="8741" width="1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5" width="13" style="14" customWidth="1"/>
    <col min="8746" max="8746" width="11.7109375" style="14" customWidth="1"/>
    <col min="8747" max="8747" width="1.7109375" style="14" customWidth="1"/>
    <col min="8748" max="8748" width="14.5703125" style="14" customWidth="1"/>
    <col min="8749" max="8749" width="11.7109375" style="14" customWidth="1"/>
    <col min="8750" max="8944" width="9.140625" style="14"/>
    <col min="8945" max="8952" width="4" style="14" customWidth="1"/>
    <col min="8953" max="8953" width="6" style="14" customWidth="1"/>
    <col min="8954" max="8955" width="4" style="14" customWidth="1"/>
    <col min="8956" max="8957" width="0" style="14" hidden="1" customWidth="1"/>
    <col min="8958" max="8958" width="47.7109375" style="14" customWidth="1"/>
    <col min="8959" max="8961" width="0" style="14" hidden="1" customWidth="1"/>
    <col min="8962" max="8962" width="14.5703125" style="14" customWidth="1"/>
    <col min="8963" max="8972" width="0" style="14" hidden="1" customWidth="1"/>
    <col min="8973" max="8973" width="1.7109375" style="14" customWidth="1"/>
    <col min="8974" max="8974" width="13" style="14" customWidth="1"/>
    <col min="8975" max="8976" width="11.7109375" style="14" customWidth="1"/>
    <col min="8977" max="8977" width="13" style="14" customWidth="1"/>
    <col min="8978" max="8978" width="11.7109375" style="14" customWidth="1"/>
    <col min="8979" max="8979" width="1.7109375" style="14" customWidth="1"/>
    <col min="8980" max="8980" width="13" style="14" customWidth="1"/>
    <col min="8981" max="8982" width="1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6" width="13" style="14" customWidth="1"/>
    <col min="8987" max="8987" width="11.7109375" style="14" customWidth="1"/>
    <col min="8988" max="8988" width="1.7109375" style="14" customWidth="1"/>
    <col min="8989" max="8992" width="13" style="14" customWidth="1"/>
    <col min="8993" max="8993" width="11.7109375" style="14" customWidth="1"/>
    <col min="8994" max="8994" width="1.7109375" style="14" customWidth="1"/>
    <col min="8995" max="8997" width="1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1" width="13" style="14" customWidth="1"/>
    <col min="9002" max="9002" width="11.7109375" style="14" customWidth="1"/>
    <col min="9003" max="9003" width="1.7109375" style="14" customWidth="1"/>
    <col min="9004" max="9004" width="14.5703125" style="14" customWidth="1"/>
    <col min="9005" max="9005" width="11.7109375" style="14" customWidth="1"/>
    <col min="9006" max="9200" width="9.140625" style="14"/>
    <col min="9201" max="9208" width="4" style="14" customWidth="1"/>
    <col min="9209" max="9209" width="6" style="14" customWidth="1"/>
    <col min="9210" max="9211" width="4" style="14" customWidth="1"/>
    <col min="9212" max="9213" width="0" style="14" hidden="1" customWidth="1"/>
    <col min="9214" max="9214" width="47.7109375" style="14" customWidth="1"/>
    <col min="9215" max="9217" width="0" style="14" hidden="1" customWidth="1"/>
    <col min="9218" max="9218" width="14.5703125" style="14" customWidth="1"/>
    <col min="9219" max="9228" width="0" style="14" hidden="1" customWidth="1"/>
    <col min="9229" max="9229" width="1.7109375" style="14" customWidth="1"/>
    <col min="9230" max="9230" width="13" style="14" customWidth="1"/>
    <col min="9231" max="9232" width="11.7109375" style="14" customWidth="1"/>
    <col min="9233" max="9233" width="13" style="14" customWidth="1"/>
    <col min="9234" max="9234" width="11.7109375" style="14" customWidth="1"/>
    <col min="9235" max="9235" width="1.7109375" style="14" customWidth="1"/>
    <col min="9236" max="9236" width="13" style="14" customWidth="1"/>
    <col min="9237" max="9238" width="1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2" width="13" style="14" customWidth="1"/>
    <col min="9243" max="9243" width="11.7109375" style="14" customWidth="1"/>
    <col min="9244" max="9244" width="1.7109375" style="14" customWidth="1"/>
    <col min="9245" max="9248" width="13" style="14" customWidth="1"/>
    <col min="9249" max="9249" width="11.7109375" style="14" customWidth="1"/>
    <col min="9250" max="9250" width="1.7109375" style="14" customWidth="1"/>
    <col min="9251" max="9253" width="1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7" width="13" style="14" customWidth="1"/>
    <col min="9258" max="9258" width="11.7109375" style="14" customWidth="1"/>
    <col min="9259" max="9259" width="1.7109375" style="14" customWidth="1"/>
    <col min="9260" max="9260" width="14.5703125" style="14" customWidth="1"/>
    <col min="9261" max="9261" width="11.7109375" style="14" customWidth="1"/>
    <col min="9262" max="9456" width="9.140625" style="14"/>
    <col min="9457" max="9464" width="4" style="14" customWidth="1"/>
    <col min="9465" max="9465" width="6" style="14" customWidth="1"/>
    <col min="9466" max="9467" width="4" style="14" customWidth="1"/>
    <col min="9468" max="9469" width="0" style="14" hidden="1" customWidth="1"/>
    <col min="9470" max="9470" width="47.7109375" style="14" customWidth="1"/>
    <col min="9471" max="9473" width="0" style="14" hidden="1" customWidth="1"/>
    <col min="9474" max="9474" width="14.5703125" style="14" customWidth="1"/>
    <col min="9475" max="9484" width="0" style="14" hidden="1" customWidth="1"/>
    <col min="9485" max="9485" width="1.7109375" style="14" customWidth="1"/>
    <col min="9486" max="9486" width="13" style="14" customWidth="1"/>
    <col min="9487" max="9488" width="11.7109375" style="14" customWidth="1"/>
    <col min="9489" max="9489" width="13" style="14" customWidth="1"/>
    <col min="9490" max="9490" width="11.7109375" style="14" customWidth="1"/>
    <col min="9491" max="9491" width="1.7109375" style="14" customWidth="1"/>
    <col min="9492" max="9492" width="13" style="14" customWidth="1"/>
    <col min="9493" max="9494" width="1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498" width="13" style="14" customWidth="1"/>
    <col min="9499" max="9499" width="11.7109375" style="14" customWidth="1"/>
    <col min="9500" max="9500" width="1.7109375" style="14" customWidth="1"/>
    <col min="9501" max="9504" width="13" style="14" customWidth="1"/>
    <col min="9505" max="9505" width="11.7109375" style="14" customWidth="1"/>
    <col min="9506" max="9506" width="1.7109375" style="14" customWidth="1"/>
    <col min="9507" max="9509" width="1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3" width="13" style="14" customWidth="1"/>
    <col min="9514" max="9514" width="11.7109375" style="14" customWidth="1"/>
    <col min="9515" max="9515" width="1.7109375" style="14" customWidth="1"/>
    <col min="9516" max="9516" width="14.5703125" style="14" customWidth="1"/>
    <col min="9517" max="9517" width="11.7109375" style="14" customWidth="1"/>
    <col min="9518" max="9712" width="9.140625" style="14"/>
    <col min="9713" max="9720" width="4" style="14" customWidth="1"/>
    <col min="9721" max="9721" width="6" style="14" customWidth="1"/>
    <col min="9722" max="9723" width="4" style="14" customWidth="1"/>
    <col min="9724" max="9725" width="0" style="14" hidden="1" customWidth="1"/>
    <col min="9726" max="9726" width="47.7109375" style="14" customWidth="1"/>
    <col min="9727" max="9729" width="0" style="14" hidden="1" customWidth="1"/>
    <col min="9730" max="9730" width="14.5703125" style="14" customWidth="1"/>
    <col min="9731" max="9740" width="0" style="14" hidden="1" customWidth="1"/>
    <col min="9741" max="9741" width="1.7109375" style="14" customWidth="1"/>
    <col min="9742" max="9742" width="13" style="14" customWidth="1"/>
    <col min="9743" max="9744" width="11.7109375" style="14" customWidth="1"/>
    <col min="9745" max="9745" width="13" style="14" customWidth="1"/>
    <col min="9746" max="9746" width="11.7109375" style="14" customWidth="1"/>
    <col min="9747" max="9747" width="1.7109375" style="14" customWidth="1"/>
    <col min="9748" max="9748" width="13" style="14" customWidth="1"/>
    <col min="9749" max="9750" width="1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4" width="13" style="14" customWidth="1"/>
    <col min="9755" max="9755" width="11.7109375" style="14" customWidth="1"/>
    <col min="9756" max="9756" width="1.7109375" style="14" customWidth="1"/>
    <col min="9757" max="9760" width="13" style="14" customWidth="1"/>
    <col min="9761" max="9761" width="11.7109375" style="14" customWidth="1"/>
    <col min="9762" max="9762" width="1.7109375" style="14" customWidth="1"/>
    <col min="9763" max="9765" width="1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69" width="13" style="14" customWidth="1"/>
    <col min="9770" max="9770" width="11.7109375" style="14" customWidth="1"/>
    <col min="9771" max="9771" width="1.7109375" style="14" customWidth="1"/>
    <col min="9772" max="9772" width="14.5703125" style="14" customWidth="1"/>
    <col min="9773" max="9773" width="11.7109375" style="14" customWidth="1"/>
    <col min="9774" max="9968" width="9.140625" style="14"/>
    <col min="9969" max="9976" width="4" style="14" customWidth="1"/>
    <col min="9977" max="9977" width="6" style="14" customWidth="1"/>
    <col min="9978" max="9979" width="4" style="14" customWidth="1"/>
    <col min="9980" max="9981" width="0" style="14" hidden="1" customWidth="1"/>
    <col min="9982" max="9982" width="47.7109375" style="14" customWidth="1"/>
    <col min="9983" max="9985" width="0" style="14" hidden="1" customWidth="1"/>
    <col min="9986" max="9986" width="14.5703125" style="14" customWidth="1"/>
    <col min="9987" max="9996" width="0" style="14" hidden="1" customWidth="1"/>
    <col min="9997" max="9997" width="1.7109375" style="14" customWidth="1"/>
    <col min="9998" max="9998" width="13" style="14" customWidth="1"/>
    <col min="9999" max="10000" width="11.7109375" style="14" customWidth="1"/>
    <col min="10001" max="10001" width="13" style="14" customWidth="1"/>
    <col min="10002" max="10002" width="11.7109375" style="14" customWidth="1"/>
    <col min="10003" max="10003" width="1.7109375" style="14" customWidth="1"/>
    <col min="10004" max="10004" width="13" style="14" customWidth="1"/>
    <col min="10005" max="10006" width="1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0" width="13" style="14" customWidth="1"/>
    <col min="10011" max="10011" width="11.7109375" style="14" customWidth="1"/>
    <col min="10012" max="10012" width="1.7109375" style="14" customWidth="1"/>
    <col min="10013" max="10016" width="13" style="14" customWidth="1"/>
    <col min="10017" max="10017" width="11.7109375" style="14" customWidth="1"/>
    <col min="10018" max="10018" width="1.7109375" style="14" customWidth="1"/>
    <col min="10019" max="10021" width="1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5" width="13" style="14" customWidth="1"/>
    <col min="10026" max="10026" width="11.7109375" style="14" customWidth="1"/>
    <col min="10027" max="10027" width="1.7109375" style="14" customWidth="1"/>
    <col min="10028" max="10028" width="14.5703125" style="14" customWidth="1"/>
    <col min="10029" max="10029" width="11.7109375" style="14" customWidth="1"/>
    <col min="10030" max="10224" width="9.140625" style="14"/>
    <col min="10225" max="10232" width="4" style="14" customWidth="1"/>
    <col min="10233" max="10233" width="6" style="14" customWidth="1"/>
    <col min="10234" max="10235" width="4" style="14" customWidth="1"/>
    <col min="10236" max="10237" width="0" style="14" hidden="1" customWidth="1"/>
    <col min="10238" max="10238" width="47.7109375" style="14" customWidth="1"/>
    <col min="10239" max="10241" width="0" style="14" hidden="1" customWidth="1"/>
    <col min="10242" max="10242" width="14.5703125" style="14" customWidth="1"/>
    <col min="10243" max="10252" width="0" style="14" hidden="1" customWidth="1"/>
    <col min="10253" max="10253" width="1.7109375" style="14" customWidth="1"/>
    <col min="10254" max="10254" width="13" style="14" customWidth="1"/>
    <col min="10255" max="10256" width="11.7109375" style="14" customWidth="1"/>
    <col min="10257" max="10257" width="13" style="14" customWidth="1"/>
    <col min="10258" max="10258" width="11.7109375" style="14" customWidth="1"/>
    <col min="10259" max="10259" width="1.7109375" style="14" customWidth="1"/>
    <col min="10260" max="10260" width="13" style="14" customWidth="1"/>
    <col min="10261" max="10262" width="1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6" width="13" style="14" customWidth="1"/>
    <col min="10267" max="10267" width="11.7109375" style="14" customWidth="1"/>
    <col min="10268" max="10268" width="1.7109375" style="14" customWidth="1"/>
    <col min="10269" max="10272" width="13" style="14" customWidth="1"/>
    <col min="10273" max="10273" width="11.7109375" style="14" customWidth="1"/>
    <col min="10274" max="10274" width="1.7109375" style="14" customWidth="1"/>
    <col min="10275" max="10277" width="1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1" width="13" style="14" customWidth="1"/>
    <col min="10282" max="10282" width="11.7109375" style="14" customWidth="1"/>
    <col min="10283" max="10283" width="1.7109375" style="14" customWidth="1"/>
    <col min="10284" max="10284" width="14.5703125" style="14" customWidth="1"/>
    <col min="10285" max="10285" width="11.7109375" style="14" customWidth="1"/>
    <col min="10286" max="10480" width="9.140625" style="14"/>
    <col min="10481" max="10488" width="4" style="14" customWidth="1"/>
    <col min="10489" max="10489" width="6" style="14" customWidth="1"/>
    <col min="10490" max="10491" width="4" style="14" customWidth="1"/>
    <col min="10492" max="10493" width="0" style="14" hidden="1" customWidth="1"/>
    <col min="10494" max="10494" width="47.7109375" style="14" customWidth="1"/>
    <col min="10495" max="10497" width="0" style="14" hidden="1" customWidth="1"/>
    <col min="10498" max="10498" width="14.5703125" style="14" customWidth="1"/>
    <col min="10499" max="10508" width="0" style="14" hidden="1" customWidth="1"/>
    <col min="10509" max="10509" width="1.7109375" style="14" customWidth="1"/>
    <col min="10510" max="10510" width="13" style="14" customWidth="1"/>
    <col min="10511" max="10512" width="11.7109375" style="14" customWidth="1"/>
    <col min="10513" max="10513" width="13" style="14" customWidth="1"/>
    <col min="10514" max="10514" width="11.7109375" style="14" customWidth="1"/>
    <col min="10515" max="10515" width="1.7109375" style="14" customWidth="1"/>
    <col min="10516" max="10516" width="13" style="14" customWidth="1"/>
    <col min="10517" max="10518" width="1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2" width="13" style="14" customWidth="1"/>
    <col min="10523" max="10523" width="11.7109375" style="14" customWidth="1"/>
    <col min="10524" max="10524" width="1.7109375" style="14" customWidth="1"/>
    <col min="10525" max="10528" width="13" style="14" customWidth="1"/>
    <col min="10529" max="10529" width="11.7109375" style="14" customWidth="1"/>
    <col min="10530" max="10530" width="1.7109375" style="14" customWidth="1"/>
    <col min="10531" max="10533" width="1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7" width="13" style="14" customWidth="1"/>
    <col min="10538" max="10538" width="11.7109375" style="14" customWidth="1"/>
    <col min="10539" max="10539" width="1.7109375" style="14" customWidth="1"/>
    <col min="10540" max="10540" width="14.5703125" style="14" customWidth="1"/>
    <col min="10541" max="10541" width="11.7109375" style="14" customWidth="1"/>
    <col min="10542" max="10736" width="9.140625" style="14"/>
    <col min="10737" max="10744" width="4" style="14" customWidth="1"/>
    <col min="10745" max="10745" width="6" style="14" customWidth="1"/>
    <col min="10746" max="10747" width="4" style="14" customWidth="1"/>
    <col min="10748" max="10749" width="0" style="14" hidden="1" customWidth="1"/>
    <col min="10750" max="10750" width="47.7109375" style="14" customWidth="1"/>
    <col min="10751" max="10753" width="0" style="14" hidden="1" customWidth="1"/>
    <col min="10754" max="10754" width="14.5703125" style="14" customWidth="1"/>
    <col min="10755" max="10764" width="0" style="14" hidden="1" customWidth="1"/>
    <col min="10765" max="10765" width="1.7109375" style="14" customWidth="1"/>
    <col min="10766" max="10766" width="13" style="14" customWidth="1"/>
    <col min="10767" max="10768" width="11.7109375" style="14" customWidth="1"/>
    <col min="10769" max="10769" width="13" style="14" customWidth="1"/>
    <col min="10770" max="10770" width="11.7109375" style="14" customWidth="1"/>
    <col min="10771" max="10771" width="1.7109375" style="14" customWidth="1"/>
    <col min="10772" max="10772" width="13" style="14" customWidth="1"/>
    <col min="10773" max="10774" width="1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78" width="13" style="14" customWidth="1"/>
    <col min="10779" max="10779" width="11.7109375" style="14" customWidth="1"/>
    <col min="10780" max="10780" width="1.7109375" style="14" customWidth="1"/>
    <col min="10781" max="10784" width="13" style="14" customWidth="1"/>
    <col min="10785" max="10785" width="11.7109375" style="14" customWidth="1"/>
    <col min="10786" max="10786" width="1.7109375" style="14" customWidth="1"/>
    <col min="10787" max="10789" width="1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3" width="13" style="14" customWidth="1"/>
    <col min="10794" max="10794" width="11.7109375" style="14" customWidth="1"/>
    <col min="10795" max="10795" width="1.7109375" style="14" customWidth="1"/>
    <col min="10796" max="10796" width="14.5703125" style="14" customWidth="1"/>
    <col min="10797" max="10797" width="11.7109375" style="14" customWidth="1"/>
    <col min="10798" max="10992" width="9.140625" style="14"/>
    <col min="10993" max="11000" width="4" style="14" customWidth="1"/>
    <col min="11001" max="11001" width="6" style="14" customWidth="1"/>
    <col min="11002" max="11003" width="4" style="14" customWidth="1"/>
    <col min="11004" max="11005" width="0" style="14" hidden="1" customWidth="1"/>
    <col min="11006" max="11006" width="47.7109375" style="14" customWidth="1"/>
    <col min="11007" max="11009" width="0" style="14" hidden="1" customWidth="1"/>
    <col min="11010" max="11010" width="14.5703125" style="14" customWidth="1"/>
    <col min="11011" max="11020" width="0" style="14" hidden="1" customWidth="1"/>
    <col min="11021" max="11021" width="1.7109375" style="14" customWidth="1"/>
    <col min="11022" max="11022" width="13" style="14" customWidth="1"/>
    <col min="11023" max="11024" width="11.7109375" style="14" customWidth="1"/>
    <col min="11025" max="11025" width="13" style="14" customWidth="1"/>
    <col min="11026" max="11026" width="11.7109375" style="14" customWidth="1"/>
    <col min="11027" max="11027" width="1.7109375" style="14" customWidth="1"/>
    <col min="11028" max="11028" width="13" style="14" customWidth="1"/>
    <col min="11029" max="11030" width="1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4" width="13" style="14" customWidth="1"/>
    <col min="11035" max="11035" width="11.7109375" style="14" customWidth="1"/>
    <col min="11036" max="11036" width="1.7109375" style="14" customWidth="1"/>
    <col min="11037" max="11040" width="13" style="14" customWidth="1"/>
    <col min="11041" max="11041" width="11.7109375" style="14" customWidth="1"/>
    <col min="11042" max="11042" width="1.7109375" style="14" customWidth="1"/>
    <col min="11043" max="11045" width="1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49" width="13" style="14" customWidth="1"/>
    <col min="11050" max="11050" width="11.7109375" style="14" customWidth="1"/>
    <col min="11051" max="11051" width="1.7109375" style="14" customWidth="1"/>
    <col min="11052" max="11052" width="14.5703125" style="14" customWidth="1"/>
    <col min="11053" max="11053" width="11.7109375" style="14" customWidth="1"/>
    <col min="11054" max="11248" width="9.140625" style="14"/>
    <col min="11249" max="11256" width="4" style="14" customWidth="1"/>
    <col min="11257" max="11257" width="6" style="14" customWidth="1"/>
    <col min="11258" max="11259" width="4" style="14" customWidth="1"/>
    <col min="11260" max="11261" width="0" style="14" hidden="1" customWidth="1"/>
    <col min="11262" max="11262" width="47.7109375" style="14" customWidth="1"/>
    <col min="11263" max="11265" width="0" style="14" hidden="1" customWidth="1"/>
    <col min="11266" max="11266" width="14.5703125" style="14" customWidth="1"/>
    <col min="11267" max="11276" width="0" style="14" hidden="1" customWidth="1"/>
    <col min="11277" max="11277" width="1.7109375" style="14" customWidth="1"/>
    <col min="11278" max="11278" width="13" style="14" customWidth="1"/>
    <col min="11279" max="11280" width="11.7109375" style="14" customWidth="1"/>
    <col min="11281" max="11281" width="13" style="14" customWidth="1"/>
    <col min="11282" max="11282" width="11.7109375" style="14" customWidth="1"/>
    <col min="11283" max="11283" width="1.7109375" style="14" customWidth="1"/>
    <col min="11284" max="11284" width="13" style="14" customWidth="1"/>
    <col min="11285" max="11286" width="1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0" width="13" style="14" customWidth="1"/>
    <col min="11291" max="11291" width="11.7109375" style="14" customWidth="1"/>
    <col min="11292" max="11292" width="1.7109375" style="14" customWidth="1"/>
    <col min="11293" max="11296" width="13" style="14" customWidth="1"/>
    <col min="11297" max="11297" width="11.7109375" style="14" customWidth="1"/>
    <col min="11298" max="11298" width="1.7109375" style="14" customWidth="1"/>
    <col min="11299" max="11301" width="1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5" width="13" style="14" customWidth="1"/>
    <col min="11306" max="11306" width="11.7109375" style="14" customWidth="1"/>
    <col min="11307" max="11307" width="1.7109375" style="14" customWidth="1"/>
    <col min="11308" max="11308" width="14.5703125" style="14" customWidth="1"/>
    <col min="11309" max="11309" width="11.7109375" style="14" customWidth="1"/>
    <col min="11310" max="11504" width="9.140625" style="14"/>
    <col min="11505" max="11512" width="4" style="14" customWidth="1"/>
    <col min="11513" max="11513" width="6" style="14" customWidth="1"/>
    <col min="11514" max="11515" width="4" style="14" customWidth="1"/>
    <col min="11516" max="11517" width="0" style="14" hidden="1" customWidth="1"/>
    <col min="11518" max="11518" width="47.7109375" style="14" customWidth="1"/>
    <col min="11519" max="11521" width="0" style="14" hidden="1" customWidth="1"/>
    <col min="11522" max="11522" width="14.5703125" style="14" customWidth="1"/>
    <col min="11523" max="11532" width="0" style="14" hidden="1" customWidth="1"/>
    <col min="11533" max="11533" width="1.7109375" style="14" customWidth="1"/>
    <col min="11534" max="11534" width="13" style="14" customWidth="1"/>
    <col min="11535" max="11536" width="11.7109375" style="14" customWidth="1"/>
    <col min="11537" max="11537" width="13" style="14" customWidth="1"/>
    <col min="11538" max="11538" width="11.7109375" style="14" customWidth="1"/>
    <col min="11539" max="11539" width="1.7109375" style="14" customWidth="1"/>
    <col min="11540" max="11540" width="13" style="14" customWidth="1"/>
    <col min="11541" max="11542" width="1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6" width="13" style="14" customWidth="1"/>
    <col min="11547" max="11547" width="11.7109375" style="14" customWidth="1"/>
    <col min="11548" max="11548" width="1.7109375" style="14" customWidth="1"/>
    <col min="11549" max="11552" width="13" style="14" customWidth="1"/>
    <col min="11553" max="11553" width="11.7109375" style="14" customWidth="1"/>
    <col min="11554" max="11554" width="1.7109375" style="14" customWidth="1"/>
    <col min="11555" max="11557" width="1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1" width="13" style="14" customWidth="1"/>
    <col min="11562" max="11562" width="11.7109375" style="14" customWidth="1"/>
    <col min="11563" max="11563" width="1.7109375" style="14" customWidth="1"/>
    <col min="11564" max="11564" width="14.5703125" style="14" customWidth="1"/>
    <col min="11565" max="11565" width="11.7109375" style="14" customWidth="1"/>
    <col min="11566" max="11760" width="9.140625" style="14"/>
    <col min="11761" max="11768" width="4" style="14" customWidth="1"/>
    <col min="11769" max="11769" width="6" style="14" customWidth="1"/>
    <col min="11770" max="11771" width="4" style="14" customWidth="1"/>
    <col min="11772" max="11773" width="0" style="14" hidden="1" customWidth="1"/>
    <col min="11774" max="11774" width="47.7109375" style="14" customWidth="1"/>
    <col min="11775" max="11777" width="0" style="14" hidden="1" customWidth="1"/>
    <col min="11778" max="11778" width="14.5703125" style="14" customWidth="1"/>
    <col min="11779" max="11788" width="0" style="14" hidden="1" customWidth="1"/>
    <col min="11789" max="11789" width="1.7109375" style="14" customWidth="1"/>
    <col min="11790" max="11790" width="13" style="14" customWidth="1"/>
    <col min="11791" max="11792" width="11.7109375" style="14" customWidth="1"/>
    <col min="11793" max="11793" width="13" style="14" customWidth="1"/>
    <col min="11794" max="11794" width="11.7109375" style="14" customWidth="1"/>
    <col min="11795" max="11795" width="1.7109375" style="14" customWidth="1"/>
    <col min="11796" max="11796" width="13" style="14" customWidth="1"/>
    <col min="11797" max="11798" width="1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2" width="13" style="14" customWidth="1"/>
    <col min="11803" max="11803" width="11.7109375" style="14" customWidth="1"/>
    <col min="11804" max="11804" width="1.7109375" style="14" customWidth="1"/>
    <col min="11805" max="11808" width="13" style="14" customWidth="1"/>
    <col min="11809" max="11809" width="11.7109375" style="14" customWidth="1"/>
    <col min="11810" max="11810" width="1.7109375" style="14" customWidth="1"/>
    <col min="11811" max="11813" width="1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7" width="13" style="14" customWidth="1"/>
    <col min="11818" max="11818" width="11.7109375" style="14" customWidth="1"/>
    <col min="11819" max="11819" width="1.7109375" style="14" customWidth="1"/>
    <col min="11820" max="11820" width="14.5703125" style="14" customWidth="1"/>
    <col min="11821" max="11821" width="11.7109375" style="14" customWidth="1"/>
    <col min="11822" max="12016" width="9.140625" style="14"/>
    <col min="12017" max="12024" width="4" style="14" customWidth="1"/>
    <col min="12025" max="12025" width="6" style="14" customWidth="1"/>
    <col min="12026" max="12027" width="4" style="14" customWidth="1"/>
    <col min="12028" max="12029" width="0" style="14" hidden="1" customWidth="1"/>
    <col min="12030" max="12030" width="47.7109375" style="14" customWidth="1"/>
    <col min="12031" max="12033" width="0" style="14" hidden="1" customWidth="1"/>
    <col min="12034" max="12034" width="14.5703125" style="14" customWidth="1"/>
    <col min="12035" max="12044" width="0" style="14" hidden="1" customWidth="1"/>
    <col min="12045" max="12045" width="1.7109375" style="14" customWidth="1"/>
    <col min="12046" max="12046" width="13" style="14" customWidth="1"/>
    <col min="12047" max="12048" width="11.7109375" style="14" customWidth="1"/>
    <col min="12049" max="12049" width="13" style="14" customWidth="1"/>
    <col min="12050" max="12050" width="11.7109375" style="14" customWidth="1"/>
    <col min="12051" max="12051" width="1.7109375" style="14" customWidth="1"/>
    <col min="12052" max="12052" width="13" style="14" customWidth="1"/>
    <col min="12053" max="12054" width="1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58" width="13" style="14" customWidth="1"/>
    <col min="12059" max="12059" width="11.7109375" style="14" customWidth="1"/>
    <col min="12060" max="12060" width="1.7109375" style="14" customWidth="1"/>
    <col min="12061" max="12064" width="13" style="14" customWidth="1"/>
    <col min="12065" max="12065" width="11.7109375" style="14" customWidth="1"/>
    <col min="12066" max="12066" width="1.7109375" style="14" customWidth="1"/>
    <col min="12067" max="12069" width="1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3" width="13" style="14" customWidth="1"/>
    <col min="12074" max="12074" width="11.7109375" style="14" customWidth="1"/>
    <col min="12075" max="12075" width="1.7109375" style="14" customWidth="1"/>
    <col min="12076" max="12076" width="14.5703125" style="14" customWidth="1"/>
    <col min="12077" max="12077" width="11.7109375" style="14" customWidth="1"/>
    <col min="12078" max="12272" width="9.140625" style="14"/>
    <col min="12273" max="12280" width="4" style="14" customWidth="1"/>
    <col min="12281" max="12281" width="6" style="14" customWidth="1"/>
    <col min="12282" max="12283" width="4" style="14" customWidth="1"/>
    <col min="12284" max="12285" width="0" style="14" hidden="1" customWidth="1"/>
    <col min="12286" max="12286" width="47.7109375" style="14" customWidth="1"/>
    <col min="12287" max="12289" width="0" style="14" hidden="1" customWidth="1"/>
    <col min="12290" max="12290" width="14.5703125" style="14" customWidth="1"/>
    <col min="12291" max="12300" width="0" style="14" hidden="1" customWidth="1"/>
    <col min="12301" max="12301" width="1.7109375" style="14" customWidth="1"/>
    <col min="12302" max="12302" width="13" style="14" customWidth="1"/>
    <col min="12303" max="12304" width="11.7109375" style="14" customWidth="1"/>
    <col min="12305" max="12305" width="13" style="14" customWidth="1"/>
    <col min="12306" max="12306" width="11.7109375" style="14" customWidth="1"/>
    <col min="12307" max="12307" width="1.7109375" style="14" customWidth="1"/>
    <col min="12308" max="12308" width="13" style="14" customWidth="1"/>
    <col min="12309" max="12310" width="1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4" width="13" style="14" customWidth="1"/>
    <col min="12315" max="12315" width="11.7109375" style="14" customWidth="1"/>
    <col min="12316" max="12316" width="1.7109375" style="14" customWidth="1"/>
    <col min="12317" max="12320" width="13" style="14" customWidth="1"/>
    <col min="12321" max="12321" width="11.7109375" style="14" customWidth="1"/>
    <col min="12322" max="12322" width="1.7109375" style="14" customWidth="1"/>
    <col min="12323" max="12325" width="1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29" width="13" style="14" customWidth="1"/>
    <col min="12330" max="12330" width="11.7109375" style="14" customWidth="1"/>
    <col min="12331" max="12331" width="1.7109375" style="14" customWidth="1"/>
    <col min="12332" max="12332" width="14.5703125" style="14" customWidth="1"/>
    <col min="12333" max="12333" width="11.7109375" style="14" customWidth="1"/>
    <col min="12334" max="12528" width="9.140625" style="14"/>
    <col min="12529" max="12536" width="4" style="14" customWidth="1"/>
    <col min="12537" max="12537" width="6" style="14" customWidth="1"/>
    <col min="12538" max="12539" width="4" style="14" customWidth="1"/>
    <col min="12540" max="12541" width="0" style="14" hidden="1" customWidth="1"/>
    <col min="12542" max="12542" width="47.7109375" style="14" customWidth="1"/>
    <col min="12543" max="12545" width="0" style="14" hidden="1" customWidth="1"/>
    <col min="12546" max="12546" width="14.5703125" style="14" customWidth="1"/>
    <col min="12547" max="12556" width="0" style="14" hidden="1" customWidth="1"/>
    <col min="12557" max="12557" width="1.7109375" style="14" customWidth="1"/>
    <col min="12558" max="12558" width="13" style="14" customWidth="1"/>
    <col min="12559" max="12560" width="11.7109375" style="14" customWidth="1"/>
    <col min="12561" max="12561" width="13" style="14" customWidth="1"/>
    <col min="12562" max="12562" width="11.7109375" style="14" customWidth="1"/>
    <col min="12563" max="12563" width="1.7109375" style="14" customWidth="1"/>
    <col min="12564" max="12564" width="13" style="14" customWidth="1"/>
    <col min="12565" max="12566" width="1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0" width="13" style="14" customWidth="1"/>
    <col min="12571" max="12571" width="11.7109375" style="14" customWidth="1"/>
    <col min="12572" max="12572" width="1.7109375" style="14" customWidth="1"/>
    <col min="12573" max="12576" width="13" style="14" customWidth="1"/>
    <col min="12577" max="12577" width="11.7109375" style="14" customWidth="1"/>
    <col min="12578" max="12578" width="1.7109375" style="14" customWidth="1"/>
    <col min="12579" max="12581" width="1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5" width="13" style="14" customWidth="1"/>
    <col min="12586" max="12586" width="11.7109375" style="14" customWidth="1"/>
    <col min="12587" max="12587" width="1.7109375" style="14" customWidth="1"/>
    <col min="12588" max="12588" width="14.5703125" style="14" customWidth="1"/>
    <col min="12589" max="12589" width="11.7109375" style="14" customWidth="1"/>
    <col min="12590" max="12784" width="9.140625" style="14"/>
    <col min="12785" max="12792" width="4" style="14" customWidth="1"/>
    <col min="12793" max="12793" width="6" style="14" customWidth="1"/>
    <col min="12794" max="12795" width="4" style="14" customWidth="1"/>
    <col min="12796" max="12797" width="0" style="14" hidden="1" customWidth="1"/>
    <col min="12798" max="12798" width="47.7109375" style="14" customWidth="1"/>
    <col min="12799" max="12801" width="0" style="14" hidden="1" customWidth="1"/>
    <col min="12802" max="12802" width="14.5703125" style="14" customWidth="1"/>
    <col min="12803" max="12812" width="0" style="14" hidden="1" customWidth="1"/>
    <col min="12813" max="12813" width="1.7109375" style="14" customWidth="1"/>
    <col min="12814" max="12814" width="13" style="14" customWidth="1"/>
    <col min="12815" max="12816" width="11.7109375" style="14" customWidth="1"/>
    <col min="12817" max="12817" width="13" style="14" customWidth="1"/>
    <col min="12818" max="12818" width="11.7109375" style="14" customWidth="1"/>
    <col min="12819" max="12819" width="1.7109375" style="14" customWidth="1"/>
    <col min="12820" max="12820" width="13" style="14" customWidth="1"/>
    <col min="12821" max="12822" width="1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6" width="13" style="14" customWidth="1"/>
    <col min="12827" max="12827" width="11.7109375" style="14" customWidth="1"/>
    <col min="12828" max="12828" width="1.7109375" style="14" customWidth="1"/>
    <col min="12829" max="12832" width="13" style="14" customWidth="1"/>
    <col min="12833" max="12833" width="11.7109375" style="14" customWidth="1"/>
    <col min="12834" max="12834" width="1.7109375" style="14" customWidth="1"/>
    <col min="12835" max="12837" width="1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1" width="13" style="14" customWidth="1"/>
    <col min="12842" max="12842" width="11.7109375" style="14" customWidth="1"/>
    <col min="12843" max="12843" width="1.7109375" style="14" customWidth="1"/>
    <col min="12844" max="12844" width="14.5703125" style="14" customWidth="1"/>
    <col min="12845" max="12845" width="11.7109375" style="14" customWidth="1"/>
    <col min="12846" max="13040" width="9.140625" style="14"/>
    <col min="13041" max="13048" width="4" style="14" customWidth="1"/>
    <col min="13049" max="13049" width="6" style="14" customWidth="1"/>
    <col min="13050" max="13051" width="4" style="14" customWidth="1"/>
    <col min="13052" max="13053" width="0" style="14" hidden="1" customWidth="1"/>
    <col min="13054" max="13054" width="47.7109375" style="14" customWidth="1"/>
    <col min="13055" max="13057" width="0" style="14" hidden="1" customWidth="1"/>
    <col min="13058" max="13058" width="14.5703125" style="14" customWidth="1"/>
    <col min="13059" max="13068" width="0" style="14" hidden="1" customWidth="1"/>
    <col min="13069" max="13069" width="1.7109375" style="14" customWidth="1"/>
    <col min="13070" max="13070" width="13" style="14" customWidth="1"/>
    <col min="13071" max="13072" width="11.7109375" style="14" customWidth="1"/>
    <col min="13073" max="13073" width="13" style="14" customWidth="1"/>
    <col min="13074" max="13074" width="11.7109375" style="14" customWidth="1"/>
    <col min="13075" max="13075" width="1.7109375" style="14" customWidth="1"/>
    <col min="13076" max="13076" width="13" style="14" customWidth="1"/>
    <col min="13077" max="13078" width="1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2" width="13" style="14" customWidth="1"/>
    <col min="13083" max="13083" width="11.7109375" style="14" customWidth="1"/>
    <col min="13084" max="13084" width="1.7109375" style="14" customWidth="1"/>
    <col min="13085" max="13088" width="13" style="14" customWidth="1"/>
    <col min="13089" max="13089" width="11.7109375" style="14" customWidth="1"/>
    <col min="13090" max="13090" width="1.7109375" style="14" customWidth="1"/>
    <col min="13091" max="13093" width="1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7" width="13" style="14" customWidth="1"/>
    <col min="13098" max="13098" width="11.7109375" style="14" customWidth="1"/>
    <col min="13099" max="13099" width="1.7109375" style="14" customWidth="1"/>
    <col min="13100" max="13100" width="14.5703125" style="14" customWidth="1"/>
    <col min="13101" max="13101" width="11.7109375" style="14" customWidth="1"/>
    <col min="13102" max="13296" width="9.140625" style="14"/>
    <col min="13297" max="13304" width="4" style="14" customWidth="1"/>
    <col min="13305" max="13305" width="6" style="14" customWidth="1"/>
    <col min="13306" max="13307" width="4" style="14" customWidth="1"/>
    <col min="13308" max="13309" width="0" style="14" hidden="1" customWidth="1"/>
    <col min="13310" max="13310" width="47.7109375" style="14" customWidth="1"/>
    <col min="13311" max="13313" width="0" style="14" hidden="1" customWidth="1"/>
    <col min="13314" max="13314" width="14.5703125" style="14" customWidth="1"/>
    <col min="13315" max="13324" width="0" style="14" hidden="1" customWidth="1"/>
    <col min="13325" max="13325" width="1.7109375" style="14" customWidth="1"/>
    <col min="13326" max="13326" width="13" style="14" customWidth="1"/>
    <col min="13327" max="13328" width="11.7109375" style="14" customWidth="1"/>
    <col min="13329" max="13329" width="13" style="14" customWidth="1"/>
    <col min="13330" max="13330" width="11.7109375" style="14" customWidth="1"/>
    <col min="13331" max="13331" width="1.7109375" style="14" customWidth="1"/>
    <col min="13332" max="13332" width="13" style="14" customWidth="1"/>
    <col min="13333" max="13334" width="1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38" width="13" style="14" customWidth="1"/>
    <col min="13339" max="13339" width="11.7109375" style="14" customWidth="1"/>
    <col min="13340" max="13340" width="1.7109375" style="14" customWidth="1"/>
    <col min="13341" max="13344" width="13" style="14" customWidth="1"/>
    <col min="13345" max="13345" width="11.7109375" style="14" customWidth="1"/>
    <col min="13346" max="13346" width="1.7109375" style="14" customWidth="1"/>
    <col min="13347" max="13349" width="1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3" width="13" style="14" customWidth="1"/>
    <col min="13354" max="13354" width="11.7109375" style="14" customWidth="1"/>
    <col min="13355" max="13355" width="1.7109375" style="14" customWidth="1"/>
    <col min="13356" max="13356" width="14.5703125" style="14" customWidth="1"/>
    <col min="13357" max="13357" width="11.7109375" style="14" customWidth="1"/>
    <col min="13358" max="13552" width="9.140625" style="14"/>
    <col min="13553" max="13560" width="4" style="14" customWidth="1"/>
    <col min="13561" max="13561" width="6" style="14" customWidth="1"/>
    <col min="13562" max="13563" width="4" style="14" customWidth="1"/>
    <col min="13564" max="13565" width="0" style="14" hidden="1" customWidth="1"/>
    <col min="13566" max="13566" width="47.7109375" style="14" customWidth="1"/>
    <col min="13567" max="13569" width="0" style="14" hidden="1" customWidth="1"/>
    <col min="13570" max="13570" width="14.5703125" style="14" customWidth="1"/>
    <col min="13571" max="13580" width="0" style="14" hidden="1" customWidth="1"/>
    <col min="13581" max="13581" width="1.7109375" style="14" customWidth="1"/>
    <col min="13582" max="13582" width="13" style="14" customWidth="1"/>
    <col min="13583" max="13584" width="11.7109375" style="14" customWidth="1"/>
    <col min="13585" max="13585" width="13" style="14" customWidth="1"/>
    <col min="13586" max="13586" width="11.7109375" style="14" customWidth="1"/>
    <col min="13587" max="13587" width="1.7109375" style="14" customWidth="1"/>
    <col min="13588" max="13588" width="13" style="14" customWidth="1"/>
    <col min="13589" max="13590" width="1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4" width="13" style="14" customWidth="1"/>
    <col min="13595" max="13595" width="11.7109375" style="14" customWidth="1"/>
    <col min="13596" max="13596" width="1.7109375" style="14" customWidth="1"/>
    <col min="13597" max="13600" width="13" style="14" customWidth="1"/>
    <col min="13601" max="13601" width="11.7109375" style="14" customWidth="1"/>
    <col min="13602" max="13602" width="1.7109375" style="14" customWidth="1"/>
    <col min="13603" max="13605" width="1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09" width="13" style="14" customWidth="1"/>
    <col min="13610" max="13610" width="11.7109375" style="14" customWidth="1"/>
    <col min="13611" max="13611" width="1.7109375" style="14" customWidth="1"/>
    <col min="13612" max="13612" width="14.5703125" style="14" customWidth="1"/>
    <col min="13613" max="13613" width="11.7109375" style="14" customWidth="1"/>
    <col min="13614" max="13808" width="9.140625" style="14"/>
    <col min="13809" max="13816" width="4" style="14" customWidth="1"/>
    <col min="13817" max="13817" width="6" style="14" customWidth="1"/>
    <col min="13818" max="13819" width="4" style="14" customWidth="1"/>
    <col min="13820" max="13821" width="0" style="14" hidden="1" customWidth="1"/>
    <col min="13822" max="13822" width="47.7109375" style="14" customWidth="1"/>
    <col min="13823" max="13825" width="0" style="14" hidden="1" customWidth="1"/>
    <col min="13826" max="13826" width="14.5703125" style="14" customWidth="1"/>
    <col min="13827" max="13836" width="0" style="14" hidden="1" customWidth="1"/>
    <col min="13837" max="13837" width="1.7109375" style="14" customWidth="1"/>
    <col min="13838" max="13838" width="13" style="14" customWidth="1"/>
    <col min="13839" max="13840" width="11.7109375" style="14" customWidth="1"/>
    <col min="13841" max="13841" width="13" style="14" customWidth="1"/>
    <col min="13842" max="13842" width="11.7109375" style="14" customWidth="1"/>
    <col min="13843" max="13843" width="1.7109375" style="14" customWidth="1"/>
    <col min="13844" max="13844" width="13" style="14" customWidth="1"/>
    <col min="13845" max="13846" width="1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0" width="13" style="14" customWidth="1"/>
    <col min="13851" max="13851" width="11.7109375" style="14" customWidth="1"/>
    <col min="13852" max="13852" width="1.7109375" style="14" customWidth="1"/>
    <col min="13853" max="13856" width="13" style="14" customWidth="1"/>
    <col min="13857" max="13857" width="11.7109375" style="14" customWidth="1"/>
    <col min="13858" max="13858" width="1.7109375" style="14" customWidth="1"/>
    <col min="13859" max="13861" width="1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5" width="13" style="14" customWidth="1"/>
    <col min="13866" max="13866" width="11.7109375" style="14" customWidth="1"/>
    <col min="13867" max="13867" width="1.7109375" style="14" customWidth="1"/>
    <col min="13868" max="13868" width="14.5703125" style="14" customWidth="1"/>
    <col min="13869" max="13869" width="11.7109375" style="14" customWidth="1"/>
    <col min="13870" max="14064" width="9.140625" style="14"/>
    <col min="14065" max="14072" width="4" style="14" customWidth="1"/>
    <col min="14073" max="14073" width="6" style="14" customWidth="1"/>
    <col min="14074" max="14075" width="4" style="14" customWidth="1"/>
    <col min="14076" max="14077" width="0" style="14" hidden="1" customWidth="1"/>
    <col min="14078" max="14078" width="47.7109375" style="14" customWidth="1"/>
    <col min="14079" max="14081" width="0" style="14" hidden="1" customWidth="1"/>
    <col min="14082" max="14082" width="14.5703125" style="14" customWidth="1"/>
    <col min="14083" max="14092" width="0" style="14" hidden="1" customWidth="1"/>
    <col min="14093" max="14093" width="1.7109375" style="14" customWidth="1"/>
    <col min="14094" max="14094" width="13" style="14" customWidth="1"/>
    <col min="14095" max="14096" width="11.7109375" style="14" customWidth="1"/>
    <col min="14097" max="14097" width="13" style="14" customWidth="1"/>
    <col min="14098" max="14098" width="11.7109375" style="14" customWidth="1"/>
    <col min="14099" max="14099" width="1.7109375" style="14" customWidth="1"/>
    <col min="14100" max="14100" width="13" style="14" customWidth="1"/>
    <col min="14101" max="14102" width="1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6" width="13" style="14" customWidth="1"/>
    <col min="14107" max="14107" width="11.7109375" style="14" customWidth="1"/>
    <col min="14108" max="14108" width="1.7109375" style="14" customWidth="1"/>
    <col min="14109" max="14112" width="13" style="14" customWidth="1"/>
    <col min="14113" max="14113" width="11.7109375" style="14" customWidth="1"/>
    <col min="14114" max="14114" width="1.7109375" style="14" customWidth="1"/>
    <col min="14115" max="14117" width="1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1" width="13" style="14" customWidth="1"/>
    <col min="14122" max="14122" width="11.7109375" style="14" customWidth="1"/>
    <col min="14123" max="14123" width="1.7109375" style="14" customWidth="1"/>
    <col min="14124" max="14124" width="14.5703125" style="14" customWidth="1"/>
    <col min="14125" max="14125" width="11.7109375" style="14" customWidth="1"/>
    <col min="14126" max="14320" width="9.140625" style="14"/>
    <col min="14321" max="14328" width="4" style="14" customWidth="1"/>
    <col min="14329" max="14329" width="6" style="14" customWidth="1"/>
    <col min="14330" max="14331" width="4" style="14" customWidth="1"/>
    <col min="14332" max="14333" width="0" style="14" hidden="1" customWidth="1"/>
    <col min="14334" max="14334" width="47.7109375" style="14" customWidth="1"/>
    <col min="14335" max="14337" width="0" style="14" hidden="1" customWidth="1"/>
    <col min="14338" max="14338" width="14.5703125" style="14" customWidth="1"/>
    <col min="14339" max="14348" width="0" style="14" hidden="1" customWidth="1"/>
    <col min="14349" max="14349" width="1.7109375" style="14" customWidth="1"/>
    <col min="14350" max="14350" width="13" style="14" customWidth="1"/>
    <col min="14351" max="14352" width="11.7109375" style="14" customWidth="1"/>
    <col min="14353" max="14353" width="13" style="14" customWidth="1"/>
    <col min="14354" max="14354" width="11.7109375" style="14" customWidth="1"/>
    <col min="14355" max="14355" width="1.7109375" style="14" customWidth="1"/>
    <col min="14356" max="14356" width="13" style="14" customWidth="1"/>
    <col min="14357" max="14358" width="1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2" width="13" style="14" customWidth="1"/>
    <col min="14363" max="14363" width="11.7109375" style="14" customWidth="1"/>
    <col min="14364" max="14364" width="1.7109375" style="14" customWidth="1"/>
    <col min="14365" max="14368" width="13" style="14" customWidth="1"/>
    <col min="14369" max="14369" width="11.7109375" style="14" customWidth="1"/>
    <col min="14370" max="14370" width="1.7109375" style="14" customWidth="1"/>
    <col min="14371" max="14373" width="1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7" width="13" style="14" customWidth="1"/>
    <col min="14378" max="14378" width="11.7109375" style="14" customWidth="1"/>
    <col min="14379" max="14379" width="1.7109375" style="14" customWidth="1"/>
    <col min="14380" max="14380" width="14.5703125" style="14" customWidth="1"/>
    <col min="14381" max="14381" width="11.7109375" style="14" customWidth="1"/>
    <col min="14382" max="14576" width="9.140625" style="14"/>
    <col min="14577" max="14584" width="4" style="14" customWidth="1"/>
    <col min="14585" max="14585" width="6" style="14" customWidth="1"/>
    <col min="14586" max="14587" width="4" style="14" customWidth="1"/>
    <col min="14588" max="14589" width="0" style="14" hidden="1" customWidth="1"/>
    <col min="14590" max="14590" width="47.7109375" style="14" customWidth="1"/>
    <col min="14591" max="14593" width="0" style="14" hidden="1" customWidth="1"/>
    <col min="14594" max="14594" width="14.5703125" style="14" customWidth="1"/>
    <col min="14595" max="14604" width="0" style="14" hidden="1" customWidth="1"/>
    <col min="14605" max="14605" width="1.7109375" style="14" customWidth="1"/>
    <col min="14606" max="14606" width="13" style="14" customWidth="1"/>
    <col min="14607" max="14608" width="11.7109375" style="14" customWidth="1"/>
    <col min="14609" max="14609" width="13" style="14" customWidth="1"/>
    <col min="14610" max="14610" width="11.7109375" style="14" customWidth="1"/>
    <col min="14611" max="14611" width="1.7109375" style="14" customWidth="1"/>
    <col min="14612" max="14612" width="13" style="14" customWidth="1"/>
    <col min="14613" max="14614" width="1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18" width="13" style="14" customWidth="1"/>
    <col min="14619" max="14619" width="11.7109375" style="14" customWidth="1"/>
    <col min="14620" max="14620" width="1.7109375" style="14" customWidth="1"/>
    <col min="14621" max="14624" width="13" style="14" customWidth="1"/>
    <col min="14625" max="14625" width="11.7109375" style="14" customWidth="1"/>
    <col min="14626" max="14626" width="1.7109375" style="14" customWidth="1"/>
    <col min="14627" max="14629" width="1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3" width="13" style="14" customWidth="1"/>
    <col min="14634" max="14634" width="11.7109375" style="14" customWidth="1"/>
    <col min="14635" max="14635" width="1.7109375" style="14" customWidth="1"/>
    <col min="14636" max="14636" width="14.5703125" style="14" customWidth="1"/>
    <col min="14637" max="14637" width="11.7109375" style="14" customWidth="1"/>
    <col min="14638" max="14832" width="9.140625" style="14"/>
    <col min="14833" max="14840" width="4" style="14" customWidth="1"/>
    <col min="14841" max="14841" width="6" style="14" customWidth="1"/>
    <col min="14842" max="14843" width="4" style="14" customWidth="1"/>
    <col min="14844" max="14845" width="0" style="14" hidden="1" customWidth="1"/>
    <col min="14846" max="14846" width="47.7109375" style="14" customWidth="1"/>
    <col min="14847" max="14849" width="0" style="14" hidden="1" customWidth="1"/>
    <col min="14850" max="14850" width="14.5703125" style="14" customWidth="1"/>
    <col min="14851" max="14860" width="0" style="14" hidden="1" customWidth="1"/>
    <col min="14861" max="14861" width="1.7109375" style="14" customWidth="1"/>
    <col min="14862" max="14862" width="13" style="14" customWidth="1"/>
    <col min="14863" max="14864" width="11.7109375" style="14" customWidth="1"/>
    <col min="14865" max="14865" width="13" style="14" customWidth="1"/>
    <col min="14866" max="14866" width="11.7109375" style="14" customWidth="1"/>
    <col min="14867" max="14867" width="1.7109375" style="14" customWidth="1"/>
    <col min="14868" max="14868" width="13" style="14" customWidth="1"/>
    <col min="14869" max="14870" width="1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4" width="13" style="14" customWidth="1"/>
    <col min="14875" max="14875" width="11.7109375" style="14" customWidth="1"/>
    <col min="14876" max="14876" width="1.7109375" style="14" customWidth="1"/>
    <col min="14877" max="14880" width="13" style="14" customWidth="1"/>
    <col min="14881" max="14881" width="11.7109375" style="14" customWidth="1"/>
    <col min="14882" max="14882" width="1.7109375" style="14" customWidth="1"/>
    <col min="14883" max="14885" width="1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89" width="13" style="14" customWidth="1"/>
    <col min="14890" max="14890" width="11.7109375" style="14" customWidth="1"/>
    <col min="14891" max="14891" width="1.7109375" style="14" customWidth="1"/>
    <col min="14892" max="14892" width="14.5703125" style="14" customWidth="1"/>
    <col min="14893" max="14893" width="11.7109375" style="14" customWidth="1"/>
    <col min="14894" max="15088" width="9.140625" style="14"/>
    <col min="15089" max="15096" width="4" style="14" customWidth="1"/>
    <col min="15097" max="15097" width="6" style="14" customWidth="1"/>
    <col min="15098" max="15099" width="4" style="14" customWidth="1"/>
    <col min="15100" max="15101" width="0" style="14" hidden="1" customWidth="1"/>
    <col min="15102" max="15102" width="47.7109375" style="14" customWidth="1"/>
    <col min="15103" max="15105" width="0" style="14" hidden="1" customWidth="1"/>
    <col min="15106" max="15106" width="14.5703125" style="14" customWidth="1"/>
    <col min="15107" max="15116" width="0" style="14" hidden="1" customWidth="1"/>
    <col min="15117" max="15117" width="1.7109375" style="14" customWidth="1"/>
    <col min="15118" max="15118" width="13" style="14" customWidth="1"/>
    <col min="15119" max="15120" width="11.7109375" style="14" customWidth="1"/>
    <col min="15121" max="15121" width="13" style="14" customWidth="1"/>
    <col min="15122" max="15122" width="11.7109375" style="14" customWidth="1"/>
    <col min="15123" max="15123" width="1.7109375" style="14" customWidth="1"/>
    <col min="15124" max="15124" width="13" style="14" customWidth="1"/>
    <col min="15125" max="15126" width="1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0" width="13" style="14" customWidth="1"/>
    <col min="15131" max="15131" width="11.7109375" style="14" customWidth="1"/>
    <col min="15132" max="15132" width="1.7109375" style="14" customWidth="1"/>
    <col min="15133" max="15136" width="13" style="14" customWidth="1"/>
    <col min="15137" max="15137" width="11.7109375" style="14" customWidth="1"/>
    <col min="15138" max="15138" width="1.7109375" style="14" customWidth="1"/>
    <col min="15139" max="15141" width="1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5" width="13" style="14" customWidth="1"/>
    <col min="15146" max="15146" width="11.7109375" style="14" customWidth="1"/>
    <col min="15147" max="15147" width="1.7109375" style="14" customWidth="1"/>
    <col min="15148" max="15148" width="14.5703125" style="14" customWidth="1"/>
    <col min="15149" max="15149" width="11.7109375" style="14" customWidth="1"/>
    <col min="15150" max="15344" width="9.140625" style="14"/>
    <col min="15345" max="15352" width="4" style="14" customWidth="1"/>
    <col min="15353" max="15353" width="6" style="14" customWidth="1"/>
    <col min="15354" max="15355" width="4" style="14" customWidth="1"/>
    <col min="15356" max="15357" width="0" style="14" hidden="1" customWidth="1"/>
    <col min="15358" max="15358" width="47.7109375" style="14" customWidth="1"/>
    <col min="15359" max="15361" width="0" style="14" hidden="1" customWidth="1"/>
    <col min="15362" max="15362" width="14.5703125" style="14" customWidth="1"/>
    <col min="15363" max="15372" width="0" style="14" hidden="1" customWidth="1"/>
    <col min="15373" max="15373" width="1.7109375" style="14" customWidth="1"/>
    <col min="15374" max="15374" width="13" style="14" customWidth="1"/>
    <col min="15375" max="15376" width="11.7109375" style="14" customWidth="1"/>
    <col min="15377" max="15377" width="13" style="14" customWidth="1"/>
    <col min="15378" max="15378" width="11.7109375" style="14" customWidth="1"/>
    <col min="15379" max="15379" width="1.7109375" style="14" customWidth="1"/>
    <col min="15380" max="15380" width="13" style="14" customWidth="1"/>
    <col min="15381" max="15382" width="1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6" width="13" style="14" customWidth="1"/>
    <col min="15387" max="15387" width="11.7109375" style="14" customWidth="1"/>
    <col min="15388" max="15388" width="1.7109375" style="14" customWidth="1"/>
    <col min="15389" max="15392" width="13" style="14" customWidth="1"/>
    <col min="15393" max="15393" width="11.7109375" style="14" customWidth="1"/>
    <col min="15394" max="15394" width="1.7109375" style="14" customWidth="1"/>
    <col min="15395" max="15397" width="1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1" width="13" style="14" customWidth="1"/>
    <col min="15402" max="15402" width="11.7109375" style="14" customWidth="1"/>
    <col min="15403" max="15403" width="1.7109375" style="14" customWidth="1"/>
    <col min="15404" max="15404" width="14.5703125" style="14" customWidth="1"/>
    <col min="15405" max="15405" width="11.7109375" style="14" customWidth="1"/>
    <col min="15406" max="15600" width="9.140625" style="14"/>
    <col min="15601" max="15608" width="4" style="14" customWidth="1"/>
    <col min="15609" max="15609" width="6" style="14" customWidth="1"/>
    <col min="15610" max="15611" width="4" style="14" customWidth="1"/>
    <col min="15612" max="15613" width="0" style="14" hidden="1" customWidth="1"/>
    <col min="15614" max="15614" width="47.7109375" style="14" customWidth="1"/>
    <col min="15615" max="15617" width="0" style="14" hidden="1" customWidth="1"/>
    <col min="15618" max="15618" width="14.5703125" style="14" customWidth="1"/>
    <col min="15619" max="15628" width="0" style="14" hidden="1" customWidth="1"/>
    <col min="15629" max="15629" width="1.7109375" style="14" customWidth="1"/>
    <col min="15630" max="15630" width="13" style="14" customWidth="1"/>
    <col min="15631" max="15632" width="11.7109375" style="14" customWidth="1"/>
    <col min="15633" max="15633" width="13" style="14" customWidth="1"/>
    <col min="15634" max="15634" width="11.7109375" style="14" customWidth="1"/>
    <col min="15635" max="15635" width="1.7109375" style="14" customWidth="1"/>
    <col min="15636" max="15636" width="13" style="14" customWidth="1"/>
    <col min="15637" max="15638" width="1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2" width="13" style="14" customWidth="1"/>
    <col min="15643" max="15643" width="11.7109375" style="14" customWidth="1"/>
    <col min="15644" max="15644" width="1.7109375" style="14" customWidth="1"/>
    <col min="15645" max="15648" width="13" style="14" customWidth="1"/>
    <col min="15649" max="15649" width="11.7109375" style="14" customWidth="1"/>
    <col min="15650" max="15650" width="1.7109375" style="14" customWidth="1"/>
    <col min="15651" max="15653" width="1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7" width="13" style="14" customWidth="1"/>
    <col min="15658" max="15658" width="11.7109375" style="14" customWidth="1"/>
    <col min="15659" max="15659" width="1.7109375" style="14" customWidth="1"/>
    <col min="15660" max="15660" width="14.5703125" style="14" customWidth="1"/>
    <col min="15661" max="15661" width="11.7109375" style="14" customWidth="1"/>
    <col min="15662" max="15856" width="9.140625" style="14"/>
    <col min="15857" max="15864" width="4" style="14" customWidth="1"/>
    <col min="15865" max="15865" width="6" style="14" customWidth="1"/>
    <col min="15866" max="15867" width="4" style="14" customWidth="1"/>
    <col min="15868" max="15869" width="0" style="14" hidden="1" customWidth="1"/>
    <col min="15870" max="15870" width="47.7109375" style="14" customWidth="1"/>
    <col min="15871" max="15873" width="0" style="14" hidden="1" customWidth="1"/>
    <col min="15874" max="15874" width="14.5703125" style="14" customWidth="1"/>
    <col min="15875" max="15884" width="0" style="14" hidden="1" customWidth="1"/>
    <col min="15885" max="15885" width="1.7109375" style="14" customWidth="1"/>
    <col min="15886" max="15886" width="13" style="14" customWidth="1"/>
    <col min="15887" max="15888" width="11.7109375" style="14" customWidth="1"/>
    <col min="15889" max="15889" width="13" style="14" customWidth="1"/>
    <col min="15890" max="15890" width="11.7109375" style="14" customWidth="1"/>
    <col min="15891" max="15891" width="1.7109375" style="14" customWidth="1"/>
    <col min="15892" max="15892" width="13" style="14" customWidth="1"/>
    <col min="15893" max="15894" width="1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898" width="13" style="14" customWidth="1"/>
    <col min="15899" max="15899" width="11.7109375" style="14" customWidth="1"/>
    <col min="15900" max="15900" width="1.7109375" style="14" customWidth="1"/>
    <col min="15901" max="15904" width="13" style="14" customWidth="1"/>
    <col min="15905" max="15905" width="11.7109375" style="14" customWidth="1"/>
    <col min="15906" max="15906" width="1.7109375" style="14" customWidth="1"/>
    <col min="15907" max="15909" width="1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3" width="13" style="14" customWidth="1"/>
    <col min="15914" max="15914" width="11.7109375" style="14" customWidth="1"/>
    <col min="15915" max="15915" width="1.7109375" style="14" customWidth="1"/>
    <col min="15916" max="15916" width="14.5703125" style="14" customWidth="1"/>
    <col min="15917" max="15917" width="11.7109375" style="14" customWidth="1"/>
    <col min="15918" max="16112" width="9.140625" style="14"/>
    <col min="16113" max="16120" width="4" style="14" customWidth="1"/>
    <col min="16121" max="16121" width="6" style="14" customWidth="1"/>
    <col min="16122" max="16123" width="4" style="14" customWidth="1"/>
    <col min="16124" max="16125" width="0" style="14" hidden="1" customWidth="1"/>
    <col min="16126" max="16126" width="47.7109375" style="14" customWidth="1"/>
    <col min="16127" max="16129" width="0" style="14" hidden="1" customWidth="1"/>
    <col min="16130" max="16130" width="14.5703125" style="14" customWidth="1"/>
    <col min="16131" max="16140" width="0" style="14" hidden="1" customWidth="1"/>
    <col min="16141" max="16141" width="1.7109375" style="14" customWidth="1"/>
    <col min="16142" max="16142" width="13" style="14" customWidth="1"/>
    <col min="16143" max="16144" width="11.7109375" style="14" customWidth="1"/>
    <col min="16145" max="16145" width="13" style="14" customWidth="1"/>
    <col min="16146" max="16146" width="11.7109375" style="14" customWidth="1"/>
    <col min="16147" max="16147" width="1.7109375" style="14" customWidth="1"/>
    <col min="16148" max="16148" width="13" style="14" customWidth="1"/>
    <col min="16149" max="16150" width="1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4" width="13" style="14" customWidth="1"/>
    <col min="16155" max="16155" width="11.7109375" style="14" customWidth="1"/>
    <col min="16156" max="16156" width="1.7109375" style="14" customWidth="1"/>
    <col min="16157" max="16160" width="13" style="14" customWidth="1"/>
    <col min="16161" max="16161" width="11.7109375" style="14" customWidth="1"/>
    <col min="16162" max="16162" width="1.7109375" style="14" customWidth="1"/>
    <col min="16163" max="16165" width="1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69" width="13" style="14" customWidth="1"/>
    <col min="16170" max="16170" width="11.7109375" style="14" customWidth="1"/>
    <col min="16171" max="16171" width="1.7109375" style="14" customWidth="1"/>
    <col min="16172" max="16172" width="14.5703125" style="14" customWidth="1"/>
    <col min="16173" max="16173" width="11.7109375" style="14" customWidth="1"/>
    <col min="16174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389"/>
      <c r="T1" s="1"/>
      <c r="U1" s="1"/>
      <c r="V1" s="1"/>
      <c r="W1" s="1"/>
      <c r="X1" s="1"/>
      <c r="Y1" s="389"/>
      <c r="Z1" s="1"/>
      <c r="AA1" s="1"/>
      <c r="AB1" s="1"/>
      <c r="AC1" s="1"/>
      <c r="AD1" s="1"/>
      <c r="AE1" s="389"/>
      <c r="AF1" s="2"/>
      <c r="AG1" s="1"/>
      <c r="AH1" s="389"/>
      <c r="AI1" s="1"/>
      <c r="AJ1" s="1"/>
      <c r="AK1" s="1"/>
      <c r="AL1" s="1"/>
      <c r="AM1" s="1"/>
      <c r="AN1" s="389"/>
      <c r="AO1" s="1"/>
      <c r="AP1" s="1"/>
      <c r="AQ1" s="1"/>
      <c r="AR1" s="1"/>
      <c r="AS1" s="1"/>
      <c r="AT1" s="389"/>
      <c r="AU1" s="1"/>
      <c r="AV1" s="1"/>
      <c r="AW1" s="389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389"/>
      <c r="T2" s="1"/>
      <c r="U2" s="1"/>
      <c r="V2" s="1"/>
      <c r="W2" s="1"/>
      <c r="X2" s="1"/>
      <c r="Y2" s="389"/>
      <c r="Z2" s="1"/>
      <c r="AA2" s="1"/>
      <c r="AB2" s="1"/>
      <c r="AC2" s="1"/>
      <c r="AD2" s="1"/>
      <c r="AE2" s="389"/>
      <c r="AF2" s="2"/>
      <c r="AG2" s="1"/>
      <c r="AH2" s="389"/>
      <c r="AI2" s="1"/>
      <c r="AJ2" s="1"/>
      <c r="AK2" s="1"/>
      <c r="AL2" s="1"/>
      <c r="AM2" s="1"/>
      <c r="AN2" s="389"/>
      <c r="AO2" s="1"/>
      <c r="AP2" s="1"/>
      <c r="AQ2" s="1"/>
      <c r="AR2" s="1"/>
      <c r="AS2" s="1"/>
      <c r="AT2" s="389"/>
      <c r="AU2" s="1"/>
      <c r="AV2" s="1"/>
      <c r="AW2" s="389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389"/>
      <c r="T3" s="1"/>
      <c r="U3" s="1"/>
      <c r="V3" s="1"/>
      <c r="W3" s="1"/>
      <c r="X3" s="1"/>
      <c r="Y3" s="389"/>
      <c r="Z3" s="1"/>
      <c r="AA3" s="1"/>
      <c r="AB3" s="1"/>
      <c r="AC3" s="1"/>
      <c r="AD3" s="1"/>
      <c r="AE3" s="389"/>
      <c r="AF3" s="2"/>
      <c r="AG3" s="1"/>
      <c r="AH3" s="389"/>
      <c r="AI3" s="1"/>
      <c r="AJ3" s="1"/>
      <c r="AK3" s="1"/>
      <c r="AL3" s="1"/>
      <c r="AM3" s="1"/>
      <c r="AN3" s="389"/>
      <c r="AO3" s="1"/>
      <c r="AP3" s="1"/>
      <c r="AQ3" s="1"/>
      <c r="AR3" s="1"/>
      <c r="AS3" s="1"/>
      <c r="AT3" s="389"/>
      <c r="AU3" s="1"/>
      <c r="AV3" s="1"/>
      <c r="AW3" s="389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389"/>
      <c r="T4" s="1"/>
      <c r="U4" s="1"/>
      <c r="V4" s="1"/>
      <c r="W4" s="1"/>
      <c r="X4" s="1"/>
      <c r="Y4" s="389"/>
      <c r="Z4" s="1"/>
      <c r="AA4" s="1"/>
      <c r="AB4" s="1"/>
      <c r="AC4" s="1"/>
      <c r="AD4" s="1"/>
      <c r="AE4" s="389"/>
      <c r="AF4" s="2"/>
      <c r="AG4" s="1"/>
      <c r="AH4" s="389"/>
      <c r="AI4" s="1"/>
      <c r="AJ4" s="1"/>
      <c r="AK4" s="1"/>
      <c r="AL4" s="1"/>
      <c r="AM4" s="1"/>
      <c r="AN4" s="389"/>
      <c r="AO4" s="1"/>
      <c r="AP4" s="1"/>
      <c r="AQ4" s="1"/>
      <c r="AR4" s="1"/>
      <c r="AS4" s="1"/>
      <c r="AT4" s="389"/>
      <c r="AU4" s="1"/>
      <c r="AV4" s="1"/>
      <c r="AW4" s="389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389"/>
      <c r="T5" s="1"/>
      <c r="U5" s="1"/>
      <c r="V5" s="1"/>
      <c r="W5" s="1"/>
      <c r="X5" s="1"/>
      <c r="Y5" s="389"/>
      <c r="Z5" s="1"/>
      <c r="AA5" s="1"/>
      <c r="AB5" s="1"/>
      <c r="AC5" s="1"/>
      <c r="AD5" s="1"/>
      <c r="AE5" s="389"/>
      <c r="AF5" s="2"/>
      <c r="AG5" s="1"/>
      <c r="AH5" s="389"/>
      <c r="AI5" s="1"/>
      <c r="AJ5" s="1"/>
      <c r="AK5" s="1"/>
      <c r="AL5" s="1"/>
      <c r="AM5" s="1"/>
      <c r="AN5" s="389"/>
      <c r="AO5" s="1"/>
      <c r="AP5" s="1"/>
      <c r="AQ5" s="1"/>
      <c r="AR5" s="1"/>
      <c r="AS5" s="1"/>
      <c r="AT5" s="389"/>
      <c r="AU5" s="1"/>
      <c r="AV5" s="1"/>
      <c r="AW5" s="389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90"/>
      <c r="T6" s="3"/>
      <c r="U6" s="3"/>
      <c r="V6" s="3"/>
      <c r="W6" s="3"/>
      <c r="X6" s="3"/>
      <c r="Y6" s="390"/>
      <c r="Z6" s="3"/>
      <c r="AA6" s="3"/>
      <c r="AB6" s="3"/>
      <c r="AC6" s="3"/>
      <c r="AD6" s="3"/>
      <c r="AE6" s="390"/>
      <c r="AF6" s="7"/>
      <c r="AG6" s="3"/>
      <c r="AH6" s="390"/>
      <c r="AI6" s="3"/>
      <c r="AJ6" s="3"/>
      <c r="AK6" s="3"/>
      <c r="AL6" s="3"/>
      <c r="AM6" s="3"/>
      <c r="AN6" s="390"/>
      <c r="AO6" s="3"/>
      <c r="AP6" s="3"/>
      <c r="AQ6" s="3"/>
      <c r="AR6" s="3"/>
      <c r="AS6" s="3"/>
      <c r="AT6" s="390"/>
      <c r="AU6" s="3"/>
      <c r="AV6" s="3"/>
      <c r="AW6" s="390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391"/>
      <c r="T7" s="2"/>
      <c r="U7" s="2"/>
      <c r="V7" s="2"/>
      <c r="W7" s="2"/>
      <c r="X7" s="2"/>
      <c r="Y7" s="391"/>
      <c r="Z7" s="2"/>
      <c r="AA7" s="2"/>
      <c r="AB7" s="2"/>
      <c r="AC7" s="2"/>
      <c r="AD7" s="2"/>
      <c r="AE7" s="391"/>
      <c r="AF7" s="2"/>
      <c r="AG7" s="2"/>
      <c r="AH7" s="391"/>
      <c r="AI7" s="2"/>
      <c r="AJ7" s="2"/>
      <c r="AK7" s="2"/>
      <c r="AL7" s="2"/>
      <c r="AM7" s="2"/>
      <c r="AN7" s="391"/>
      <c r="AO7" s="2"/>
      <c r="AP7" s="2"/>
      <c r="AQ7" s="2"/>
      <c r="AR7" s="2"/>
      <c r="AS7" s="2"/>
      <c r="AT7" s="391"/>
      <c r="AU7" s="2"/>
      <c r="AV7" s="2"/>
      <c r="AW7" s="391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392"/>
      <c r="T12" s="494"/>
      <c r="U12" s="494"/>
      <c r="V12" s="494"/>
      <c r="W12" s="26" t="s">
        <v>40</v>
      </c>
      <c r="X12" s="27" t="s">
        <v>41</v>
      </c>
      <c r="Y12" s="392"/>
      <c r="Z12" s="494"/>
      <c r="AA12" s="494"/>
      <c r="AB12" s="494"/>
      <c r="AC12" s="26" t="s">
        <v>40</v>
      </c>
      <c r="AD12" s="27" t="s">
        <v>41</v>
      </c>
      <c r="AE12" s="392"/>
      <c r="AF12" s="26" t="s">
        <v>40</v>
      </c>
      <c r="AG12" s="27" t="s">
        <v>41</v>
      </c>
      <c r="AH12" s="392"/>
      <c r="AI12" s="494"/>
      <c r="AJ12" s="494"/>
      <c r="AK12" s="494"/>
      <c r="AL12" s="26" t="s">
        <v>40</v>
      </c>
      <c r="AM12" s="27" t="s">
        <v>41</v>
      </c>
      <c r="AN12" s="392"/>
      <c r="AO12" s="494"/>
      <c r="AP12" s="494"/>
      <c r="AQ12" s="494"/>
      <c r="AR12" s="26" t="s">
        <v>40</v>
      </c>
      <c r="AS12" s="27" t="s">
        <v>41</v>
      </c>
      <c r="AT12" s="392"/>
      <c r="AU12" s="28" t="s">
        <v>40</v>
      </c>
      <c r="AV12" s="27" t="s">
        <v>41</v>
      </c>
      <c r="AW12" s="392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21535000</v>
      </c>
      <c r="S13" s="393">
        <f t="shared" ref="S13:AH13" si="0">S14</f>
        <v>0</v>
      </c>
      <c r="T13" s="47">
        <f t="shared" si="0"/>
        <v>3230900</v>
      </c>
      <c r="U13" s="47">
        <f t="shared" si="0"/>
        <v>1735500</v>
      </c>
      <c r="V13" s="47">
        <f t="shared" si="0"/>
        <v>1678300</v>
      </c>
      <c r="W13" s="47">
        <f t="shared" si="0"/>
        <v>6644700</v>
      </c>
      <c r="X13" s="47">
        <f t="shared" si="0"/>
        <v>30.855351752960296</v>
      </c>
      <c r="Y13" s="393">
        <f t="shared" si="0"/>
        <v>0</v>
      </c>
      <c r="Z13" s="47">
        <f t="shared" si="0"/>
        <v>2119100</v>
      </c>
      <c r="AA13" s="47">
        <f t="shared" si="0"/>
        <v>1950600</v>
      </c>
      <c r="AB13" s="47">
        <f t="shared" si="0"/>
        <v>2452900</v>
      </c>
      <c r="AC13" s="47">
        <f t="shared" si="0"/>
        <v>6522600</v>
      </c>
      <c r="AD13" s="47">
        <f t="shared" si="0"/>
        <v>30.288367773392153</v>
      </c>
      <c r="AE13" s="393">
        <f t="shared" si="0"/>
        <v>0</v>
      </c>
      <c r="AF13" s="47">
        <f t="shared" si="0"/>
        <v>13167300</v>
      </c>
      <c r="AG13" s="47">
        <f t="shared" si="0"/>
        <v>61.143719526352449</v>
      </c>
      <c r="AH13" s="393">
        <f t="shared" si="0"/>
        <v>0</v>
      </c>
      <c r="AI13" s="47">
        <f t="shared" ref="AI13:AX13" si="1">AI14</f>
        <v>1784500</v>
      </c>
      <c r="AJ13" s="47">
        <f t="shared" si="1"/>
        <v>1366000</v>
      </c>
      <c r="AK13" s="47">
        <f t="shared" si="1"/>
        <v>1364300</v>
      </c>
      <c r="AL13" s="47">
        <f t="shared" si="1"/>
        <v>4514800</v>
      </c>
      <c r="AM13" s="47">
        <f t="shared" si="1"/>
        <v>20.964940794056186</v>
      </c>
      <c r="AN13" s="393">
        <f t="shared" si="1"/>
        <v>0</v>
      </c>
      <c r="AO13" s="47">
        <f t="shared" si="1"/>
        <v>1311300</v>
      </c>
      <c r="AP13" s="47">
        <f t="shared" si="1"/>
        <v>1301900</v>
      </c>
      <c r="AQ13" s="47">
        <f t="shared" si="1"/>
        <v>1239700</v>
      </c>
      <c r="AR13" s="47">
        <f t="shared" si="1"/>
        <v>3852900</v>
      </c>
      <c r="AS13" s="47">
        <f t="shared" si="1"/>
        <v>17.891339679591361</v>
      </c>
      <c r="AT13" s="393">
        <f t="shared" si="1"/>
        <v>0</v>
      </c>
      <c r="AU13" s="47">
        <f t="shared" si="1"/>
        <v>8367700</v>
      </c>
      <c r="AV13" s="47">
        <f t="shared" si="1"/>
        <v>38.856280473647551</v>
      </c>
      <c r="AW13" s="393">
        <f t="shared" si="1"/>
        <v>0</v>
      </c>
      <c r="AX13" s="47">
        <f t="shared" si="1"/>
        <v>21535000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21535000</v>
      </c>
      <c r="S14" s="394">
        <f t="shared" si="2"/>
        <v>0</v>
      </c>
      <c r="T14" s="66">
        <f t="shared" si="2"/>
        <v>3230900</v>
      </c>
      <c r="U14" s="66">
        <f t="shared" si="2"/>
        <v>1735500</v>
      </c>
      <c r="V14" s="66">
        <f t="shared" si="2"/>
        <v>1678300</v>
      </c>
      <c r="W14" s="66">
        <f t="shared" si="2"/>
        <v>6644700</v>
      </c>
      <c r="X14" s="66">
        <f t="shared" si="2"/>
        <v>30.855351752960296</v>
      </c>
      <c r="Y14" s="394">
        <f t="shared" si="2"/>
        <v>0</v>
      </c>
      <c r="Z14" s="66">
        <f t="shared" si="2"/>
        <v>2119100</v>
      </c>
      <c r="AA14" s="66">
        <f t="shared" si="2"/>
        <v>1950600</v>
      </c>
      <c r="AB14" s="66">
        <f t="shared" si="2"/>
        <v>2452900</v>
      </c>
      <c r="AC14" s="66">
        <f t="shared" si="2"/>
        <v>6522600</v>
      </c>
      <c r="AD14" s="66">
        <f t="shared" si="2"/>
        <v>30.288367773392153</v>
      </c>
      <c r="AE14" s="394">
        <f t="shared" si="2"/>
        <v>0</v>
      </c>
      <c r="AF14" s="66">
        <f t="shared" si="2"/>
        <v>13167300</v>
      </c>
      <c r="AG14" s="66">
        <f t="shared" si="2"/>
        <v>61.143719526352449</v>
      </c>
      <c r="AH14" s="394">
        <f t="shared" si="2"/>
        <v>0</v>
      </c>
      <c r="AI14" s="66">
        <f t="shared" si="2"/>
        <v>1784500</v>
      </c>
      <c r="AJ14" s="66">
        <f t="shared" si="2"/>
        <v>1366000</v>
      </c>
      <c r="AK14" s="66">
        <f t="shared" si="2"/>
        <v>1364300</v>
      </c>
      <c r="AL14" s="66">
        <f t="shared" si="2"/>
        <v>4514800</v>
      </c>
      <c r="AM14" s="66">
        <f t="shared" si="2"/>
        <v>20.964940794056186</v>
      </c>
      <c r="AN14" s="394">
        <f t="shared" si="2"/>
        <v>0</v>
      </c>
      <c r="AO14" s="66">
        <f t="shared" si="2"/>
        <v>1311300</v>
      </c>
      <c r="AP14" s="66">
        <f t="shared" si="2"/>
        <v>1301900</v>
      </c>
      <c r="AQ14" s="66">
        <f t="shared" si="2"/>
        <v>1239700</v>
      </c>
      <c r="AR14" s="66">
        <f t="shared" si="2"/>
        <v>3852900</v>
      </c>
      <c r="AS14" s="66">
        <f t="shared" si="2"/>
        <v>17.891339679591361</v>
      </c>
      <c r="AT14" s="394">
        <f t="shared" si="2"/>
        <v>0</v>
      </c>
      <c r="AU14" s="66">
        <f t="shared" si="2"/>
        <v>8367700</v>
      </c>
      <c r="AV14" s="66">
        <f t="shared" si="2"/>
        <v>38.856280473647551</v>
      </c>
      <c r="AW14" s="394">
        <f t="shared" si="2"/>
        <v>0</v>
      </c>
      <c r="AX14" s="66">
        <f t="shared" si="2"/>
        <v>21535000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21535000</v>
      </c>
      <c r="S15" s="379">
        <f t="shared" si="2"/>
        <v>0</v>
      </c>
      <c r="T15" s="80">
        <f t="shared" si="2"/>
        <v>3230900</v>
      </c>
      <c r="U15" s="80">
        <f t="shared" si="2"/>
        <v>1735500</v>
      </c>
      <c r="V15" s="80">
        <f t="shared" si="2"/>
        <v>1678300</v>
      </c>
      <c r="W15" s="80">
        <f t="shared" si="2"/>
        <v>6644700</v>
      </c>
      <c r="X15" s="80">
        <f t="shared" si="2"/>
        <v>30.855351752960296</v>
      </c>
      <c r="Y15" s="379">
        <f t="shared" si="2"/>
        <v>0</v>
      </c>
      <c r="Z15" s="80">
        <f t="shared" si="2"/>
        <v>2119100</v>
      </c>
      <c r="AA15" s="80">
        <f t="shared" si="2"/>
        <v>1950600</v>
      </c>
      <c r="AB15" s="80">
        <f t="shared" si="2"/>
        <v>2452900</v>
      </c>
      <c r="AC15" s="80">
        <f t="shared" si="2"/>
        <v>6522600</v>
      </c>
      <c r="AD15" s="80">
        <f t="shared" si="2"/>
        <v>30.288367773392153</v>
      </c>
      <c r="AE15" s="379">
        <f t="shared" si="2"/>
        <v>0</v>
      </c>
      <c r="AF15" s="80">
        <f t="shared" si="2"/>
        <v>13167300</v>
      </c>
      <c r="AG15" s="80">
        <f t="shared" si="2"/>
        <v>61.143719526352449</v>
      </c>
      <c r="AH15" s="379">
        <f t="shared" si="2"/>
        <v>0</v>
      </c>
      <c r="AI15" s="80">
        <f t="shared" si="2"/>
        <v>1784500</v>
      </c>
      <c r="AJ15" s="80">
        <f t="shared" si="2"/>
        <v>1366000</v>
      </c>
      <c r="AK15" s="80">
        <f t="shared" si="2"/>
        <v>1364300</v>
      </c>
      <c r="AL15" s="80">
        <f t="shared" si="2"/>
        <v>4514800</v>
      </c>
      <c r="AM15" s="80">
        <f t="shared" si="2"/>
        <v>20.964940794056186</v>
      </c>
      <c r="AN15" s="379">
        <f t="shared" si="2"/>
        <v>0</v>
      </c>
      <c r="AO15" s="80">
        <f t="shared" si="2"/>
        <v>1311300</v>
      </c>
      <c r="AP15" s="80">
        <f t="shared" si="2"/>
        <v>1301900</v>
      </c>
      <c r="AQ15" s="80">
        <f t="shared" si="2"/>
        <v>1239700</v>
      </c>
      <c r="AR15" s="80">
        <f t="shared" si="2"/>
        <v>3852900</v>
      </c>
      <c r="AS15" s="80">
        <f t="shared" si="2"/>
        <v>17.891339679591361</v>
      </c>
      <c r="AT15" s="379">
        <f t="shared" si="2"/>
        <v>0</v>
      </c>
      <c r="AU15" s="80">
        <f t="shared" si="2"/>
        <v>8367700</v>
      </c>
      <c r="AV15" s="80">
        <f t="shared" si="2"/>
        <v>38.856280473647551</v>
      </c>
      <c r="AW15" s="379">
        <f t="shared" si="2"/>
        <v>0</v>
      </c>
      <c r="AX15" s="80">
        <f t="shared" si="2"/>
        <v>21535000</v>
      </c>
      <c r="AY15" s="80">
        <f t="shared" si="2"/>
        <v>100</v>
      </c>
    </row>
    <row r="16" spans="1:51" ht="30" customHeight="1" x14ac:dyDescent="0.2">
      <c r="A16" s="52"/>
      <c r="B16" s="54"/>
      <c r="C16" s="54"/>
      <c r="D16" s="168" t="s">
        <v>71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72</v>
      </c>
      <c r="O16" s="95">
        <f t="shared" ref="O16:V18" si="3">O17</f>
        <v>21535000</v>
      </c>
      <c r="P16" s="169">
        <f t="shared" si="3"/>
        <v>23648000</v>
      </c>
      <c r="Q16" s="170">
        <f t="shared" si="3"/>
        <v>25614000</v>
      </c>
      <c r="R16" s="95">
        <f t="shared" si="3"/>
        <v>21535000</v>
      </c>
      <c r="S16" s="375">
        <f t="shared" si="3"/>
        <v>0</v>
      </c>
      <c r="T16" s="95">
        <f t="shared" si="3"/>
        <v>3230900</v>
      </c>
      <c r="U16" s="95">
        <f t="shared" si="3"/>
        <v>1735500</v>
      </c>
      <c r="V16" s="95">
        <f t="shared" si="3"/>
        <v>1678300</v>
      </c>
      <c r="W16" s="95">
        <f t="shared" ref="W16:W34" si="4">T16+U16+V16</f>
        <v>6644700</v>
      </c>
      <c r="X16" s="94">
        <f t="shared" ref="X16:X57" si="5">W16/(R16/100)</f>
        <v>30.855351752960296</v>
      </c>
      <c r="Z16" s="94">
        <f>Z17</f>
        <v>2119100</v>
      </c>
      <c r="AA16" s="95">
        <f>AA17</f>
        <v>1950600</v>
      </c>
      <c r="AB16" s="95">
        <f>AB17</f>
        <v>2452900</v>
      </c>
      <c r="AC16" s="95">
        <f t="shared" ref="AC16:AC34" si="6">Z16+AA16+AB16</f>
        <v>6522600</v>
      </c>
      <c r="AD16" s="195">
        <f t="shared" ref="AD16:AD57" si="7">AC16/(R16/100)</f>
        <v>30.288367773392153</v>
      </c>
      <c r="AF16" s="195">
        <f t="shared" ref="AF16:AF53" si="8">W16+AC16</f>
        <v>13167300</v>
      </c>
      <c r="AG16" s="195">
        <f t="shared" ref="AG16:AG53" si="9">AF16/(R16/100)</f>
        <v>61.143719526352449</v>
      </c>
      <c r="AI16" s="195">
        <f>AI17</f>
        <v>1784500</v>
      </c>
      <c r="AJ16" s="95">
        <f>AJ17</f>
        <v>1366000</v>
      </c>
      <c r="AK16" s="95">
        <f>AK17</f>
        <v>1364300</v>
      </c>
      <c r="AL16" s="95">
        <f t="shared" ref="AL16:AL34" si="10">AI16+AJ16+AK16</f>
        <v>4514800</v>
      </c>
      <c r="AM16" s="195">
        <f t="shared" ref="AM16:AM57" si="11">AL16/(R16/100)</f>
        <v>20.964940794056186</v>
      </c>
      <c r="AO16" s="195">
        <f>AO17</f>
        <v>1311300</v>
      </c>
      <c r="AP16" s="95">
        <f>AP17</f>
        <v>1301900</v>
      </c>
      <c r="AQ16" s="95">
        <f>AQ17</f>
        <v>1239700</v>
      </c>
      <c r="AR16" s="95">
        <f t="shared" ref="AR16:AR34" si="12">AO16+AP16+AQ16</f>
        <v>3852900</v>
      </c>
      <c r="AS16" s="195">
        <f t="shared" ref="AS16:AS57" si="13">AR16/(R16/100)</f>
        <v>17.891339679591361</v>
      </c>
      <c r="AU16" s="195">
        <f t="shared" ref="AU16:AU36" si="14">AL16+AR16</f>
        <v>8367700</v>
      </c>
      <c r="AV16" s="195">
        <f t="shared" ref="AV16:AV57" si="15">AU16/(R16/100)</f>
        <v>38.856280473647551</v>
      </c>
      <c r="AX16" s="195">
        <f t="shared" ref="AX16:AX36" si="16">AF16+AU16</f>
        <v>21535000</v>
      </c>
      <c r="AY16" s="195">
        <f t="shared" ref="AY16:AY57" si="17">AX16/(R16/100)</f>
        <v>100</v>
      </c>
    </row>
    <row r="17" spans="1:51" ht="30" customHeight="1" x14ac:dyDescent="0.2">
      <c r="A17" s="52"/>
      <c r="B17" s="54"/>
      <c r="C17" s="54"/>
      <c r="D17" s="55"/>
      <c r="E17" s="97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21535000</v>
      </c>
      <c r="P17" s="66">
        <f t="shared" si="3"/>
        <v>23648000</v>
      </c>
      <c r="Q17" s="67">
        <f t="shared" si="3"/>
        <v>25614000</v>
      </c>
      <c r="R17" s="99">
        <f t="shared" si="3"/>
        <v>21535000</v>
      </c>
      <c r="S17" s="383"/>
      <c r="T17" s="99">
        <f t="shared" si="3"/>
        <v>3230900</v>
      </c>
      <c r="U17" s="99">
        <f t="shared" si="3"/>
        <v>1735500</v>
      </c>
      <c r="V17" s="99">
        <f t="shared" si="3"/>
        <v>1678300</v>
      </c>
      <c r="W17" s="99">
        <f t="shared" si="4"/>
        <v>6644700</v>
      </c>
      <c r="X17" s="98">
        <f t="shared" si="5"/>
        <v>30.855351752960296</v>
      </c>
      <c r="Z17" s="98">
        <f t="shared" ref="Z17:AB18" si="18">Z18</f>
        <v>2119100</v>
      </c>
      <c r="AA17" s="99">
        <f t="shared" si="18"/>
        <v>1950600</v>
      </c>
      <c r="AB17" s="99">
        <f t="shared" si="18"/>
        <v>2452900</v>
      </c>
      <c r="AC17" s="99">
        <f t="shared" si="6"/>
        <v>6522600</v>
      </c>
      <c r="AD17" s="65">
        <f t="shared" si="7"/>
        <v>30.288367773392153</v>
      </c>
      <c r="AF17" s="65">
        <f t="shared" si="8"/>
        <v>13167300</v>
      </c>
      <c r="AG17" s="65">
        <f t="shared" si="9"/>
        <v>61.143719526352449</v>
      </c>
      <c r="AI17" s="65">
        <f t="shared" ref="AI17:AK18" si="19">AI18</f>
        <v>1784500</v>
      </c>
      <c r="AJ17" s="99">
        <f t="shared" si="19"/>
        <v>1366000</v>
      </c>
      <c r="AK17" s="99">
        <f t="shared" si="19"/>
        <v>1364300</v>
      </c>
      <c r="AL17" s="99">
        <f t="shared" si="10"/>
        <v>4514800</v>
      </c>
      <c r="AM17" s="65">
        <f t="shared" si="11"/>
        <v>20.964940794056186</v>
      </c>
      <c r="AO17" s="65">
        <f t="shared" ref="AO17:AQ18" si="20">AO18</f>
        <v>1311300</v>
      </c>
      <c r="AP17" s="99">
        <f t="shared" si="20"/>
        <v>1301900</v>
      </c>
      <c r="AQ17" s="99">
        <f t="shared" si="20"/>
        <v>1239700</v>
      </c>
      <c r="AR17" s="99">
        <f t="shared" si="12"/>
        <v>3852900</v>
      </c>
      <c r="AS17" s="65">
        <f t="shared" si="13"/>
        <v>17.891339679591361</v>
      </c>
      <c r="AU17" s="65">
        <f t="shared" si="14"/>
        <v>8367700</v>
      </c>
      <c r="AV17" s="65">
        <f t="shared" si="15"/>
        <v>38.856280473647551</v>
      </c>
      <c r="AX17" s="65">
        <f t="shared" si="16"/>
        <v>21535000</v>
      </c>
      <c r="AY17" s="65">
        <f t="shared" si="17"/>
        <v>100</v>
      </c>
    </row>
    <row r="18" spans="1:51" ht="30" customHeight="1" x14ac:dyDescent="0.2">
      <c r="A18" s="52"/>
      <c r="B18" s="54"/>
      <c r="C18" s="54"/>
      <c r="D18" s="55"/>
      <c r="E18" s="56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21535000</v>
      </c>
      <c r="P18" s="131">
        <f t="shared" si="3"/>
        <v>23648000</v>
      </c>
      <c r="Q18" s="132">
        <f t="shared" si="3"/>
        <v>25614000</v>
      </c>
      <c r="R18" s="103">
        <f t="shared" si="3"/>
        <v>21535000</v>
      </c>
      <c r="S18" s="379"/>
      <c r="T18" s="103">
        <f t="shared" si="3"/>
        <v>3230900</v>
      </c>
      <c r="U18" s="103">
        <f t="shared" si="3"/>
        <v>1735500</v>
      </c>
      <c r="V18" s="103">
        <f t="shared" si="3"/>
        <v>1678300</v>
      </c>
      <c r="W18" s="103">
        <f t="shared" si="4"/>
        <v>6644700</v>
      </c>
      <c r="X18" s="102">
        <f t="shared" si="5"/>
        <v>30.855351752960296</v>
      </c>
      <c r="Z18" s="102">
        <f t="shared" si="18"/>
        <v>2119100</v>
      </c>
      <c r="AA18" s="103">
        <f t="shared" si="18"/>
        <v>1950600</v>
      </c>
      <c r="AB18" s="103">
        <f t="shared" si="18"/>
        <v>2452900</v>
      </c>
      <c r="AC18" s="103">
        <f t="shared" si="6"/>
        <v>6522600</v>
      </c>
      <c r="AD18" s="420">
        <f t="shared" si="7"/>
        <v>30.288367773392153</v>
      </c>
      <c r="AF18" s="420">
        <f t="shared" si="8"/>
        <v>13167300</v>
      </c>
      <c r="AG18" s="420">
        <f t="shared" si="9"/>
        <v>61.143719526352449</v>
      </c>
      <c r="AI18" s="420">
        <f t="shared" si="19"/>
        <v>1784500</v>
      </c>
      <c r="AJ18" s="103">
        <f t="shared" si="19"/>
        <v>1366000</v>
      </c>
      <c r="AK18" s="103">
        <f t="shared" si="19"/>
        <v>1364300</v>
      </c>
      <c r="AL18" s="103">
        <f t="shared" si="10"/>
        <v>4514800</v>
      </c>
      <c r="AM18" s="420">
        <f t="shared" si="11"/>
        <v>20.964940794056186</v>
      </c>
      <c r="AO18" s="420">
        <f t="shared" si="20"/>
        <v>1311300</v>
      </c>
      <c r="AP18" s="103">
        <f t="shared" si="20"/>
        <v>1301900</v>
      </c>
      <c r="AQ18" s="103">
        <f t="shared" si="20"/>
        <v>1239700</v>
      </c>
      <c r="AR18" s="103">
        <f t="shared" si="12"/>
        <v>3852900</v>
      </c>
      <c r="AS18" s="420">
        <f t="shared" si="13"/>
        <v>17.891339679591361</v>
      </c>
      <c r="AU18" s="420">
        <f t="shared" si="14"/>
        <v>8367700</v>
      </c>
      <c r="AV18" s="420">
        <f t="shared" si="15"/>
        <v>38.856280473647551</v>
      </c>
      <c r="AX18" s="420">
        <f t="shared" si="16"/>
        <v>21535000</v>
      </c>
      <c r="AY18" s="420">
        <f t="shared" si="17"/>
        <v>100</v>
      </c>
    </row>
    <row r="19" spans="1:51" ht="30" customHeight="1" x14ac:dyDescent="0.2">
      <c r="A19" s="52"/>
      <c r="B19" s="54"/>
      <c r="C19" s="54"/>
      <c r="D19" s="55"/>
      <c r="E19" s="56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O20+O35+O46+O56</f>
        <v>21535000</v>
      </c>
      <c r="P19" s="103">
        <f>P20+P35+P46+P56</f>
        <v>23648000</v>
      </c>
      <c r="Q19" s="103">
        <f>Q20+Q35+Q46+Q56</f>
        <v>25614000</v>
      </c>
      <c r="R19" s="103">
        <f>R20+R35+R46+R56</f>
        <v>21535000</v>
      </c>
      <c r="S19" s="379"/>
      <c r="T19" s="103">
        <f>T20+T35+T46+T56</f>
        <v>3230900</v>
      </c>
      <c r="U19" s="103">
        <f>U20+U35+U46+U56</f>
        <v>1735500</v>
      </c>
      <c r="V19" s="103">
        <f>V20+V35+V46+V56</f>
        <v>1678300</v>
      </c>
      <c r="W19" s="103">
        <f t="shared" si="4"/>
        <v>6644700</v>
      </c>
      <c r="X19" s="102">
        <f t="shared" si="5"/>
        <v>30.855351752960296</v>
      </c>
      <c r="Z19" s="102">
        <f>Z20+Z35+Z46+Z56</f>
        <v>2119100</v>
      </c>
      <c r="AA19" s="103">
        <f>AA20+AA35+AA46+AA56</f>
        <v>1950600</v>
      </c>
      <c r="AB19" s="103">
        <f>AB20+AB35+AB46+AB56</f>
        <v>2452900</v>
      </c>
      <c r="AC19" s="103">
        <f t="shared" si="6"/>
        <v>6522600</v>
      </c>
      <c r="AD19" s="420">
        <f t="shared" si="7"/>
        <v>30.288367773392153</v>
      </c>
      <c r="AF19" s="420">
        <f t="shared" si="8"/>
        <v>13167300</v>
      </c>
      <c r="AG19" s="420">
        <f t="shared" si="9"/>
        <v>61.143719526352449</v>
      </c>
      <c r="AI19" s="420">
        <f>AI20+AI35+AI46+AI56</f>
        <v>1784500</v>
      </c>
      <c r="AJ19" s="103">
        <f>AJ20+AJ35+AJ46+AJ56</f>
        <v>1366000</v>
      </c>
      <c r="AK19" s="103">
        <f>AK20+AK35+AK46+AK56</f>
        <v>1364300</v>
      </c>
      <c r="AL19" s="103">
        <f t="shared" si="10"/>
        <v>4514800</v>
      </c>
      <c r="AM19" s="420">
        <f t="shared" si="11"/>
        <v>20.964940794056186</v>
      </c>
      <c r="AO19" s="420">
        <f>AO20+AO35+AO46+AO56</f>
        <v>1311300</v>
      </c>
      <c r="AP19" s="103">
        <f>AP20+AP35+AP46+AP56</f>
        <v>1301900</v>
      </c>
      <c r="AQ19" s="103">
        <f>AQ20+AQ35+AQ46+AQ56</f>
        <v>1239700</v>
      </c>
      <c r="AR19" s="103">
        <f t="shared" si="12"/>
        <v>3852900</v>
      </c>
      <c r="AS19" s="420">
        <f t="shared" si="13"/>
        <v>17.891339679591361</v>
      </c>
      <c r="AU19" s="420">
        <f t="shared" si="14"/>
        <v>8367700</v>
      </c>
      <c r="AV19" s="420">
        <f t="shared" si="15"/>
        <v>38.856280473647551</v>
      </c>
      <c r="AX19" s="420">
        <f t="shared" si="16"/>
        <v>21535000</v>
      </c>
      <c r="AY19" s="420">
        <f t="shared" si="17"/>
        <v>100</v>
      </c>
    </row>
    <row r="20" spans="1:51" ht="30" customHeight="1" x14ac:dyDescent="0.2">
      <c r="A20" s="52"/>
      <c r="B20" s="54"/>
      <c r="C20" s="54"/>
      <c r="D20" s="55"/>
      <c r="E20" s="56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20093000</v>
      </c>
      <c r="P20" s="131">
        <f>P21</f>
        <v>22160000</v>
      </c>
      <c r="Q20" s="132">
        <f>Q21</f>
        <v>24079000</v>
      </c>
      <c r="R20" s="103">
        <f>R21</f>
        <v>20093000</v>
      </c>
      <c r="S20" s="379"/>
      <c r="T20" s="103">
        <f>T21</f>
        <v>2917900</v>
      </c>
      <c r="U20" s="103">
        <f>U21</f>
        <v>1673500</v>
      </c>
      <c r="V20" s="103">
        <f>V21</f>
        <v>1617300</v>
      </c>
      <c r="W20" s="103">
        <f t="shared" si="4"/>
        <v>6208700</v>
      </c>
      <c r="X20" s="102">
        <f t="shared" si="5"/>
        <v>30.899815856268351</v>
      </c>
      <c r="Z20" s="102">
        <f>Z21</f>
        <v>2034900</v>
      </c>
      <c r="AA20" s="103">
        <f>AA21</f>
        <v>1865200</v>
      </c>
      <c r="AB20" s="103">
        <f>AB21</f>
        <v>2384500</v>
      </c>
      <c r="AC20" s="103">
        <f t="shared" si="6"/>
        <v>6284600</v>
      </c>
      <c r="AD20" s="420">
        <f t="shared" si="7"/>
        <v>31.277559349027026</v>
      </c>
      <c r="AF20" s="420">
        <f t="shared" si="8"/>
        <v>12493300</v>
      </c>
      <c r="AG20" s="420">
        <f t="shared" si="9"/>
        <v>62.177375205295377</v>
      </c>
      <c r="AI20" s="420">
        <f>AI21</f>
        <v>1282900</v>
      </c>
      <c r="AJ20" s="103">
        <f>AJ21</f>
        <v>1279500</v>
      </c>
      <c r="AK20" s="103">
        <f>AK21</f>
        <v>1277200</v>
      </c>
      <c r="AL20" s="103">
        <f t="shared" si="10"/>
        <v>3839600</v>
      </c>
      <c r="AM20" s="420">
        <f t="shared" si="11"/>
        <v>19.109142487433434</v>
      </c>
      <c r="AO20" s="420">
        <f>AO21</f>
        <v>1274000</v>
      </c>
      <c r="AP20" s="103">
        <f>AP21</f>
        <v>1271600</v>
      </c>
      <c r="AQ20" s="103">
        <f>AQ21</f>
        <v>1214500</v>
      </c>
      <c r="AR20" s="103">
        <f t="shared" si="12"/>
        <v>3760100</v>
      </c>
      <c r="AS20" s="420">
        <f t="shared" si="13"/>
        <v>18.713482307271189</v>
      </c>
      <c r="AU20" s="420">
        <f t="shared" si="14"/>
        <v>7599700</v>
      </c>
      <c r="AV20" s="420">
        <f t="shared" si="15"/>
        <v>37.822624794704623</v>
      </c>
      <c r="AX20" s="420">
        <f t="shared" si="16"/>
        <v>20093000</v>
      </c>
      <c r="AY20" s="420">
        <f t="shared" si="17"/>
        <v>100</v>
      </c>
    </row>
    <row r="21" spans="1:51" ht="30" customHeight="1" x14ac:dyDescent="0.2">
      <c r="A21" s="52"/>
      <c r="B21" s="54"/>
      <c r="C21" s="54"/>
      <c r="D21" s="55"/>
      <c r="E21" s="56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20093000</v>
      </c>
      <c r="P21" s="127">
        <f>P22+P26+P30</f>
        <v>22160000</v>
      </c>
      <c r="Q21" s="128">
        <f>Q22+Q26+Q30</f>
        <v>24079000</v>
      </c>
      <c r="R21" s="126">
        <f>R22+R26+R30</f>
        <v>20093000</v>
      </c>
      <c r="S21" s="388"/>
      <c r="T21" s="126">
        <f>T22+T26+T30</f>
        <v>2917900</v>
      </c>
      <c r="U21" s="126">
        <f>U22+U26+U30</f>
        <v>1673500</v>
      </c>
      <c r="V21" s="126">
        <f>V22+V26+V30</f>
        <v>1617300</v>
      </c>
      <c r="W21" s="126">
        <f t="shared" si="4"/>
        <v>6208700</v>
      </c>
      <c r="X21" s="125">
        <f t="shared" si="5"/>
        <v>30.899815856268351</v>
      </c>
      <c r="Z21" s="125">
        <f>Z22+Z26+Z30</f>
        <v>2034900</v>
      </c>
      <c r="AA21" s="126">
        <f>AA22+AA26+AA30</f>
        <v>1865200</v>
      </c>
      <c r="AB21" s="126">
        <f>AB22+AB26+AB30</f>
        <v>2384500</v>
      </c>
      <c r="AC21" s="126">
        <f t="shared" si="6"/>
        <v>6284600</v>
      </c>
      <c r="AD21" s="423">
        <f t="shared" si="7"/>
        <v>31.277559349027026</v>
      </c>
      <c r="AF21" s="423">
        <f t="shared" si="8"/>
        <v>12493300</v>
      </c>
      <c r="AG21" s="423">
        <f t="shared" si="9"/>
        <v>62.177375205295377</v>
      </c>
      <c r="AI21" s="423">
        <f>AI22+AI26+AI30</f>
        <v>1282900</v>
      </c>
      <c r="AJ21" s="126">
        <f>AJ22+AJ26+AJ30</f>
        <v>1279500</v>
      </c>
      <c r="AK21" s="126">
        <f>AK22+AK26+AK30</f>
        <v>1277200</v>
      </c>
      <c r="AL21" s="126">
        <f t="shared" si="10"/>
        <v>3839600</v>
      </c>
      <c r="AM21" s="423">
        <f t="shared" si="11"/>
        <v>19.109142487433434</v>
      </c>
      <c r="AO21" s="423">
        <f>AO22+AO26+AO30</f>
        <v>1274000</v>
      </c>
      <c r="AP21" s="126">
        <f>AP22+AP26+AP30</f>
        <v>1271600</v>
      </c>
      <c r="AQ21" s="126">
        <f>AQ22+AQ26+AQ30</f>
        <v>1214500</v>
      </c>
      <c r="AR21" s="126">
        <f t="shared" si="12"/>
        <v>3760100</v>
      </c>
      <c r="AS21" s="423">
        <f t="shared" si="13"/>
        <v>18.713482307271189</v>
      </c>
      <c r="AU21" s="423">
        <f t="shared" si="14"/>
        <v>7599700</v>
      </c>
      <c r="AV21" s="423">
        <f t="shared" si="15"/>
        <v>37.822624794704623</v>
      </c>
      <c r="AX21" s="423">
        <f t="shared" si="16"/>
        <v>20093000</v>
      </c>
      <c r="AY21" s="423">
        <f t="shared" si="17"/>
        <v>100</v>
      </c>
    </row>
    <row r="22" spans="1:51" ht="30" customHeight="1" x14ac:dyDescent="0.2">
      <c r="A22" s="52"/>
      <c r="B22" s="54"/>
      <c r="C22" s="54"/>
      <c r="D22" s="55"/>
      <c r="E22" s="56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16637000</v>
      </c>
      <c r="P22" s="131">
        <f>P23+P24+P25</f>
        <v>18295000</v>
      </c>
      <c r="Q22" s="132">
        <f>Q23+Q24+Q25</f>
        <v>19817000</v>
      </c>
      <c r="R22" s="103">
        <f>R23+R24+R25</f>
        <v>16637000</v>
      </c>
      <c r="S22" s="379"/>
      <c r="T22" s="103">
        <f>T23+T24+T25</f>
        <v>2411000</v>
      </c>
      <c r="U22" s="103">
        <f>U23+U24+U25</f>
        <v>1409000</v>
      </c>
      <c r="V22" s="103">
        <f>V23+V24+V25</f>
        <v>1411000</v>
      </c>
      <c r="W22" s="103">
        <f t="shared" si="4"/>
        <v>5231000</v>
      </c>
      <c r="X22" s="102">
        <f t="shared" si="5"/>
        <v>31.441966700727296</v>
      </c>
      <c r="Z22" s="102">
        <f>Z23+Z24+Z25</f>
        <v>1610000</v>
      </c>
      <c r="AA22" s="103">
        <f>AA23+AA24+AA25</f>
        <v>1640000</v>
      </c>
      <c r="AB22" s="103">
        <f>AB23+AB24+AB25</f>
        <v>2110000</v>
      </c>
      <c r="AC22" s="103">
        <f t="shared" si="6"/>
        <v>5360000</v>
      </c>
      <c r="AD22" s="424">
        <f t="shared" ref="AD22:AD29" si="21">AC22/(O22/100)</f>
        <v>32.217346877441848</v>
      </c>
      <c r="AF22" s="420">
        <f t="shared" si="8"/>
        <v>10591000</v>
      </c>
      <c r="AG22" s="420">
        <f t="shared" si="9"/>
        <v>63.65931357816914</v>
      </c>
      <c r="AI22" s="420">
        <f>AI23+AI24+AI25</f>
        <v>1008000</v>
      </c>
      <c r="AJ22" s="103">
        <f>AJ23+AJ24+AJ25</f>
        <v>1008000</v>
      </c>
      <c r="AK22" s="103">
        <f>AK23+AK24+AK25</f>
        <v>1009000</v>
      </c>
      <c r="AL22" s="103">
        <f t="shared" si="10"/>
        <v>3025000</v>
      </c>
      <c r="AM22" s="424">
        <f t="shared" ref="AM22:AM29" si="22">AL22/(O22/100)</f>
        <v>18.182364609004026</v>
      </c>
      <c r="AO22" s="420">
        <f>AO23+AO24+AO25</f>
        <v>1007000</v>
      </c>
      <c r="AP22" s="103">
        <f>AP23+AP24+AP25</f>
        <v>1008000</v>
      </c>
      <c r="AQ22" s="103">
        <f>AQ23+AQ24+AQ25</f>
        <v>1006000</v>
      </c>
      <c r="AR22" s="103">
        <f t="shared" si="12"/>
        <v>3021000</v>
      </c>
      <c r="AS22" s="424">
        <f t="shared" ref="AS22:AS29" si="23">AR22/(O22/100)</f>
        <v>18.158321812826831</v>
      </c>
      <c r="AU22" s="420">
        <f t="shared" si="14"/>
        <v>6046000</v>
      </c>
      <c r="AV22" s="420">
        <f t="shared" si="15"/>
        <v>36.34068642183086</v>
      </c>
      <c r="AX22" s="420">
        <f t="shared" si="16"/>
        <v>16637000</v>
      </c>
      <c r="AY22" s="420">
        <f t="shared" si="17"/>
        <v>100</v>
      </c>
    </row>
    <row r="23" spans="1:51" ht="30" customHeight="1" x14ac:dyDescent="0.2">
      <c r="A23" s="52"/>
      <c r="B23" s="54"/>
      <c r="C23" s="54"/>
      <c r="D23" s="55"/>
      <c r="E23" s="56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16530000</v>
      </c>
      <c r="P23" s="136">
        <v>18170000</v>
      </c>
      <c r="Q23" s="137">
        <v>19680000</v>
      </c>
      <c r="R23" s="129">
        <v>16530000</v>
      </c>
      <c r="S23" s="375"/>
      <c r="T23" s="129">
        <v>2400000</v>
      </c>
      <c r="U23" s="129">
        <v>1400000</v>
      </c>
      <c r="V23" s="129">
        <v>1400000</v>
      </c>
      <c r="W23" s="129">
        <f t="shared" si="4"/>
        <v>5200000</v>
      </c>
      <c r="X23" s="135">
        <f t="shared" si="5"/>
        <v>31.45795523290986</v>
      </c>
      <c r="Z23" s="135">
        <v>1600000</v>
      </c>
      <c r="AA23" s="129">
        <v>1630000</v>
      </c>
      <c r="AB23" s="129">
        <v>2100000</v>
      </c>
      <c r="AC23" s="129">
        <f t="shared" si="6"/>
        <v>5330000</v>
      </c>
      <c r="AD23" s="424">
        <f t="shared" si="21"/>
        <v>32.244404113732607</v>
      </c>
      <c r="AF23" s="424">
        <f t="shared" si="8"/>
        <v>10530000</v>
      </c>
      <c r="AG23" s="424">
        <f t="shared" si="9"/>
        <v>63.702359346642467</v>
      </c>
      <c r="AI23" s="424">
        <v>1000000</v>
      </c>
      <c r="AJ23" s="129">
        <v>1000000</v>
      </c>
      <c r="AK23" s="129">
        <v>1000000</v>
      </c>
      <c r="AL23" s="129">
        <f t="shared" si="10"/>
        <v>3000000</v>
      </c>
      <c r="AM23" s="424">
        <f t="shared" si="22"/>
        <v>18.148820326678766</v>
      </c>
      <c r="AO23" s="424">
        <v>1000000</v>
      </c>
      <c r="AP23" s="129">
        <v>1000000</v>
      </c>
      <c r="AQ23" s="129">
        <v>1000000</v>
      </c>
      <c r="AR23" s="129">
        <f t="shared" si="12"/>
        <v>3000000</v>
      </c>
      <c r="AS23" s="424">
        <f t="shared" si="23"/>
        <v>18.148820326678766</v>
      </c>
      <c r="AU23" s="424">
        <f t="shared" si="14"/>
        <v>6000000</v>
      </c>
      <c r="AV23" s="424">
        <f t="shared" si="15"/>
        <v>36.297640653357533</v>
      </c>
      <c r="AX23" s="424">
        <f t="shared" si="16"/>
        <v>16530000</v>
      </c>
      <c r="AY23" s="424">
        <f t="shared" si="17"/>
        <v>100</v>
      </c>
    </row>
    <row r="24" spans="1:51" ht="30" customHeight="1" x14ac:dyDescent="0.2">
      <c r="A24" s="52"/>
      <c r="B24" s="54"/>
      <c r="C24" s="54"/>
      <c r="D24" s="55"/>
      <c r="E24" s="56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90000</v>
      </c>
      <c r="P24" s="136">
        <v>110000</v>
      </c>
      <c r="Q24" s="137">
        <v>120000</v>
      </c>
      <c r="R24" s="129">
        <v>90000</v>
      </c>
      <c r="S24" s="375"/>
      <c r="T24" s="129">
        <v>9000</v>
      </c>
      <c r="U24" s="129">
        <v>8000</v>
      </c>
      <c r="V24" s="129">
        <v>10000</v>
      </c>
      <c r="W24" s="129">
        <f t="shared" si="4"/>
        <v>27000</v>
      </c>
      <c r="X24" s="135">
        <f t="shared" si="5"/>
        <v>30</v>
      </c>
      <c r="Z24" s="135">
        <v>9000</v>
      </c>
      <c r="AA24" s="129">
        <v>9000</v>
      </c>
      <c r="AB24" s="129">
        <v>9000</v>
      </c>
      <c r="AC24" s="129">
        <f t="shared" si="6"/>
        <v>27000</v>
      </c>
      <c r="AD24" s="424">
        <f t="shared" si="21"/>
        <v>30</v>
      </c>
      <c r="AF24" s="424">
        <f t="shared" si="8"/>
        <v>54000</v>
      </c>
      <c r="AG24" s="424">
        <f t="shared" si="9"/>
        <v>60</v>
      </c>
      <c r="AI24" s="424">
        <v>7000</v>
      </c>
      <c r="AJ24" s="129">
        <v>7000</v>
      </c>
      <c r="AK24" s="129">
        <v>7000</v>
      </c>
      <c r="AL24" s="129">
        <f t="shared" si="10"/>
        <v>21000</v>
      </c>
      <c r="AM24" s="424">
        <f t="shared" si="22"/>
        <v>23.333333333333332</v>
      </c>
      <c r="AO24" s="424">
        <v>5000</v>
      </c>
      <c r="AP24" s="129">
        <v>5000</v>
      </c>
      <c r="AQ24" s="129">
        <v>5000</v>
      </c>
      <c r="AR24" s="129">
        <f t="shared" si="12"/>
        <v>15000</v>
      </c>
      <c r="AS24" s="424">
        <f t="shared" si="23"/>
        <v>16.666666666666668</v>
      </c>
      <c r="AU24" s="424">
        <f t="shared" si="14"/>
        <v>36000</v>
      </c>
      <c r="AV24" s="424">
        <f t="shared" si="15"/>
        <v>40</v>
      </c>
      <c r="AX24" s="424">
        <f t="shared" si="16"/>
        <v>90000</v>
      </c>
      <c r="AY24" s="424">
        <f t="shared" si="17"/>
        <v>100</v>
      </c>
    </row>
    <row r="25" spans="1:51" ht="30" customHeight="1" x14ac:dyDescent="0.2">
      <c r="A25" s="52"/>
      <c r="B25" s="54"/>
      <c r="C25" s="54"/>
      <c r="D25" s="55"/>
      <c r="E25" s="56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17000</v>
      </c>
      <c r="P25" s="136">
        <v>15000</v>
      </c>
      <c r="Q25" s="137">
        <v>17000</v>
      </c>
      <c r="R25" s="129">
        <v>17000</v>
      </c>
      <c r="S25" s="375"/>
      <c r="T25" s="129">
        <v>2000</v>
      </c>
      <c r="U25" s="129">
        <v>1000</v>
      </c>
      <c r="V25" s="129">
        <v>1000</v>
      </c>
      <c r="W25" s="129">
        <f t="shared" si="4"/>
        <v>4000</v>
      </c>
      <c r="X25" s="135">
        <f t="shared" si="5"/>
        <v>23.529411764705884</v>
      </c>
      <c r="Z25" s="135">
        <v>1000</v>
      </c>
      <c r="AA25" s="129">
        <v>1000</v>
      </c>
      <c r="AB25" s="129">
        <v>1000</v>
      </c>
      <c r="AC25" s="129">
        <f t="shared" si="6"/>
        <v>3000</v>
      </c>
      <c r="AD25" s="424">
        <f t="shared" si="21"/>
        <v>17.647058823529413</v>
      </c>
      <c r="AF25" s="424">
        <f t="shared" si="8"/>
        <v>7000</v>
      </c>
      <c r="AG25" s="424">
        <f t="shared" si="9"/>
        <v>41.176470588235297</v>
      </c>
      <c r="AI25" s="424">
        <v>1000</v>
      </c>
      <c r="AJ25" s="129">
        <v>1000</v>
      </c>
      <c r="AK25" s="129">
        <v>2000</v>
      </c>
      <c r="AL25" s="129">
        <f t="shared" si="10"/>
        <v>4000</v>
      </c>
      <c r="AM25" s="424">
        <f t="shared" si="22"/>
        <v>23.529411764705884</v>
      </c>
      <c r="AO25" s="424">
        <v>2000</v>
      </c>
      <c r="AP25" s="129">
        <v>3000</v>
      </c>
      <c r="AQ25" s="129">
        <v>1000</v>
      </c>
      <c r="AR25" s="129">
        <f t="shared" si="12"/>
        <v>6000</v>
      </c>
      <c r="AS25" s="424">
        <f t="shared" si="23"/>
        <v>35.294117647058826</v>
      </c>
      <c r="AU25" s="424">
        <f t="shared" si="14"/>
        <v>10000</v>
      </c>
      <c r="AV25" s="424">
        <f t="shared" si="15"/>
        <v>58.823529411764703</v>
      </c>
      <c r="AX25" s="424">
        <f t="shared" si="16"/>
        <v>17000</v>
      </c>
      <c r="AY25" s="424">
        <f t="shared" si="17"/>
        <v>100</v>
      </c>
    </row>
    <row r="26" spans="1:51" ht="35.25" customHeight="1" x14ac:dyDescent="0.2">
      <c r="A26" s="52"/>
      <c r="B26" s="54"/>
      <c r="C26" s="54"/>
      <c r="D26" s="55"/>
      <c r="E26" s="56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3228000</v>
      </c>
      <c r="P26" s="131">
        <f>P27+P28+P29</f>
        <v>3622000</v>
      </c>
      <c r="Q26" s="132">
        <f>Q27+Q28+Q29</f>
        <v>4004000</v>
      </c>
      <c r="R26" s="103">
        <f>R27+R28+R29</f>
        <v>3228000</v>
      </c>
      <c r="S26" s="379"/>
      <c r="T26" s="103">
        <f>T27+T28+T29</f>
        <v>485000</v>
      </c>
      <c r="U26" s="103">
        <f>U27+U28+U29</f>
        <v>242000</v>
      </c>
      <c r="V26" s="103">
        <f>V27+V28+V29</f>
        <v>182000</v>
      </c>
      <c r="W26" s="103">
        <f t="shared" si="4"/>
        <v>909000</v>
      </c>
      <c r="X26" s="102">
        <f t="shared" si="5"/>
        <v>28.159851301115243</v>
      </c>
      <c r="Z26" s="102">
        <f>Z27+Z28+Z29</f>
        <v>403000</v>
      </c>
      <c r="AA26" s="103">
        <f>AA27+AA28+AA29</f>
        <v>202000</v>
      </c>
      <c r="AB26" s="103">
        <f>AB27+AB28+AB29</f>
        <v>252000</v>
      </c>
      <c r="AC26" s="103">
        <f t="shared" si="6"/>
        <v>857000</v>
      </c>
      <c r="AD26" s="424">
        <f t="shared" si="21"/>
        <v>26.548946716232962</v>
      </c>
      <c r="AF26" s="420">
        <f t="shared" si="8"/>
        <v>1766000</v>
      </c>
      <c r="AG26" s="420">
        <f t="shared" si="9"/>
        <v>54.708798017348201</v>
      </c>
      <c r="AI26" s="420">
        <f>AI27+AI28+AI29</f>
        <v>253000</v>
      </c>
      <c r="AJ26" s="103">
        <f>AJ27+AJ28+AJ29</f>
        <v>252000</v>
      </c>
      <c r="AK26" s="103">
        <f>AK27+AK28+AK29</f>
        <v>252000</v>
      </c>
      <c r="AL26" s="103">
        <f t="shared" si="10"/>
        <v>757000</v>
      </c>
      <c r="AM26" s="424">
        <f t="shared" si="22"/>
        <v>23.451053283767038</v>
      </c>
      <c r="AO26" s="420">
        <f>AO27+AO28+AO29</f>
        <v>252000</v>
      </c>
      <c r="AP26" s="103">
        <f>AP27+AP28+AP29</f>
        <v>252000</v>
      </c>
      <c r="AQ26" s="103">
        <f>AQ27+AQ28+AQ29</f>
        <v>201000</v>
      </c>
      <c r="AR26" s="103">
        <f t="shared" si="12"/>
        <v>705000</v>
      </c>
      <c r="AS26" s="424">
        <f t="shared" si="23"/>
        <v>21.840148698884757</v>
      </c>
      <c r="AU26" s="420">
        <f t="shared" si="14"/>
        <v>1462000</v>
      </c>
      <c r="AV26" s="420">
        <f t="shared" si="15"/>
        <v>45.291201982651799</v>
      </c>
      <c r="AX26" s="420">
        <f t="shared" si="16"/>
        <v>3228000</v>
      </c>
      <c r="AY26" s="420">
        <f t="shared" si="17"/>
        <v>100</v>
      </c>
    </row>
    <row r="27" spans="1:51" ht="30" customHeight="1" x14ac:dyDescent="0.2">
      <c r="A27" s="52"/>
      <c r="B27" s="54"/>
      <c r="C27" s="54"/>
      <c r="D27" s="55"/>
      <c r="E27" s="56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3200000</v>
      </c>
      <c r="P27" s="136">
        <v>3590000</v>
      </c>
      <c r="Q27" s="137">
        <v>3970000</v>
      </c>
      <c r="R27" s="129">
        <v>3200000</v>
      </c>
      <c r="S27" s="375"/>
      <c r="T27" s="129">
        <v>480000</v>
      </c>
      <c r="U27" s="129">
        <v>240000</v>
      </c>
      <c r="V27" s="129">
        <v>180000</v>
      </c>
      <c r="W27" s="129">
        <f t="shared" si="4"/>
        <v>900000</v>
      </c>
      <c r="X27" s="135">
        <f t="shared" si="5"/>
        <v>28.125</v>
      </c>
      <c r="Z27" s="135">
        <v>400000</v>
      </c>
      <c r="AA27" s="129">
        <v>200000</v>
      </c>
      <c r="AB27" s="129">
        <v>250000</v>
      </c>
      <c r="AC27" s="129">
        <f t="shared" si="6"/>
        <v>850000</v>
      </c>
      <c r="AD27" s="424">
        <f t="shared" si="21"/>
        <v>26.5625</v>
      </c>
      <c r="AF27" s="424">
        <f t="shared" si="8"/>
        <v>1750000</v>
      </c>
      <c r="AG27" s="424">
        <f t="shared" si="9"/>
        <v>54.6875</v>
      </c>
      <c r="AI27" s="424">
        <v>250000</v>
      </c>
      <c r="AJ27" s="129">
        <v>250000</v>
      </c>
      <c r="AK27" s="129">
        <v>250000</v>
      </c>
      <c r="AL27" s="129">
        <f t="shared" si="10"/>
        <v>750000</v>
      </c>
      <c r="AM27" s="424">
        <f t="shared" si="22"/>
        <v>23.4375</v>
      </c>
      <c r="AO27" s="424">
        <v>250000</v>
      </c>
      <c r="AP27" s="129">
        <v>250000</v>
      </c>
      <c r="AQ27" s="129">
        <v>200000</v>
      </c>
      <c r="AR27" s="129">
        <f t="shared" si="12"/>
        <v>700000</v>
      </c>
      <c r="AS27" s="424">
        <f t="shared" si="23"/>
        <v>21.875</v>
      </c>
      <c r="AU27" s="424">
        <f t="shared" si="14"/>
        <v>1450000</v>
      </c>
      <c r="AV27" s="424">
        <f t="shared" si="15"/>
        <v>45.3125</v>
      </c>
      <c r="AX27" s="424">
        <f t="shared" si="16"/>
        <v>3200000</v>
      </c>
      <c r="AY27" s="424">
        <f t="shared" si="17"/>
        <v>100</v>
      </c>
    </row>
    <row r="28" spans="1:51" ht="30" customHeight="1" x14ac:dyDescent="0.2">
      <c r="A28" s="52"/>
      <c r="B28" s="54"/>
      <c r="C28" s="54"/>
      <c r="D28" s="55"/>
      <c r="E28" s="56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24000</v>
      </c>
      <c r="P28" s="136">
        <v>27000</v>
      </c>
      <c r="Q28" s="137">
        <v>28000</v>
      </c>
      <c r="R28" s="129">
        <v>24000</v>
      </c>
      <c r="S28" s="375"/>
      <c r="T28" s="129">
        <v>4000</v>
      </c>
      <c r="U28" s="129">
        <v>2000</v>
      </c>
      <c r="V28" s="129">
        <v>2000</v>
      </c>
      <c r="W28" s="129">
        <f t="shared" si="4"/>
        <v>8000</v>
      </c>
      <c r="X28" s="135">
        <f t="shared" si="5"/>
        <v>33.333333333333336</v>
      </c>
      <c r="Z28" s="135">
        <v>2000</v>
      </c>
      <c r="AA28" s="129">
        <v>2000</v>
      </c>
      <c r="AB28" s="129">
        <v>2000</v>
      </c>
      <c r="AC28" s="129">
        <f t="shared" si="6"/>
        <v>6000</v>
      </c>
      <c r="AD28" s="424">
        <f t="shared" si="21"/>
        <v>25</v>
      </c>
      <c r="AF28" s="424">
        <f t="shared" si="8"/>
        <v>14000</v>
      </c>
      <c r="AG28" s="424">
        <f t="shared" si="9"/>
        <v>58.333333333333336</v>
      </c>
      <c r="AI28" s="424">
        <v>2000</v>
      </c>
      <c r="AJ28" s="129">
        <v>2000</v>
      </c>
      <c r="AK28" s="129">
        <v>2000</v>
      </c>
      <c r="AL28" s="129">
        <f t="shared" si="10"/>
        <v>6000</v>
      </c>
      <c r="AM28" s="424">
        <f t="shared" si="22"/>
        <v>25</v>
      </c>
      <c r="AO28" s="424">
        <v>1000</v>
      </c>
      <c r="AP28" s="129">
        <v>2000</v>
      </c>
      <c r="AQ28" s="129">
        <v>1000</v>
      </c>
      <c r="AR28" s="129">
        <f t="shared" si="12"/>
        <v>4000</v>
      </c>
      <c r="AS28" s="424">
        <f t="shared" si="23"/>
        <v>16.666666666666668</v>
      </c>
      <c r="AU28" s="424">
        <f t="shared" si="14"/>
        <v>10000</v>
      </c>
      <c r="AV28" s="424">
        <f t="shared" si="15"/>
        <v>41.666666666666664</v>
      </c>
      <c r="AX28" s="424">
        <f t="shared" si="16"/>
        <v>24000</v>
      </c>
      <c r="AY28" s="424">
        <f t="shared" si="17"/>
        <v>100</v>
      </c>
    </row>
    <row r="29" spans="1:51" ht="30" customHeight="1" x14ac:dyDescent="0.2">
      <c r="A29" s="52"/>
      <c r="B29" s="54"/>
      <c r="C29" s="54"/>
      <c r="D29" s="55"/>
      <c r="E29" s="56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4000</v>
      </c>
      <c r="P29" s="136">
        <v>5000</v>
      </c>
      <c r="Q29" s="137">
        <v>6000</v>
      </c>
      <c r="R29" s="129">
        <v>4000</v>
      </c>
      <c r="S29" s="375"/>
      <c r="T29" s="129">
        <v>1000</v>
      </c>
      <c r="U29" s="129"/>
      <c r="V29" s="129"/>
      <c r="W29" s="129">
        <f t="shared" si="4"/>
        <v>1000</v>
      </c>
      <c r="X29" s="135">
        <f t="shared" si="5"/>
        <v>25</v>
      </c>
      <c r="Z29" s="135">
        <v>1000</v>
      </c>
      <c r="AA29" s="129"/>
      <c r="AB29" s="129"/>
      <c r="AC29" s="129">
        <f t="shared" si="6"/>
        <v>1000</v>
      </c>
      <c r="AD29" s="424">
        <f t="shared" si="21"/>
        <v>25</v>
      </c>
      <c r="AF29" s="424">
        <f t="shared" si="8"/>
        <v>2000</v>
      </c>
      <c r="AG29" s="424">
        <f t="shared" si="9"/>
        <v>50</v>
      </c>
      <c r="AI29" s="424">
        <v>1000</v>
      </c>
      <c r="AJ29" s="129"/>
      <c r="AK29" s="129"/>
      <c r="AL29" s="129">
        <f t="shared" si="10"/>
        <v>1000</v>
      </c>
      <c r="AM29" s="424">
        <f t="shared" si="22"/>
        <v>25</v>
      </c>
      <c r="AO29" s="424">
        <v>1000</v>
      </c>
      <c r="AP29" s="129"/>
      <c r="AQ29" s="129"/>
      <c r="AR29" s="129">
        <f t="shared" si="12"/>
        <v>1000</v>
      </c>
      <c r="AS29" s="424">
        <f t="shared" si="23"/>
        <v>25</v>
      </c>
      <c r="AU29" s="424">
        <f t="shared" si="14"/>
        <v>2000</v>
      </c>
      <c r="AV29" s="424">
        <f t="shared" si="15"/>
        <v>50</v>
      </c>
      <c r="AX29" s="424">
        <f t="shared" si="16"/>
        <v>4000</v>
      </c>
      <c r="AY29" s="424">
        <f t="shared" si="17"/>
        <v>100</v>
      </c>
    </row>
    <row r="30" spans="1:51" ht="30" customHeight="1" x14ac:dyDescent="0.2">
      <c r="A30" s="52"/>
      <c r="B30" s="54"/>
      <c r="C30" s="54"/>
      <c r="D30" s="55"/>
      <c r="E30" s="56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228000</v>
      </c>
      <c r="P30" s="131">
        <f>P31+P32+P33+P34</f>
        <v>243000</v>
      </c>
      <c r="Q30" s="132">
        <f>Q31+Q32+Q33+Q34</f>
        <v>258000</v>
      </c>
      <c r="R30" s="103">
        <f>R31+R32+R33+R34</f>
        <v>228000</v>
      </c>
      <c r="S30" s="379"/>
      <c r="T30" s="103">
        <f>T31+T32+T33+T34</f>
        <v>21900</v>
      </c>
      <c r="U30" s="103">
        <f>U31+U32+U33+U34</f>
        <v>22500</v>
      </c>
      <c r="V30" s="103">
        <f>V31+V32+V33+V34</f>
        <v>24300</v>
      </c>
      <c r="W30" s="103">
        <f t="shared" si="4"/>
        <v>68700</v>
      </c>
      <c r="X30" s="102">
        <f t="shared" si="5"/>
        <v>30.131578947368421</v>
      </c>
      <c r="Z30" s="102">
        <f>Z31+Z32+Z33+Z34</f>
        <v>21900</v>
      </c>
      <c r="AA30" s="103">
        <f>AA31+AA32+AA33+AA34</f>
        <v>23200</v>
      </c>
      <c r="AB30" s="103">
        <f>AB31+AB32+AB33+AB34</f>
        <v>22500</v>
      </c>
      <c r="AC30" s="103">
        <f t="shared" si="6"/>
        <v>67600</v>
      </c>
      <c r="AD30" s="420">
        <f>AC30/(R30/100)</f>
        <v>29.649122807017545</v>
      </c>
      <c r="AF30" s="420">
        <f t="shared" si="8"/>
        <v>136300</v>
      </c>
      <c r="AG30" s="420">
        <f t="shared" si="9"/>
        <v>59.780701754385966</v>
      </c>
      <c r="AI30" s="420">
        <f>AI31+AI32+AI33+AI34</f>
        <v>21900</v>
      </c>
      <c r="AJ30" s="103">
        <f>AJ31+AJ32+AJ33+AJ34</f>
        <v>19500</v>
      </c>
      <c r="AK30" s="103">
        <f>AK31+AK32+AK33+AK34</f>
        <v>16200</v>
      </c>
      <c r="AL30" s="103">
        <f t="shared" si="10"/>
        <v>57600</v>
      </c>
      <c r="AM30" s="420">
        <f>AL30/(R30/100)</f>
        <v>25.263157894736842</v>
      </c>
      <c r="AO30" s="420">
        <f>AO31+AO32+AO33+AO34</f>
        <v>15000</v>
      </c>
      <c r="AP30" s="103">
        <f>AP31+AP32+AP33+AP34</f>
        <v>11600</v>
      </c>
      <c r="AQ30" s="103">
        <f>AQ31+AQ32+AQ33+AQ34</f>
        <v>7500</v>
      </c>
      <c r="AR30" s="103">
        <f t="shared" si="12"/>
        <v>34100</v>
      </c>
      <c r="AS30" s="420">
        <f>AR30/(R30/100)</f>
        <v>14.956140350877194</v>
      </c>
      <c r="AU30" s="420">
        <f t="shared" si="14"/>
        <v>91700</v>
      </c>
      <c r="AV30" s="420">
        <f t="shared" si="15"/>
        <v>40.219298245614034</v>
      </c>
      <c r="AX30" s="420">
        <f t="shared" si="16"/>
        <v>228000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19000</v>
      </c>
      <c r="P31" s="136">
        <v>21000</v>
      </c>
      <c r="Q31" s="137">
        <v>24000</v>
      </c>
      <c r="R31" s="129">
        <v>19000</v>
      </c>
      <c r="S31" s="375"/>
      <c r="T31" s="129">
        <v>1500</v>
      </c>
      <c r="U31" s="129">
        <v>1600</v>
      </c>
      <c r="V31" s="129">
        <v>1700</v>
      </c>
      <c r="W31" s="129">
        <f t="shared" si="4"/>
        <v>4800</v>
      </c>
      <c r="X31" s="135">
        <f t="shared" si="5"/>
        <v>25.263157894736842</v>
      </c>
      <c r="Z31" s="135">
        <v>1500</v>
      </c>
      <c r="AA31" s="129">
        <v>1800</v>
      </c>
      <c r="AB31" s="129">
        <v>1800</v>
      </c>
      <c r="AC31" s="129">
        <f t="shared" si="6"/>
        <v>5100</v>
      </c>
      <c r="AD31" s="424">
        <f>AC31/(R31/100)</f>
        <v>26.842105263157894</v>
      </c>
      <c r="AF31" s="424">
        <f t="shared" si="8"/>
        <v>9900</v>
      </c>
      <c r="AG31" s="424">
        <f t="shared" si="9"/>
        <v>52.10526315789474</v>
      </c>
      <c r="AI31" s="424">
        <v>1500</v>
      </c>
      <c r="AJ31" s="129">
        <v>1600</v>
      </c>
      <c r="AK31" s="129">
        <v>1600</v>
      </c>
      <c r="AL31" s="129">
        <f t="shared" si="10"/>
        <v>4700</v>
      </c>
      <c r="AM31" s="424">
        <f>AL31/(R31/100)</f>
        <v>24.736842105263158</v>
      </c>
      <c r="AO31" s="424">
        <v>1600</v>
      </c>
      <c r="AP31" s="129">
        <v>1600</v>
      </c>
      <c r="AQ31" s="129">
        <v>1200</v>
      </c>
      <c r="AR31" s="129">
        <f t="shared" si="12"/>
        <v>4400</v>
      </c>
      <c r="AS31" s="424">
        <f>AR31/(R31/100)</f>
        <v>23.157894736842106</v>
      </c>
      <c r="AU31" s="424">
        <f t="shared" si="14"/>
        <v>9100</v>
      </c>
      <c r="AV31" s="424">
        <f t="shared" si="15"/>
        <v>47.89473684210526</v>
      </c>
      <c r="AX31" s="424">
        <f t="shared" si="16"/>
        <v>19000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194000</v>
      </c>
      <c r="P32" s="136">
        <v>204000</v>
      </c>
      <c r="Q32" s="137">
        <v>215000</v>
      </c>
      <c r="R32" s="129">
        <v>194000</v>
      </c>
      <c r="S32" s="375"/>
      <c r="T32" s="129">
        <v>19300</v>
      </c>
      <c r="U32" s="129">
        <v>19800</v>
      </c>
      <c r="V32" s="129">
        <v>21400</v>
      </c>
      <c r="W32" s="129">
        <f t="shared" si="4"/>
        <v>60500</v>
      </c>
      <c r="X32" s="135">
        <f t="shared" si="5"/>
        <v>31.185567010309278</v>
      </c>
      <c r="Z32" s="135">
        <v>19400</v>
      </c>
      <c r="AA32" s="129">
        <v>19900</v>
      </c>
      <c r="AB32" s="129">
        <v>19000</v>
      </c>
      <c r="AC32" s="129">
        <f t="shared" si="6"/>
        <v>58300</v>
      </c>
      <c r="AD32" s="424">
        <f>AC32/(R32/100)</f>
        <v>30.051546391752577</v>
      </c>
      <c r="AF32" s="424">
        <f t="shared" si="8"/>
        <v>118800</v>
      </c>
      <c r="AG32" s="424">
        <f t="shared" si="9"/>
        <v>61.237113402061858</v>
      </c>
      <c r="AI32" s="424">
        <v>19200</v>
      </c>
      <c r="AJ32" s="129">
        <v>15900</v>
      </c>
      <c r="AK32" s="129">
        <v>12500</v>
      </c>
      <c r="AL32" s="129">
        <f t="shared" si="10"/>
        <v>47600</v>
      </c>
      <c r="AM32" s="424">
        <f>AL32/(R32/100)</f>
        <v>24.536082474226806</v>
      </c>
      <c r="AO32" s="424">
        <v>12500</v>
      </c>
      <c r="AP32" s="129">
        <v>9400</v>
      </c>
      <c r="AQ32" s="129">
        <v>5700</v>
      </c>
      <c r="AR32" s="129">
        <f t="shared" si="12"/>
        <v>27600</v>
      </c>
      <c r="AS32" s="424">
        <f>AR32/(R32/100)</f>
        <v>14.226804123711339</v>
      </c>
      <c r="AU32" s="424">
        <f t="shared" si="14"/>
        <v>75200</v>
      </c>
      <c r="AV32" s="424">
        <f t="shared" si="15"/>
        <v>38.762886597938142</v>
      </c>
      <c r="AX32" s="424">
        <f t="shared" si="16"/>
        <v>194000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9000</v>
      </c>
      <c r="P33" s="136">
        <v>11000</v>
      </c>
      <c r="Q33" s="137">
        <v>12000</v>
      </c>
      <c r="R33" s="129">
        <v>9000</v>
      </c>
      <c r="S33" s="375"/>
      <c r="T33" s="129">
        <v>700</v>
      </c>
      <c r="U33" s="129">
        <v>700</v>
      </c>
      <c r="V33" s="129">
        <v>800</v>
      </c>
      <c r="W33" s="129">
        <f t="shared" si="4"/>
        <v>2200</v>
      </c>
      <c r="X33" s="135">
        <f t="shared" si="5"/>
        <v>24.444444444444443</v>
      </c>
      <c r="Z33" s="135">
        <v>500</v>
      </c>
      <c r="AA33" s="129">
        <v>900</v>
      </c>
      <c r="AB33" s="129">
        <v>1000</v>
      </c>
      <c r="AC33" s="129">
        <f t="shared" si="6"/>
        <v>2400</v>
      </c>
      <c r="AD33" s="424">
        <f>AC33/(R33/100)</f>
        <v>26.666666666666668</v>
      </c>
      <c r="AF33" s="424">
        <f t="shared" si="8"/>
        <v>4600</v>
      </c>
      <c r="AG33" s="424">
        <f t="shared" si="9"/>
        <v>51.111111111111114</v>
      </c>
      <c r="AI33" s="424">
        <v>800</v>
      </c>
      <c r="AJ33" s="129">
        <v>900</v>
      </c>
      <c r="AK33" s="129">
        <v>1000</v>
      </c>
      <c r="AL33" s="129">
        <f t="shared" si="10"/>
        <v>2700</v>
      </c>
      <c r="AM33" s="424">
        <f>AL33/(R33/100)</f>
        <v>30</v>
      </c>
      <c r="AO33" s="424">
        <v>500</v>
      </c>
      <c r="AP33" s="129">
        <v>600</v>
      </c>
      <c r="AQ33" s="129">
        <v>600</v>
      </c>
      <c r="AR33" s="129">
        <f t="shared" si="12"/>
        <v>1700</v>
      </c>
      <c r="AS33" s="424">
        <f>AR33/(R33/100)</f>
        <v>18.888888888888889</v>
      </c>
      <c r="AU33" s="424">
        <f t="shared" si="14"/>
        <v>4400</v>
      </c>
      <c r="AV33" s="424">
        <f t="shared" si="15"/>
        <v>48.888888888888886</v>
      </c>
      <c r="AX33" s="424">
        <f t="shared" si="16"/>
        <v>9000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6000</v>
      </c>
      <c r="P34" s="136">
        <v>7000</v>
      </c>
      <c r="Q34" s="137">
        <v>7000</v>
      </c>
      <c r="R34" s="129">
        <v>6000</v>
      </c>
      <c r="S34" s="375"/>
      <c r="T34" s="129">
        <v>400</v>
      </c>
      <c r="U34" s="129">
        <v>400</v>
      </c>
      <c r="V34" s="129">
        <v>400</v>
      </c>
      <c r="W34" s="129">
        <f t="shared" si="4"/>
        <v>1200</v>
      </c>
      <c r="X34" s="135">
        <f t="shared" si="5"/>
        <v>20</v>
      </c>
      <c r="Z34" s="135">
        <v>500</v>
      </c>
      <c r="AA34" s="129">
        <v>600</v>
      </c>
      <c r="AB34" s="129">
        <v>700</v>
      </c>
      <c r="AC34" s="129">
        <f t="shared" si="6"/>
        <v>1800</v>
      </c>
      <c r="AD34" s="424">
        <f>AC34/(R34/100)</f>
        <v>30</v>
      </c>
      <c r="AF34" s="424">
        <f t="shared" si="8"/>
        <v>3000</v>
      </c>
      <c r="AG34" s="424">
        <f t="shared" si="9"/>
        <v>50</v>
      </c>
      <c r="AI34" s="424">
        <v>400</v>
      </c>
      <c r="AJ34" s="129">
        <v>1100</v>
      </c>
      <c r="AK34" s="129">
        <v>1100</v>
      </c>
      <c r="AL34" s="129">
        <f t="shared" si="10"/>
        <v>2600</v>
      </c>
      <c r="AM34" s="424">
        <f>AL34/(R34/100)</f>
        <v>43.333333333333336</v>
      </c>
      <c r="AO34" s="424">
        <v>400</v>
      </c>
      <c r="AP34" s="129">
        <v>0</v>
      </c>
      <c r="AQ34" s="129">
        <v>0</v>
      </c>
      <c r="AR34" s="129">
        <f t="shared" si="12"/>
        <v>400</v>
      </c>
      <c r="AS34" s="424">
        <f>AR34/(R34/100)</f>
        <v>6.666666666666667</v>
      </c>
      <c r="AU34" s="424">
        <f t="shared" si="14"/>
        <v>3000</v>
      </c>
      <c r="AV34" s="424">
        <f t="shared" si="15"/>
        <v>50</v>
      </c>
      <c r="AX34" s="424">
        <f t="shared" si="16"/>
        <v>6000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>O36</f>
        <v>819000</v>
      </c>
      <c r="P35" s="119">
        <f>P36</f>
        <v>853000</v>
      </c>
      <c r="Q35" s="120">
        <f>Q36</f>
        <v>887000</v>
      </c>
      <c r="R35" s="118">
        <f>R36</f>
        <v>819000</v>
      </c>
      <c r="S35" s="379"/>
      <c r="T35" s="118">
        <f>T36</f>
        <v>116000</v>
      </c>
      <c r="U35" s="118">
        <f>U36</f>
        <v>61000</v>
      </c>
      <c r="V35" s="118">
        <f>V36</f>
        <v>61000</v>
      </c>
      <c r="W35" s="118">
        <f t="shared" ref="W35:W45" si="24">SUM(T35:V35)</f>
        <v>238000</v>
      </c>
      <c r="X35" s="117">
        <f t="shared" si="5"/>
        <v>29.05982905982906</v>
      </c>
      <c r="Z35" s="117">
        <f>Z36</f>
        <v>84200</v>
      </c>
      <c r="AA35" s="118">
        <f>AA36</f>
        <v>85400</v>
      </c>
      <c r="AB35" s="118">
        <f>AB36</f>
        <v>68400</v>
      </c>
      <c r="AC35" s="118">
        <f t="shared" ref="AC35:AC45" si="25">SUM(Z35:AB35)</f>
        <v>238000</v>
      </c>
      <c r="AD35" s="422">
        <f t="shared" si="7"/>
        <v>29.05982905982906</v>
      </c>
      <c r="AF35" s="422">
        <f t="shared" si="8"/>
        <v>476000</v>
      </c>
      <c r="AG35" s="422">
        <f t="shared" si="9"/>
        <v>58.119658119658119</v>
      </c>
      <c r="AI35" s="422">
        <f>AI36</f>
        <v>76600</v>
      </c>
      <c r="AJ35" s="118">
        <f>AJ36</f>
        <v>86500</v>
      </c>
      <c r="AK35" s="118">
        <f>AK36</f>
        <v>87100</v>
      </c>
      <c r="AL35" s="118">
        <f t="shared" ref="AL35:AL45" si="26">SUM(AI35:AK35)</f>
        <v>250200</v>
      </c>
      <c r="AM35" s="422">
        <f t="shared" si="11"/>
        <v>30.549450549450551</v>
      </c>
      <c r="AO35" s="422">
        <f>AO36</f>
        <v>37300</v>
      </c>
      <c r="AP35" s="118">
        <f>AP36</f>
        <v>30300</v>
      </c>
      <c r="AQ35" s="118">
        <f>AQ36</f>
        <v>25200</v>
      </c>
      <c r="AR35" s="118">
        <f t="shared" ref="AR35:AR45" si="27">SUM(AO35:AQ35)</f>
        <v>92800</v>
      </c>
      <c r="AS35" s="422">
        <f t="shared" si="13"/>
        <v>11.330891330891331</v>
      </c>
      <c r="AU35" s="422">
        <f t="shared" si="14"/>
        <v>343000</v>
      </c>
      <c r="AV35" s="422">
        <f t="shared" si="15"/>
        <v>41.880341880341881</v>
      </c>
      <c r="AX35" s="422">
        <f t="shared" si="16"/>
        <v>819000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>O37+O40+O42</f>
        <v>819000</v>
      </c>
      <c r="P36" s="127">
        <f>P37+P40+P42</f>
        <v>853000</v>
      </c>
      <c r="Q36" s="128">
        <f>Q37+Q40+Q42</f>
        <v>887000</v>
      </c>
      <c r="R36" s="126">
        <f>R37+R40+R42</f>
        <v>819000</v>
      </c>
      <c r="S36" s="388"/>
      <c r="T36" s="126">
        <f>T37+T40+T42</f>
        <v>116000</v>
      </c>
      <c r="U36" s="126">
        <f>U37+U40+U42</f>
        <v>61000</v>
      </c>
      <c r="V36" s="126">
        <f>V37+V40+V42</f>
        <v>61000</v>
      </c>
      <c r="W36" s="126">
        <f t="shared" si="24"/>
        <v>238000</v>
      </c>
      <c r="X36" s="125">
        <f t="shared" si="5"/>
        <v>29.05982905982906</v>
      </c>
      <c r="Z36" s="125">
        <f>Z37+Z40+Z42</f>
        <v>84200</v>
      </c>
      <c r="AA36" s="126">
        <f>AA37+AA40+AA42</f>
        <v>85400</v>
      </c>
      <c r="AB36" s="126">
        <f>AB37+AB40+AB42</f>
        <v>68400</v>
      </c>
      <c r="AC36" s="126">
        <f t="shared" si="25"/>
        <v>238000</v>
      </c>
      <c r="AD36" s="423">
        <f t="shared" si="7"/>
        <v>29.05982905982906</v>
      </c>
      <c r="AF36" s="423">
        <f t="shared" si="8"/>
        <v>476000</v>
      </c>
      <c r="AG36" s="423">
        <f t="shared" si="9"/>
        <v>58.119658119658119</v>
      </c>
      <c r="AI36" s="423">
        <f>AI37+AI40+AI42</f>
        <v>76600</v>
      </c>
      <c r="AJ36" s="126">
        <f>AJ37+AJ40+AJ42</f>
        <v>86500</v>
      </c>
      <c r="AK36" s="126">
        <f>AK37+AK40+AK42</f>
        <v>87100</v>
      </c>
      <c r="AL36" s="126">
        <f t="shared" si="26"/>
        <v>250200</v>
      </c>
      <c r="AM36" s="423">
        <f t="shared" si="11"/>
        <v>30.549450549450551</v>
      </c>
      <c r="AO36" s="423">
        <f>AO37+AO40+AO42</f>
        <v>37300</v>
      </c>
      <c r="AP36" s="126">
        <f>AP37+AP40+AP42</f>
        <v>30300</v>
      </c>
      <c r="AQ36" s="126">
        <f>AQ37+AQ40+AQ42</f>
        <v>25200</v>
      </c>
      <c r="AR36" s="126">
        <f t="shared" si="27"/>
        <v>92800</v>
      </c>
      <c r="AS36" s="423">
        <f t="shared" si="13"/>
        <v>11.330891330891331</v>
      </c>
      <c r="AU36" s="423">
        <f t="shared" si="14"/>
        <v>343000</v>
      </c>
      <c r="AV36" s="423">
        <f t="shared" si="15"/>
        <v>41.880341880341881</v>
      </c>
      <c r="AX36" s="423">
        <f t="shared" si="16"/>
        <v>819000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63</v>
      </c>
      <c r="K37" s="61"/>
      <c r="L37" s="62"/>
      <c r="M37" s="63"/>
      <c r="N37" s="101" t="s">
        <v>64</v>
      </c>
      <c r="O37" s="103">
        <f>O38+O39</f>
        <v>746000</v>
      </c>
      <c r="P37" s="131">
        <f>P38+P39</f>
        <v>777000</v>
      </c>
      <c r="Q37" s="132">
        <f>Q38+Q39</f>
        <v>808000</v>
      </c>
      <c r="R37" s="103">
        <f>R38+R39</f>
        <v>746000</v>
      </c>
      <c r="S37" s="379"/>
      <c r="T37" s="103">
        <f>T38+T39</f>
        <v>110700</v>
      </c>
      <c r="U37" s="103">
        <f>U38+U39</f>
        <v>55900</v>
      </c>
      <c r="V37" s="103">
        <f>V38+V39</f>
        <v>54900</v>
      </c>
      <c r="W37" s="103">
        <f t="shared" si="24"/>
        <v>221500</v>
      </c>
      <c r="X37" s="102">
        <f t="shared" si="5"/>
        <v>29.691689008042896</v>
      </c>
      <c r="Z37" s="102">
        <f>Z38+Z39</f>
        <v>79000</v>
      </c>
      <c r="AA37" s="103">
        <f>AA38+AA39</f>
        <v>79200</v>
      </c>
      <c r="AB37" s="103">
        <f>AB38+AB39</f>
        <v>63300</v>
      </c>
      <c r="AC37" s="103">
        <f t="shared" si="25"/>
        <v>221500</v>
      </c>
      <c r="AD37" s="420">
        <f t="shared" si="7"/>
        <v>29.691689008042896</v>
      </c>
      <c r="AF37" s="420">
        <f t="shared" si="8"/>
        <v>443000</v>
      </c>
      <c r="AG37" s="420">
        <f t="shared" si="9"/>
        <v>59.383378016085793</v>
      </c>
      <c r="AI37" s="420">
        <f>AI38+AI39</f>
        <v>72000</v>
      </c>
      <c r="AJ37" s="103">
        <f>AJ38+AJ39</f>
        <v>80000</v>
      </c>
      <c r="AK37" s="103">
        <f>AK38+AK39</f>
        <v>80000</v>
      </c>
      <c r="AL37" s="103">
        <f t="shared" si="26"/>
        <v>232000</v>
      </c>
      <c r="AM37" s="420">
        <f t="shared" si="11"/>
        <v>31.099195710455763</v>
      </c>
      <c r="AO37" s="420">
        <f>AO38+AO39</f>
        <v>30000</v>
      </c>
      <c r="AP37" s="103">
        <f>AP38+AP39</f>
        <v>20000</v>
      </c>
      <c r="AQ37" s="103">
        <f>AQ38+AQ39</f>
        <v>21000</v>
      </c>
      <c r="AR37" s="103">
        <f t="shared" si="27"/>
        <v>71000</v>
      </c>
      <c r="AS37" s="420">
        <f t="shared" si="13"/>
        <v>9.5174262734584456</v>
      </c>
      <c r="AU37" s="420">
        <f>AU38+AU39</f>
        <v>303000</v>
      </c>
      <c r="AV37" s="420">
        <f t="shared" si="15"/>
        <v>40.616621983914207</v>
      </c>
      <c r="AX37" s="420">
        <f>AX38+AX39</f>
        <v>746000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1</v>
      </c>
      <c r="L38" s="62"/>
      <c r="M38" s="63"/>
      <c r="N38" s="134" t="s">
        <v>65</v>
      </c>
      <c r="O38" s="129">
        <v>740000</v>
      </c>
      <c r="P38" s="136">
        <v>770000</v>
      </c>
      <c r="Q38" s="137">
        <v>800000</v>
      </c>
      <c r="R38" s="129">
        <v>740000</v>
      </c>
      <c r="S38" s="375"/>
      <c r="T38" s="129">
        <v>110000</v>
      </c>
      <c r="U38" s="129">
        <v>55000</v>
      </c>
      <c r="V38" s="129">
        <v>54000</v>
      </c>
      <c r="W38" s="129">
        <f t="shared" si="24"/>
        <v>219000</v>
      </c>
      <c r="X38" s="135">
        <f t="shared" si="5"/>
        <v>29.594594594594593</v>
      </c>
      <c r="Z38" s="135">
        <v>78000</v>
      </c>
      <c r="AA38" s="129">
        <v>78000</v>
      </c>
      <c r="AB38" s="129">
        <v>62000</v>
      </c>
      <c r="AC38" s="129">
        <f t="shared" si="25"/>
        <v>218000</v>
      </c>
      <c r="AD38" s="424">
        <f t="shared" si="7"/>
        <v>29.45945945945946</v>
      </c>
      <c r="AF38" s="424">
        <f t="shared" si="8"/>
        <v>437000</v>
      </c>
      <c r="AG38" s="424">
        <f t="shared" si="9"/>
        <v>59.054054054054056</v>
      </c>
      <c r="AI38" s="424">
        <v>72000</v>
      </c>
      <c r="AJ38" s="129">
        <v>80000</v>
      </c>
      <c r="AK38" s="129">
        <v>80000</v>
      </c>
      <c r="AL38" s="129">
        <f t="shared" si="26"/>
        <v>232000</v>
      </c>
      <c r="AM38" s="424">
        <f t="shared" si="11"/>
        <v>31.351351351351351</v>
      </c>
      <c r="AO38" s="424">
        <v>30000</v>
      </c>
      <c r="AP38" s="129">
        <v>20000</v>
      </c>
      <c r="AQ38" s="129">
        <v>21000</v>
      </c>
      <c r="AR38" s="129">
        <f t="shared" si="27"/>
        <v>71000</v>
      </c>
      <c r="AS38" s="424">
        <f t="shared" si="13"/>
        <v>9.5945945945945947</v>
      </c>
      <c r="AU38" s="424">
        <f t="shared" ref="AU38:AU57" si="28">AL38+AR38</f>
        <v>303000</v>
      </c>
      <c r="AV38" s="424">
        <f t="shared" si="15"/>
        <v>40.945945945945944</v>
      </c>
      <c r="AX38" s="424">
        <f t="shared" ref="AX38:AX45" si="29">AF38+AU38</f>
        <v>740000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6000</v>
      </c>
      <c r="P39" s="136">
        <v>7000</v>
      </c>
      <c r="Q39" s="137">
        <v>8000</v>
      </c>
      <c r="R39" s="129">
        <v>6000</v>
      </c>
      <c r="S39" s="375"/>
      <c r="T39" s="129">
        <v>700</v>
      </c>
      <c r="U39" s="129">
        <v>900</v>
      </c>
      <c r="V39" s="129">
        <v>900</v>
      </c>
      <c r="W39" s="129">
        <f t="shared" si="24"/>
        <v>2500</v>
      </c>
      <c r="X39" s="135">
        <f t="shared" si="5"/>
        <v>41.666666666666664</v>
      </c>
      <c r="Z39" s="135">
        <v>1000</v>
      </c>
      <c r="AA39" s="129">
        <v>1200</v>
      </c>
      <c r="AB39" s="129">
        <v>1300</v>
      </c>
      <c r="AC39" s="129">
        <f t="shared" si="25"/>
        <v>3500</v>
      </c>
      <c r="AD39" s="424">
        <f t="shared" si="7"/>
        <v>58.333333333333336</v>
      </c>
      <c r="AF39" s="424">
        <f t="shared" si="8"/>
        <v>6000</v>
      </c>
      <c r="AG39" s="424">
        <f t="shared" si="9"/>
        <v>100</v>
      </c>
      <c r="AI39" s="424"/>
      <c r="AJ39" s="129"/>
      <c r="AK39" s="129"/>
      <c r="AL39" s="129">
        <f t="shared" si="26"/>
        <v>0</v>
      </c>
      <c r="AM39" s="424">
        <f t="shared" si="11"/>
        <v>0</v>
      </c>
      <c r="AO39" s="424"/>
      <c r="AP39" s="129"/>
      <c r="AQ39" s="129"/>
      <c r="AR39" s="129">
        <f t="shared" si="27"/>
        <v>0</v>
      </c>
      <c r="AS39" s="424">
        <f t="shared" si="13"/>
        <v>0</v>
      </c>
      <c r="AU39" s="424">
        <f t="shared" si="28"/>
        <v>0</v>
      </c>
      <c r="AV39" s="424">
        <f t="shared" si="15"/>
        <v>0</v>
      </c>
      <c r="AX39" s="424">
        <f t="shared" si="29"/>
        <v>6000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67</v>
      </c>
      <c r="K40" s="61"/>
      <c r="L40" s="62"/>
      <c r="M40" s="63"/>
      <c r="N40" s="101" t="s">
        <v>68</v>
      </c>
      <c r="O40" s="103">
        <f>O41</f>
        <v>2000</v>
      </c>
      <c r="P40" s="131">
        <f>P41</f>
        <v>3000</v>
      </c>
      <c r="Q40" s="132">
        <f>Q41</f>
        <v>4000</v>
      </c>
      <c r="R40" s="103">
        <f>R41</f>
        <v>2000</v>
      </c>
      <c r="S40" s="379"/>
      <c r="T40" s="103">
        <f>T41</f>
        <v>300</v>
      </c>
      <c r="U40" s="103">
        <f>U41</f>
        <v>100</v>
      </c>
      <c r="V40" s="103">
        <f>V41</f>
        <v>100</v>
      </c>
      <c r="W40" s="103">
        <f t="shared" si="24"/>
        <v>500</v>
      </c>
      <c r="X40" s="102">
        <f t="shared" si="5"/>
        <v>25</v>
      </c>
      <c r="Z40" s="102">
        <f>Z41</f>
        <v>200</v>
      </c>
      <c r="AA40" s="103">
        <f>AA41</f>
        <v>200</v>
      </c>
      <c r="AB40" s="103">
        <f>AB41</f>
        <v>100</v>
      </c>
      <c r="AC40" s="103">
        <f t="shared" si="25"/>
        <v>500</v>
      </c>
      <c r="AD40" s="420">
        <f t="shared" si="7"/>
        <v>25</v>
      </c>
      <c r="AF40" s="420">
        <f t="shared" si="8"/>
        <v>1000</v>
      </c>
      <c r="AG40" s="420">
        <f t="shared" si="9"/>
        <v>50</v>
      </c>
      <c r="AI40" s="420">
        <f>AI41</f>
        <v>100</v>
      </c>
      <c r="AJ40" s="103">
        <f>AJ41</f>
        <v>500</v>
      </c>
      <c r="AK40" s="103">
        <f>AK41</f>
        <v>100</v>
      </c>
      <c r="AL40" s="103">
        <f t="shared" si="26"/>
        <v>700</v>
      </c>
      <c r="AM40" s="420">
        <f t="shared" si="11"/>
        <v>35</v>
      </c>
      <c r="AO40" s="420">
        <f>AO41</f>
        <v>300</v>
      </c>
      <c r="AP40" s="103">
        <f>AP41</f>
        <v>0</v>
      </c>
      <c r="AQ40" s="103">
        <f>AQ41</f>
        <v>0</v>
      </c>
      <c r="AR40" s="103">
        <f t="shared" si="27"/>
        <v>300</v>
      </c>
      <c r="AS40" s="420">
        <f t="shared" si="13"/>
        <v>15</v>
      </c>
      <c r="AU40" s="420">
        <f t="shared" si="28"/>
        <v>1000</v>
      </c>
      <c r="AV40" s="420">
        <f t="shared" si="15"/>
        <v>50</v>
      </c>
      <c r="AX40" s="420">
        <f t="shared" si="29"/>
        <v>2000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4</v>
      </c>
      <c r="L41" s="62"/>
      <c r="M41" s="63"/>
      <c r="N41" s="134" t="s">
        <v>66</v>
      </c>
      <c r="O41" s="129">
        <v>2000</v>
      </c>
      <c r="P41" s="136">
        <v>3000</v>
      </c>
      <c r="Q41" s="137">
        <v>4000</v>
      </c>
      <c r="R41" s="129">
        <v>2000</v>
      </c>
      <c r="S41" s="375"/>
      <c r="T41" s="129">
        <v>300</v>
      </c>
      <c r="U41" s="129">
        <v>100</v>
      </c>
      <c r="V41" s="129">
        <v>100</v>
      </c>
      <c r="W41" s="129">
        <f t="shared" si="24"/>
        <v>500</v>
      </c>
      <c r="X41" s="135">
        <f t="shared" si="5"/>
        <v>25</v>
      </c>
      <c r="Z41" s="135">
        <v>200</v>
      </c>
      <c r="AA41" s="129">
        <v>200</v>
      </c>
      <c r="AB41" s="129">
        <v>100</v>
      </c>
      <c r="AC41" s="129">
        <f t="shared" si="25"/>
        <v>500</v>
      </c>
      <c r="AD41" s="424">
        <f t="shared" si="7"/>
        <v>25</v>
      </c>
      <c r="AF41" s="424">
        <f t="shared" si="8"/>
        <v>1000</v>
      </c>
      <c r="AG41" s="424">
        <f t="shared" si="9"/>
        <v>50</v>
      </c>
      <c r="AI41" s="424">
        <v>100</v>
      </c>
      <c r="AJ41" s="129">
        <v>500</v>
      </c>
      <c r="AK41" s="129">
        <v>100</v>
      </c>
      <c r="AL41" s="129">
        <f t="shared" si="26"/>
        <v>700</v>
      </c>
      <c r="AM41" s="424">
        <f t="shared" si="11"/>
        <v>35</v>
      </c>
      <c r="AO41" s="424">
        <v>300</v>
      </c>
      <c r="AP41" s="129"/>
      <c r="AQ41" s="129"/>
      <c r="AR41" s="129">
        <f t="shared" si="27"/>
        <v>300</v>
      </c>
      <c r="AS41" s="424">
        <f t="shared" si="13"/>
        <v>15</v>
      </c>
      <c r="AU41" s="424">
        <f t="shared" si="28"/>
        <v>1000</v>
      </c>
      <c r="AV41" s="424">
        <f t="shared" si="15"/>
        <v>50</v>
      </c>
      <c r="AX41" s="424">
        <f t="shared" si="29"/>
        <v>2000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55</v>
      </c>
      <c r="K42" s="61"/>
      <c r="L42" s="62"/>
      <c r="M42" s="63"/>
      <c r="N42" s="101" t="s">
        <v>56</v>
      </c>
      <c r="O42" s="103">
        <f>O43+O44+O45</f>
        <v>71000</v>
      </c>
      <c r="P42" s="131">
        <f>P43+P44+P45</f>
        <v>73000</v>
      </c>
      <c r="Q42" s="132">
        <f>Q43+Q44+Q45</f>
        <v>75000</v>
      </c>
      <c r="R42" s="103">
        <f>R43+R44+R45</f>
        <v>71000</v>
      </c>
      <c r="S42" s="379"/>
      <c r="T42" s="103">
        <f>T43+T44+T45</f>
        <v>5000</v>
      </c>
      <c r="U42" s="103">
        <f>U43+U44+U45</f>
        <v>5000</v>
      </c>
      <c r="V42" s="103">
        <f>V43+V44+V45</f>
        <v>6000</v>
      </c>
      <c r="W42" s="103">
        <f t="shared" si="24"/>
        <v>16000</v>
      </c>
      <c r="X42" s="102">
        <f t="shared" si="5"/>
        <v>22.535211267605632</v>
      </c>
      <c r="Z42" s="102">
        <f>Z43+Z44+Z45</f>
        <v>5000</v>
      </c>
      <c r="AA42" s="103">
        <f>AA43+AA44+AA45</f>
        <v>6000</v>
      </c>
      <c r="AB42" s="103">
        <f>AB43+AB44+AB45</f>
        <v>5000</v>
      </c>
      <c r="AC42" s="103">
        <f t="shared" si="25"/>
        <v>16000</v>
      </c>
      <c r="AD42" s="420">
        <f t="shared" si="7"/>
        <v>22.535211267605632</v>
      </c>
      <c r="AF42" s="420">
        <f t="shared" si="8"/>
        <v>32000</v>
      </c>
      <c r="AG42" s="420">
        <f t="shared" si="9"/>
        <v>45.070422535211264</v>
      </c>
      <c r="AI42" s="420">
        <f>AI43+AI44+AI45</f>
        <v>4500</v>
      </c>
      <c r="AJ42" s="103">
        <f>AJ43+AJ44+AJ45</f>
        <v>6000</v>
      </c>
      <c r="AK42" s="103">
        <f>AK43+AK44+AK45</f>
        <v>7000</v>
      </c>
      <c r="AL42" s="103">
        <f t="shared" si="26"/>
        <v>17500</v>
      </c>
      <c r="AM42" s="420">
        <f t="shared" si="11"/>
        <v>24.64788732394366</v>
      </c>
      <c r="AO42" s="420">
        <f>AO43+AO44+AO45</f>
        <v>7000</v>
      </c>
      <c r="AP42" s="103">
        <f>AP43+AP44+AP45</f>
        <v>10300</v>
      </c>
      <c r="AQ42" s="103">
        <f>AQ43+AQ44+AQ45</f>
        <v>4200</v>
      </c>
      <c r="AR42" s="103">
        <f t="shared" si="27"/>
        <v>21500</v>
      </c>
      <c r="AS42" s="420">
        <f t="shared" si="13"/>
        <v>30.281690140845072</v>
      </c>
      <c r="AU42" s="420">
        <f t="shared" si="28"/>
        <v>39000</v>
      </c>
      <c r="AV42" s="420">
        <f t="shared" si="15"/>
        <v>54.929577464788736</v>
      </c>
      <c r="AX42" s="420">
        <f t="shared" si="29"/>
        <v>71000</v>
      </c>
      <c r="AY42" s="420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2</v>
      </c>
      <c r="L43" s="62"/>
      <c r="M43" s="63"/>
      <c r="N43" s="134" t="s">
        <v>57</v>
      </c>
      <c r="O43" s="129">
        <v>41000</v>
      </c>
      <c r="P43" s="136">
        <v>42000</v>
      </c>
      <c r="Q43" s="137">
        <v>43000</v>
      </c>
      <c r="R43" s="129">
        <v>41000</v>
      </c>
      <c r="S43" s="375"/>
      <c r="T43" s="129">
        <v>3000</v>
      </c>
      <c r="U43" s="129">
        <v>3000</v>
      </c>
      <c r="V43" s="129">
        <v>3000</v>
      </c>
      <c r="W43" s="129">
        <f t="shared" si="24"/>
        <v>9000</v>
      </c>
      <c r="X43" s="135">
        <f t="shared" si="5"/>
        <v>21.951219512195124</v>
      </c>
      <c r="Z43" s="135">
        <v>3000</v>
      </c>
      <c r="AA43" s="129">
        <v>3000</v>
      </c>
      <c r="AB43" s="129">
        <v>3000</v>
      </c>
      <c r="AC43" s="129">
        <f t="shared" si="25"/>
        <v>9000</v>
      </c>
      <c r="AD43" s="424">
        <f t="shared" si="7"/>
        <v>21.951219512195124</v>
      </c>
      <c r="AF43" s="424">
        <f t="shared" si="8"/>
        <v>18000</v>
      </c>
      <c r="AG43" s="424">
        <f t="shared" si="9"/>
        <v>43.902439024390247</v>
      </c>
      <c r="AI43" s="424">
        <v>3000</v>
      </c>
      <c r="AJ43" s="129">
        <v>4000</v>
      </c>
      <c r="AK43" s="129">
        <v>4000</v>
      </c>
      <c r="AL43" s="129">
        <f t="shared" si="26"/>
        <v>11000</v>
      </c>
      <c r="AM43" s="424">
        <f t="shared" si="11"/>
        <v>26.829268292682926</v>
      </c>
      <c r="AO43" s="424">
        <v>4000</v>
      </c>
      <c r="AP43" s="129">
        <v>6400</v>
      </c>
      <c r="AQ43" s="129">
        <v>1600</v>
      </c>
      <c r="AR43" s="129">
        <f t="shared" si="27"/>
        <v>12000</v>
      </c>
      <c r="AS43" s="424">
        <f t="shared" si="13"/>
        <v>29.26829268292683</v>
      </c>
      <c r="AU43" s="424">
        <f t="shared" si="28"/>
        <v>23000</v>
      </c>
      <c r="AV43" s="424">
        <f t="shared" si="15"/>
        <v>56.097560975609753</v>
      </c>
      <c r="AX43" s="424">
        <f t="shared" si="29"/>
        <v>41000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5</v>
      </c>
      <c r="L44" s="62"/>
      <c r="M44" s="63"/>
      <c r="N44" s="134" t="s">
        <v>58</v>
      </c>
      <c r="O44" s="129">
        <v>10000</v>
      </c>
      <c r="P44" s="136">
        <v>12000</v>
      </c>
      <c r="Q44" s="137">
        <v>13000</v>
      </c>
      <c r="R44" s="129">
        <v>10000</v>
      </c>
      <c r="S44" s="375"/>
      <c r="T44" s="129">
        <v>500</v>
      </c>
      <c r="U44" s="129">
        <v>1000</v>
      </c>
      <c r="V44" s="129">
        <v>1000</v>
      </c>
      <c r="W44" s="129">
        <f t="shared" si="24"/>
        <v>2500</v>
      </c>
      <c r="X44" s="135">
        <f t="shared" si="5"/>
        <v>25</v>
      </c>
      <c r="Z44" s="135">
        <v>500</v>
      </c>
      <c r="AA44" s="129">
        <v>1000</v>
      </c>
      <c r="AB44" s="129">
        <v>1000</v>
      </c>
      <c r="AC44" s="129">
        <f t="shared" si="25"/>
        <v>2500</v>
      </c>
      <c r="AD44" s="424">
        <f t="shared" si="7"/>
        <v>25</v>
      </c>
      <c r="AF44" s="424">
        <f t="shared" si="8"/>
        <v>5000</v>
      </c>
      <c r="AG44" s="424">
        <f t="shared" si="9"/>
        <v>50</v>
      </c>
      <c r="AI44" s="424">
        <v>500</v>
      </c>
      <c r="AJ44" s="129">
        <v>1000</v>
      </c>
      <c r="AK44" s="129">
        <v>1000</v>
      </c>
      <c r="AL44" s="129">
        <f t="shared" si="26"/>
        <v>2500</v>
      </c>
      <c r="AM44" s="424">
        <f t="shared" si="11"/>
        <v>25</v>
      </c>
      <c r="AO44" s="424">
        <v>1000</v>
      </c>
      <c r="AP44" s="129">
        <v>500</v>
      </c>
      <c r="AQ44" s="129">
        <v>1000</v>
      </c>
      <c r="AR44" s="129">
        <f t="shared" si="27"/>
        <v>2500</v>
      </c>
      <c r="AS44" s="424">
        <f t="shared" si="13"/>
        <v>25</v>
      </c>
      <c r="AU44" s="424">
        <f t="shared" si="28"/>
        <v>5000</v>
      </c>
      <c r="AV44" s="424">
        <f t="shared" si="15"/>
        <v>50</v>
      </c>
      <c r="AX44" s="424">
        <f t="shared" si="29"/>
        <v>10000</v>
      </c>
      <c r="AY44" s="424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7</v>
      </c>
      <c r="L45" s="62"/>
      <c r="M45" s="63"/>
      <c r="N45" s="134" t="s">
        <v>59</v>
      </c>
      <c r="O45" s="129">
        <v>20000</v>
      </c>
      <c r="P45" s="136">
        <v>19000</v>
      </c>
      <c r="Q45" s="137">
        <v>19000</v>
      </c>
      <c r="R45" s="129">
        <v>20000</v>
      </c>
      <c r="S45" s="375"/>
      <c r="T45" s="129">
        <v>1500</v>
      </c>
      <c r="U45" s="129">
        <v>1000</v>
      </c>
      <c r="V45" s="129">
        <v>2000</v>
      </c>
      <c r="W45" s="129">
        <f t="shared" si="24"/>
        <v>4500</v>
      </c>
      <c r="X45" s="135">
        <f t="shared" si="5"/>
        <v>22.5</v>
      </c>
      <c r="Z45" s="135">
        <v>1500</v>
      </c>
      <c r="AA45" s="129">
        <v>2000</v>
      </c>
      <c r="AB45" s="129">
        <v>1000</v>
      </c>
      <c r="AC45" s="129">
        <f t="shared" si="25"/>
        <v>4500</v>
      </c>
      <c r="AD45" s="424">
        <f t="shared" si="7"/>
        <v>22.5</v>
      </c>
      <c r="AF45" s="424">
        <f t="shared" si="8"/>
        <v>9000</v>
      </c>
      <c r="AG45" s="424">
        <f t="shared" si="9"/>
        <v>45</v>
      </c>
      <c r="AI45" s="424">
        <v>1000</v>
      </c>
      <c r="AJ45" s="129">
        <v>1000</v>
      </c>
      <c r="AK45" s="129">
        <v>2000</v>
      </c>
      <c r="AL45" s="129">
        <f t="shared" si="26"/>
        <v>4000</v>
      </c>
      <c r="AM45" s="424">
        <f t="shared" si="11"/>
        <v>20</v>
      </c>
      <c r="AO45" s="424">
        <v>2000</v>
      </c>
      <c r="AP45" s="129">
        <v>3400</v>
      </c>
      <c r="AQ45" s="129">
        <v>1600</v>
      </c>
      <c r="AR45" s="129">
        <f t="shared" si="27"/>
        <v>7000</v>
      </c>
      <c r="AS45" s="424">
        <f t="shared" si="13"/>
        <v>35</v>
      </c>
      <c r="AU45" s="424">
        <f t="shared" si="28"/>
        <v>11000</v>
      </c>
      <c r="AV45" s="424">
        <f t="shared" si="15"/>
        <v>55</v>
      </c>
      <c r="AX45" s="424">
        <f t="shared" si="29"/>
        <v>20000</v>
      </c>
      <c r="AY45" s="424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9"/>
      <c r="H46" s="138" t="s">
        <v>60</v>
      </c>
      <c r="I46" s="139"/>
      <c r="J46" s="140"/>
      <c r="K46" s="141"/>
      <c r="L46" s="142"/>
      <c r="M46" s="143"/>
      <c r="N46" s="144" t="s">
        <v>61</v>
      </c>
      <c r="O46" s="147">
        <f>O47</f>
        <v>621000</v>
      </c>
      <c r="P46" s="146">
        <f>P47</f>
        <v>633000</v>
      </c>
      <c r="Q46" s="174">
        <f>Q47</f>
        <v>646000</v>
      </c>
      <c r="R46" s="147">
        <f>R47</f>
        <v>621000</v>
      </c>
      <c r="S46" s="379"/>
      <c r="T46" s="147">
        <f>T47</f>
        <v>196000</v>
      </c>
      <c r="U46" s="147">
        <f>U47</f>
        <v>0</v>
      </c>
      <c r="V46" s="147">
        <f>V47</f>
        <v>0</v>
      </c>
      <c r="W46" s="147">
        <f>SUM(T46:V46)</f>
        <v>196000</v>
      </c>
      <c r="X46" s="145">
        <f t="shared" si="5"/>
        <v>31.561996779388085</v>
      </c>
      <c r="Z46" s="145">
        <f>Z47</f>
        <v>0</v>
      </c>
      <c r="AA46" s="147">
        <f>AA47</f>
        <v>0</v>
      </c>
      <c r="AB46" s="147">
        <f>AB47</f>
        <v>0</v>
      </c>
      <c r="AC46" s="147">
        <f>SUM(Z46:AB46)</f>
        <v>0</v>
      </c>
      <c r="AD46" s="149">
        <f t="shared" si="7"/>
        <v>0</v>
      </c>
      <c r="AF46" s="149">
        <f t="shared" si="8"/>
        <v>196000</v>
      </c>
      <c r="AG46" s="149">
        <f t="shared" si="9"/>
        <v>31.561996779388085</v>
      </c>
      <c r="AI46" s="149">
        <f>AI47</f>
        <v>425000</v>
      </c>
      <c r="AJ46" s="147">
        <f>AJ47</f>
        <v>0</v>
      </c>
      <c r="AK46" s="147">
        <f>AK47</f>
        <v>0</v>
      </c>
      <c r="AL46" s="147">
        <f>SUM(AI46:AK46)</f>
        <v>425000</v>
      </c>
      <c r="AM46" s="149">
        <f t="shared" si="11"/>
        <v>68.438003220611918</v>
      </c>
      <c r="AO46" s="149">
        <f>AO47</f>
        <v>0</v>
      </c>
      <c r="AP46" s="147">
        <f>AP47</f>
        <v>0</v>
      </c>
      <c r="AQ46" s="147">
        <f>AQ47</f>
        <v>0</v>
      </c>
      <c r="AR46" s="147">
        <f>SUM(AO46:AQ46)</f>
        <v>0</v>
      </c>
      <c r="AS46" s="149">
        <f t="shared" si="13"/>
        <v>0</v>
      </c>
      <c r="AU46" s="149">
        <f t="shared" si="28"/>
        <v>425000</v>
      </c>
      <c r="AV46" s="149">
        <f t="shared" si="15"/>
        <v>68.438003220611918</v>
      </c>
      <c r="AX46" s="149">
        <f>AF46+AU46</f>
        <v>621000</v>
      </c>
      <c r="AY46" s="446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123">
        <v>2</v>
      </c>
      <c r="J47" s="60"/>
      <c r="K47" s="61"/>
      <c r="L47" s="62"/>
      <c r="M47" s="63"/>
      <c r="N47" s="124" t="s">
        <v>54</v>
      </c>
      <c r="O47" s="126">
        <f>O48+O50</f>
        <v>621000</v>
      </c>
      <c r="P47" s="126">
        <f>P48+P50</f>
        <v>633000</v>
      </c>
      <c r="Q47" s="126">
        <f>Q48+Q50</f>
        <v>646000</v>
      </c>
      <c r="R47" s="126">
        <f>R48+R50</f>
        <v>621000</v>
      </c>
      <c r="S47" s="388"/>
      <c r="T47" s="126">
        <f>T48+T50</f>
        <v>196000</v>
      </c>
      <c r="U47" s="126">
        <f>U48+U50</f>
        <v>0</v>
      </c>
      <c r="V47" s="126">
        <f>V48+V50</f>
        <v>0</v>
      </c>
      <c r="W47" s="126">
        <f>SUM(T47:V47)</f>
        <v>196000</v>
      </c>
      <c r="X47" s="125">
        <f t="shared" si="5"/>
        <v>31.561996779388085</v>
      </c>
      <c r="Z47" s="125">
        <f>Z48+Z50</f>
        <v>0</v>
      </c>
      <c r="AA47" s="126">
        <f>AA48+AA50</f>
        <v>0</v>
      </c>
      <c r="AB47" s="126">
        <f>AB48+AB50</f>
        <v>0</v>
      </c>
      <c r="AC47" s="126">
        <f>SUM(Z47:AB47)</f>
        <v>0</v>
      </c>
      <c r="AD47" s="423">
        <f t="shared" si="7"/>
        <v>0</v>
      </c>
      <c r="AF47" s="423">
        <f t="shared" si="8"/>
        <v>196000</v>
      </c>
      <c r="AG47" s="423">
        <f t="shared" si="9"/>
        <v>31.561996779388085</v>
      </c>
      <c r="AI47" s="423">
        <f>AI48+AI50</f>
        <v>425000</v>
      </c>
      <c r="AJ47" s="126">
        <f>AJ48+AJ50</f>
        <v>0</v>
      </c>
      <c r="AK47" s="126">
        <f>AK48+AK50</f>
        <v>0</v>
      </c>
      <c r="AL47" s="126">
        <f>SUM(AI47:AK47)</f>
        <v>425000</v>
      </c>
      <c r="AM47" s="423">
        <f t="shared" si="11"/>
        <v>68.438003220611918</v>
      </c>
      <c r="AO47" s="423">
        <f>AO48+AO50</f>
        <v>0</v>
      </c>
      <c r="AP47" s="126">
        <f>AP48+AP50</f>
        <v>0</v>
      </c>
      <c r="AQ47" s="126">
        <f>AQ48+AQ50</f>
        <v>0</v>
      </c>
      <c r="AR47" s="126">
        <f>SUM(AO47:AQ47)</f>
        <v>0</v>
      </c>
      <c r="AS47" s="423">
        <f t="shared" si="13"/>
        <v>0</v>
      </c>
      <c r="AU47" s="423">
        <f t="shared" si="28"/>
        <v>425000</v>
      </c>
      <c r="AV47" s="423">
        <f t="shared" si="15"/>
        <v>68.438003220611918</v>
      </c>
      <c r="AX47" s="423">
        <f>AF47+AU47</f>
        <v>621000</v>
      </c>
      <c r="AY47" s="447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63</v>
      </c>
      <c r="K48" s="61"/>
      <c r="L48" s="62"/>
      <c r="M48" s="63"/>
      <c r="N48" s="101" t="s">
        <v>64</v>
      </c>
      <c r="O48" s="103">
        <f>O49</f>
        <v>580000</v>
      </c>
      <c r="P48" s="103">
        <f>P49</f>
        <v>590000</v>
      </c>
      <c r="Q48" s="103">
        <f>Q49</f>
        <v>600000</v>
      </c>
      <c r="R48" s="103">
        <f>R49</f>
        <v>580000</v>
      </c>
      <c r="S48" s="379"/>
      <c r="T48" s="103">
        <f>T49</f>
        <v>189000</v>
      </c>
      <c r="U48" s="103">
        <f>U49</f>
        <v>0</v>
      </c>
      <c r="V48" s="103">
        <f>V49</f>
        <v>0</v>
      </c>
      <c r="W48" s="103">
        <f>W49</f>
        <v>189000</v>
      </c>
      <c r="X48" s="102">
        <f t="shared" si="5"/>
        <v>32.586206896551722</v>
      </c>
      <c r="Z48" s="102">
        <f>Z49</f>
        <v>0</v>
      </c>
      <c r="AA48" s="103">
        <f>AA49</f>
        <v>0</v>
      </c>
      <c r="AB48" s="103">
        <f>AB49</f>
        <v>0</v>
      </c>
      <c r="AC48" s="103">
        <f>AC49</f>
        <v>0</v>
      </c>
      <c r="AD48" s="420">
        <f t="shared" si="7"/>
        <v>0</v>
      </c>
      <c r="AF48" s="420">
        <f t="shared" si="8"/>
        <v>189000</v>
      </c>
      <c r="AG48" s="420">
        <f t="shared" si="9"/>
        <v>32.586206896551722</v>
      </c>
      <c r="AI48" s="420">
        <f>AI49</f>
        <v>391000</v>
      </c>
      <c r="AJ48" s="103">
        <f>AJ49</f>
        <v>0</v>
      </c>
      <c r="AK48" s="103">
        <f>AK49</f>
        <v>0</v>
      </c>
      <c r="AL48" s="103">
        <f>AL49</f>
        <v>391000</v>
      </c>
      <c r="AM48" s="420">
        <f t="shared" si="11"/>
        <v>67.41379310344827</v>
      </c>
      <c r="AO48" s="420">
        <f>AO49</f>
        <v>0</v>
      </c>
      <c r="AP48" s="103">
        <f>AP49</f>
        <v>0</v>
      </c>
      <c r="AQ48" s="103">
        <f>AQ49</f>
        <v>0</v>
      </c>
      <c r="AR48" s="103">
        <f>AR49</f>
        <v>0</v>
      </c>
      <c r="AS48" s="420">
        <f t="shared" si="13"/>
        <v>0</v>
      </c>
      <c r="AU48" s="420">
        <f t="shared" si="28"/>
        <v>391000</v>
      </c>
      <c r="AV48" s="420">
        <f t="shared" si="15"/>
        <v>67.41379310344827</v>
      </c>
      <c r="AX48" s="420">
        <f>AX49</f>
        <v>580000</v>
      </c>
      <c r="AY48" s="448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1</v>
      </c>
      <c r="L49" s="62"/>
      <c r="M49" s="63"/>
      <c r="N49" s="134" t="s">
        <v>65</v>
      </c>
      <c r="O49" s="129">
        <v>580000</v>
      </c>
      <c r="P49" s="136">
        <v>590000</v>
      </c>
      <c r="Q49" s="137">
        <v>600000</v>
      </c>
      <c r="R49" s="129">
        <v>580000</v>
      </c>
      <c r="S49" s="375"/>
      <c r="T49" s="129">
        <v>189000</v>
      </c>
      <c r="U49" s="129"/>
      <c r="V49" s="129"/>
      <c r="W49" s="129">
        <f>SUM(T49:V49)</f>
        <v>189000</v>
      </c>
      <c r="X49" s="135">
        <f t="shared" si="5"/>
        <v>32.586206896551722</v>
      </c>
      <c r="Z49" s="135"/>
      <c r="AA49" s="129"/>
      <c r="AB49" s="129"/>
      <c r="AC49" s="129">
        <f>SUM(Z49:AB49)</f>
        <v>0</v>
      </c>
      <c r="AD49" s="424">
        <f t="shared" si="7"/>
        <v>0</v>
      </c>
      <c r="AF49" s="424">
        <f t="shared" si="8"/>
        <v>189000</v>
      </c>
      <c r="AG49" s="424">
        <f t="shared" si="9"/>
        <v>32.586206896551722</v>
      </c>
      <c r="AI49" s="424">
        <v>391000</v>
      </c>
      <c r="AJ49" s="129"/>
      <c r="AK49" s="129"/>
      <c r="AL49" s="129">
        <f>SUM(AI49:AK49)</f>
        <v>391000</v>
      </c>
      <c r="AM49" s="424">
        <f t="shared" si="11"/>
        <v>67.41379310344827</v>
      </c>
      <c r="AO49" s="424"/>
      <c r="AP49" s="129"/>
      <c r="AQ49" s="129"/>
      <c r="AR49" s="129">
        <f>SUM(AO49:AQ49)</f>
        <v>0</v>
      </c>
      <c r="AS49" s="424">
        <f t="shared" si="13"/>
        <v>0</v>
      </c>
      <c r="AU49" s="424">
        <f t="shared" si="28"/>
        <v>391000</v>
      </c>
      <c r="AV49" s="424">
        <f t="shared" si="15"/>
        <v>67.41379310344827</v>
      </c>
      <c r="AX49" s="424">
        <f t="shared" ref="AX49:AX57" si="30">AF49+AU49</f>
        <v>580000</v>
      </c>
      <c r="AY49" s="449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130" t="s">
        <v>55</v>
      </c>
      <c r="K50" s="61"/>
      <c r="L50" s="62"/>
      <c r="M50" s="63"/>
      <c r="N50" s="101" t="s">
        <v>56</v>
      </c>
      <c r="O50" s="103">
        <f>O51+O52+O53</f>
        <v>41000</v>
      </c>
      <c r="P50" s="131">
        <f>P51+P52+P53</f>
        <v>43000</v>
      </c>
      <c r="Q50" s="132">
        <f>Q51+Q52+Q53</f>
        <v>46000</v>
      </c>
      <c r="R50" s="103">
        <f>R51+R52+R53</f>
        <v>41000</v>
      </c>
      <c r="S50" s="379"/>
      <c r="T50" s="103">
        <f>T51+T52+T53</f>
        <v>7000</v>
      </c>
      <c r="U50" s="103">
        <f>U51+U52+U53</f>
        <v>0</v>
      </c>
      <c r="V50" s="103">
        <f>V51+V52+V53</f>
        <v>0</v>
      </c>
      <c r="W50" s="103">
        <f>SUM(T50:V50)</f>
        <v>7000</v>
      </c>
      <c r="X50" s="102">
        <f t="shared" si="5"/>
        <v>17.073170731707318</v>
      </c>
      <c r="Z50" s="102">
        <f>Z51+Z52+Z53</f>
        <v>0</v>
      </c>
      <c r="AA50" s="103">
        <f>AA51+AA52+AA53</f>
        <v>0</v>
      </c>
      <c r="AB50" s="103">
        <f>AB51+AB52+AB53</f>
        <v>0</v>
      </c>
      <c r="AC50" s="103">
        <f>SUM(Z50:AB50)</f>
        <v>0</v>
      </c>
      <c r="AD50" s="420">
        <f t="shared" si="7"/>
        <v>0</v>
      </c>
      <c r="AF50" s="420">
        <f t="shared" si="8"/>
        <v>7000</v>
      </c>
      <c r="AG50" s="420">
        <f t="shared" si="9"/>
        <v>17.073170731707318</v>
      </c>
      <c r="AI50" s="420">
        <f>AI51+AI52+AI53</f>
        <v>34000</v>
      </c>
      <c r="AJ50" s="103">
        <f>AJ51+AJ52+AJ53</f>
        <v>0</v>
      </c>
      <c r="AK50" s="103">
        <f>AK51+AK52+AK53</f>
        <v>0</v>
      </c>
      <c r="AL50" s="103">
        <f>SUM(AI50:AK50)</f>
        <v>34000</v>
      </c>
      <c r="AM50" s="420">
        <f t="shared" si="11"/>
        <v>82.926829268292678</v>
      </c>
      <c r="AO50" s="420">
        <f>AO51+AO52+AO53</f>
        <v>0</v>
      </c>
      <c r="AP50" s="103">
        <f>AP51+AP52+AP53</f>
        <v>0</v>
      </c>
      <c r="AQ50" s="103">
        <f>AQ51+AQ52+AQ53</f>
        <v>0</v>
      </c>
      <c r="AR50" s="103">
        <f>SUM(AO50:AQ50)</f>
        <v>0</v>
      </c>
      <c r="AS50" s="420">
        <f t="shared" si="13"/>
        <v>0</v>
      </c>
      <c r="AU50" s="420">
        <f t="shared" si="28"/>
        <v>34000</v>
      </c>
      <c r="AV50" s="420">
        <f t="shared" si="15"/>
        <v>82.926829268292678</v>
      </c>
      <c r="AX50" s="420">
        <f t="shared" si="30"/>
        <v>41000</v>
      </c>
      <c r="AY50" s="448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2</v>
      </c>
      <c r="L51" s="62"/>
      <c r="M51" s="63"/>
      <c r="N51" s="134" t="s">
        <v>57</v>
      </c>
      <c r="O51" s="129">
        <v>36000</v>
      </c>
      <c r="P51" s="136">
        <v>37000</v>
      </c>
      <c r="Q51" s="137">
        <v>38000</v>
      </c>
      <c r="R51" s="129">
        <v>36000</v>
      </c>
      <c r="S51" s="375"/>
      <c r="T51" s="129">
        <v>7000</v>
      </c>
      <c r="U51" s="129"/>
      <c r="V51" s="129"/>
      <c r="W51" s="129">
        <f>SUM(T51:V51)</f>
        <v>7000</v>
      </c>
      <c r="X51" s="135">
        <f t="shared" si="5"/>
        <v>19.444444444444443</v>
      </c>
      <c r="Z51" s="135"/>
      <c r="AA51" s="129"/>
      <c r="AB51" s="129"/>
      <c r="AC51" s="129">
        <f>SUM(Z51:AB51)</f>
        <v>0</v>
      </c>
      <c r="AD51" s="424">
        <f t="shared" si="7"/>
        <v>0</v>
      </c>
      <c r="AF51" s="424">
        <f t="shared" si="8"/>
        <v>7000</v>
      </c>
      <c r="AG51" s="424">
        <f t="shared" si="9"/>
        <v>19.444444444444443</v>
      </c>
      <c r="AI51" s="424">
        <v>29000</v>
      </c>
      <c r="AJ51" s="129"/>
      <c r="AK51" s="129"/>
      <c r="AL51" s="129">
        <f>SUM(AI51:AK51)</f>
        <v>29000</v>
      </c>
      <c r="AM51" s="424">
        <f t="shared" si="11"/>
        <v>80.555555555555557</v>
      </c>
      <c r="AO51" s="424"/>
      <c r="AP51" s="129"/>
      <c r="AQ51" s="129"/>
      <c r="AR51" s="129">
        <f>SUM(AO51:AQ51)</f>
        <v>0</v>
      </c>
      <c r="AS51" s="424">
        <f t="shared" si="13"/>
        <v>0</v>
      </c>
      <c r="AU51" s="424">
        <f t="shared" si="28"/>
        <v>29000</v>
      </c>
      <c r="AV51" s="424">
        <f t="shared" si="15"/>
        <v>80.555555555555557</v>
      </c>
      <c r="AX51" s="424">
        <f t="shared" si="30"/>
        <v>36000</v>
      </c>
      <c r="AY51" s="449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5</v>
      </c>
      <c r="L52" s="62"/>
      <c r="M52" s="63"/>
      <c r="N52" s="134" t="s">
        <v>58</v>
      </c>
      <c r="O52" s="129">
        <v>1000</v>
      </c>
      <c r="P52" s="136">
        <v>1000</v>
      </c>
      <c r="Q52" s="137">
        <v>1000</v>
      </c>
      <c r="R52" s="129">
        <v>1000</v>
      </c>
      <c r="S52" s="375"/>
      <c r="T52" s="129"/>
      <c r="U52" s="129"/>
      <c r="V52" s="129"/>
      <c r="W52" s="129">
        <f>SUM(T52:V52)</f>
        <v>0</v>
      </c>
      <c r="X52" s="135">
        <f t="shared" si="5"/>
        <v>0</v>
      </c>
      <c r="Z52" s="135"/>
      <c r="AA52" s="129"/>
      <c r="AB52" s="129"/>
      <c r="AC52" s="129">
        <f>SUM(Z52:AB52)</f>
        <v>0</v>
      </c>
      <c r="AD52" s="424">
        <f t="shared" si="7"/>
        <v>0</v>
      </c>
      <c r="AF52" s="424">
        <f t="shared" si="8"/>
        <v>0</v>
      </c>
      <c r="AG52" s="424">
        <f t="shared" si="9"/>
        <v>0</v>
      </c>
      <c r="AI52" s="424">
        <v>1000</v>
      </c>
      <c r="AJ52" s="129"/>
      <c r="AK52" s="129"/>
      <c r="AL52" s="129">
        <f>SUM(AI52:AK52)</f>
        <v>1000</v>
      </c>
      <c r="AM52" s="424">
        <f t="shared" si="11"/>
        <v>100</v>
      </c>
      <c r="AO52" s="424"/>
      <c r="AP52" s="129"/>
      <c r="AQ52" s="129"/>
      <c r="AR52" s="129">
        <f>SUM(AO52:AQ52)</f>
        <v>0</v>
      </c>
      <c r="AS52" s="424">
        <f t="shared" si="13"/>
        <v>0</v>
      </c>
      <c r="AU52" s="424">
        <f t="shared" si="28"/>
        <v>1000</v>
      </c>
      <c r="AV52" s="424">
        <f t="shared" si="15"/>
        <v>100</v>
      </c>
      <c r="AX52" s="424">
        <f t="shared" si="30"/>
        <v>1000</v>
      </c>
      <c r="AY52" s="449">
        <f t="shared" si="17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59"/>
      <c r="J53" s="60"/>
      <c r="K53" s="133">
        <v>7</v>
      </c>
      <c r="L53" s="62"/>
      <c r="M53" s="63"/>
      <c r="N53" s="134" t="s">
        <v>59</v>
      </c>
      <c r="O53" s="129">
        <v>4000</v>
      </c>
      <c r="P53" s="136">
        <v>5000</v>
      </c>
      <c r="Q53" s="137">
        <v>7000</v>
      </c>
      <c r="R53" s="129">
        <v>4000</v>
      </c>
      <c r="S53" s="375"/>
      <c r="T53" s="129"/>
      <c r="U53" s="129"/>
      <c r="V53" s="129"/>
      <c r="W53" s="129">
        <f>SUM(T53:V53)</f>
        <v>0</v>
      </c>
      <c r="X53" s="135">
        <f t="shared" si="5"/>
        <v>0</v>
      </c>
      <c r="Z53" s="135"/>
      <c r="AA53" s="129"/>
      <c r="AB53" s="129"/>
      <c r="AC53" s="129">
        <f>SUM(Z53:AB53)</f>
        <v>0</v>
      </c>
      <c r="AD53" s="424">
        <f t="shared" si="7"/>
        <v>0</v>
      </c>
      <c r="AF53" s="424">
        <f t="shared" si="8"/>
        <v>0</v>
      </c>
      <c r="AG53" s="424">
        <f t="shared" si="9"/>
        <v>0</v>
      </c>
      <c r="AI53" s="424">
        <v>4000</v>
      </c>
      <c r="AJ53" s="129"/>
      <c r="AK53" s="129"/>
      <c r="AL53" s="129">
        <f>SUM(AI53:AK53)</f>
        <v>4000</v>
      </c>
      <c r="AM53" s="424">
        <f t="shared" si="11"/>
        <v>100</v>
      </c>
      <c r="AO53" s="424"/>
      <c r="AP53" s="129"/>
      <c r="AQ53" s="129"/>
      <c r="AR53" s="129">
        <f>SUM(AO53:AQ53)</f>
        <v>0</v>
      </c>
      <c r="AS53" s="424">
        <f t="shared" si="13"/>
        <v>0</v>
      </c>
      <c r="AU53" s="424">
        <f t="shared" si="28"/>
        <v>4000</v>
      </c>
      <c r="AV53" s="424">
        <f t="shared" si="15"/>
        <v>100</v>
      </c>
      <c r="AX53" s="424">
        <f t="shared" si="30"/>
        <v>4000</v>
      </c>
      <c r="AY53" s="449">
        <f t="shared" si="17"/>
        <v>100</v>
      </c>
    </row>
    <row r="54" spans="1:51" ht="30" customHeight="1" x14ac:dyDescent="0.2">
      <c r="A54" s="175"/>
      <c r="B54" s="176"/>
      <c r="C54" s="176"/>
      <c r="D54" s="177"/>
      <c r="E54" s="178"/>
      <c r="F54" s="176"/>
      <c r="G54" s="109"/>
      <c r="H54" s="179" t="s">
        <v>74</v>
      </c>
      <c r="I54" s="180"/>
      <c r="J54" s="181"/>
      <c r="K54" s="182"/>
      <c r="L54" s="182"/>
      <c r="M54" s="183"/>
      <c r="N54" s="184" t="s">
        <v>75</v>
      </c>
      <c r="O54" s="185">
        <f>O55</f>
        <v>2000</v>
      </c>
      <c r="P54" s="185">
        <f t="shared" ref="P54:Q56" si="31">P55</f>
        <v>2000</v>
      </c>
      <c r="Q54" s="185">
        <f t="shared" si="31"/>
        <v>2000</v>
      </c>
      <c r="R54" s="185">
        <f>R55</f>
        <v>2000</v>
      </c>
      <c r="S54" s="380"/>
      <c r="T54" s="185">
        <f>T55</f>
        <v>1000</v>
      </c>
      <c r="U54" s="185">
        <f t="shared" ref="U54:V56" si="32">U55</f>
        <v>1000</v>
      </c>
      <c r="V54" s="185">
        <f t="shared" si="32"/>
        <v>0</v>
      </c>
      <c r="W54" s="185">
        <f t="shared" ref="W54:W57" si="33">T54+U54+V54</f>
        <v>2000</v>
      </c>
      <c r="X54" s="410">
        <f t="shared" si="5"/>
        <v>100</v>
      </c>
      <c r="Z54" s="187">
        <f>Z55</f>
        <v>0</v>
      </c>
      <c r="AA54" s="185">
        <f t="shared" ref="AA54:AB56" si="34">AA55</f>
        <v>0</v>
      </c>
      <c r="AB54" s="185">
        <f t="shared" si="34"/>
        <v>0</v>
      </c>
      <c r="AC54" s="185">
        <f t="shared" ref="AC54:AC57" si="35">Z54+AA54+AB54</f>
        <v>0</v>
      </c>
      <c r="AD54" s="427">
        <f t="shared" si="7"/>
        <v>0</v>
      </c>
      <c r="AF54" s="428">
        <f>W54+AC54</f>
        <v>2000</v>
      </c>
      <c r="AG54" s="428">
        <f>AF54/(R54/100)</f>
        <v>100</v>
      </c>
      <c r="AI54" s="428">
        <f>AI55</f>
        <v>0</v>
      </c>
      <c r="AJ54" s="185">
        <f t="shared" ref="AJ54:AK56" si="36">AJ55</f>
        <v>0</v>
      </c>
      <c r="AK54" s="185">
        <f t="shared" si="36"/>
        <v>0</v>
      </c>
      <c r="AL54" s="185">
        <f t="shared" ref="AL54:AL57" si="37">AI54+AJ54+AK54</f>
        <v>0</v>
      </c>
      <c r="AM54" s="427">
        <f t="shared" si="11"/>
        <v>0</v>
      </c>
      <c r="AO54" s="428">
        <f>AO55</f>
        <v>0</v>
      </c>
      <c r="AP54" s="185">
        <f t="shared" ref="AP54:AQ56" si="38">AP55</f>
        <v>0</v>
      </c>
      <c r="AQ54" s="185">
        <f t="shared" si="38"/>
        <v>0</v>
      </c>
      <c r="AR54" s="185">
        <f t="shared" ref="AR54:AR57" si="39">AO54+AP54+AQ54</f>
        <v>0</v>
      </c>
      <c r="AS54" s="427">
        <f t="shared" si="13"/>
        <v>0</v>
      </c>
      <c r="AU54" s="428">
        <f t="shared" si="28"/>
        <v>0</v>
      </c>
      <c r="AV54" s="410">
        <f t="shared" si="15"/>
        <v>0</v>
      </c>
      <c r="AX54" s="428">
        <f t="shared" si="30"/>
        <v>2000</v>
      </c>
      <c r="AY54" s="428">
        <f t="shared" si="17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123">
        <v>2</v>
      </c>
      <c r="J55" s="60"/>
      <c r="K55" s="83"/>
      <c r="L55" s="83"/>
      <c r="M55" s="63"/>
      <c r="N55" s="124" t="s">
        <v>54</v>
      </c>
      <c r="O55" s="188">
        <f>O56</f>
        <v>2000</v>
      </c>
      <c r="P55" s="188">
        <f t="shared" si="31"/>
        <v>2000</v>
      </c>
      <c r="Q55" s="188">
        <f t="shared" si="31"/>
        <v>2000</v>
      </c>
      <c r="R55" s="188">
        <f>R56</f>
        <v>2000</v>
      </c>
      <c r="S55" s="387"/>
      <c r="T55" s="188">
        <f>T56</f>
        <v>1000</v>
      </c>
      <c r="U55" s="188">
        <f t="shared" si="32"/>
        <v>1000</v>
      </c>
      <c r="V55" s="188">
        <f t="shared" si="32"/>
        <v>0</v>
      </c>
      <c r="W55" s="188">
        <f t="shared" si="33"/>
        <v>2000</v>
      </c>
      <c r="X55" s="65">
        <f t="shared" si="5"/>
        <v>100</v>
      </c>
      <c r="Z55" s="125">
        <f>Z56</f>
        <v>0</v>
      </c>
      <c r="AA55" s="188">
        <f t="shared" si="34"/>
        <v>0</v>
      </c>
      <c r="AB55" s="188">
        <f t="shared" si="34"/>
        <v>0</v>
      </c>
      <c r="AC55" s="188">
        <f t="shared" si="35"/>
        <v>0</v>
      </c>
      <c r="AD55" s="424">
        <f t="shared" si="7"/>
        <v>0</v>
      </c>
      <c r="AF55" s="423">
        <f>W55+AC55</f>
        <v>2000</v>
      </c>
      <c r="AG55" s="423">
        <f>AF55/(R55/100)</f>
        <v>100</v>
      </c>
      <c r="AI55" s="423">
        <f>AI56</f>
        <v>0</v>
      </c>
      <c r="AJ55" s="188">
        <f t="shared" si="36"/>
        <v>0</v>
      </c>
      <c r="AK55" s="188">
        <f t="shared" si="36"/>
        <v>0</v>
      </c>
      <c r="AL55" s="188">
        <f t="shared" si="37"/>
        <v>0</v>
      </c>
      <c r="AM55" s="424">
        <f t="shared" si="11"/>
        <v>0</v>
      </c>
      <c r="AO55" s="423">
        <f>AO56</f>
        <v>0</v>
      </c>
      <c r="AP55" s="188">
        <f t="shared" si="38"/>
        <v>0</v>
      </c>
      <c r="AQ55" s="188">
        <f t="shared" si="38"/>
        <v>0</v>
      </c>
      <c r="AR55" s="188">
        <f t="shared" si="39"/>
        <v>0</v>
      </c>
      <c r="AS55" s="424">
        <f t="shared" si="13"/>
        <v>0</v>
      </c>
      <c r="AU55" s="423">
        <f t="shared" si="28"/>
        <v>0</v>
      </c>
      <c r="AV55" s="65">
        <f t="shared" si="15"/>
        <v>0</v>
      </c>
      <c r="AX55" s="423">
        <f t="shared" si="30"/>
        <v>2000</v>
      </c>
      <c r="AY55" s="423">
        <f t="shared" si="17"/>
        <v>100</v>
      </c>
    </row>
    <row r="56" spans="1:51" ht="30" customHeight="1" x14ac:dyDescent="0.2">
      <c r="A56" s="175"/>
      <c r="B56" s="176"/>
      <c r="C56" s="176"/>
      <c r="D56" s="177"/>
      <c r="E56" s="178"/>
      <c r="F56" s="176"/>
      <c r="G56" s="189"/>
      <c r="H56" s="190"/>
      <c r="I56" s="191"/>
      <c r="J56" s="130" t="s">
        <v>63</v>
      </c>
      <c r="K56" s="176"/>
      <c r="L56" s="176"/>
      <c r="M56" s="177"/>
      <c r="N56" s="101" t="s">
        <v>64</v>
      </c>
      <c r="O56" s="192">
        <f>O57</f>
        <v>2000</v>
      </c>
      <c r="P56" s="192">
        <f t="shared" si="31"/>
        <v>2000</v>
      </c>
      <c r="Q56" s="192">
        <f t="shared" si="31"/>
        <v>2000</v>
      </c>
      <c r="R56" s="192">
        <f>R57</f>
        <v>2000</v>
      </c>
      <c r="S56" s="380"/>
      <c r="T56" s="192">
        <f>T57</f>
        <v>1000</v>
      </c>
      <c r="U56" s="192">
        <f t="shared" si="32"/>
        <v>1000</v>
      </c>
      <c r="V56" s="192">
        <f t="shared" si="32"/>
        <v>0</v>
      </c>
      <c r="W56" s="192">
        <f t="shared" si="33"/>
        <v>2000</v>
      </c>
      <c r="X56" s="65">
        <f t="shared" si="5"/>
        <v>100</v>
      </c>
      <c r="Z56" s="102">
        <f>Z57</f>
        <v>0</v>
      </c>
      <c r="AA56" s="192">
        <f t="shared" si="34"/>
        <v>0</v>
      </c>
      <c r="AB56" s="192">
        <f t="shared" si="34"/>
        <v>0</v>
      </c>
      <c r="AC56" s="192">
        <f t="shared" si="35"/>
        <v>0</v>
      </c>
      <c r="AD56" s="424">
        <f t="shared" si="7"/>
        <v>0</v>
      </c>
      <c r="AF56" s="420">
        <f>W56+AC56</f>
        <v>2000</v>
      </c>
      <c r="AG56" s="420">
        <f>AF56/(R56/100)</f>
        <v>100</v>
      </c>
      <c r="AI56" s="420">
        <f>AI57</f>
        <v>0</v>
      </c>
      <c r="AJ56" s="192">
        <f t="shared" si="36"/>
        <v>0</v>
      </c>
      <c r="AK56" s="192">
        <f t="shared" si="36"/>
        <v>0</v>
      </c>
      <c r="AL56" s="192">
        <f t="shared" si="37"/>
        <v>0</v>
      </c>
      <c r="AM56" s="424">
        <f t="shared" si="11"/>
        <v>0</v>
      </c>
      <c r="AO56" s="420">
        <f>AO57</f>
        <v>0</v>
      </c>
      <c r="AP56" s="192">
        <f t="shared" si="38"/>
        <v>0</v>
      </c>
      <c r="AQ56" s="192">
        <f t="shared" si="38"/>
        <v>0</v>
      </c>
      <c r="AR56" s="192">
        <f t="shared" si="39"/>
        <v>0</v>
      </c>
      <c r="AS56" s="424">
        <f t="shared" si="13"/>
        <v>0</v>
      </c>
      <c r="AU56" s="420">
        <f t="shared" si="28"/>
        <v>0</v>
      </c>
      <c r="AV56" s="65">
        <f t="shared" si="15"/>
        <v>0</v>
      </c>
      <c r="AX56" s="420">
        <f t="shared" si="30"/>
        <v>2000</v>
      </c>
      <c r="AY56" s="420">
        <f t="shared" si="17"/>
        <v>100</v>
      </c>
    </row>
    <row r="57" spans="1:51" ht="30" customHeight="1" x14ac:dyDescent="0.2">
      <c r="A57" s="82"/>
      <c r="B57" s="83"/>
      <c r="C57" s="83"/>
      <c r="D57" s="63"/>
      <c r="E57" s="60"/>
      <c r="F57" s="83"/>
      <c r="G57" s="104"/>
      <c r="H57" s="105"/>
      <c r="I57" s="59"/>
      <c r="J57" s="60"/>
      <c r="K57" s="133">
        <v>1</v>
      </c>
      <c r="L57" s="62"/>
      <c r="M57" s="63"/>
      <c r="N57" s="134" t="s">
        <v>65</v>
      </c>
      <c r="O57" s="129">
        <v>2000</v>
      </c>
      <c r="P57" s="136">
        <v>2000</v>
      </c>
      <c r="Q57" s="137">
        <v>2000</v>
      </c>
      <c r="R57" s="129">
        <v>2000</v>
      </c>
      <c r="S57" s="375"/>
      <c r="T57" s="129">
        <v>1000</v>
      </c>
      <c r="U57" s="129">
        <v>1000</v>
      </c>
      <c r="V57" s="129"/>
      <c r="W57" s="129">
        <f t="shared" si="33"/>
        <v>2000</v>
      </c>
      <c r="X57" s="65">
        <f t="shared" si="5"/>
        <v>100</v>
      </c>
      <c r="Z57" s="135"/>
      <c r="AA57" s="129"/>
      <c r="AB57" s="129"/>
      <c r="AC57" s="129">
        <f t="shared" si="35"/>
        <v>0</v>
      </c>
      <c r="AD57" s="424">
        <f t="shared" si="7"/>
        <v>0</v>
      </c>
      <c r="AF57" s="424">
        <f>W57+AC57</f>
        <v>2000</v>
      </c>
      <c r="AG57" s="424">
        <f>AF57/(R57/100)</f>
        <v>100</v>
      </c>
      <c r="AI57" s="424"/>
      <c r="AJ57" s="129"/>
      <c r="AK57" s="129"/>
      <c r="AL57" s="129">
        <f t="shared" si="37"/>
        <v>0</v>
      </c>
      <c r="AM57" s="424">
        <f t="shared" si="11"/>
        <v>0</v>
      </c>
      <c r="AO57" s="424"/>
      <c r="AP57" s="129"/>
      <c r="AQ57" s="129"/>
      <c r="AR57" s="129">
        <f t="shared" si="39"/>
        <v>0</v>
      </c>
      <c r="AS57" s="424">
        <f t="shared" si="13"/>
        <v>0</v>
      </c>
      <c r="AU57" s="424">
        <f t="shared" si="28"/>
        <v>0</v>
      </c>
      <c r="AV57" s="65">
        <f t="shared" si="15"/>
        <v>0</v>
      </c>
      <c r="AX57" s="424">
        <f t="shared" si="30"/>
        <v>2000</v>
      </c>
      <c r="AY57" s="42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9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AZ1" sqref="AZ1:BF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9" width="9.140625" style="14"/>
    <col min="240" max="247" width="4" style="14" customWidth="1"/>
    <col min="248" max="248" width="6" style="14" customWidth="1"/>
    <col min="249" max="250" width="4" style="14" customWidth="1"/>
    <col min="251" max="252" width="0" style="14" hidden="1" customWidth="1"/>
    <col min="253" max="253" width="47.7109375" style="14" customWidth="1"/>
    <col min="254" max="256" width="0" style="14" hidden="1" customWidth="1"/>
    <col min="257" max="257" width="14.5703125" style="14" customWidth="1"/>
    <col min="258" max="267" width="0" style="14" hidden="1" customWidth="1"/>
    <col min="268" max="268" width="1.7109375" style="14" customWidth="1"/>
    <col min="269" max="269" width="13" style="14" customWidth="1"/>
    <col min="270" max="271" width="11.7109375" style="14" customWidth="1"/>
    <col min="272" max="272" width="13" style="14" customWidth="1"/>
    <col min="273" max="273" width="11.7109375" style="14" customWidth="1"/>
    <col min="274" max="274" width="1.7109375" style="14" customWidth="1"/>
    <col min="275" max="275" width="13" style="14" customWidth="1"/>
    <col min="276" max="277" width="1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1" width="13" style="14" customWidth="1"/>
    <col min="282" max="282" width="11.7109375" style="14" customWidth="1"/>
    <col min="283" max="283" width="1.7109375" style="14" customWidth="1"/>
    <col min="284" max="287" width="13" style="14" customWidth="1"/>
    <col min="288" max="288" width="11.7109375" style="14" customWidth="1"/>
    <col min="289" max="289" width="1.7109375" style="14" customWidth="1"/>
    <col min="290" max="292" width="1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3" style="14" customWidth="1"/>
    <col min="297" max="297" width="11.7109375" style="14" customWidth="1"/>
    <col min="298" max="298" width="1.7109375" style="14" customWidth="1"/>
    <col min="299" max="299" width="14.5703125" style="14" customWidth="1"/>
    <col min="300" max="300" width="11.7109375" style="14" customWidth="1"/>
    <col min="301" max="301" width="1.7109375" style="14" customWidth="1"/>
    <col min="302" max="495" width="9.140625" style="14"/>
    <col min="496" max="503" width="4" style="14" customWidth="1"/>
    <col min="504" max="504" width="6" style="14" customWidth="1"/>
    <col min="505" max="506" width="4" style="14" customWidth="1"/>
    <col min="507" max="508" width="0" style="14" hidden="1" customWidth="1"/>
    <col min="509" max="509" width="47.7109375" style="14" customWidth="1"/>
    <col min="510" max="512" width="0" style="14" hidden="1" customWidth="1"/>
    <col min="513" max="513" width="14.5703125" style="14" customWidth="1"/>
    <col min="514" max="523" width="0" style="14" hidden="1" customWidth="1"/>
    <col min="524" max="524" width="1.7109375" style="14" customWidth="1"/>
    <col min="525" max="525" width="13" style="14" customWidth="1"/>
    <col min="526" max="527" width="11.7109375" style="14" customWidth="1"/>
    <col min="528" max="528" width="13" style="14" customWidth="1"/>
    <col min="529" max="529" width="11.7109375" style="14" customWidth="1"/>
    <col min="530" max="530" width="1.7109375" style="14" customWidth="1"/>
    <col min="531" max="531" width="13" style="14" customWidth="1"/>
    <col min="532" max="533" width="1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37" width="13" style="14" customWidth="1"/>
    <col min="538" max="538" width="11.7109375" style="14" customWidth="1"/>
    <col min="539" max="539" width="1.7109375" style="14" customWidth="1"/>
    <col min="540" max="543" width="13" style="14" customWidth="1"/>
    <col min="544" max="544" width="11.7109375" style="14" customWidth="1"/>
    <col min="545" max="545" width="1.7109375" style="14" customWidth="1"/>
    <col min="546" max="548" width="1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3" style="14" customWidth="1"/>
    <col min="553" max="553" width="11.7109375" style="14" customWidth="1"/>
    <col min="554" max="554" width="1.7109375" style="14" customWidth="1"/>
    <col min="555" max="555" width="14.5703125" style="14" customWidth="1"/>
    <col min="556" max="556" width="11.7109375" style="14" customWidth="1"/>
    <col min="557" max="557" width="1.7109375" style="14" customWidth="1"/>
    <col min="558" max="751" width="9.140625" style="14"/>
    <col min="752" max="759" width="4" style="14" customWidth="1"/>
    <col min="760" max="760" width="6" style="14" customWidth="1"/>
    <col min="761" max="762" width="4" style="14" customWidth="1"/>
    <col min="763" max="764" width="0" style="14" hidden="1" customWidth="1"/>
    <col min="765" max="765" width="47.7109375" style="14" customWidth="1"/>
    <col min="766" max="768" width="0" style="14" hidden="1" customWidth="1"/>
    <col min="769" max="769" width="14.5703125" style="14" customWidth="1"/>
    <col min="770" max="779" width="0" style="14" hidden="1" customWidth="1"/>
    <col min="780" max="780" width="1.7109375" style="14" customWidth="1"/>
    <col min="781" max="781" width="13" style="14" customWidth="1"/>
    <col min="782" max="783" width="11.7109375" style="14" customWidth="1"/>
    <col min="784" max="784" width="13" style="14" customWidth="1"/>
    <col min="785" max="785" width="11.7109375" style="14" customWidth="1"/>
    <col min="786" max="786" width="1.7109375" style="14" customWidth="1"/>
    <col min="787" max="787" width="13" style="14" customWidth="1"/>
    <col min="788" max="789" width="1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3" width="13" style="14" customWidth="1"/>
    <col min="794" max="794" width="11.7109375" style="14" customWidth="1"/>
    <col min="795" max="795" width="1.7109375" style="14" customWidth="1"/>
    <col min="796" max="799" width="13" style="14" customWidth="1"/>
    <col min="800" max="800" width="11.7109375" style="14" customWidth="1"/>
    <col min="801" max="801" width="1.7109375" style="14" customWidth="1"/>
    <col min="802" max="804" width="1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3" style="14" customWidth="1"/>
    <col min="809" max="809" width="11.7109375" style="14" customWidth="1"/>
    <col min="810" max="810" width="1.7109375" style="14" customWidth="1"/>
    <col min="811" max="811" width="14.5703125" style="14" customWidth="1"/>
    <col min="812" max="812" width="11.7109375" style="14" customWidth="1"/>
    <col min="813" max="813" width="1.7109375" style="14" customWidth="1"/>
    <col min="814" max="1007" width="9.140625" style="14"/>
    <col min="1008" max="1015" width="4" style="14" customWidth="1"/>
    <col min="1016" max="1016" width="6" style="14" customWidth="1"/>
    <col min="1017" max="1018" width="4" style="14" customWidth="1"/>
    <col min="1019" max="1020" width="0" style="14" hidden="1" customWidth="1"/>
    <col min="1021" max="1021" width="47.7109375" style="14" customWidth="1"/>
    <col min="1022" max="1024" width="0" style="14" hidden="1" customWidth="1"/>
    <col min="1025" max="1025" width="14.5703125" style="14" customWidth="1"/>
    <col min="1026" max="1035" width="0" style="14" hidden="1" customWidth="1"/>
    <col min="1036" max="1036" width="1.7109375" style="14" customWidth="1"/>
    <col min="1037" max="1037" width="13" style="14" customWidth="1"/>
    <col min="1038" max="1039" width="11.7109375" style="14" customWidth="1"/>
    <col min="1040" max="1040" width="13" style="14" customWidth="1"/>
    <col min="1041" max="1041" width="11.7109375" style="14" customWidth="1"/>
    <col min="1042" max="1042" width="1.7109375" style="14" customWidth="1"/>
    <col min="1043" max="1043" width="13" style="14" customWidth="1"/>
    <col min="1044" max="1045" width="1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49" width="13" style="14" customWidth="1"/>
    <col min="1050" max="1050" width="11.7109375" style="14" customWidth="1"/>
    <col min="1051" max="1051" width="1.7109375" style="14" customWidth="1"/>
    <col min="1052" max="1055" width="13" style="14" customWidth="1"/>
    <col min="1056" max="1056" width="11.7109375" style="14" customWidth="1"/>
    <col min="1057" max="1057" width="1.7109375" style="14" customWidth="1"/>
    <col min="1058" max="1060" width="1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3" style="14" customWidth="1"/>
    <col min="1065" max="1065" width="11.7109375" style="14" customWidth="1"/>
    <col min="1066" max="1066" width="1.7109375" style="14" customWidth="1"/>
    <col min="1067" max="1067" width="14.5703125" style="14" customWidth="1"/>
    <col min="1068" max="1068" width="11.7109375" style="14" customWidth="1"/>
    <col min="1069" max="1069" width="1.7109375" style="14" customWidth="1"/>
    <col min="1070" max="1263" width="9.140625" style="14"/>
    <col min="1264" max="1271" width="4" style="14" customWidth="1"/>
    <col min="1272" max="1272" width="6" style="14" customWidth="1"/>
    <col min="1273" max="1274" width="4" style="14" customWidth="1"/>
    <col min="1275" max="1276" width="0" style="14" hidden="1" customWidth="1"/>
    <col min="1277" max="1277" width="47.7109375" style="14" customWidth="1"/>
    <col min="1278" max="1280" width="0" style="14" hidden="1" customWidth="1"/>
    <col min="1281" max="1281" width="14.5703125" style="14" customWidth="1"/>
    <col min="1282" max="1291" width="0" style="14" hidden="1" customWidth="1"/>
    <col min="1292" max="1292" width="1.7109375" style="14" customWidth="1"/>
    <col min="1293" max="1293" width="13" style="14" customWidth="1"/>
    <col min="1294" max="1295" width="11.7109375" style="14" customWidth="1"/>
    <col min="1296" max="1296" width="13" style="14" customWidth="1"/>
    <col min="1297" max="1297" width="11.7109375" style="14" customWidth="1"/>
    <col min="1298" max="1298" width="1.7109375" style="14" customWidth="1"/>
    <col min="1299" max="1299" width="13" style="14" customWidth="1"/>
    <col min="1300" max="1301" width="1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5" width="13" style="14" customWidth="1"/>
    <col min="1306" max="1306" width="11.7109375" style="14" customWidth="1"/>
    <col min="1307" max="1307" width="1.7109375" style="14" customWidth="1"/>
    <col min="1308" max="1311" width="13" style="14" customWidth="1"/>
    <col min="1312" max="1312" width="11.7109375" style="14" customWidth="1"/>
    <col min="1313" max="1313" width="1.7109375" style="14" customWidth="1"/>
    <col min="1314" max="1316" width="1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3" style="14" customWidth="1"/>
    <col min="1321" max="1321" width="11.7109375" style="14" customWidth="1"/>
    <col min="1322" max="1322" width="1.7109375" style="14" customWidth="1"/>
    <col min="1323" max="1323" width="14.5703125" style="14" customWidth="1"/>
    <col min="1324" max="1324" width="11.7109375" style="14" customWidth="1"/>
    <col min="1325" max="1325" width="1.7109375" style="14" customWidth="1"/>
    <col min="1326" max="1519" width="9.140625" style="14"/>
    <col min="1520" max="1527" width="4" style="14" customWidth="1"/>
    <col min="1528" max="1528" width="6" style="14" customWidth="1"/>
    <col min="1529" max="1530" width="4" style="14" customWidth="1"/>
    <col min="1531" max="1532" width="0" style="14" hidden="1" customWidth="1"/>
    <col min="1533" max="1533" width="47.7109375" style="14" customWidth="1"/>
    <col min="1534" max="1536" width="0" style="14" hidden="1" customWidth="1"/>
    <col min="1537" max="1537" width="14.5703125" style="14" customWidth="1"/>
    <col min="1538" max="1547" width="0" style="14" hidden="1" customWidth="1"/>
    <col min="1548" max="1548" width="1.7109375" style="14" customWidth="1"/>
    <col min="1549" max="1549" width="13" style="14" customWidth="1"/>
    <col min="1550" max="1551" width="11.7109375" style="14" customWidth="1"/>
    <col min="1552" max="1552" width="13" style="14" customWidth="1"/>
    <col min="1553" max="1553" width="11.7109375" style="14" customWidth="1"/>
    <col min="1554" max="1554" width="1.7109375" style="14" customWidth="1"/>
    <col min="1555" max="1555" width="13" style="14" customWidth="1"/>
    <col min="1556" max="1557" width="1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1" width="13" style="14" customWidth="1"/>
    <col min="1562" max="1562" width="11.7109375" style="14" customWidth="1"/>
    <col min="1563" max="1563" width="1.7109375" style="14" customWidth="1"/>
    <col min="1564" max="1567" width="13" style="14" customWidth="1"/>
    <col min="1568" max="1568" width="11.7109375" style="14" customWidth="1"/>
    <col min="1569" max="1569" width="1.7109375" style="14" customWidth="1"/>
    <col min="1570" max="1572" width="1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3" style="14" customWidth="1"/>
    <col min="1577" max="1577" width="11.7109375" style="14" customWidth="1"/>
    <col min="1578" max="1578" width="1.7109375" style="14" customWidth="1"/>
    <col min="1579" max="1579" width="14.5703125" style="14" customWidth="1"/>
    <col min="1580" max="1580" width="11.7109375" style="14" customWidth="1"/>
    <col min="1581" max="1581" width="1.7109375" style="14" customWidth="1"/>
    <col min="1582" max="1775" width="9.140625" style="14"/>
    <col min="1776" max="1783" width="4" style="14" customWidth="1"/>
    <col min="1784" max="1784" width="6" style="14" customWidth="1"/>
    <col min="1785" max="1786" width="4" style="14" customWidth="1"/>
    <col min="1787" max="1788" width="0" style="14" hidden="1" customWidth="1"/>
    <col min="1789" max="1789" width="47.7109375" style="14" customWidth="1"/>
    <col min="1790" max="1792" width="0" style="14" hidden="1" customWidth="1"/>
    <col min="1793" max="1793" width="14.5703125" style="14" customWidth="1"/>
    <col min="1794" max="1803" width="0" style="14" hidden="1" customWidth="1"/>
    <col min="1804" max="1804" width="1.7109375" style="14" customWidth="1"/>
    <col min="1805" max="1805" width="13" style="14" customWidth="1"/>
    <col min="1806" max="1807" width="11.7109375" style="14" customWidth="1"/>
    <col min="1808" max="1808" width="13" style="14" customWidth="1"/>
    <col min="1809" max="1809" width="11.7109375" style="14" customWidth="1"/>
    <col min="1810" max="1810" width="1.7109375" style="14" customWidth="1"/>
    <col min="1811" max="1811" width="13" style="14" customWidth="1"/>
    <col min="1812" max="1813" width="1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17" width="13" style="14" customWidth="1"/>
    <col min="1818" max="1818" width="11.7109375" style="14" customWidth="1"/>
    <col min="1819" max="1819" width="1.7109375" style="14" customWidth="1"/>
    <col min="1820" max="1823" width="13" style="14" customWidth="1"/>
    <col min="1824" max="1824" width="11.7109375" style="14" customWidth="1"/>
    <col min="1825" max="1825" width="1.7109375" style="14" customWidth="1"/>
    <col min="1826" max="1828" width="1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3" style="14" customWidth="1"/>
    <col min="1833" max="1833" width="11.7109375" style="14" customWidth="1"/>
    <col min="1834" max="1834" width="1.7109375" style="14" customWidth="1"/>
    <col min="1835" max="1835" width="14.5703125" style="14" customWidth="1"/>
    <col min="1836" max="1836" width="11.7109375" style="14" customWidth="1"/>
    <col min="1837" max="1837" width="1.7109375" style="14" customWidth="1"/>
    <col min="1838" max="2031" width="9.140625" style="14"/>
    <col min="2032" max="2039" width="4" style="14" customWidth="1"/>
    <col min="2040" max="2040" width="6" style="14" customWidth="1"/>
    <col min="2041" max="2042" width="4" style="14" customWidth="1"/>
    <col min="2043" max="2044" width="0" style="14" hidden="1" customWidth="1"/>
    <col min="2045" max="2045" width="47.7109375" style="14" customWidth="1"/>
    <col min="2046" max="2048" width="0" style="14" hidden="1" customWidth="1"/>
    <col min="2049" max="2049" width="14.5703125" style="14" customWidth="1"/>
    <col min="2050" max="2059" width="0" style="14" hidden="1" customWidth="1"/>
    <col min="2060" max="2060" width="1.7109375" style="14" customWidth="1"/>
    <col min="2061" max="2061" width="13" style="14" customWidth="1"/>
    <col min="2062" max="2063" width="11.7109375" style="14" customWidth="1"/>
    <col min="2064" max="2064" width="13" style="14" customWidth="1"/>
    <col min="2065" max="2065" width="11.7109375" style="14" customWidth="1"/>
    <col min="2066" max="2066" width="1.7109375" style="14" customWidth="1"/>
    <col min="2067" max="2067" width="13" style="14" customWidth="1"/>
    <col min="2068" max="2069" width="1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3" width="13" style="14" customWidth="1"/>
    <col min="2074" max="2074" width="11.7109375" style="14" customWidth="1"/>
    <col min="2075" max="2075" width="1.7109375" style="14" customWidth="1"/>
    <col min="2076" max="2079" width="13" style="14" customWidth="1"/>
    <col min="2080" max="2080" width="11.7109375" style="14" customWidth="1"/>
    <col min="2081" max="2081" width="1.7109375" style="14" customWidth="1"/>
    <col min="2082" max="2084" width="1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3" style="14" customWidth="1"/>
    <col min="2089" max="2089" width="11.7109375" style="14" customWidth="1"/>
    <col min="2090" max="2090" width="1.7109375" style="14" customWidth="1"/>
    <col min="2091" max="2091" width="14.5703125" style="14" customWidth="1"/>
    <col min="2092" max="2092" width="11.7109375" style="14" customWidth="1"/>
    <col min="2093" max="2093" width="1.7109375" style="14" customWidth="1"/>
    <col min="2094" max="2287" width="9.140625" style="14"/>
    <col min="2288" max="2295" width="4" style="14" customWidth="1"/>
    <col min="2296" max="2296" width="6" style="14" customWidth="1"/>
    <col min="2297" max="2298" width="4" style="14" customWidth="1"/>
    <col min="2299" max="2300" width="0" style="14" hidden="1" customWidth="1"/>
    <col min="2301" max="2301" width="47.7109375" style="14" customWidth="1"/>
    <col min="2302" max="2304" width="0" style="14" hidden="1" customWidth="1"/>
    <col min="2305" max="2305" width="14.5703125" style="14" customWidth="1"/>
    <col min="2306" max="2315" width="0" style="14" hidden="1" customWidth="1"/>
    <col min="2316" max="2316" width="1.7109375" style="14" customWidth="1"/>
    <col min="2317" max="2317" width="13" style="14" customWidth="1"/>
    <col min="2318" max="2319" width="11.7109375" style="14" customWidth="1"/>
    <col min="2320" max="2320" width="13" style="14" customWidth="1"/>
    <col min="2321" max="2321" width="11.7109375" style="14" customWidth="1"/>
    <col min="2322" max="2322" width="1.7109375" style="14" customWidth="1"/>
    <col min="2323" max="2323" width="13" style="14" customWidth="1"/>
    <col min="2324" max="2325" width="1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29" width="13" style="14" customWidth="1"/>
    <col min="2330" max="2330" width="11.7109375" style="14" customWidth="1"/>
    <col min="2331" max="2331" width="1.7109375" style="14" customWidth="1"/>
    <col min="2332" max="2335" width="13" style="14" customWidth="1"/>
    <col min="2336" max="2336" width="11.7109375" style="14" customWidth="1"/>
    <col min="2337" max="2337" width="1.7109375" style="14" customWidth="1"/>
    <col min="2338" max="2340" width="1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3" style="14" customWidth="1"/>
    <col min="2345" max="2345" width="11.7109375" style="14" customWidth="1"/>
    <col min="2346" max="2346" width="1.7109375" style="14" customWidth="1"/>
    <col min="2347" max="2347" width="14.5703125" style="14" customWidth="1"/>
    <col min="2348" max="2348" width="11.7109375" style="14" customWidth="1"/>
    <col min="2349" max="2349" width="1.7109375" style="14" customWidth="1"/>
    <col min="2350" max="2543" width="9.140625" style="14"/>
    <col min="2544" max="2551" width="4" style="14" customWidth="1"/>
    <col min="2552" max="2552" width="6" style="14" customWidth="1"/>
    <col min="2553" max="2554" width="4" style="14" customWidth="1"/>
    <col min="2555" max="2556" width="0" style="14" hidden="1" customWidth="1"/>
    <col min="2557" max="2557" width="47.7109375" style="14" customWidth="1"/>
    <col min="2558" max="2560" width="0" style="14" hidden="1" customWidth="1"/>
    <col min="2561" max="2561" width="14.5703125" style="14" customWidth="1"/>
    <col min="2562" max="2571" width="0" style="14" hidden="1" customWidth="1"/>
    <col min="2572" max="2572" width="1.7109375" style="14" customWidth="1"/>
    <col min="2573" max="2573" width="13" style="14" customWidth="1"/>
    <col min="2574" max="2575" width="11.7109375" style="14" customWidth="1"/>
    <col min="2576" max="2576" width="13" style="14" customWidth="1"/>
    <col min="2577" max="2577" width="11.7109375" style="14" customWidth="1"/>
    <col min="2578" max="2578" width="1.7109375" style="14" customWidth="1"/>
    <col min="2579" max="2579" width="13" style="14" customWidth="1"/>
    <col min="2580" max="2581" width="1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5" width="13" style="14" customWidth="1"/>
    <col min="2586" max="2586" width="11.7109375" style="14" customWidth="1"/>
    <col min="2587" max="2587" width="1.7109375" style="14" customWidth="1"/>
    <col min="2588" max="2591" width="13" style="14" customWidth="1"/>
    <col min="2592" max="2592" width="11.7109375" style="14" customWidth="1"/>
    <col min="2593" max="2593" width="1.7109375" style="14" customWidth="1"/>
    <col min="2594" max="2596" width="1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3" style="14" customWidth="1"/>
    <col min="2601" max="2601" width="11.7109375" style="14" customWidth="1"/>
    <col min="2602" max="2602" width="1.7109375" style="14" customWidth="1"/>
    <col min="2603" max="2603" width="14.5703125" style="14" customWidth="1"/>
    <col min="2604" max="2604" width="11.7109375" style="14" customWidth="1"/>
    <col min="2605" max="2605" width="1.7109375" style="14" customWidth="1"/>
    <col min="2606" max="2799" width="9.140625" style="14"/>
    <col min="2800" max="2807" width="4" style="14" customWidth="1"/>
    <col min="2808" max="2808" width="6" style="14" customWidth="1"/>
    <col min="2809" max="2810" width="4" style="14" customWidth="1"/>
    <col min="2811" max="2812" width="0" style="14" hidden="1" customWidth="1"/>
    <col min="2813" max="2813" width="47.7109375" style="14" customWidth="1"/>
    <col min="2814" max="2816" width="0" style="14" hidden="1" customWidth="1"/>
    <col min="2817" max="2817" width="14.5703125" style="14" customWidth="1"/>
    <col min="2818" max="2827" width="0" style="14" hidden="1" customWidth="1"/>
    <col min="2828" max="2828" width="1.7109375" style="14" customWidth="1"/>
    <col min="2829" max="2829" width="13" style="14" customWidth="1"/>
    <col min="2830" max="2831" width="11.7109375" style="14" customWidth="1"/>
    <col min="2832" max="2832" width="13" style="14" customWidth="1"/>
    <col min="2833" max="2833" width="11.7109375" style="14" customWidth="1"/>
    <col min="2834" max="2834" width="1.7109375" style="14" customWidth="1"/>
    <col min="2835" max="2835" width="13" style="14" customWidth="1"/>
    <col min="2836" max="2837" width="1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1" width="13" style="14" customWidth="1"/>
    <col min="2842" max="2842" width="11.7109375" style="14" customWidth="1"/>
    <col min="2843" max="2843" width="1.7109375" style="14" customWidth="1"/>
    <col min="2844" max="2847" width="13" style="14" customWidth="1"/>
    <col min="2848" max="2848" width="11.7109375" style="14" customWidth="1"/>
    <col min="2849" max="2849" width="1.7109375" style="14" customWidth="1"/>
    <col min="2850" max="2852" width="1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3" style="14" customWidth="1"/>
    <col min="2857" max="2857" width="11.7109375" style="14" customWidth="1"/>
    <col min="2858" max="2858" width="1.7109375" style="14" customWidth="1"/>
    <col min="2859" max="2859" width="14.5703125" style="14" customWidth="1"/>
    <col min="2860" max="2860" width="11.7109375" style="14" customWidth="1"/>
    <col min="2861" max="2861" width="1.7109375" style="14" customWidth="1"/>
    <col min="2862" max="3055" width="9.140625" style="14"/>
    <col min="3056" max="3063" width="4" style="14" customWidth="1"/>
    <col min="3064" max="3064" width="6" style="14" customWidth="1"/>
    <col min="3065" max="3066" width="4" style="14" customWidth="1"/>
    <col min="3067" max="3068" width="0" style="14" hidden="1" customWidth="1"/>
    <col min="3069" max="3069" width="47.7109375" style="14" customWidth="1"/>
    <col min="3070" max="3072" width="0" style="14" hidden="1" customWidth="1"/>
    <col min="3073" max="3073" width="14.5703125" style="14" customWidth="1"/>
    <col min="3074" max="3083" width="0" style="14" hidden="1" customWidth="1"/>
    <col min="3084" max="3084" width="1.7109375" style="14" customWidth="1"/>
    <col min="3085" max="3085" width="13" style="14" customWidth="1"/>
    <col min="3086" max="3087" width="11.7109375" style="14" customWidth="1"/>
    <col min="3088" max="3088" width="13" style="14" customWidth="1"/>
    <col min="3089" max="3089" width="11.7109375" style="14" customWidth="1"/>
    <col min="3090" max="3090" width="1.7109375" style="14" customWidth="1"/>
    <col min="3091" max="3091" width="13" style="14" customWidth="1"/>
    <col min="3092" max="3093" width="1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097" width="13" style="14" customWidth="1"/>
    <col min="3098" max="3098" width="11.7109375" style="14" customWidth="1"/>
    <col min="3099" max="3099" width="1.7109375" style="14" customWidth="1"/>
    <col min="3100" max="3103" width="13" style="14" customWidth="1"/>
    <col min="3104" max="3104" width="11.7109375" style="14" customWidth="1"/>
    <col min="3105" max="3105" width="1.7109375" style="14" customWidth="1"/>
    <col min="3106" max="3108" width="1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3" style="14" customWidth="1"/>
    <col min="3113" max="3113" width="11.7109375" style="14" customWidth="1"/>
    <col min="3114" max="3114" width="1.7109375" style="14" customWidth="1"/>
    <col min="3115" max="3115" width="14.5703125" style="14" customWidth="1"/>
    <col min="3116" max="3116" width="11.7109375" style="14" customWidth="1"/>
    <col min="3117" max="3117" width="1.7109375" style="14" customWidth="1"/>
    <col min="3118" max="3311" width="9.140625" style="14"/>
    <col min="3312" max="3319" width="4" style="14" customWidth="1"/>
    <col min="3320" max="3320" width="6" style="14" customWidth="1"/>
    <col min="3321" max="3322" width="4" style="14" customWidth="1"/>
    <col min="3323" max="3324" width="0" style="14" hidden="1" customWidth="1"/>
    <col min="3325" max="3325" width="47.7109375" style="14" customWidth="1"/>
    <col min="3326" max="3328" width="0" style="14" hidden="1" customWidth="1"/>
    <col min="3329" max="3329" width="14.5703125" style="14" customWidth="1"/>
    <col min="3330" max="3339" width="0" style="14" hidden="1" customWidth="1"/>
    <col min="3340" max="3340" width="1.7109375" style="14" customWidth="1"/>
    <col min="3341" max="3341" width="13" style="14" customWidth="1"/>
    <col min="3342" max="3343" width="11.7109375" style="14" customWidth="1"/>
    <col min="3344" max="3344" width="13" style="14" customWidth="1"/>
    <col min="3345" max="3345" width="11.7109375" style="14" customWidth="1"/>
    <col min="3346" max="3346" width="1.7109375" style="14" customWidth="1"/>
    <col min="3347" max="3347" width="13" style="14" customWidth="1"/>
    <col min="3348" max="3349" width="1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3" width="13" style="14" customWidth="1"/>
    <col min="3354" max="3354" width="11.7109375" style="14" customWidth="1"/>
    <col min="3355" max="3355" width="1.7109375" style="14" customWidth="1"/>
    <col min="3356" max="3359" width="13" style="14" customWidth="1"/>
    <col min="3360" max="3360" width="11.7109375" style="14" customWidth="1"/>
    <col min="3361" max="3361" width="1.7109375" style="14" customWidth="1"/>
    <col min="3362" max="3364" width="1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3" style="14" customWidth="1"/>
    <col min="3369" max="3369" width="11.7109375" style="14" customWidth="1"/>
    <col min="3370" max="3370" width="1.7109375" style="14" customWidth="1"/>
    <col min="3371" max="3371" width="14.5703125" style="14" customWidth="1"/>
    <col min="3372" max="3372" width="11.7109375" style="14" customWidth="1"/>
    <col min="3373" max="3373" width="1.7109375" style="14" customWidth="1"/>
    <col min="3374" max="3567" width="9.140625" style="14"/>
    <col min="3568" max="3575" width="4" style="14" customWidth="1"/>
    <col min="3576" max="3576" width="6" style="14" customWidth="1"/>
    <col min="3577" max="3578" width="4" style="14" customWidth="1"/>
    <col min="3579" max="3580" width="0" style="14" hidden="1" customWidth="1"/>
    <col min="3581" max="3581" width="47.7109375" style="14" customWidth="1"/>
    <col min="3582" max="3584" width="0" style="14" hidden="1" customWidth="1"/>
    <col min="3585" max="3585" width="14.5703125" style="14" customWidth="1"/>
    <col min="3586" max="3595" width="0" style="14" hidden="1" customWidth="1"/>
    <col min="3596" max="3596" width="1.7109375" style="14" customWidth="1"/>
    <col min="3597" max="3597" width="13" style="14" customWidth="1"/>
    <col min="3598" max="3599" width="11.7109375" style="14" customWidth="1"/>
    <col min="3600" max="3600" width="13" style="14" customWidth="1"/>
    <col min="3601" max="3601" width="11.7109375" style="14" customWidth="1"/>
    <col min="3602" max="3602" width="1.7109375" style="14" customWidth="1"/>
    <col min="3603" max="3603" width="13" style="14" customWidth="1"/>
    <col min="3604" max="3605" width="1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09" width="13" style="14" customWidth="1"/>
    <col min="3610" max="3610" width="11.7109375" style="14" customWidth="1"/>
    <col min="3611" max="3611" width="1.7109375" style="14" customWidth="1"/>
    <col min="3612" max="3615" width="13" style="14" customWidth="1"/>
    <col min="3616" max="3616" width="11.7109375" style="14" customWidth="1"/>
    <col min="3617" max="3617" width="1.7109375" style="14" customWidth="1"/>
    <col min="3618" max="3620" width="1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3" style="14" customWidth="1"/>
    <col min="3625" max="3625" width="11.7109375" style="14" customWidth="1"/>
    <col min="3626" max="3626" width="1.7109375" style="14" customWidth="1"/>
    <col min="3627" max="3627" width="14.5703125" style="14" customWidth="1"/>
    <col min="3628" max="3628" width="11.7109375" style="14" customWidth="1"/>
    <col min="3629" max="3629" width="1.7109375" style="14" customWidth="1"/>
    <col min="3630" max="3823" width="9.140625" style="14"/>
    <col min="3824" max="3831" width="4" style="14" customWidth="1"/>
    <col min="3832" max="3832" width="6" style="14" customWidth="1"/>
    <col min="3833" max="3834" width="4" style="14" customWidth="1"/>
    <col min="3835" max="3836" width="0" style="14" hidden="1" customWidth="1"/>
    <col min="3837" max="3837" width="47.7109375" style="14" customWidth="1"/>
    <col min="3838" max="3840" width="0" style="14" hidden="1" customWidth="1"/>
    <col min="3841" max="3841" width="14.5703125" style="14" customWidth="1"/>
    <col min="3842" max="3851" width="0" style="14" hidden="1" customWidth="1"/>
    <col min="3852" max="3852" width="1.7109375" style="14" customWidth="1"/>
    <col min="3853" max="3853" width="13" style="14" customWidth="1"/>
    <col min="3854" max="3855" width="11.7109375" style="14" customWidth="1"/>
    <col min="3856" max="3856" width="13" style="14" customWidth="1"/>
    <col min="3857" max="3857" width="11.7109375" style="14" customWidth="1"/>
    <col min="3858" max="3858" width="1.7109375" style="14" customWidth="1"/>
    <col min="3859" max="3859" width="13" style="14" customWidth="1"/>
    <col min="3860" max="3861" width="1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5" width="13" style="14" customWidth="1"/>
    <col min="3866" max="3866" width="11.7109375" style="14" customWidth="1"/>
    <col min="3867" max="3867" width="1.7109375" style="14" customWidth="1"/>
    <col min="3868" max="3871" width="13" style="14" customWidth="1"/>
    <col min="3872" max="3872" width="11.7109375" style="14" customWidth="1"/>
    <col min="3873" max="3873" width="1.7109375" style="14" customWidth="1"/>
    <col min="3874" max="3876" width="1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3" style="14" customWidth="1"/>
    <col min="3881" max="3881" width="11.7109375" style="14" customWidth="1"/>
    <col min="3882" max="3882" width="1.7109375" style="14" customWidth="1"/>
    <col min="3883" max="3883" width="14.5703125" style="14" customWidth="1"/>
    <col min="3884" max="3884" width="11.7109375" style="14" customWidth="1"/>
    <col min="3885" max="3885" width="1.7109375" style="14" customWidth="1"/>
    <col min="3886" max="4079" width="9.140625" style="14"/>
    <col min="4080" max="4087" width="4" style="14" customWidth="1"/>
    <col min="4088" max="4088" width="6" style="14" customWidth="1"/>
    <col min="4089" max="4090" width="4" style="14" customWidth="1"/>
    <col min="4091" max="4092" width="0" style="14" hidden="1" customWidth="1"/>
    <col min="4093" max="4093" width="47.7109375" style="14" customWidth="1"/>
    <col min="4094" max="4096" width="0" style="14" hidden="1" customWidth="1"/>
    <col min="4097" max="4097" width="14.5703125" style="14" customWidth="1"/>
    <col min="4098" max="4107" width="0" style="14" hidden="1" customWidth="1"/>
    <col min="4108" max="4108" width="1.7109375" style="14" customWidth="1"/>
    <col min="4109" max="4109" width="13" style="14" customWidth="1"/>
    <col min="4110" max="4111" width="11.7109375" style="14" customWidth="1"/>
    <col min="4112" max="4112" width="13" style="14" customWidth="1"/>
    <col min="4113" max="4113" width="11.7109375" style="14" customWidth="1"/>
    <col min="4114" max="4114" width="1.7109375" style="14" customWidth="1"/>
    <col min="4115" max="4115" width="13" style="14" customWidth="1"/>
    <col min="4116" max="4117" width="1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1" width="13" style="14" customWidth="1"/>
    <col min="4122" max="4122" width="11.7109375" style="14" customWidth="1"/>
    <col min="4123" max="4123" width="1.7109375" style="14" customWidth="1"/>
    <col min="4124" max="4127" width="13" style="14" customWidth="1"/>
    <col min="4128" max="4128" width="11.7109375" style="14" customWidth="1"/>
    <col min="4129" max="4129" width="1.7109375" style="14" customWidth="1"/>
    <col min="4130" max="4132" width="1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3" style="14" customWidth="1"/>
    <col min="4137" max="4137" width="11.7109375" style="14" customWidth="1"/>
    <col min="4138" max="4138" width="1.7109375" style="14" customWidth="1"/>
    <col min="4139" max="4139" width="14.5703125" style="14" customWidth="1"/>
    <col min="4140" max="4140" width="11.7109375" style="14" customWidth="1"/>
    <col min="4141" max="4141" width="1.7109375" style="14" customWidth="1"/>
    <col min="4142" max="4335" width="9.140625" style="14"/>
    <col min="4336" max="4343" width="4" style="14" customWidth="1"/>
    <col min="4344" max="4344" width="6" style="14" customWidth="1"/>
    <col min="4345" max="4346" width="4" style="14" customWidth="1"/>
    <col min="4347" max="4348" width="0" style="14" hidden="1" customWidth="1"/>
    <col min="4349" max="4349" width="47.7109375" style="14" customWidth="1"/>
    <col min="4350" max="4352" width="0" style="14" hidden="1" customWidth="1"/>
    <col min="4353" max="4353" width="14.5703125" style="14" customWidth="1"/>
    <col min="4354" max="4363" width="0" style="14" hidden="1" customWidth="1"/>
    <col min="4364" max="4364" width="1.7109375" style="14" customWidth="1"/>
    <col min="4365" max="4365" width="13" style="14" customWidth="1"/>
    <col min="4366" max="4367" width="11.7109375" style="14" customWidth="1"/>
    <col min="4368" max="4368" width="13" style="14" customWidth="1"/>
    <col min="4369" max="4369" width="11.7109375" style="14" customWidth="1"/>
    <col min="4370" max="4370" width="1.7109375" style="14" customWidth="1"/>
    <col min="4371" max="4371" width="13" style="14" customWidth="1"/>
    <col min="4372" max="4373" width="1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77" width="13" style="14" customWidth="1"/>
    <col min="4378" max="4378" width="11.7109375" style="14" customWidth="1"/>
    <col min="4379" max="4379" width="1.7109375" style="14" customWidth="1"/>
    <col min="4380" max="4383" width="13" style="14" customWidth="1"/>
    <col min="4384" max="4384" width="11.7109375" style="14" customWidth="1"/>
    <col min="4385" max="4385" width="1.7109375" style="14" customWidth="1"/>
    <col min="4386" max="4388" width="1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3" style="14" customWidth="1"/>
    <col min="4393" max="4393" width="11.7109375" style="14" customWidth="1"/>
    <col min="4394" max="4394" width="1.7109375" style="14" customWidth="1"/>
    <col min="4395" max="4395" width="14.5703125" style="14" customWidth="1"/>
    <col min="4396" max="4396" width="11.7109375" style="14" customWidth="1"/>
    <col min="4397" max="4397" width="1.7109375" style="14" customWidth="1"/>
    <col min="4398" max="4591" width="9.140625" style="14"/>
    <col min="4592" max="4599" width="4" style="14" customWidth="1"/>
    <col min="4600" max="4600" width="6" style="14" customWidth="1"/>
    <col min="4601" max="4602" width="4" style="14" customWidth="1"/>
    <col min="4603" max="4604" width="0" style="14" hidden="1" customWidth="1"/>
    <col min="4605" max="4605" width="47.7109375" style="14" customWidth="1"/>
    <col min="4606" max="4608" width="0" style="14" hidden="1" customWidth="1"/>
    <col min="4609" max="4609" width="14.5703125" style="14" customWidth="1"/>
    <col min="4610" max="4619" width="0" style="14" hidden="1" customWidth="1"/>
    <col min="4620" max="4620" width="1.7109375" style="14" customWidth="1"/>
    <col min="4621" max="4621" width="13" style="14" customWidth="1"/>
    <col min="4622" max="4623" width="11.7109375" style="14" customWidth="1"/>
    <col min="4624" max="4624" width="13" style="14" customWidth="1"/>
    <col min="4625" max="4625" width="11.7109375" style="14" customWidth="1"/>
    <col min="4626" max="4626" width="1.7109375" style="14" customWidth="1"/>
    <col min="4627" max="4627" width="13" style="14" customWidth="1"/>
    <col min="4628" max="4629" width="1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3" width="13" style="14" customWidth="1"/>
    <col min="4634" max="4634" width="11.7109375" style="14" customWidth="1"/>
    <col min="4635" max="4635" width="1.7109375" style="14" customWidth="1"/>
    <col min="4636" max="4639" width="13" style="14" customWidth="1"/>
    <col min="4640" max="4640" width="11.7109375" style="14" customWidth="1"/>
    <col min="4641" max="4641" width="1.7109375" style="14" customWidth="1"/>
    <col min="4642" max="4644" width="1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3" style="14" customWidth="1"/>
    <col min="4649" max="4649" width="11.7109375" style="14" customWidth="1"/>
    <col min="4650" max="4650" width="1.7109375" style="14" customWidth="1"/>
    <col min="4651" max="4651" width="14.5703125" style="14" customWidth="1"/>
    <col min="4652" max="4652" width="11.7109375" style="14" customWidth="1"/>
    <col min="4653" max="4653" width="1.7109375" style="14" customWidth="1"/>
    <col min="4654" max="4847" width="9.140625" style="14"/>
    <col min="4848" max="4855" width="4" style="14" customWidth="1"/>
    <col min="4856" max="4856" width="6" style="14" customWidth="1"/>
    <col min="4857" max="4858" width="4" style="14" customWidth="1"/>
    <col min="4859" max="4860" width="0" style="14" hidden="1" customWidth="1"/>
    <col min="4861" max="4861" width="47.7109375" style="14" customWidth="1"/>
    <col min="4862" max="4864" width="0" style="14" hidden="1" customWidth="1"/>
    <col min="4865" max="4865" width="14.5703125" style="14" customWidth="1"/>
    <col min="4866" max="4875" width="0" style="14" hidden="1" customWidth="1"/>
    <col min="4876" max="4876" width="1.7109375" style="14" customWidth="1"/>
    <col min="4877" max="4877" width="13" style="14" customWidth="1"/>
    <col min="4878" max="4879" width="11.7109375" style="14" customWidth="1"/>
    <col min="4880" max="4880" width="13" style="14" customWidth="1"/>
    <col min="4881" max="4881" width="11.7109375" style="14" customWidth="1"/>
    <col min="4882" max="4882" width="1.7109375" style="14" customWidth="1"/>
    <col min="4883" max="4883" width="13" style="14" customWidth="1"/>
    <col min="4884" max="4885" width="1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89" width="13" style="14" customWidth="1"/>
    <col min="4890" max="4890" width="11.7109375" style="14" customWidth="1"/>
    <col min="4891" max="4891" width="1.7109375" style="14" customWidth="1"/>
    <col min="4892" max="4895" width="13" style="14" customWidth="1"/>
    <col min="4896" max="4896" width="11.7109375" style="14" customWidth="1"/>
    <col min="4897" max="4897" width="1.7109375" style="14" customWidth="1"/>
    <col min="4898" max="4900" width="1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3" style="14" customWidth="1"/>
    <col min="4905" max="4905" width="11.7109375" style="14" customWidth="1"/>
    <col min="4906" max="4906" width="1.7109375" style="14" customWidth="1"/>
    <col min="4907" max="4907" width="14.5703125" style="14" customWidth="1"/>
    <col min="4908" max="4908" width="11.7109375" style="14" customWidth="1"/>
    <col min="4909" max="4909" width="1.7109375" style="14" customWidth="1"/>
    <col min="4910" max="5103" width="9.140625" style="14"/>
    <col min="5104" max="5111" width="4" style="14" customWidth="1"/>
    <col min="5112" max="5112" width="6" style="14" customWidth="1"/>
    <col min="5113" max="5114" width="4" style="14" customWidth="1"/>
    <col min="5115" max="5116" width="0" style="14" hidden="1" customWidth="1"/>
    <col min="5117" max="5117" width="47.7109375" style="14" customWidth="1"/>
    <col min="5118" max="5120" width="0" style="14" hidden="1" customWidth="1"/>
    <col min="5121" max="5121" width="14.5703125" style="14" customWidth="1"/>
    <col min="5122" max="5131" width="0" style="14" hidden="1" customWidth="1"/>
    <col min="5132" max="5132" width="1.7109375" style="14" customWidth="1"/>
    <col min="5133" max="5133" width="13" style="14" customWidth="1"/>
    <col min="5134" max="5135" width="11.7109375" style="14" customWidth="1"/>
    <col min="5136" max="5136" width="13" style="14" customWidth="1"/>
    <col min="5137" max="5137" width="11.7109375" style="14" customWidth="1"/>
    <col min="5138" max="5138" width="1.7109375" style="14" customWidth="1"/>
    <col min="5139" max="5139" width="13" style="14" customWidth="1"/>
    <col min="5140" max="5141" width="1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5" width="13" style="14" customWidth="1"/>
    <col min="5146" max="5146" width="11.7109375" style="14" customWidth="1"/>
    <col min="5147" max="5147" width="1.7109375" style="14" customWidth="1"/>
    <col min="5148" max="5151" width="13" style="14" customWidth="1"/>
    <col min="5152" max="5152" width="11.7109375" style="14" customWidth="1"/>
    <col min="5153" max="5153" width="1.7109375" style="14" customWidth="1"/>
    <col min="5154" max="5156" width="1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3" style="14" customWidth="1"/>
    <col min="5161" max="5161" width="11.7109375" style="14" customWidth="1"/>
    <col min="5162" max="5162" width="1.7109375" style="14" customWidth="1"/>
    <col min="5163" max="5163" width="14.5703125" style="14" customWidth="1"/>
    <col min="5164" max="5164" width="11.7109375" style="14" customWidth="1"/>
    <col min="5165" max="5165" width="1.7109375" style="14" customWidth="1"/>
    <col min="5166" max="5359" width="9.140625" style="14"/>
    <col min="5360" max="5367" width="4" style="14" customWidth="1"/>
    <col min="5368" max="5368" width="6" style="14" customWidth="1"/>
    <col min="5369" max="5370" width="4" style="14" customWidth="1"/>
    <col min="5371" max="5372" width="0" style="14" hidden="1" customWidth="1"/>
    <col min="5373" max="5373" width="47.7109375" style="14" customWidth="1"/>
    <col min="5374" max="5376" width="0" style="14" hidden="1" customWidth="1"/>
    <col min="5377" max="5377" width="14.5703125" style="14" customWidth="1"/>
    <col min="5378" max="5387" width="0" style="14" hidden="1" customWidth="1"/>
    <col min="5388" max="5388" width="1.7109375" style="14" customWidth="1"/>
    <col min="5389" max="5389" width="13" style="14" customWidth="1"/>
    <col min="5390" max="5391" width="11.7109375" style="14" customWidth="1"/>
    <col min="5392" max="5392" width="13" style="14" customWidth="1"/>
    <col min="5393" max="5393" width="11.7109375" style="14" customWidth="1"/>
    <col min="5394" max="5394" width="1.7109375" style="14" customWidth="1"/>
    <col min="5395" max="5395" width="13" style="14" customWidth="1"/>
    <col min="5396" max="5397" width="1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1" width="13" style="14" customWidth="1"/>
    <col min="5402" max="5402" width="11.7109375" style="14" customWidth="1"/>
    <col min="5403" max="5403" width="1.7109375" style="14" customWidth="1"/>
    <col min="5404" max="5407" width="13" style="14" customWidth="1"/>
    <col min="5408" max="5408" width="11.7109375" style="14" customWidth="1"/>
    <col min="5409" max="5409" width="1.7109375" style="14" customWidth="1"/>
    <col min="5410" max="5412" width="1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3" style="14" customWidth="1"/>
    <col min="5417" max="5417" width="11.7109375" style="14" customWidth="1"/>
    <col min="5418" max="5418" width="1.7109375" style="14" customWidth="1"/>
    <col min="5419" max="5419" width="14.5703125" style="14" customWidth="1"/>
    <col min="5420" max="5420" width="11.7109375" style="14" customWidth="1"/>
    <col min="5421" max="5421" width="1.7109375" style="14" customWidth="1"/>
    <col min="5422" max="5615" width="9.140625" style="14"/>
    <col min="5616" max="5623" width="4" style="14" customWidth="1"/>
    <col min="5624" max="5624" width="6" style="14" customWidth="1"/>
    <col min="5625" max="5626" width="4" style="14" customWidth="1"/>
    <col min="5627" max="5628" width="0" style="14" hidden="1" customWidth="1"/>
    <col min="5629" max="5629" width="47.7109375" style="14" customWidth="1"/>
    <col min="5630" max="5632" width="0" style="14" hidden="1" customWidth="1"/>
    <col min="5633" max="5633" width="14.5703125" style="14" customWidth="1"/>
    <col min="5634" max="5643" width="0" style="14" hidden="1" customWidth="1"/>
    <col min="5644" max="5644" width="1.7109375" style="14" customWidth="1"/>
    <col min="5645" max="5645" width="13" style="14" customWidth="1"/>
    <col min="5646" max="5647" width="11.7109375" style="14" customWidth="1"/>
    <col min="5648" max="5648" width="13" style="14" customWidth="1"/>
    <col min="5649" max="5649" width="11.7109375" style="14" customWidth="1"/>
    <col min="5650" max="5650" width="1.7109375" style="14" customWidth="1"/>
    <col min="5651" max="5651" width="13" style="14" customWidth="1"/>
    <col min="5652" max="5653" width="1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57" width="13" style="14" customWidth="1"/>
    <col min="5658" max="5658" width="11.7109375" style="14" customWidth="1"/>
    <col min="5659" max="5659" width="1.7109375" style="14" customWidth="1"/>
    <col min="5660" max="5663" width="13" style="14" customWidth="1"/>
    <col min="5664" max="5664" width="11.7109375" style="14" customWidth="1"/>
    <col min="5665" max="5665" width="1.7109375" style="14" customWidth="1"/>
    <col min="5666" max="5668" width="1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3" style="14" customWidth="1"/>
    <col min="5673" max="5673" width="11.7109375" style="14" customWidth="1"/>
    <col min="5674" max="5674" width="1.7109375" style="14" customWidth="1"/>
    <col min="5675" max="5675" width="14.5703125" style="14" customWidth="1"/>
    <col min="5676" max="5676" width="11.7109375" style="14" customWidth="1"/>
    <col min="5677" max="5677" width="1.7109375" style="14" customWidth="1"/>
    <col min="5678" max="5871" width="9.140625" style="14"/>
    <col min="5872" max="5879" width="4" style="14" customWidth="1"/>
    <col min="5880" max="5880" width="6" style="14" customWidth="1"/>
    <col min="5881" max="5882" width="4" style="14" customWidth="1"/>
    <col min="5883" max="5884" width="0" style="14" hidden="1" customWidth="1"/>
    <col min="5885" max="5885" width="47.7109375" style="14" customWidth="1"/>
    <col min="5886" max="5888" width="0" style="14" hidden="1" customWidth="1"/>
    <col min="5889" max="5889" width="14.5703125" style="14" customWidth="1"/>
    <col min="5890" max="5899" width="0" style="14" hidden="1" customWidth="1"/>
    <col min="5900" max="5900" width="1.7109375" style="14" customWidth="1"/>
    <col min="5901" max="5901" width="13" style="14" customWidth="1"/>
    <col min="5902" max="5903" width="11.7109375" style="14" customWidth="1"/>
    <col min="5904" max="5904" width="13" style="14" customWidth="1"/>
    <col min="5905" max="5905" width="11.7109375" style="14" customWidth="1"/>
    <col min="5906" max="5906" width="1.7109375" style="14" customWidth="1"/>
    <col min="5907" max="5907" width="13" style="14" customWidth="1"/>
    <col min="5908" max="5909" width="1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3" width="13" style="14" customWidth="1"/>
    <col min="5914" max="5914" width="11.7109375" style="14" customWidth="1"/>
    <col min="5915" max="5915" width="1.7109375" style="14" customWidth="1"/>
    <col min="5916" max="5919" width="13" style="14" customWidth="1"/>
    <col min="5920" max="5920" width="11.7109375" style="14" customWidth="1"/>
    <col min="5921" max="5921" width="1.7109375" style="14" customWidth="1"/>
    <col min="5922" max="5924" width="1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3" style="14" customWidth="1"/>
    <col min="5929" max="5929" width="11.7109375" style="14" customWidth="1"/>
    <col min="5930" max="5930" width="1.7109375" style="14" customWidth="1"/>
    <col min="5931" max="5931" width="14.5703125" style="14" customWidth="1"/>
    <col min="5932" max="5932" width="11.7109375" style="14" customWidth="1"/>
    <col min="5933" max="5933" width="1.7109375" style="14" customWidth="1"/>
    <col min="5934" max="6127" width="9.140625" style="14"/>
    <col min="6128" max="6135" width="4" style="14" customWidth="1"/>
    <col min="6136" max="6136" width="6" style="14" customWidth="1"/>
    <col min="6137" max="6138" width="4" style="14" customWidth="1"/>
    <col min="6139" max="6140" width="0" style="14" hidden="1" customWidth="1"/>
    <col min="6141" max="6141" width="47.7109375" style="14" customWidth="1"/>
    <col min="6142" max="6144" width="0" style="14" hidden="1" customWidth="1"/>
    <col min="6145" max="6145" width="14.5703125" style="14" customWidth="1"/>
    <col min="6146" max="6155" width="0" style="14" hidden="1" customWidth="1"/>
    <col min="6156" max="6156" width="1.7109375" style="14" customWidth="1"/>
    <col min="6157" max="6157" width="13" style="14" customWidth="1"/>
    <col min="6158" max="6159" width="11.7109375" style="14" customWidth="1"/>
    <col min="6160" max="6160" width="13" style="14" customWidth="1"/>
    <col min="6161" max="6161" width="11.7109375" style="14" customWidth="1"/>
    <col min="6162" max="6162" width="1.7109375" style="14" customWidth="1"/>
    <col min="6163" max="6163" width="13" style="14" customWidth="1"/>
    <col min="6164" max="6165" width="1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69" width="13" style="14" customWidth="1"/>
    <col min="6170" max="6170" width="11.7109375" style="14" customWidth="1"/>
    <col min="6171" max="6171" width="1.7109375" style="14" customWidth="1"/>
    <col min="6172" max="6175" width="13" style="14" customWidth="1"/>
    <col min="6176" max="6176" width="11.7109375" style="14" customWidth="1"/>
    <col min="6177" max="6177" width="1.7109375" style="14" customWidth="1"/>
    <col min="6178" max="6180" width="1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3" style="14" customWidth="1"/>
    <col min="6185" max="6185" width="11.7109375" style="14" customWidth="1"/>
    <col min="6186" max="6186" width="1.7109375" style="14" customWidth="1"/>
    <col min="6187" max="6187" width="14.5703125" style="14" customWidth="1"/>
    <col min="6188" max="6188" width="11.7109375" style="14" customWidth="1"/>
    <col min="6189" max="6189" width="1.7109375" style="14" customWidth="1"/>
    <col min="6190" max="6383" width="9.140625" style="14"/>
    <col min="6384" max="6391" width="4" style="14" customWidth="1"/>
    <col min="6392" max="6392" width="6" style="14" customWidth="1"/>
    <col min="6393" max="6394" width="4" style="14" customWidth="1"/>
    <col min="6395" max="6396" width="0" style="14" hidden="1" customWidth="1"/>
    <col min="6397" max="6397" width="47.7109375" style="14" customWidth="1"/>
    <col min="6398" max="6400" width="0" style="14" hidden="1" customWidth="1"/>
    <col min="6401" max="6401" width="14.5703125" style="14" customWidth="1"/>
    <col min="6402" max="6411" width="0" style="14" hidden="1" customWidth="1"/>
    <col min="6412" max="6412" width="1.7109375" style="14" customWidth="1"/>
    <col min="6413" max="6413" width="13" style="14" customWidth="1"/>
    <col min="6414" max="6415" width="11.7109375" style="14" customWidth="1"/>
    <col min="6416" max="6416" width="13" style="14" customWidth="1"/>
    <col min="6417" max="6417" width="11.7109375" style="14" customWidth="1"/>
    <col min="6418" max="6418" width="1.7109375" style="14" customWidth="1"/>
    <col min="6419" max="6419" width="13" style="14" customWidth="1"/>
    <col min="6420" max="6421" width="1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5" width="13" style="14" customWidth="1"/>
    <col min="6426" max="6426" width="11.7109375" style="14" customWidth="1"/>
    <col min="6427" max="6427" width="1.7109375" style="14" customWidth="1"/>
    <col min="6428" max="6431" width="13" style="14" customWidth="1"/>
    <col min="6432" max="6432" width="11.7109375" style="14" customWidth="1"/>
    <col min="6433" max="6433" width="1.7109375" style="14" customWidth="1"/>
    <col min="6434" max="6436" width="1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3" style="14" customWidth="1"/>
    <col min="6441" max="6441" width="11.7109375" style="14" customWidth="1"/>
    <col min="6442" max="6442" width="1.7109375" style="14" customWidth="1"/>
    <col min="6443" max="6443" width="14.5703125" style="14" customWidth="1"/>
    <col min="6444" max="6444" width="11.7109375" style="14" customWidth="1"/>
    <col min="6445" max="6445" width="1.7109375" style="14" customWidth="1"/>
    <col min="6446" max="6639" width="9.140625" style="14"/>
    <col min="6640" max="6647" width="4" style="14" customWidth="1"/>
    <col min="6648" max="6648" width="6" style="14" customWidth="1"/>
    <col min="6649" max="6650" width="4" style="14" customWidth="1"/>
    <col min="6651" max="6652" width="0" style="14" hidden="1" customWidth="1"/>
    <col min="6653" max="6653" width="47.7109375" style="14" customWidth="1"/>
    <col min="6654" max="6656" width="0" style="14" hidden="1" customWidth="1"/>
    <col min="6657" max="6657" width="14.5703125" style="14" customWidth="1"/>
    <col min="6658" max="6667" width="0" style="14" hidden="1" customWidth="1"/>
    <col min="6668" max="6668" width="1.7109375" style="14" customWidth="1"/>
    <col min="6669" max="6669" width="13" style="14" customWidth="1"/>
    <col min="6670" max="6671" width="11.7109375" style="14" customWidth="1"/>
    <col min="6672" max="6672" width="13" style="14" customWidth="1"/>
    <col min="6673" max="6673" width="11.7109375" style="14" customWidth="1"/>
    <col min="6674" max="6674" width="1.7109375" style="14" customWidth="1"/>
    <col min="6675" max="6675" width="13" style="14" customWidth="1"/>
    <col min="6676" max="6677" width="1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1" width="13" style="14" customWidth="1"/>
    <col min="6682" max="6682" width="11.7109375" style="14" customWidth="1"/>
    <col min="6683" max="6683" width="1.7109375" style="14" customWidth="1"/>
    <col min="6684" max="6687" width="13" style="14" customWidth="1"/>
    <col min="6688" max="6688" width="11.7109375" style="14" customWidth="1"/>
    <col min="6689" max="6689" width="1.7109375" style="14" customWidth="1"/>
    <col min="6690" max="6692" width="1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3" style="14" customWidth="1"/>
    <col min="6697" max="6697" width="11.7109375" style="14" customWidth="1"/>
    <col min="6698" max="6698" width="1.7109375" style="14" customWidth="1"/>
    <col min="6699" max="6699" width="14.5703125" style="14" customWidth="1"/>
    <col min="6700" max="6700" width="11.7109375" style="14" customWidth="1"/>
    <col min="6701" max="6701" width="1.7109375" style="14" customWidth="1"/>
    <col min="6702" max="6895" width="9.140625" style="14"/>
    <col min="6896" max="6903" width="4" style="14" customWidth="1"/>
    <col min="6904" max="6904" width="6" style="14" customWidth="1"/>
    <col min="6905" max="6906" width="4" style="14" customWidth="1"/>
    <col min="6907" max="6908" width="0" style="14" hidden="1" customWidth="1"/>
    <col min="6909" max="6909" width="47.7109375" style="14" customWidth="1"/>
    <col min="6910" max="6912" width="0" style="14" hidden="1" customWidth="1"/>
    <col min="6913" max="6913" width="14.5703125" style="14" customWidth="1"/>
    <col min="6914" max="6923" width="0" style="14" hidden="1" customWidth="1"/>
    <col min="6924" max="6924" width="1.7109375" style="14" customWidth="1"/>
    <col min="6925" max="6925" width="13" style="14" customWidth="1"/>
    <col min="6926" max="6927" width="11.7109375" style="14" customWidth="1"/>
    <col min="6928" max="6928" width="13" style="14" customWidth="1"/>
    <col min="6929" max="6929" width="11.7109375" style="14" customWidth="1"/>
    <col min="6930" max="6930" width="1.7109375" style="14" customWidth="1"/>
    <col min="6931" max="6931" width="13" style="14" customWidth="1"/>
    <col min="6932" max="6933" width="1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37" width="13" style="14" customWidth="1"/>
    <col min="6938" max="6938" width="11.7109375" style="14" customWidth="1"/>
    <col min="6939" max="6939" width="1.7109375" style="14" customWidth="1"/>
    <col min="6940" max="6943" width="13" style="14" customWidth="1"/>
    <col min="6944" max="6944" width="11.7109375" style="14" customWidth="1"/>
    <col min="6945" max="6945" width="1.7109375" style="14" customWidth="1"/>
    <col min="6946" max="6948" width="1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3" style="14" customWidth="1"/>
    <col min="6953" max="6953" width="11.7109375" style="14" customWidth="1"/>
    <col min="6954" max="6954" width="1.7109375" style="14" customWidth="1"/>
    <col min="6955" max="6955" width="14.5703125" style="14" customWidth="1"/>
    <col min="6956" max="6956" width="11.7109375" style="14" customWidth="1"/>
    <col min="6957" max="6957" width="1.7109375" style="14" customWidth="1"/>
    <col min="6958" max="7151" width="9.140625" style="14"/>
    <col min="7152" max="7159" width="4" style="14" customWidth="1"/>
    <col min="7160" max="7160" width="6" style="14" customWidth="1"/>
    <col min="7161" max="7162" width="4" style="14" customWidth="1"/>
    <col min="7163" max="7164" width="0" style="14" hidden="1" customWidth="1"/>
    <col min="7165" max="7165" width="47.7109375" style="14" customWidth="1"/>
    <col min="7166" max="7168" width="0" style="14" hidden="1" customWidth="1"/>
    <col min="7169" max="7169" width="14.5703125" style="14" customWidth="1"/>
    <col min="7170" max="7179" width="0" style="14" hidden="1" customWidth="1"/>
    <col min="7180" max="7180" width="1.7109375" style="14" customWidth="1"/>
    <col min="7181" max="7181" width="13" style="14" customWidth="1"/>
    <col min="7182" max="7183" width="11.7109375" style="14" customWidth="1"/>
    <col min="7184" max="7184" width="13" style="14" customWidth="1"/>
    <col min="7185" max="7185" width="11.7109375" style="14" customWidth="1"/>
    <col min="7186" max="7186" width="1.7109375" style="14" customWidth="1"/>
    <col min="7187" max="7187" width="13" style="14" customWidth="1"/>
    <col min="7188" max="7189" width="1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3" width="13" style="14" customWidth="1"/>
    <col min="7194" max="7194" width="11.7109375" style="14" customWidth="1"/>
    <col min="7195" max="7195" width="1.7109375" style="14" customWidth="1"/>
    <col min="7196" max="7199" width="13" style="14" customWidth="1"/>
    <col min="7200" max="7200" width="11.7109375" style="14" customWidth="1"/>
    <col min="7201" max="7201" width="1.7109375" style="14" customWidth="1"/>
    <col min="7202" max="7204" width="1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3" style="14" customWidth="1"/>
    <col min="7209" max="7209" width="11.7109375" style="14" customWidth="1"/>
    <col min="7210" max="7210" width="1.7109375" style="14" customWidth="1"/>
    <col min="7211" max="7211" width="14.5703125" style="14" customWidth="1"/>
    <col min="7212" max="7212" width="11.7109375" style="14" customWidth="1"/>
    <col min="7213" max="7213" width="1.7109375" style="14" customWidth="1"/>
    <col min="7214" max="7407" width="9.140625" style="14"/>
    <col min="7408" max="7415" width="4" style="14" customWidth="1"/>
    <col min="7416" max="7416" width="6" style="14" customWidth="1"/>
    <col min="7417" max="7418" width="4" style="14" customWidth="1"/>
    <col min="7419" max="7420" width="0" style="14" hidden="1" customWidth="1"/>
    <col min="7421" max="7421" width="47.7109375" style="14" customWidth="1"/>
    <col min="7422" max="7424" width="0" style="14" hidden="1" customWidth="1"/>
    <col min="7425" max="7425" width="14.5703125" style="14" customWidth="1"/>
    <col min="7426" max="7435" width="0" style="14" hidden="1" customWidth="1"/>
    <col min="7436" max="7436" width="1.7109375" style="14" customWidth="1"/>
    <col min="7437" max="7437" width="13" style="14" customWidth="1"/>
    <col min="7438" max="7439" width="11.7109375" style="14" customWidth="1"/>
    <col min="7440" max="7440" width="13" style="14" customWidth="1"/>
    <col min="7441" max="7441" width="11.7109375" style="14" customWidth="1"/>
    <col min="7442" max="7442" width="1.7109375" style="14" customWidth="1"/>
    <col min="7443" max="7443" width="13" style="14" customWidth="1"/>
    <col min="7444" max="7445" width="1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49" width="13" style="14" customWidth="1"/>
    <col min="7450" max="7450" width="11.7109375" style="14" customWidth="1"/>
    <col min="7451" max="7451" width="1.7109375" style="14" customWidth="1"/>
    <col min="7452" max="7455" width="13" style="14" customWidth="1"/>
    <col min="7456" max="7456" width="11.7109375" style="14" customWidth="1"/>
    <col min="7457" max="7457" width="1.7109375" style="14" customWidth="1"/>
    <col min="7458" max="7460" width="1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3" style="14" customWidth="1"/>
    <col min="7465" max="7465" width="11.7109375" style="14" customWidth="1"/>
    <col min="7466" max="7466" width="1.7109375" style="14" customWidth="1"/>
    <col min="7467" max="7467" width="14.5703125" style="14" customWidth="1"/>
    <col min="7468" max="7468" width="11.7109375" style="14" customWidth="1"/>
    <col min="7469" max="7469" width="1.7109375" style="14" customWidth="1"/>
    <col min="7470" max="7663" width="9.140625" style="14"/>
    <col min="7664" max="7671" width="4" style="14" customWidth="1"/>
    <col min="7672" max="7672" width="6" style="14" customWidth="1"/>
    <col min="7673" max="7674" width="4" style="14" customWidth="1"/>
    <col min="7675" max="7676" width="0" style="14" hidden="1" customWidth="1"/>
    <col min="7677" max="7677" width="47.7109375" style="14" customWidth="1"/>
    <col min="7678" max="7680" width="0" style="14" hidden="1" customWidth="1"/>
    <col min="7681" max="7681" width="14.5703125" style="14" customWidth="1"/>
    <col min="7682" max="7691" width="0" style="14" hidden="1" customWidth="1"/>
    <col min="7692" max="7692" width="1.7109375" style="14" customWidth="1"/>
    <col min="7693" max="7693" width="13" style="14" customWidth="1"/>
    <col min="7694" max="7695" width="11.7109375" style="14" customWidth="1"/>
    <col min="7696" max="7696" width="13" style="14" customWidth="1"/>
    <col min="7697" max="7697" width="11.7109375" style="14" customWidth="1"/>
    <col min="7698" max="7698" width="1.7109375" style="14" customWidth="1"/>
    <col min="7699" max="7699" width="13" style="14" customWidth="1"/>
    <col min="7700" max="7701" width="1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5" width="13" style="14" customWidth="1"/>
    <col min="7706" max="7706" width="11.7109375" style="14" customWidth="1"/>
    <col min="7707" max="7707" width="1.7109375" style="14" customWidth="1"/>
    <col min="7708" max="7711" width="13" style="14" customWidth="1"/>
    <col min="7712" max="7712" width="11.7109375" style="14" customWidth="1"/>
    <col min="7713" max="7713" width="1.7109375" style="14" customWidth="1"/>
    <col min="7714" max="7716" width="1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3" style="14" customWidth="1"/>
    <col min="7721" max="7721" width="11.7109375" style="14" customWidth="1"/>
    <col min="7722" max="7722" width="1.7109375" style="14" customWidth="1"/>
    <col min="7723" max="7723" width="14.5703125" style="14" customWidth="1"/>
    <col min="7724" max="7724" width="11.7109375" style="14" customWidth="1"/>
    <col min="7725" max="7725" width="1.7109375" style="14" customWidth="1"/>
    <col min="7726" max="7919" width="9.140625" style="14"/>
    <col min="7920" max="7927" width="4" style="14" customWidth="1"/>
    <col min="7928" max="7928" width="6" style="14" customWidth="1"/>
    <col min="7929" max="7930" width="4" style="14" customWidth="1"/>
    <col min="7931" max="7932" width="0" style="14" hidden="1" customWidth="1"/>
    <col min="7933" max="7933" width="47.7109375" style="14" customWidth="1"/>
    <col min="7934" max="7936" width="0" style="14" hidden="1" customWidth="1"/>
    <col min="7937" max="7937" width="14.5703125" style="14" customWidth="1"/>
    <col min="7938" max="7947" width="0" style="14" hidden="1" customWidth="1"/>
    <col min="7948" max="7948" width="1.7109375" style="14" customWidth="1"/>
    <col min="7949" max="7949" width="13" style="14" customWidth="1"/>
    <col min="7950" max="7951" width="11.7109375" style="14" customWidth="1"/>
    <col min="7952" max="7952" width="13" style="14" customWidth="1"/>
    <col min="7953" max="7953" width="11.7109375" style="14" customWidth="1"/>
    <col min="7954" max="7954" width="1.7109375" style="14" customWidth="1"/>
    <col min="7955" max="7955" width="13" style="14" customWidth="1"/>
    <col min="7956" max="7957" width="1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1" width="13" style="14" customWidth="1"/>
    <col min="7962" max="7962" width="11.7109375" style="14" customWidth="1"/>
    <col min="7963" max="7963" width="1.7109375" style="14" customWidth="1"/>
    <col min="7964" max="7967" width="13" style="14" customWidth="1"/>
    <col min="7968" max="7968" width="11.7109375" style="14" customWidth="1"/>
    <col min="7969" max="7969" width="1.7109375" style="14" customWidth="1"/>
    <col min="7970" max="7972" width="1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3" style="14" customWidth="1"/>
    <col min="7977" max="7977" width="11.7109375" style="14" customWidth="1"/>
    <col min="7978" max="7978" width="1.7109375" style="14" customWidth="1"/>
    <col min="7979" max="7979" width="14.5703125" style="14" customWidth="1"/>
    <col min="7980" max="7980" width="11.7109375" style="14" customWidth="1"/>
    <col min="7981" max="7981" width="1.7109375" style="14" customWidth="1"/>
    <col min="7982" max="8175" width="9.140625" style="14"/>
    <col min="8176" max="8183" width="4" style="14" customWidth="1"/>
    <col min="8184" max="8184" width="6" style="14" customWidth="1"/>
    <col min="8185" max="8186" width="4" style="14" customWidth="1"/>
    <col min="8187" max="8188" width="0" style="14" hidden="1" customWidth="1"/>
    <col min="8189" max="8189" width="47.7109375" style="14" customWidth="1"/>
    <col min="8190" max="8192" width="0" style="14" hidden="1" customWidth="1"/>
    <col min="8193" max="8193" width="14.5703125" style="14" customWidth="1"/>
    <col min="8194" max="8203" width="0" style="14" hidden="1" customWidth="1"/>
    <col min="8204" max="8204" width="1.7109375" style="14" customWidth="1"/>
    <col min="8205" max="8205" width="13" style="14" customWidth="1"/>
    <col min="8206" max="8207" width="11.7109375" style="14" customWidth="1"/>
    <col min="8208" max="8208" width="13" style="14" customWidth="1"/>
    <col min="8209" max="8209" width="11.7109375" style="14" customWidth="1"/>
    <col min="8210" max="8210" width="1.7109375" style="14" customWidth="1"/>
    <col min="8211" max="8211" width="13" style="14" customWidth="1"/>
    <col min="8212" max="8213" width="1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17" width="13" style="14" customWidth="1"/>
    <col min="8218" max="8218" width="11.7109375" style="14" customWidth="1"/>
    <col min="8219" max="8219" width="1.7109375" style="14" customWidth="1"/>
    <col min="8220" max="8223" width="13" style="14" customWidth="1"/>
    <col min="8224" max="8224" width="11.7109375" style="14" customWidth="1"/>
    <col min="8225" max="8225" width="1.7109375" style="14" customWidth="1"/>
    <col min="8226" max="8228" width="1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3" style="14" customWidth="1"/>
    <col min="8233" max="8233" width="11.7109375" style="14" customWidth="1"/>
    <col min="8234" max="8234" width="1.7109375" style="14" customWidth="1"/>
    <col min="8235" max="8235" width="14.5703125" style="14" customWidth="1"/>
    <col min="8236" max="8236" width="11.7109375" style="14" customWidth="1"/>
    <col min="8237" max="8237" width="1.7109375" style="14" customWidth="1"/>
    <col min="8238" max="8431" width="9.140625" style="14"/>
    <col min="8432" max="8439" width="4" style="14" customWidth="1"/>
    <col min="8440" max="8440" width="6" style="14" customWidth="1"/>
    <col min="8441" max="8442" width="4" style="14" customWidth="1"/>
    <col min="8443" max="8444" width="0" style="14" hidden="1" customWidth="1"/>
    <col min="8445" max="8445" width="47.7109375" style="14" customWidth="1"/>
    <col min="8446" max="8448" width="0" style="14" hidden="1" customWidth="1"/>
    <col min="8449" max="8449" width="14.5703125" style="14" customWidth="1"/>
    <col min="8450" max="8459" width="0" style="14" hidden="1" customWidth="1"/>
    <col min="8460" max="8460" width="1.7109375" style="14" customWidth="1"/>
    <col min="8461" max="8461" width="13" style="14" customWidth="1"/>
    <col min="8462" max="8463" width="11.7109375" style="14" customWidth="1"/>
    <col min="8464" max="8464" width="13" style="14" customWidth="1"/>
    <col min="8465" max="8465" width="11.7109375" style="14" customWidth="1"/>
    <col min="8466" max="8466" width="1.7109375" style="14" customWidth="1"/>
    <col min="8467" max="8467" width="13" style="14" customWidth="1"/>
    <col min="8468" max="8469" width="1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3" width="13" style="14" customWidth="1"/>
    <col min="8474" max="8474" width="11.7109375" style="14" customWidth="1"/>
    <col min="8475" max="8475" width="1.7109375" style="14" customWidth="1"/>
    <col min="8476" max="8479" width="13" style="14" customWidth="1"/>
    <col min="8480" max="8480" width="11.7109375" style="14" customWidth="1"/>
    <col min="8481" max="8481" width="1.7109375" style="14" customWidth="1"/>
    <col min="8482" max="8484" width="1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3" style="14" customWidth="1"/>
    <col min="8489" max="8489" width="11.7109375" style="14" customWidth="1"/>
    <col min="8490" max="8490" width="1.7109375" style="14" customWidth="1"/>
    <col min="8491" max="8491" width="14.5703125" style="14" customWidth="1"/>
    <col min="8492" max="8492" width="11.7109375" style="14" customWidth="1"/>
    <col min="8493" max="8493" width="1.7109375" style="14" customWidth="1"/>
    <col min="8494" max="8687" width="9.140625" style="14"/>
    <col min="8688" max="8695" width="4" style="14" customWidth="1"/>
    <col min="8696" max="8696" width="6" style="14" customWidth="1"/>
    <col min="8697" max="8698" width="4" style="14" customWidth="1"/>
    <col min="8699" max="8700" width="0" style="14" hidden="1" customWidth="1"/>
    <col min="8701" max="8701" width="47.7109375" style="14" customWidth="1"/>
    <col min="8702" max="8704" width="0" style="14" hidden="1" customWidth="1"/>
    <col min="8705" max="8705" width="14.5703125" style="14" customWidth="1"/>
    <col min="8706" max="8715" width="0" style="14" hidden="1" customWidth="1"/>
    <col min="8716" max="8716" width="1.7109375" style="14" customWidth="1"/>
    <col min="8717" max="8717" width="13" style="14" customWidth="1"/>
    <col min="8718" max="8719" width="11.7109375" style="14" customWidth="1"/>
    <col min="8720" max="8720" width="13" style="14" customWidth="1"/>
    <col min="8721" max="8721" width="11.7109375" style="14" customWidth="1"/>
    <col min="8722" max="8722" width="1.7109375" style="14" customWidth="1"/>
    <col min="8723" max="8723" width="13" style="14" customWidth="1"/>
    <col min="8724" max="8725" width="1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29" width="13" style="14" customWidth="1"/>
    <col min="8730" max="8730" width="11.7109375" style="14" customWidth="1"/>
    <col min="8731" max="8731" width="1.7109375" style="14" customWidth="1"/>
    <col min="8732" max="8735" width="13" style="14" customWidth="1"/>
    <col min="8736" max="8736" width="11.7109375" style="14" customWidth="1"/>
    <col min="8737" max="8737" width="1.7109375" style="14" customWidth="1"/>
    <col min="8738" max="8740" width="1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3" style="14" customWidth="1"/>
    <col min="8745" max="8745" width="11.7109375" style="14" customWidth="1"/>
    <col min="8746" max="8746" width="1.7109375" style="14" customWidth="1"/>
    <col min="8747" max="8747" width="14.5703125" style="14" customWidth="1"/>
    <col min="8748" max="8748" width="11.7109375" style="14" customWidth="1"/>
    <col min="8749" max="8749" width="1.7109375" style="14" customWidth="1"/>
    <col min="8750" max="8943" width="9.140625" style="14"/>
    <col min="8944" max="8951" width="4" style="14" customWidth="1"/>
    <col min="8952" max="8952" width="6" style="14" customWidth="1"/>
    <col min="8953" max="8954" width="4" style="14" customWidth="1"/>
    <col min="8955" max="8956" width="0" style="14" hidden="1" customWidth="1"/>
    <col min="8957" max="8957" width="47.7109375" style="14" customWidth="1"/>
    <col min="8958" max="8960" width="0" style="14" hidden="1" customWidth="1"/>
    <col min="8961" max="8961" width="14.5703125" style="14" customWidth="1"/>
    <col min="8962" max="8971" width="0" style="14" hidden="1" customWidth="1"/>
    <col min="8972" max="8972" width="1.7109375" style="14" customWidth="1"/>
    <col min="8973" max="8973" width="13" style="14" customWidth="1"/>
    <col min="8974" max="8975" width="11.7109375" style="14" customWidth="1"/>
    <col min="8976" max="8976" width="13" style="14" customWidth="1"/>
    <col min="8977" max="8977" width="11.7109375" style="14" customWidth="1"/>
    <col min="8978" max="8978" width="1.7109375" style="14" customWidth="1"/>
    <col min="8979" max="8979" width="13" style="14" customWidth="1"/>
    <col min="8980" max="8981" width="1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5" width="13" style="14" customWidth="1"/>
    <col min="8986" max="8986" width="11.7109375" style="14" customWidth="1"/>
    <col min="8987" max="8987" width="1.7109375" style="14" customWidth="1"/>
    <col min="8988" max="8991" width="13" style="14" customWidth="1"/>
    <col min="8992" max="8992" width="11.7109375" style="14" customWidth="1"/>
    <col min="8993" max="8993" width="1.7109375" style="14" customWidth="1"/>
    <col min="8994" max="8996" width="1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3" style="14" customWidth="1"/>
    <col min="9001" max="9001" width="11.7109375" style="14" customWidth="1"/>
    <col min="9002" max="9002" width="1.7109375" style="14" customWidth="1"/>
    <col min="9003" max="9003" width="14.5703125" style="14" customWidth="1"/>
    <col min="9004" max="9004" width="11.7109375" style="14" customWidth="1"/>
    <col min="9005" max="9005" width="1.7109375" style="14" customWidth="1"/>
    <col min="9006" max="9199" width="9.140625" style="14"/>
    <col min="9200" max="9207" width="4" style="14" customWidth="1"/>
    <col min="9208" max="9208" width="6" style="14" customWidth="1"/>
    <col min="9209" max="9210" width="4" style="14" customWidth="1"/>
    <col min="9211" max="9212" width="0" style="14" hidden="1" customWidth="1"/>
    <col min="9213" max="9213" width="47.7109375" style="14" customWidth="1"/>
    <col min="9214" max="9216" width="0" style="14" hidden="1" customWidth="1"/>
    <col min="9217" max="9217" width="14.5703125" style="14" customWidth="1"/>
    <col min="9218" max="9227" width="0" style="14" hidden="1" customWidth="1"/>
    <col min="9228" max="9228" width="1.7109375" style="14" customWidth="1"/>
    <col min="9229" max="9229" width="13" style="14" customWidth="1"/>
    <col min="9230" max="9231" width="11.7109375" style="14" customWidth="1"/>
    <col min="9232" max="9232" width="13" style="14" customWidth="1"/>
    <col min="9233" max="9233" width="11.7109375" style="14" customWidth="1"/>
    <col min="9234" max="9234" width="1.7109375" style="14" customWidth="1"/>
    <col min="9235" max="9235" width="13" style="14" customWidth="1"/>
    <col min="9236" max="9237" width="1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1" width="13" style="14" customWidth="1"/>
    <col min="9242" max="9242" width="11.7109375" style="14" customWidth="1"/>
    <col min="9243" max="9243" width="1.7109375" style="14" customWidth="1"/>
    <col min="9244" max="9247" width="13" style="14" customWidth="1"/>
    <col min="9248" max="9248" width="11.7109375" style="14" customWidth="1"/>
    <col min="9249" max="9249" width="1.7109375" style="14" customWidth="1"/>
    <col min="9250" max="9252" width="1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3" style="14" customWidth="1"/>
    <col min="9257" max="9257" width="11.7109375" style="14" customWidth="1"/>
    <col min="9258" max="9258" width="1.7109375" style="14" customWidth="1"/>
    <col min="9259" max="9259" width="14.5703125" style="14" customWidth="1"/>
    <col min="9260" max="9260" width="11.7109375" style="14" customWidth="1"/>
    <col min="9261" max="9261" width="1.7109375" style="14" customWidth="1"/>
    <col min="9262" max="9455" width="9.140625" style="14"/>
    <col min="9456" max="9463" width="4" style="14" customWidth="1"/>
    <col min="9464" max="9464" width="6" style="14" customWidth="1"/>
    <col min="9465" max="9466" width="4" style="14" customWidth="1"/>
    <col min="9467" max="9468" width="0" style="14" hidden="1" customWidth="1"/>
    <col min="9469" max="9469" width="47.7109375" style="14" customWidth="1"/>
    <col min="9470" max="9472" width="0" style="14" hidden="1" customWidth="1"/>
    <col min="9473" max="9473" width="14.5703125" style="14" customWidth="1"/>
    <col min="9474" max="9483" width="0" style="14" hidden="1" customWidth="1"/>
    <col min="9484" max="9484" width="1.7109375" style="14" customWidth="1"/>
    <col min="9485" max="9485" width="13" style="14" customWidth="1"/>
    <col min="9486" max="9487" width="11.7109375" style="14" customWidth="1"/>
    <col min="9488" max="9488" width="13" style="14" customWidth="1"/>
    <col min="9489" max="9489" width="11.7109375" style="14" customWidth="1"/>
    <col min="9490" max="9490" width="1.7109375" style="14" customWidth="1"/>
    <col min="9491" max="9491" width="13" style="14" customWidth="1"/>
    <col min="9492" max="9493" width="1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497" width="13" style="14" customWidth="1"/>
    <col min="9498" max="9498" width="11.7109375" style="14" customWidth="1"/>
    <col min="9499" max="9499" width="1.7109375" style="14" customWidth="1"/>
    <col min="9500" max="9503" width="13" style="14" customWidth="1"/>
    <col min="9504" max="9504" width="11.7109375" style="14" customWidth="1"/>
    <col min="9505" max="9505" width="1.7109375" style="14" customWidth="1"/>
    <col min="9506" max="9508" width="1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3" style="14" customWidth="1"/>
    <col min="9513" max="9513" width="11.7109375" style="14" customWidth="1"/>
    <col min="9514" max="9514" width="1.7109375" style="14" customWidth="1"/>
    <col min="9515" max="9515" width="14.5703125" style="14" customWidth="1"/>
    <col min="9516" max="9516" width="11.7109375" style="14" customWidth="1"/>
    <col min="9517" max="9517" width="1.7109375" style="14" customWidth="1"/>
    <col min="9518" max="9711" width="9.140625" style="14"/>
    <col min="9712" max="9719" width="4" style="14" customWidth="1"/>
    <col min="9720" max="9720" width="6" style="14" customWidth="1"/>
    <col min="9721" max="9722" width="4" style="14" customWidth="1"/>
    <col min="9723" max="9724" width="0" style="14" hidden="1" customWidth="1"/>
    <col min="9725" max="9725" width="47.7109375" style="14" customWidth="1"/>
    <col min="9726" max="9728" width="0" style="14" hidden="1" customWidth="1"/>
    <col min="9729" max="9729" width="14.5703125" style="14" customWidth="1"/>
    <col min="9730" max="9739" width="0" style="14" hidden="1" customWidth="1"/>
    <col min="9740" max="9740" width="1.7109375" style="14" customWidth="1"/>
    <col min="9741" max="9741" width="13" style="14" customWidth="1"/>
    <col min="9742" max="9743" width="11.7109375" style="14" customWidth="1"/>
    <col min="9744" max="9744" width="13" style="14" customWidth="1"/>
    <col min="9745" max="9745" width="11.7109375" style="14" customWidth="1"/>
    <col min="9746" max="9746" width="1.7109375" style="14" customWidth="1"/>
    <col min="9747" max="9747" width="13" style="14" customWidth="1"/>
    <col min="9748" max="9749" width="1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3" width="13" style="14" customWidth="1"/>
    <col min="9754" max="9754" width="11.7109375" style="14" customWidth="1"/>
    <col min="9755" max="9755" width="1.7109375" style="14" customWidth="1"/>
    <col min="9756" max="9759" width="13" style="14" customWidth="1"/>
    <col min="9760" max="9760" width="11.7109375" style="14" customWidth="1"/>
    <col min="9761" max="9761" width="1.7109375" style="14" customWidth="1"/>
    <col min="9762" max="9764" width="1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3" style="14" customWidth="1"/>
    <col min="9769" max="9769" width="11.7109375" style="14" customWidth="1"/>
    <col min="9770" max="9770" width="1.7109375" style="14" customWidth="1"/>
    <col min="9771" max="9771" width="14.5703125" style="14" customWidth="1"/>
    <col min="9772" max="9772" width="11.7109375" style="14" customWidth="1"/>
    <col min="9773" max="9773" width="1.7109375" style="14" customWidth="1"/>
    <col min="9774" max="9967" width="9.140625" style="14"/>
    <col min="9968" max="9975" width="4" style="14" customWidth="1"/>
    <col min="9976" max="9976" width="6" style="14" customWidth="1"/>
    <col min="9977" max="9978" width="4" style="14" customWidth="1"/>
    <col min="9979" max="9980" width="0" style="14" hidden="1" customWidth="1"/>
    <col min="9981" max="9981" width="47.7109375" style="14" customWidth="1"/>
    <col min="9982" max="9984" width="0" style="14" hidden="1" customWidth="1"/>
    <col min="9985" max="9985" width="14.5703125" style="14" customWidth="1"/>
    <col min="9986" max="9995" width="0" style="14" hidden="1" customWidth="1"/>
    <col min="9996" max="9996" width="1.7109375" style="14" customWidth="1"/>
    <col min="9997" max="9997" width="13" style="14" customWidth="1"/>
    <col min="9998" max="9999" width="11.7109375" style="14" customWidth="1"/>
    <col min="10000" max="10000" width="13" style="14" customWidth="1"/>
    <col min="10001" max="10001" width="11.7109375" style="14" customWidth="1"/>
    <col min="10002" max="10002" width="1.7109375" style="14" customWidth="1"/>
    <col min="10003" max="10003" width="13" style="14" customWidth="1"/>
    <col min="10004" max="10005" width="1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09" width="13" style="14" customWidth="1"/>
    <col min="10010" max="10010" width="11.7109375" style="14" customWidth="1"/>
    <col min="10011" max="10011" width="1.7109375" style="14" customWidth="1"/>
    <col min="10012" max="10015" width="13" style="14" customWidth="1"/>
    <col min="10016" max="10016" width="11.7109375" style="14" customWidth="1"/>
    <col min="10017" max="10017" width="1.7109375" style="14" customWidth="1"/>
    <col min="10018" max="10020" width="1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3" style="14" customWidth="1"/>
    <col min="10025" max="10025" width="11.7109375" style="14" customWidth="1"/>
    <col min="10026" max="10026" width="1.7109375" style="14" customWidth="1"/>
    <col min="10027" max="10027" width="14.5703125" style="14" customWidth="1"/>
    <col min="10028" max="10028" width="11.7109375" style="14" customWidth="1"/>
    <col min="10029" max="10029" width="1.7109375" style="14" customWidth="1"/>
    <col min="10030" max="10223" width="9.140625" style="14"/>
    <col min="10224" max="10231" width="4" style="14" customWidth="1"/>
    <col min="10232" max="10232" width="6" style="14" customWidth="1"/>
    <col min="10233" max="10234" width="4" style="14" customWidth="1"/>
    <col min="10235" max="10236" width="0" style="14" hidden="1" customWidth="1"/>
    <col min="10237" max="10237" width="47.7109375" style="14" customWidth="1"/>
    <col min="10238" max="10240" width="0" style="14" hidden="1" customWidth="1"/>
    <col min="10241" max="10241" width="14.5703125" style="14" customWidth="1"/>
    <col min="10242" max="10251" width="0" style="14" hidden="1" customWidth="1"/>
    <col min="10252" max="10252" width="1.7109375" style="14" customWidth="1"/>
    <col min="10253" max="10253" width="13" style="14" customWidth="1"/>
    <col min="10254" max="10255" width="11.7109375" style="14" customWidth="1"/>
    <col min="10256" max="10256" width="13" style="14" customWidth="1"/>
    <col min="10257" max="10257" width="11.7109375" style="14" customWidth="1"/>
    <col min="10258" max="10258" width="1.7109375" style="14" customWidth="1"/>
    <col min="10259" max="10259" width="13" style="14" customWidth="1"/>
    <col min="10260" max="10261" width="1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5" width="13" style="14" customWidth="1"/>
    <col min="10266" max="10266" width="11.7109375" style="14" customWidth="1"/>
    <col min="10267" max="10267" width="1.7109375" style="14" customWidth="1"/>
    <col min="10268" max="10271" width="13" style="14" customWidth="1"/>
    <col min="10272" max="10272" width="11.7109375" style="14" customWidth="1"/>
    <col min="10273" max="10273" width="1.7109375" style="14" customWidth="1"/>
    <col min="10274" max="10276" width="1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3" style="14" customWidth="1"/>
    <col min="10281" max="10281" width="11.7109375" style="14" customWidth="1"/>
    <col min="10282" max="10282" width="1.7109375" style="14" customWidth="1"/>
    <col min="10283" max="10283" width="14.5703125" style="14" customWidth="1"/>
    <col min="10284" max="10284" width="11.7109375" style="14" customWidth="1"/>
    <col min="10285" max="10285" width="1.7109375" style="14" customWidth="1"/>
    <col min="10286" max="10479" width="9.140625" style="14"/>
    <col min="10480" max="10487" width="4" style="14" customWidth="1"/>
    <col min="10488" max="10488" width="6" style="14" customWidth="1"/>
    <col min="10489" max="10490" width="4" style="14" customWidth="1"/>
    <col min="10491" max="10492" width="0" style="14" hidden="1" customWidth="1"/>
    <col min="10493" max="10493" width="47.7109375" style="14" customWidth="1"/>
    <col min="10494" max="10496" width="0" style="14" hidden="1" customWidth="1"/>
    <col min="10497" max="10497" width="14.5703125" style="14" customWidth="1"/>
    <col min="10498" max="10507" width="0" style="14" hidden="1" customWidth="1"/>
    <col min="10508" max="10508" width="1.7109375" style="14" customWidth="1"/>
    <col min="10509" max="10509" width="13" style="14" customWidth="1"/>
    <col min="10510" max="10511" width="11.7109375" style="14" customWidth="1"/>
    <col min="10512" max="10512" width="13" style="14" customWidth="1"/>
    <col min="10513" max="10513" width="11.7109375" style="14" customWidth="1"/>
    <col min="10514" max="10514" width="1.7109375" style="14" customWidth="1"/>
    <col min="10515" max="10515" width="13" style="14" customWidth="1"/>
    <col min="10516" max="10517" width="1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1" width="13" style="14" customWidth="1"/>
    <col min="10522" max="10522" width="11.7109375" style="14" customWidth="1"/>
    <col min="10523" max="10523" width="1.7109375" style="14" customWidth="1"/>
    <col min="10524" max="10527" width="13" style="14" customWidth="1"/>
    <col min="10528" max="10528" width="11.7109375" style="14" customWidth="1"/>
    <col min="10529" max="10529" width="1.7109375" style="14" customWidth="1"/>
    <col min="10530" max="10532" width="1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3" style="14" customWidth="1"/>
    <col min="10537" max="10537" width="11.7109375" style="14" customWidth="1"/>
    <col min="10538" max="10538" width="1.7109375" style="14" customWidth="1"/>
    <col min="10539" max="10539" width="14.5703125" style="14" customWidth="1"/>
    <col min="10540" max="10540" width="11.7109375" style="14" customWidth="1"/>
    <col min="10541" max="10541" width="1.7109375" style="14" customWidth="1"/>
    <col min="10542" max="10735" width="9.140625" style="14"/>
    <col min="10736" max="10743" width="4" style="14" customWidth="1"/>
    <col min="10744" max="10744" width="6" style="14" customWidth="1"/>
    <col min="10745" max="10746" width="4" style="14" customWidth="1"/>
    <col min="10747" max="10748" width="0" style="14" hidden="1" customWidth="1"/>
    <col min="10749" max="10749" width="47.7109375" style="14" customWidth="1"/>
    <col min="10750" max="10752" width="0" style="14" hidden="1" customWidth="1"/>
    <col min="10753" max="10753" width="14.5703125" style="14" customWidth="1"/>
    <col min="10754" max="10763" width="0" style="14" hidden="1" customWidth="1"/>
    <col min="10764" max="10764" width="1.7109375" style="14" customWidth="1"/>
    <col min="10765" max="10765" width="13" style="14" customWidth="1"/>
    <col min="10766" max="10767" width="11.7109375" style="14" customWidth="1"/>
    <col min="10768" max="10768" width="13" style="14" customWidth="1"/>
    <col min="10769" max="10769" width="11.7109375" style="14" customWidth="1"/>
    <col min="10770" max="10770" width="1.7109375" style="14" customWidth="1"/>
    <col min="10771" max="10771" width="13" style="14" customWidth="1"/>
    <col min="10772" max="10773" width="1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77" width="13" style="14" customWidth="1"/>
    <col min="10778" max="10778" width="11.7109375" style="14" customWidth="1"/>
    <col min="10779" max="10779" width="1.7109375" style="14" customWidth="1"/>
    <col min="10780" max="10783" width="13" style="14" customWidth="1"/>
    <col min="10784" max="10784" width="11.7109375" style="14" customWidth="1"/>
    <col min="10785" max="10785" width="1.7109375" style="14" customWidth="1"/>
    <col min="10786" max="10788" width="1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3" style="14" customWidth="1"/>
    <col min="10793" max="10793" width="11.7109375" style="14" customWidth="1"/>
    <col min="10794" max="10794" width="1.7109375" style="14" customWidth="1"/>
    <col min="10795" max="10795" width="14.5703125" style="14" customWidth="1"/>
    <col min="10796" max="10796" width="11.7109375" style="14" customWidth="1"/>
    <col min="10797" max="10797" width="1.7109375" style="14" customWidth="1"/>
    <col min="10798" max="10991" width="9.140625" style="14"/>
    <col min="10992" max="10999" width="4" style="14" customWidth="1"/>
    <col min="11000" max="11000" width="6" style="14" customWidth="1"/>
    <col min="11001" max="11002" width="4" style="14" customWidth="1"/>
    <col min="11003" max="11004" width="0" style="14" hidden="1" customWidth="1"/>
    <col min="11005" max="11005" width="47.7109375" style="14" customWidth="1"/>
    <col min="11006" max="11008" width="0" style="14" hidden="1" customWidth="1"/>
    <col min="11009" max="11009" width="14.5703125" style="14" customWidth="1"/>
    <col min="11010" max="11019" width="0" style="14" hidden="1" customWidth="1"/>
    <col min="11020" max="11020" width="1.7109375" style="14" customWidth="1"/>
    <col min="11021" max="11021" width="13" style="14" customWidth="1"/>
    <col min="11022" max="11023" width="11.7109375" style="14" customWidth="1"/>
    <col min="11024" max="11024" width="13" style="14" customWidth="1"/>
    <col min="11025" max="11025" width="11.7109375" style="14" customWidth="1"/>
    <col min="11026" max="11026" width="1.7109375" style="14" customWidth="1"/>
    <col min="11027" max="11027" width="13" style="14" customWidth="1"/>
    <col min="11028" max="11029" width="1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3" width="13" style="14" customWidth="1"/>
    <col min="11034" max="11034" width="11.7109375" style="14" customWidth="1"/>
    <col min="11035" max="11035" width="1.7109375" style="14" customWidth="1"/>
    <col min="11036" max="11039" width="13" style="14" customWidth="1"/>
    <col min="11040" max="11040" width="11.7109375" style="14" customWidth="1"/>
    <col min="11041" max="11041" width="1.7109375" style="14" customWidth="1"/>
    <col min="11042" max="11044" width="1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3" style="14" customWidth="1"/>
    <col min="11049" max="11049" width="11.7109375" style="14" customWidth="1"/>
    <col min="11050" max="11050" width="1.7109375" style="14" customWidth="1"/>
    <col min="11051" max="11051" width="14.5703125" style="14" customWidth="1"/>
    <col min="11052" max="11052" width="11.7109375" style="14" customWidth="1"/>
    <col min="11053" max="11053" width="1.7109375" style="14" customWidth="1"/>
    <col min="11054" max="11247" width="9.140625" style="14"/>
    <col min="11248" max="11255" width="4" style="14" customWidth="1"/>
    <col min="11256" max="11256" width="6" style="14" customWidth="1"/>
    <col min="11257" max="11258" width="4" style="14" customWidth="1"/>
    <col min="11259" max="11260" width="0" style="14" hidden="1" customWidth="1"/>
    <col min="11261" max="11261" width="47.7109375" style="14" customWidth="1"/>
    <col min="11262" max="11264" width="0" style="14" hidden="1" customWidth="1"/>
    <col min="11265" max="11265" width="14.5703125" style="14" customWidth="1"/>
    <col min="11266" max="11275" width="0" style="14" hidden="1" customWidth="1"/>
    <col min="11276" max="11276" width="1.7109375" style="14" customWidth="1"/>
    <col min="11277" max="11277" width="13" style="14" customWidth="1"/>
    <col min="11278" max="11279" width="11.7109375" style="14" customWidth="1"/>
    <col min="11280" max="11280" width="13" style="14" customWidth="1"/>
    <col min="11281" max="11281" width="11.7109375" style="14" customWidth="1"/>
    <col min="11282" max="11282" width="1.7109375" style="14" customWidth="1"/>
    <col min="11283" max="11283" width="13" style="14" customWidth="1"/>
    <col min="11284" max="11285" width="1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89" width="13" style="14" customWidth="1"/>
    <col min="11290" max="11290" width="11.7109375" style="14" customWidth="1"/>
    <col min="11291" max="11291" width="1.7109375" style="14" customWidth="1"/>
    <col min="11292" max="11295" width="13" style="14" customWidth="1"/>
    <col min="11296" max="11296" width="11.7109375" style="14" customWidth="1"/>
    <col min="11297" max="11297" width="1.7109375" style="14" customWidth="1"/>
    <col min="11298" max="11300" width="1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3" style="14" customWidth="1"/>
    <col min="11305" max="11305" width="11.7109375" style="14" customWidth="1"/>
    <col min="11306" max="11306" width="1.7109375" style="14" customWidth="1"/>
    <col min="11307" max="11307" width="14.5703125" style="14" customWidth="1"/>
    <col min="11308" max="11308" width="11.7109375" style="14" customWidth="1"/>
    <col min="11309" max="11309" width="1.7109375" style="14" customWidth="1"/>
    <col min="11310" max="11503" width="9.140625" style="14"/>
    <col min="11504" max="11511" width="4" style="14" customWidth="1"/>
    <col min="11512" max="11512" width="6" style="14" customWidth="1"/>
    <col min="11513" max="11514" width="4" style="14" customWidth="1"/>
    <col min="11515" max="11516" width="0" style="14" hidden="1" customWidth="1"/>
    <col min="11517" max="11517" width="47.7109375" style="14" customWidth="1"/>
    <col min="11518" max="11520" width="0" style="14" hidden="1" customWidth="1"/>
    <col min="11521" max="11521" width="14.5703125" style="14" customWidth="1"/>
    <col min="11522" max="11531" width="0" style="14" hidden="1" customWidth="1"/>
    <col min="11532" max="11532" width="1.7109375" style="14" customWidth="1"/>
    <col min="11533" max="11533" width="13" style="14" customWidth="1"/>
    <col min="11534" max="11535" width="11.7109375" style="14" customWidth="1"/>
    <col min="11536" max="11536" width="13" style="14" customWidth="1"/>
    <col min="11537" max="11537" width="11.7109375" style="14" customWidth="1"/>
    <col min="11538" max="11538" width="1.7109375" style="14" customWidth="1"/>
    <col min="11539" max="11539" width="13" style="14" customWidth="1"/>
    <col min="11540" max="11541" width="1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5" width="13" style="14" customWidth="1"/>
    <col min="11546" max="11546" width="11.7109375" style="14" customWidth="1"/>
    <col min="11547" max="11547" width="1.7109375" style="14" customWidth="1"/>
    <col min="11548" max="11551" width="13" style="14" customWidth="1"/>
    <col min="11552" max="11552" width="11.7109375" style="14" customWidth="1"/>
    <col min="11553" max="11553" width="1.7109375" style="14" customWidth="1"/>
    <col min="11554" max="11556" width="1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3" style="14" customWidth="1"/>
    <col min="11561" max="11561" width="11.7109375" style="14" customWidth="1"/>
    <col min="11562" max="11562" width="1.7109375" style="14" customWidth="1"/>
    <col min="11563" max="11563" width="14.5703125" style="14" customWidth="1"/>
    <col min="11564" max="11564" width="11.7109375" style="14" customWidth="1"/>
    <col min="11565" max="11565" width="1.7109375" style="14" customWidth="1"/>
    <col min="11566" max="11759" width="9.140625" style="14"/>
    <col min="11760" max="11767" width="4" style="14" customWidth="1"/>
    <col min="11768" max="11768" width="6" style="14" customWidth="1"/>
    <col min="11769" max="11770" width="4" style="14" customWidth="1"/>
    <col min="11771" max="11772" width="0" style="14" hidden="1" customWidth="1"/>
    <col min="11773" max="11773" width="47.7109375" style="14" customWidth="1"/>
    <col min="11774" max="11776" width="0" style="14" hidden="1" customWidth="1"/>
    <col min="11777" max="11777" width="14.5703125" style="14" customWidth="1"/>
    <col min="11778" max="11787" width="0" style="14" hidden="1" customWidth="1"/>
    <col min="11788" max="11788" width="1.7109375" style="14" customWidth="1"/>
    <col min="11789" max="11789" width="13" style="14" customWidth="1"/>
    <col min="11790" max="11791" width="11.7109375" style="14" customWidth="1"/>
    <col min="11792" max="11792" width="13" style="14" customWidth="1"/>
    <col min="11793" max="11793" width="11.7109375" style="14" customWidth="1"/>
    <col min="11794" max="11794" width="1.7109375" style="14" customWidth="1"/>
    <col min="11795" max="11795" width="13" style="14" customWidth="1"/>
    <col min="11796" max="11797" width="1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1" width="13" style="14" customWidth="1"/>
    <col min="11802" max="11802" width="11.7109375" style="14" customWidth="1"/>
    <col min="11803" max="11803" width="1.7109375" style="14" customWidth="1"/>
    <col min="11804" max="11807" width="13" style="14" customWidth="1"/>
    <col min="11808" max="11808" width="11.7109375" style="14" customWidth="1"/>
    <col min="11809" max="11809" width="1.7109375" style="14" customWidth="1"/>
    <col min="11810" max="11812" width="1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3" style="14" customWidth="1"/>
    <col min="11817" max="11817" width="11.7109375" style="14" customWidth="1"/>
    <col min="11818" max="11818" width="1.7109375" style="14" customWidth="1"/>
    <col min="11819" max="11819" width="14.5703125" style="14" customWidth="1"/>
    <col min="11820" max="11820" width="11.7109375" style="14" customWidth="1"/>
    <col min="11821" max="11821" width="1.7109375" style="14" customWidth="1"/>
    <col min="11822" max="12015" width="9.140625" style="14"/>
    <col min="12016" max="12023" width="4" style="14" customWidth="1"/>
    <col min="12024" max="12024" width="6" style="14" customWidth="1"/>
    <col min="12025" max="12026" width="4" style="14" customWidth="1"/>
    <col min="12027" max="12028" width="0" style="14" hidden="1" customWidth="1"/>
    <col min="12029" max="12029" width="47.7109375" style="14" customWidth="1"/>
    <col min="12030" max="12032" width="0" style="14" hidden="1" customWidth="1"/>
    <col min="12033" max="12033" width="14.5703125" style="14" customWidth="1"/>
    <col min="12034" max="12043" width="0" style="14" hidden="1" customWidth="1"/>
    <col min="12044" max="12044" width="1.7109375" style="14" customWidth="1"/>
    <col min="12045" max="12045" width="13" style="14" customWidth="1"/>
    <col min="12046" max="12047" width="11.7109375" style="14" customWidth="1"/>
    <col min="12048" max="12048" width="13" style="14" customWidth="1"/>
    <col min="12049" max="12049" width="11.7109375" style="14" customWidth="1"/>
    <col min="12050" max="12050" width="1.7109375" style="14" customWidth="1"/>
    <col min="12051" max="12051" width="13" style="14" customWidth="1"/>
    <col min="12052" max="12053" width="1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57" width="13" style="14" customWidth="1"/>
    <col min="12058" max="12058" width="11.7109375" style="14" customWidth="1"/>
    <col min="12059" max="12059" width="1.7109375" style="14" customWidth="1"/>
    <col min="12060" max="12063" width="13" style="14" customWidth="1"/>
    <col min="12064" max="12064" width="11.7109375" style="14" customWidth="1"/>
    <col min="12065" max="12065" width="1.7109375" style="14" customWidth="1"/>
    <col min="12066" max="12068" width="1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3" style="14" customWidth="1"/>
    <col min="12073" max="12073" width="11.7109375" style="14" customWidth="1"/>
    <col min="12074" max="12074" width="1.7109375" style="14" customWidth="1"/>
    <col min="12075" max="12075" width="14.5703125" style="14" customWidth="1"/>
    <col min="12076" max="12076" width="11.7109375" style="14" customWidth="1"/>
    <col min="12077" max="12077" width="1.7109375" style="14" customWidth="1"/>
    <col min="12078" max="12271" width="9.140625" style="14"/>
    <col min="12272" max="12279" width="4" style="14" customWidth="1"/>
    <col min="12280" max="12280" width="6" style="14" customWidth="1"/>
    <col min="12281" max="12282" width="4" style="14" customWidth="1"/>
    <col min="12283" max="12284" width="0" style="14" hidden="1" customWidth="1"/>
    <col min="12285" max="12285" width="47.7109375" style="14" customWidth="1"/>
    <col min="12286" max="12288" width="0" style="14" hidden="1" customWidth="1"/>
    <col min="12289" max="12289" width="14.5703125" style="14" customWidth="1"/>
    <col min="12290" max="12299" width="0" style="14" hidden="1" customWidth="1"/>
    <col min="12300" max="12300" width="1.7109375" style="14" customWidth="1"/>
    <col min="12301" max="12301" width="13" style="14" customWidth="1"/>
    <col min="12302" max="12303" width="11.7109375" style="14" customWidth="1"/>
    <col min="12304" max="12304" width="13" style="14" customWidth="1"/>
    <col min="12305" max="12305" width="11.7109375" style="14" customWidth="1"/>
    <col min="12306" max="12306" width="1.7109375" style="14" customWidth="1"/>
    <col min="12307" max="12307" width="13" style="14" customWidth="1"/>
    <col min="12308" max="12309" width="1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3" width="13" style="14" customWidth="1"/>
    <col min="12314" max="12314" width="11.7109375" style="14" customWidth="1"/>
    <col min="12315" max="12315" width="1.7109375" style="14" customWidth="1"/>
    <col min="12316" max="12319" width="13" style="14" customWidth="1"/>
    <col min="12320" max="12320" width="11.7109375" style="14" customWidth="1"/>
    <col min="12321" max="12321" width="1.7109375" style="14" customWidth="1"/>
    <col min="12322" max="12324" width="1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3" style="14" customWidth="1"/>
    <col min="12329" max="12329" width="11.7109375" style="14" customWidth="1"/>
    <col min="12330" max="12330" width="1.7109375" style="14" customWidth="1"/>
    <col min="12331" max="12331" width="14.5703125" style="14" customWidth="1"/>
    <col min="12332" max="12332" width="11.7109375" style="14" customWidth="1"/>
    <col min="12333" max="12333" width="1.7109375" style="14" customWidth="1"/>
    <col min="12334" max="12527" width="9.140625" style="14"/>
    <col min="12528" max="12535" width="4" style="14" customWidth="1"/>
    <col min="12536" max="12536" width="6" style="14" customWidth="1"/>
    <col min="12537" max="12538" width="4" style="14" customWidth="1"/>
    <col min="12539" max="12540" width="0" style="14" hidden="1" customWidth="1"/>
    <col min="12541" max="12541" width="47.7109375" style="14" customWidth="1"/>
    <col min="12542" max="12544" width="0" style="14" hidden="1" customWidth="1"/>
    <col min="12545" max="12545" width="14.5703125" style="14" customWidth="1"/>
    <col min="12546" max="12555" width="0" style="14" hidden="1" customWidth="1"/>
    <col min="12556" max="12556" width="1.7109375" style="14" customWidth="1"/>
    <col min="12557" max="12557" width="13" style="14" customWidth="1"/>
    <col min="12558" max="12559" width="11.7109375" style="14" customWidth="1"/>
    <col min="12560" max="12560" width="13" style="14" customWidth="1"/>
    <col min="12561" max="12561" width="11.7109375" style="14" customWidth="1"/>
    <col min="12562" max="12562" width="1.7109375" style="14" customWidth="1"/>
    <col min="12563" max="12563" width="13" style="14" customWidth="1"/>
    <col min="12564" max="12565" width="1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69" width="13" style="14" customWidth="1"/>
    <col min="12570" max="12570" width="11.7109375" style="14" customWidth="1"/>
    <col min="12571" max="12571" width="1.7109375" style="14" customWidth="1"/>
    <col min="12572" max="12575" width="13" style="14" customWidth="1"/>
    <col min="12576" max="12576" width="11.7109375" style="14" customWidth="1"/>
    <col min="12577" max="12577" width="1.7109375" style="14" customWidth="1"/>
    <col min="12578" max="12580" width="1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3" style="14" customWidth="1"/>
    <col min="12585" max="12585" width="11.7109375" style="14" customWidth="1"/>
    <col min="12586" max="12586" width="1.7109375" style="14" customWidth="1"/>
    <col min="12587" max="12587" width="14.5703125" style="14" customWidth="1"/>
    <col min="12588" max="12588" width="11.7109375" style="14" customWidth="1"/>
    <col min="12589" max="12589" width="1.7109375" style="14" customWidth="1"/>
    <col min="12590" max="12783" width="9.140625" style="14"/>
    <col min="12784" max="12791" width="4" style="14" customWidth="1"/>
    <col min="12792" max="12792" width="6" style="14" customWidth="1"/>
    <col min="12793" max="12794" width="4" style="14" customWidth="1"/>
    <col min="12795" max="12796" width="0" style="14" hidden="1" customWidth="1"/>
    <col min="12797" max="12797" width="47.7109375" style="14" customWidth="1"/>
    <col min="12798" max="12800" width="0" style="14" hidden="1" customWidth="1"/>
    <col min="12801" max="12801" width="14.5703125" style="14" customWidth="1"/>
    <col min="12802" max="12811" width="0" style="14" hidden="1" customWidth="1"/>
    <col min="12812" max="12812" width="1.7109375" style="14" customWidth="1"/>
    <col min="12813" max="12813" width="13" style="14" customWidth="1"/>
    <col min="12814" max="12815" width="11.7109375" style="14" customWidth="1"/>
    <col min="12816" max="12816" width="13" style="14" customWidth="1"/>
    <col min="12817" max="12817" width="11.7109375" style="14" customWidth="1"/>
    <col min="12818" max="12818" width="1.7109375" style="14" customWidth="1"/>
    <col min="12819" max="12819" width="13" style="14" customWidth="1"/>
    <col min="12820" max="12821" width="1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5" width="13" style="14" customWidth="1"/>
    <col min="12826" max="12826" width="11.7109375" style="14" customWidth="1"/>
    <col min="12827" max="12827" width="1.7109375" style="14" customWidth="1"/>
    <col min="12828" max="12831" width="13" style="14" customWidth="1"/>
    <col min="12832" max="12832" width="11.7109375" style="14" customWidth="1"/>
    <col min="12833" max="12833" width="1.7109375" style="14" customWidth="1"/>
    <col min="12834" max="12836" width="1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3" style="14" customWidth="1"/>
    <col min="12841" max="12841" width="11.7109375" style="14" customWidth="1"/>
    <col min="12842" max="12842" width="1.7109375" style="14" customWidth="1"/>
    <col min="12843" max="12843" width="14.5703125" style="14" customWidth="1"/>
    <col min="12844" max="12844" width="11.7109375" style="14" customWidth="1"/>
    <col min="12845" max="12845" width="1.7109375" style="14" customWidth="1"/>
    <col min="12846" max="13039" width="9.140625" style="14"/>
    <col min="13040" max="13047" width="4" style="14" customWidth="1"/>
    <col min="13048" max="13048" width="6" style="14" customWidth="1"/>
    <col min="13049" max="13050" width="4" style="14" customWidth="1"/>
    <col min="13051" max="13052" width="0" style="14" hidden="1" customWidth="1"/>
    <col min="13053" max="13053" width="47.7109375" style="14" customWidth="1"/>
    <col min="13054" max="13056" width="0" style="14" hidden="1" customWidth="1"/>
    <col min="13057" max="13057" width="14.5703125" style="14" customWidth="1"/>
    <col min="13058" max="13067" width="0" style="14" hidden="1" customWidth="1"/>
    <col min="13068" max="13068" width="1.7109375" style="14" customWidth="1"/>
    <col min="13069" max="13069" width="13" style="14" customWidth="1"/>
    <col min="13070" max="13071" width="11.7109375" style="14" customWidth="1"/>
    <col min="13072" max="13072" width="13" style="14" customWidth="1"/>
    <col min="13073" max="13073" width="11.7109375" style="14" customWidth="1"/>
    <col min="13074" max="13074" width="1.7109375" style="14" customWidth="1"/>
    <col min="13075" max="13075" width="13" style="14" customWidth="1"/>
    <col min="13076" max="13077" width="1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1" width="13" style="14" customWidth="1"/>
    <col min="13082" max="13082" width="11.7109375" style="14" customWidth="1"/>
    <col min="13083" max="13083" width="1.7109375" style="14" customWidth="1"/>
    <col min="13084" max="13087" width="13" style="14" customWidth="1"/>
    <col min="13088" max="13088" width="11.7109375" style="14" customWidth="1"/>
    <col min="13089" max="13089" width="1.7109375" style="14" customWidth="1"/>
    <col min="13090" max="13092" width="1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3" style="14" customWidth="1"/>
    <col min="13097" max="13097" width="11.7109375" style="14" customWidth="1"/>
    <col min="13098" max="13098" width="1.7109375" style="14" customWidth="1"/>
    <col min="13099" max="13099" width="14.5703125" style="14" customWidth="1"/>
    <col min="13100" max="13100" width="11.7109375" style="14" customWidth="1"/>
    <col min="13101" max="13101" width="1.7109375" style="14" customWidth="1"/>
    <col min="13102" max="13295" width="9.140625" style="14"/>
    <col min="13296" max="13303" width="4" style="14" customWidth="1"/>
    <col min="13304" max="13304" width="6" style="14" customWidth="1"/>
    <col min="13305" max="13306" width="4" style="14" customWidth="1"/>
    <col min="13307" max="13308" width="0" style="14" hidden="1" customWidth="1"/>
    <col min="13309" max="13309" width="47.7109375" style="14" customWidth="1"/>
    <col min="13310" max="13312" width="0" style="14" hidden="1" customWidth="1"/>
    <col min="13313" max="13313" width="14.5703125" style="14" customWidth="1"/>
    <col min="13314" max="13323" width="0" style="14" hidden="1" customWidth="1"/>
    <col min="13324" max="13324" width="1.7109375" style="14" customWidth="1"/>
    <col min="13325" max="13325" width="13" style="14" customWidth="1"/>
    <col min="13326" max="13327" width="11.7109375" style="14" customWidth="1"/>
    <col min="13328" max="13328" width="13" style="14" customWidth="1"/>
    <col min="13329" max="13329" width="11.7109375" style="14" customWidth="1"/>
    <col min="13330" max="13330" width="1.7109375" style="14" customWidth="1"/>
    <col min="13331" max="13331" width="13" style="14" customWidth="1"/>
    <col min="13332" max="13333" width="1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37" width="13" style="14" customWidth="1"/>
    <col min="13338" max="13338" width="11.7109375" style="14" customWidth="1"/>
    <col min="13339" max="13339" width="1.7109375" style="14" customWidth="1"/>
    <col min="13340" max="13343" width="13" style="14" customWidth="1"/>
    <col min="13344" max="13344" width="11.7109375" style="14" customWidth="1"/>
    <col min="13345" max="13345" width="1.7109375" style="14" customWidth="1"/>
    <col min="13346" max="13348" width="1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3" style="14" customWidth="1"/>
    <col min="13353" max="13353" width="11.7109375" style="14" customWidth="1"/>
    <col min="13354" max="13354" width="1.7109375" style="14" customWidth="1"/>
    <col min="13355" max="13355" width="14.5703125" style="14" customWidth="1"/>
    <col min="13356" max="13356" width="11.7109375" style="14" customWidth="1"/>
    <col min="13357" max="13357" width="1.7109375" style="14" customWidth="1"/>
    <col min="13358" max="13551" width="9.140625" style="14"/>
    <col min="13552" max="13559" width="4" style="14" customWidth="1"/>
    <col min="13560" max="13560" width="6" style="14" customWidth="1"/>
    <col min="13561" max="13562" width="4" style="14" customWidth="1"/>
    <col min="13563" max="13564" width="0" style="14" hidden="1" customWidth="1"/>
    <col min="13565" max="13565" width="47.7109375" style="14" customWidth="1"/>
    <col min="13566" max="13568" width="0" style="14" hidden="1" customWidth="1"/>
    <col min="13569" max="13569" width="14.5703125" style="14" customWidth="1"/>
    <col min="13570" max="13579" width="0" style="14" hidden="1" customWidth="1"/>
    <col min="13580" max="13580" width="1.7109375" style="14" customWidth="1"/>
    <col min="13581" max="13581" width="13" style="14" customWidth="1"/>
    <col min="13582" max="13583" width="11.7109375" style="14" customWidth="1"/>
    <col min="13584" max="13584" width="13" style="14" customWidth="1"/>
    <col min="13585" max="13585" width="11.7109375" style="14" customWidth="1"/>
    <col min="13586" max="13586" width="1.7109375" style="14" customWidth="1"/>
    <col min="13587" max="13587" width="13" style="14" customWidth="1"/>
    <col min="13588" max="13589" width="1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3" width="13" style="14" customWidth="1"/>
    <col min="13594" max="13594" width="11.7109375" style="14" customWidth="1"/>
    <col min="13595" max="13595" width="1.7109375" style="14" customWidth="1"/>
    <col min="13596" max="13599" width="13" style="14" customWidth="1"/>
    <col min="13600" max="13600" width="11.7109375" style="14" customWidth="1"/>
    <col min="13601" max="13601" width="1.7109375" style="14" customWidth="1"/>
    <col min="13602" max="13604" width="1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3" style="14" customWidth="1"/>
    <col min="13609" max="13609" width="11.7109375" style="14" customWidth="1"/>
    <col min="13610" max="13610" width="1.7109375" style="14" customWidth="1"/>
    <col min="13611" max="13611" width="14.5703125" style="14" customWidth="1"/>
    <col min="13612" max="13612" width="11.7109375" style="14" customWidth="1"/>
    <col min="13613" max="13613" width="1.7109375" style="14" customWidth="1"/>
    <col min="13614" max="13807" width="9.140625" style="14"/>
    <col min="13808" max="13815" width="4" style="14" customWidth="1"/>
    <col min="13816" max="13816" width="6" style="14" customWidth="1"/>
    <col min="13817" max="13818" width="4" style="14" customWidth="1"/>
    <col min="13819" max="13820" width="0" style="14" hidden="1" customWidth="1"/>
    <col min="13821" max="13821" width="47.7109375" style="14" customWidth="1"/>
    <col min="13822" max="13824" width="0" style="14" hidden="1" customWidth="1"/>
    <col min="13825" max="13825" width="14.5703125" style="14" customWidth="1"/>
    <col min="13826" max="13835" width="0" style="14" hidden="1" customWidth="1"/>
    <col min="13836" max="13836" width="1.7109375" style="14" customWidth="1"/>
    <col min="13837" max="13837" width="13" style="14" customWidth="1"/>
    <col min="13838" max="13839" width="11.7109375" style="14" customWidth="1"/>
    <col min="13840" max="13840" width="13" style="14" customWidth="1"/>
    <col min="13841" max="13841" width="11.7109375" style="14" customWidth="1"/>
    <col min="13842" max="13842" width="1.7109375" style="14" customWidth="1"/>
    <col min="13843" max="13843" width="13" style="14" customWidth="1"/>
    <col min="13844" max="13845" width="1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49" width="13" style="14" customWidth="1"/>
    <col min="13850" max="13850" width="11.7109375" style="14" customWidth="1"/>
    <col min="13851" max="13851" width="1.7109375" style="14" customWidth="1"/>
    <col min="13852" max="13855" width="13" style="14" customWidth="1"/>
    <col min="13856" max="13856" width="11.7109375" style="14" customWidth="1"/>
    <col min="13857" max="13857" width="1.7109375" style="14" customWidth="1"/>
    <col min="13858" max="13860" width="1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3" style="14" customWidth="1"/>
    <col min="13865" max="13865" width="11.7109375" style="14" customWidth="1"/>
    <col min="13866" max="13866" width="1.7109375" style="14" customWidth="1"/>
    <col min="13867" max="13867" width="14.5703125" style="14" customWidth="1"/>
    <col min="13868" max="13868" width="11.7109375" style="14" customWidth="1"/>
    <col min="13869" max="13869" width="1.7109375" style="14" customWidth="1"/>
    <col min="13870" max="14063" width="9.140625" style="14"/>
    <col min="14064" max="14071" width="4" style="14" customWidth="1"/>
    <col min="14072" max="14072" width="6" style="14" customWidth="1"/>
    <col min="14073" max="14074" width="4" style="14" customWidth="1"/>
    <col min="14075" max="14076" width="0" style="14" hidden="1" customWidth="1"/>
    <col min="14077" max="14077" width="47.7109375" style="14" customWidth="1"/>
    <col min="14078" max="14080" width="0" style="14" hidden="1" customWidth="1"/>
    <col min="14081" max="14081" width="14.5703125" style="14" customWidth="1"/>
    <col min="14082" max="14091" width="0" style="14" hidden="1" customWidth="1"/>
    <col min="14092" max="14092" width="1.7109375" style="14" customWidth="1"/>
    <col min="14093" max="14093" width="13" style="14" customWidth="1"/>
    <col min="14094" max="14095" width="11.7109375" style="14" customWidth="1"/>
    <col min="14096" max="14096" width="13" style="14" customWidth="1"/>
    <col min="14097" max="14097" width="11.7109375" style="14" customWidth="1"/>
    <col min="14098" max="14098" width="1.7109375" style="14" customWidth="1"/>
    <col min="14099" max="14099" width="13" style="14" customWidth="1"/>
    <col min="14100" max="14101" width="1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5" width="13" style="14" customWidth="1"/>
    <col min="14106" max="14106" width="11.7109375" style="14" customWidth="1"/>
    <col min="14107" max="14107" width="1.7109375" style="14" customWidth="1"/>
    <col min="14108" max="14111" width="13" style="14" customWidth="1"/>
    <col min="14112" max="14112" width="11.7109375" style="14" customWidth="1"/>
    <col min="14113" max="14113" width="1.7109375" style="14" customWidth="1"/>
    <col min="14114" max="14116" width="1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3" style="14" customWidth="1"/>
    <col min="14121" max="14121" width="11.7109375" style="14" customWidth="1"/>
    <col min="14122" max="14122" width="1.7109375" style="14" customWidth="1"/>
    <col min="14123" max="14123" width="14.5703125" style="14" customWidth="1"/>
    <col min="14124" max="14124" width="11.7109375" style="14" customWidth="1"/>
    <col min="14125" max="14125" width="1.7109375" style="14" customWidth="1"/>
    <col min="14126" max="14319" width="9.140625" style="14"/>
    <col min="14320" max="14327" width="4" style="14" customWidth="1"/>
    <col min="14328" max="14328" width="6" style="14" customWidth="1"/>
    <col min="14329" max="14330" width="4" style="14" customWidth="1"/>
    <col min="14331" max="14332" width="0" style="14" hidden="1" customWidth="1"/>
    <col min="14333" max="14333" width="47.7109375" style="14" customWidth="1"/>
    <col min="14334" max="14336" width="0" style="14" hidden="1" customWidth="1"/>
    <col min="14337" max="14337" width="14.5703125" style="14" customWidth="1"/>
    <col min="14338" max="14347" width="0" style="14" hidden="1" customWidth="1"/>
    <col min="14348" max="14348" width="1.7109375" style="14" customWidth="1"/>
    <col min="14349" max="14349" width="13" style="14" customWidth="1"/>
    <col min="14350" max="14351" width="11.7109375" style="14" customWidth="1"/>
    <col min="14352" max="14352" width="13" style="14" customWidth="1"/>
    <col min="14353" max="14353" width="11.7109375" style="14" customWidth="1"/>
    <col min="14354" max="14354" width="1.7109375" style="14" customWidth="1"/>
    <col min="14355" max="14355" width="13" style="14" customWidth="1"/>
    <col min="14356" max="14357" width="1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1" width="13" style="14" customWidth="1"/>
    <col min="14362" max="14362" width="11.7109375" style="14" customWidth="1"/>
    <col min="14363" max="14363" width="1.7109375" style="14" customWidth="1"/>
    <col min="14364" max="14367" width="13" style="14" customWidth="1"/>
    <col min="14368" max="14368" width="11.7109375" style="14" customWidth="1"/>
    <col min="14369" max="14369" width="1.7109375" style="14" customWidth="1"/>
    <col min="14370" max="14372" width="1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3" style="14" customWidth="1"/>
    <col min="14377" max="14377" width="11.7109375" style="14" customWidth="1"/>
    <col min="14378" max="14378" width="1.7109375" style="14" customWidth="1"/>
    <col min="14379" max="14379" width="14.5703125" style="14" customWidth="1"/>
    <col min="14380" max="14380" width="11.7109375" style="14" customWidth="1"/>
    <col min="14381" max="14381" width="1.7109375" style="14" customWidth="1"/>
    <col min="14382" max="14575" width="9.140625" style="14"/>
    <col min="14576" max="14583" width="4" style="14" customWidth="1"/>
    <col min="14584" max="14584" width="6" style="14" customWidth="1"/>
    <col min="14585" max="14586" width="4" style="14" customWidth="1"/>
    <col min="14587" max="14588" width="0" style="14" hidden="1" customWidth="1"/>
    <col min="14589" max="14589" width="47.7109375" style="14" customWidth="1"/>
    <col min="14590" max="14592" width="0" style="14" hidden="1" customWidth="1"/>
    <col min="14593" max="14593" width="14.5703125" style="14" customWidth="1"/>
    <col min="14594" max="14603" width="0" style="14" hidden="1" customWidth="1"/>
    <col min="14604" max="14604" width="1.7109375" style="14" customWidth="1"/>
    <col min="14605" max="14605" width="13" style="14" customWidth="1"/>
    <col min="14606" max="14607" width="11.7109375" style="14" customWidth="1"/>
    <col min="14608" max="14608" width="13" style="14" customWidth="1"/>
    <col min="14609" max="14609" width="11.7109375" style="14" customWidth="1"/>
    <col min="14610" max="14610" width="1.7109375" style="14" customWidth="1"/>
    <col min="14611" max="14611" width="13" style="14" customWidth="1"/>
    <col min="14612" max="14613" width="1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17" width="13" style="14" customWidth="1"/>
    <col min="14618" max="14618" width="11.7109375" style="14" customWidth="1"/>
    <col min="14619" max="14619" width="1.7109375" style="14" customWidth="1"/>
    <col min="14620" max="14623" width="13" style="14" customWidth="1"/>
    <col min="14624" max="14624" width="11.7109375" style="14" customWidth="1"/>
    <col min="14625" max="14625" width="1.7109375" style="14" customWidth="1"/>
    <col min="14626" max="14628" width="1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3" style="14" customWidth="1"/>
    <col min="14633" max="14633" width="11.7109375" style="14" customWidth="1"/>
    <col min="14634" max="14634" width="1.7109375" style="14" customWidth="1"/>
    <col min="14635" max="14635" width="14.5703125" style="14" customWidth="1"/>
    <col min="14636" max="14636" width="11.7109375" style="14" customWidth="1"/>
    <col min="14637" max="14637" width="1.7109375" style="14" customWidth="1"/>
    <col min="14638" max="14831" width="9.140625" style="14"/>
    <col min="14832" max="14839" width="4" style="14" customWidth="1"/>
    <col min="14840" max="14840" width="6" style="14" customWidth="1"/>
    <col min="14841" max="14842" width="4" style="14" customWidth="1"/>
    <col min="14843" max="14844" width="0" style="14" hidden="1" customWidth="1"/>
    <col min="14845" max="14845" width="47.7109375" style="14" customWidth="1"/>
    <col min="14846" max="14848" width="0" style="14" hidden="1" customWidth="1"/>
    <col min="14849" max="14849" width="14.5703125" style="14" customWidth="1"/>
    <col min="14850" max="14859" width="0" style="14" hidden="1" customWidth="1"/>
    <col min="14860" max="14860" width="1.7109375" style="14" customWidth="1"/>
    <col min="14861" max="14861" width="13" style="14" customWidth="1"/>
    <col min="14862" max="14863" width="11.7109375" style="14" customWidth="1"/>
    <col min="14864" max="14864" width="13" style="14" customWidth="1"/>
    <col min="14865" max="14865" width="11.7109375" style="14" customWidth="1"/>
    <col min="14866" max="14866" width="1.7109375" style="14" customWidth="1"/>
    <col min="14867" max="14867" width="13" style="14" customWidth="1"/>
    <col min="14868" max="14869" width="1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3" width="13" style="14" customWidth="1"/>
    <col min="14874" max="14874" width="11.7109375" style="14" customWidth="1"/>
    <col min="14875" max="14875" width="1.7109375" style="14" customWidth="1"/>
    <col min="14876" max="14879" width="13" style="14" customWidth="1"/>
    <col min="14880" max="14880" width="11.7109375" style="14" customWidth="1"/>
    <col min="14881" max="14881" width="1.7109375" style="14" customWidth="1"/>
    <col min="14882" max="14884" width="1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3" style="14" customWidth="1"/>
    <col min="14889" max="14889" width="11.7109375" style="14" customWidth="1"/>
    <col min="14890" max="14890" width="1.7109375" style="14" customWidth="1"/>
    <col min="14891" max="14891" width="14.5703125" style="14" customWidth="1"/>
    <col min="14892" max="14892" width="11.7109375" style="14" customWidth="1"/>
    <col min="14893" max="14893" width="1.7109375" style="14" customWidth="1"/>
    <col min="14894" max="15087" width="9.140625" style="14"/>
    <col min="15088" max="15095" width="4" style="14" customWidth="1"/>
    <col min="15096" max="15096" width="6" style="14" customWidth="1"/>
    <col min="15097" max="15098" width="4" style="14" customWidth="1"/>
    <col min="15099" max="15100" width="0" style="14" hidden="1" customWidth="1"/>
    <col min="15101" max="15101" width="47.7109375" style="14" customWidth="1"/>
    <col min="15102" max="15104" width="0" style="14" hidden="1" customWidth="1"/>
    <col min="15105" max="15105" width="14.5703125" style="14" customWidth="1"/>
    <col min="15106" max="15115" width="0" style="14" hidden="1" customWidth="1"/>
    <col min="15116" max="15116" width="1.7109375" style="14" customWidth="1"/>
    <col min="15117" max="15117" width="13" style="14" customWidth="1"/>
    <col min="15118" max="15119" width="11.7109375" style="14" customWidth="1"/>
    <col min="15120" max="15120" width="13" style="14" customWidth="1"/>
    <col min="15121" max="15121" width="11.7109375" style="14" customWidth="1"/>
    <col min="15122" max="15122" width="1.7109375" style="14" customWidth="1"/>
    <col min="15123" max="15123" width="13" style="14" customWidth="1"/>
    <col min="15124" max="15125" width="1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29" width="13" style="14" customWidth="1"/>
    <col min="15130" max="15130" width="11.7109375" style="14" customWidth="1"/>
    <col min="15131" max="15131" width="1.7109375" style="14" customWidth="1"/>
    <col min="15132" max="15135" width="13" style="14" customWidth="1"/>
    <col min="15136" max="15136" width="11.7109375" style="14" customWidth="1"/>
    <col min="15137" max="15137" width="1.7109375" style="14" customWidth="1"/>
    <col min="15138" max="15140" width="1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3" style="14" customWidth="1"/>
    <col min="15145" max="15145" width="11.7109375" style="14" customWidth="1"/>
    <col min="15146" max="15146" width="1.7109375" style="14" customWidth="1"/>
    <col min="15147" max="15147" width="14.5703125" style="14" customWidth="1"/>
    <col min="15148" max="15148" width="11.7109375" style="14" customWidth="1"/>
    <col min="15149" max="15149" width="1.7109375" style="14" customWidth="1"/>
    <col min="15150" max="15343" width="9.140625" style="14"/>
    <col min="15344" max="15351" width="4" style="14" customWidth="1"/>
    <col min="15352" max="15352" width="6" style="14" customWidth="1"/>
    <col min="15353" max="15354" width="4" style="14" customWidth="1"/>
    <col min="15355" max="15356" width="0" style="14" hidden="1" customWidth="1"/>
    <col min="15357" max="15357" width="47.7109375" style="14" customWidth="1"/>
    <col min="15358" max="15360" width="0" style="14" hidden="1" customWidth="1"/>
    <col min="15361" max="15361" width="14.5703125" style="14" customWidth="1"/>
    <col min="15362" max="15371" width="0" style="14" hidden="1" customWidth="1"/>
    <col min="15372" max="15372" width="1.7109375" style="14" customWidth="1"/>
    <col min="15373" max="15373" width="13" style="14" customWidth="1"/>
    <col min="15374" max="15375" width="11.7109375" style="14" customWidth="1"/>
    <col min="15376" max="15376" width="13" style="14" customWidth="1"/>
    <col min="15377" max="15377" width="11.7109375" style="14" customWidth="1"/>
    <col min="15378" max="15378" width="1.7109375" style="14" customWidth="1"/>
    <col min="15379" max="15379" width="13" style="14" customWidth="1"/>
    <col min="15380" max="15381" width="1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5" width="13" style="14" customWidth="1"/>
    <col min="15386" max="15386" width="11.7109375" style="14" customWidth="1"/>
    <col min="15387" max="15387" width="1.7109375" style="14" customWidth="1"/>
    <col min="15388" max="15391" width="13" style="14" customWidth="1"/>
    <col min="15392" max="15392" width="11.7109375" style="14" customWidth="1"/>
    <col min="15393" max="15393" width="1.7109375" style="14" customWidth="1"/>
    <col min="15394" max="15396" width="1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3" style="14" customWidth="1"/>
    <col min="15401" max="15401" width="11.7109375" style="14" customWidth="1"/>
    <col min="15402" max="15402" width="1.7109375" style="14" customWidth="1"/>
    <col min="15403" max="15403" width="14.5703125" style="14" customWidth="1"/>
    <col min="15404" max="15404" width="11.7109375" style="14" customWidth="1"/>
    <col min="15405" max="15405" width="1.7109375" style="14" customWidth="1"/>
    <col min="15406" max="15599" width="9.140625" style="14"/>
    <col min="15600" max="15607" width="4" style="14" customWidth="1"/>
    <col min="15608" max="15608" width="6" style="14" customWidth="1"/>
    <col min="15609" max="15610" width="4" style="14" customWidth="1"/>
    <col min="15611" max="15612" width="0" style="14" hidden="1" customWidth="1"/>
    <col min="15613" max="15613" width="47.7109375" style="14" customWidth="1"/>
    <col min="15614" max="15616" width="0" style="14" hidden="1" customWidth="1"/>
    <col min="15617" max="15617" width="14.5703125" style="14" customWidth="1"/>
    <col min="15618" max="15627" width="0" style="14" hidden="1" customWidth="1"/>
    <col min="15628" max="15628" width="1.7109375" style="14" customWidth="1"/>
    <col min="15629" max="15629" width="13" style="14" customWidth="1"/>
    <col min="15630" max="15631" width="11.7109375" style="14" customWidth="1"/>
    <col min="15632" max="15632" width="13" style="14" customWidth="1"/>
    <col min="15633" max="15633" width="11.7109375" style="14" customWidth="1"/>
    <col min="15634" max="15634" width="1.7109375" style="14" customWidth="1"/>
    <col min="15635" max="15635" width="13" style="14" customWidth="1"/>
    <col min="15636" max="15637" width="1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1" width="13" style="14" customWidth="1"/>
    <col min="15642" max="15642" width="11.7109375" style="14" customWidth="1"/>
    <col min="15643" max="15643" width="1.7109375" style="14" customWidth="1"/>
    <col min="15644" max="15647" width="13" style="14" customWidth="1"/>
    <col min="15648" max="15648" width="11.7109375" style="14" customWidth="1"/>
    <col min="15649" max="15649" width="1.7109375" style="14" customWidth="1"/>
    <col min="15650" max="15652" width="1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3" style="14" customWidth="1"/>
    <col min="15657" max="15657" width="11.7109375" style="14" customWidth="1"/>
    <col min="15658" max="15658" width="1.7109375" style="14" customWidth="1"/>
    <col min="15659" max="15659" width="14.5703125" style="14" customWidth="1"/>
    <col min="15660" max="15660" width="11.7109375" style="14" customWidth="1"/>
    <col min="15661" max="15661" width="1.7109375" style="14" customWidth="1"/>
    <col min="15662" max="15855" width="9.140625" style="14"/>
    <col min="15856" max="15863" width="4" style="14" customWidth="1"/>
    <col min="15864" max="15864" width="6" style="14" customWidth="1"/>
    <col min="15865" max="15866" width="4" style="14" customWidth="1"/>
    <col min="15867" max="15868" width="0" style="14" hidden="1" customWidth="1"/>
    <col min="15869" max="15869" width="47.7109375" style="14" customWidth="1"/>
    <col min="15870" max="15872" width="0" style="14" hidden="1" customWidth="1"/>
    <col min="15873" max="15873" width="14.5703125" style="14" customWidth="1"/>
    <col min="15874" max="15883" width="0" style="14" hidden="1" customWidth="1"/>
    <col min="15884" max="15884" width="1.7109375" style="14" customWidth="1"/>
    <col min="15885" max="15885" width="13" style="14" customWidth="1"/>
    <col min="15886" max="15887" width="11.7109375" style="14" customWidth="1"/>
    <col min="15888" max="15888" width="13" style="14" customWidth="1"/>
    <col min="15889" max="15889" width="11.7109375" style="14" customWidth="1"/>
    <col min="15890" max="15890" width="1.7109375" style="14" customWidth="1"/>
    <col min="15891" max="15891" width="13" style="14" customWidth="1"/>
    <col min="15892" max="15893" width="1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897" width="13" style="14" customWidth="1"/>
    <col min="15898" max="15898" width="11.7109375" style="14" customWidth="1"/>
    <col min="15899" max="15899" width="1.7109375" style="14" customWidth="1"/>
    <col min="15900" max="15903" width="13" style="14" customWidth="1"/>
    <col min="15904" max="15904" width="11.7109375" style="14" customWidth="1"/>
    <col min="15905" max="15905" width="1.7109375" style="14" customWidth="1"/>
    <col min="15906" max="15908" width="1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3" style="14" customWidth="1"/>
    <col min="15913" max="15913" width="11.7109375" style="14" customWidth="1"/>
    <col min="15914" max="15914" width="1.7109375" style="14" customWidth="1"/>
    <col min="15915" max="15915" width="14.5703125" style="14" customWidth="1"/>
    <col min="15916" max="15916" width="11.7109375" style="14" customWidth="1"/>
    <col min="15917" max="15917" width="1.7109375" style="14" customWidth="1"/>
    <col min="15918" max="16111" width="9.140625" style="14"/>
    <col min="16112" max="16119" width="4" style="14" customWidth="1"/>
    <col min="16120" max="16120" width="6" style="14" customWidth="1"/>
    <col min="16121" max="16122" width="4" style="14" customWidth="1"/>
    <col min="16123" max="16124" width="0" style="14" hidden="1" customWidth="1"/>
    <col min="16125" max="16125" width="47.7109375" style="14" customWidth="1"/>
    <col min="16126" max="16128" width="0" style="14" hidden="1" customWidth="1"/>
    <col min="16129" max="16129" width="14.5703125" style="14" customWidth="1"/>
    <col min="16130" max="16139" width="0" style="14" hidden="1" customWidth="1"/>
    <col min="16140" max="16140" width="1.7109375" style="14" customWidth="1"/>
    <col min="16141" max="16141" width="13" style="14" customWidth="1"/>
    <col min="16142" max="16143" width="11.7109375" style="14" customWidth="1"/>
    <col min="16144" max="16144" width="13" style="14" customWidth="1"/>
    <col min="16145" max="16145" width="11.7109375" style="14" customWidth="1"/>
    <col min="16146" max="16146" width="1.7109375" style="14" customWidth="1"/>
    <col min="16147" max="16147" width="13" style="14" customWidth="1"/>
    <col min="16148" max="16149" width="1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3" width="13" style="14" customWidth="1"/>
    <col min="16154" max="16154" width="11.7109375" style="14" customWidth="1"/>
    <col min="16155" max="16155" width="1.7109375" style="14" customWidth="1"/>
    <col min="16156" max="16159" width="13" style="14" customWidth="1"/>
    <col min="16160" max="16160" width="11.7109375" style="14" customWidth="1"/>
    <col min="16161" max="16161" width="1.7109375" style="14" customWidth="1"/>
    <col min="16162" max="16164" width="1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3" style="14" customWidth="1"/>
    <col min="16169" max="16169" width="11.7109375" style="14" customWidth="1"/>
    <col min="16170" max="16170" width="1.7109375" style="14" customWidth="1"/>
    <col min="16171" max="16171" width="14.5703125" style="14" customWidth="1"/>
    <col min="16172" max="16172" width="11.7109375" style="14" customWidth="1"/>
    <col min="16173" max="16173" width="1.7109375" style="14" customWidth="1"/>
    <col min="16174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1214000</v>
      </c>
      <c r="S13" s="393">
        <f t="shared" ref="S13:AH13" si="0">S14</f>
        <v>0</v>
      </c>
      <c r="T13" s="47">
        <f t="shared" si="0"/>
        <v>184000</v>
      </c>
      <c r="U13" s="47">
        <f t="shared" si="0"/>
        <v>94000</v>
      </c>
      <c r="V13" s="47">
        <f t="shared" si="0"/>
        <v>92000</v>
      </c>
      <c r="W13" s="47">
        <f t="shared" si="0"/>
        <v>370000</v>
      </c>
      <c r="X13" s="47">
        <f t="shared" si="0"/>
        <v>30.477759472817134</v>
      </c>
      <c r="Y13" s="393">
        <f t="shared" si="0"/>
        <v>0</v>
      </c>
      <c r="Z13" s="47">
        <f t="shared" si="0"/>
        <v>119000</v>
      </c>
      <c r="AA13" s="47">
        <f t="shared" si="0"/>
        <v>119000</v>
      </c>
      <c r="AB13" s="47">
        <f t="shared" si="0"/>
        <v>118000</v>
      </c>
      <c r="AC13" s="47">
        <f t="shared" si="0"/>
        <v>356000</v>
      </c>
      <c r="AD13" s="47">
        <f t="shared" si="0"/>
        <v>29.324546952224054</v>
      </c>
      <c r="AE13" s="393">
        <f t="shared" si="0"/>
        <v>0</v>
      </c>
      <c r="AF13" s="47">
        <f t="shared" si="0"/>
        <v>726000</v>
      </c>
      <c r="AG13" s="47">
        <f t="shared" si="0"/>
        <v>59.802306425041188</v>
      </c>
      <c r="AH13" s="393">
        <f t="shared" si="0"/>
        <v>0</v>
      </c>
      <c r="AI13" s="47">
        <f t="shared" ref="AI13:AX13" si="1">AI14</f>
        <v>106000</v>
      </c>
      <c r="AJ13" s="47">
        <f t="shared" si="1"/>
        <v>105000</v>
      </c>
      <c r="AK13" s="47">
        <f t="shared" si="1"/>
        <v>105000</v>
      </c>
      <c r="AL13" s="47">
        <f t="shared" si="1"/>
        <v>316000</v>
      </c>
      <c r="AM13" s="47">
        <f t="shared" si="1"/>
        <v>26.029654036243823</v>
      </c>
      <c r="AN13" s="393">
        <f t="shared" si="1"/>
        <v>0</v>
      </c>
      <c r="AO13" s="47">
        <f t="shared" si="1"/>
        <v>61000</v>
      </c>
      <c r="AP13" s="47">
        <f t="shared" si="1"/>
        <v>61000</v>
      </c>
      <c r="AQ13" s="47">
        <f t="shared" si="1"/>
        <v>50000</v>
      </c>
      <c r="AR13" s="47">
        <f t="shared" si="1"/>
        <v>172000</v>
      </c>
      <c r="AS13" s="47">
        <f t="shared" si="1"/>
        <v>14.168039538714991</v>
      </c>
      <c r="AT13" s="393">
        <f t="shared" si="1"/>
        <v>0</v>
      </c>
      <c r="AU13" s="47">
        <f t="shared" si="1"/>
        <v>488000</v>
      </c>
      <c r="AV13" s="47">
        <f t="shared" si="1"/>
        <v>40.197693574958812</v>
      </c>
      <c r="AW13" s="393">
        <f t="shared" si="1"/>
        <v>0</v>
      </c>
      <c r="AX13" s="47">
        <f t="shared" si="1"/>
        <v>1214000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O15+O317+O374+O573+O629</f>
        <v>#REF!</v>
      </c>
      <c r="P14" s="66" t="e">
        <f>P15+P317+P374+P573+P629</f>
        <v>#REF!</v>
      </c>
      <c r="Q14" s="67" t="e">
        <f>Q629+Q15+Q317+Q374+Q573</f>
        <v>#REF!</v>
      </c>
      <c r="R14" s="66">
        <f>R15</f>
        <v>1214000</v>
      </c>
      <c r="S14" s="394">
        <f t="shared" si="2"/>
        <v>0</v>
      </c>
      <c r="T14" s="66">
        <f t="shared" si="2"/>
        <v>184000</v>
      </c>
      <c r="U14" s="66">
        <f t="shared" si="2"/>
        <v>94000</v>
      </c>
      <c r="V14" s="66">
        <f t="shared" si="2"/>
        <v>92000</v>
      </c>
      <c r="W14" s="66">
        <f t="shared" si="2"/>
        <v>370000</v>
      </c>
      <c r="X14" s="66">
        <f t="shared" si="2"/>
        <v>30.477759472817134</v>
      </c>
      <c r="Y14" s="394">
        <f t="shared" si="2"/>
        <v>0</v>
      </c>
      <c r="Z14" s="66">
        <f t="shared" si="2"/>
        <v>119000</v>
      </c>
      <c r="AA14" s="66">
        <f t="shared" si="2"/>
        <v>119000</v>
      </c>
      <c r="AB14" s="66">
        <f t="shared" si="2"/>
        <v>118000</v>
      </c>
      <c r="AC14" s="66">
        <f t="shared" si="2"/>
        <v>356000</v>
      </c>
      <c r="AD14" s="66">
        <f t="shared" si="2"/>
        <v>29.324546952224054</v>
      </c>
      <c r="AE14" s="394">
        <f t="shared" si="2"/>
        <v>0</v>
      </c>
      <c r="AF14" s="66">
        <f t="shared" si="2"/>
        <v>726000</v>
      </c>
      <c r="AG14" s="66">
        <f t="shared" si="2"/>
        <v>59.802306425041188</v>
      </c>
      <c r="AH14" s="394">
        <f t="shared" si="2"/>
        <v>0</v>
      </c>
      <c r="AI14" s="66">
        <f t="shared" si="2"/>
        <v>106000</v>
      </c>
      <c r="AJ14" s="66">
        <f t="shared" si="2"/>
        <v>105000</v>
      </c>
      <c r="AK14" s="66">
        <f t="shared" si="2"/>
        <v>105000</v>
      </c>
      <c r="AL14" s="66">
        <f t="shared" si="2"/>
        <v>316000</v>
      </c>
      <c r="AM14" s="66">
        <f t="shared" si="2"/>
        <v>26.029654036243823</v>
      </c>
      <c r="AN14" s="394">
        <f t="shared" si="2"/>
        <v>0</v>
      </c>
      <c r="AO14" s="66">
        <f t="shared" si="2"/>
        <v>61000</v>
      </c>
      <c r="AP14" s="66">
        <f t="shared" si="2"/>
        <v>61000</v>
      </c>
      <c r="AQ14" s="66">
        <f t="shared" si="2"/>
        <v>50000</v>
      </c>
      <c r="AR14" s="66">
        <f t="shared" si="2"/>
        <v>172000</v>
      </c>
      <c r="AS14" s="66">
        <f t="shared" si="2"/>
        <v>14.168039538714991</v>
      </c>
      <c r="AT14" s="394">
        <f t="shared" si="2"/>
        <v>0</v>
      </c>
      <c r="AU14" s="66">
        <f t="shared" si="2"/>
        <v>488000</v>
      </c>
      <c r="AV14" s="66">
        <f t="shared" si="2"/>
        <v>40.197693574958812</v>
      </c>
      <c r="AW14" s="394">
        <f t="shared" si="2"/>
        <v>0</v>
      </c>
      <c r="AX14" s="66">
        <f t="shared" si="2"/>
        <v>1214000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O16+#REF!+O79+O120+O157+O197+O237+O280</f>
        <v>#REF!</v>
      </c>
      <c r="P15" s="80" t="e">
        <f>P16+#REF!+P79+P120+P157+P197+P237+P280</f>
        <v>#REF!</v>
      </c>
      <c r="Q15" s="80" t="e">
        <f>Q16+#REF!+Q79+Q120+Q157+Q197+Q237+Q280</f>
        <v>#REF!</v>
      </c>
      <c r="R15" s="80">
        <f>R16</f>
        <v>1214000</v>
      </c>
      <c r="S15" s="379">
        <f t="shared" si="2"/>
        <v>0</v>
      </c>
      <c r="T15" s="80">
        <f t="shared" si="2"/>
        <v>184000</v>
      </c>
      <c r="U15" s="80">
        <f t="shared" si="2"/>
        <v>94000</v>
      </c>
      <c r="V15" s="80">
        <f t="shared" si="2"/>
        <v>92000</v>
      </c>
      <c r="W15" s="80">
        <f t="shared" si="2"/>
        <v>370000</v>
      </c>
      <c r="X15" s="80">
        <f t="shared" si="2"/>
        <v>30.477759472817134</v>
      </c>
      <c r="Y15" s="379">
        <f t="shared" si="2"/>
        <v>0</v>
      </c>
      <c r="Z15" s="80">
        <f t="shared" si="2"/>
        <v>119000</v>
      </c>
      <c r="AA15" s="80">
        <f t="shared" si="2"/>
        <v>119000</v>
      </c>
      <c r="AB15" s="80">
        <f t="shared" si="2"/>
        <v>118000</v>
      </c>
      <c r="AC15" s="80">
        <f t="shared" si="2"/>
        <v>356000</v>
      </c>
      <c r="AD15" s="80">
        <f t="shared" si="2"/>
        <v>29.324546952224054</v>
      </c>
      <c r="AE15" s="379">
        <f t="shared" si="2"/>
        <v>0</v>
      </c>
      <c r="AF15" s="80">
        <f t="shared" si="2"/>
        <v>726000</v>
      </c>
      <c r="AG15" s="80">
        <f t="shared" si="2"/>
        <v>59.802306425041188</v>
      </c>
      <c r="AH15" s="379">
        <f t="shared" si="2"/>
        <v>0</v>
      </c>
      <c r="AI15" s="80">
        <f t="shared" si="2"/>
        <v>106000</v>
      </c>
      <c r="AJ15" s="80">
        <f t="shared" si="2"/>
        <v>105000</v>
      </c>
      <c r="AK15" s="80">
        <f t="shared" si="2"/>
        <v>105000</v>
      </c>
      <c r="AL15" s="80">
        <f t="shared" si="2"/>
        <v>316000</v>
      </c>
      <c r="AM15" s="80">
        <f t="shared" si="2"/>
        <v>26.029654036243823</v>
      </c>
      <c r="AN15" s="379">
        <f t="shared" si="2"/>
        <v>0</v>
      </c>
      <c r="AO15" s="80">
        <f t="shared" si="2"/>
        <v>61000</v>
      </c>
      <c r="AP15" s="80">
        <f t="shared" si="2"/>
        <v>61000</v>
      </c>
      <c r="AQ15" s="80">
        <f t="shared" si="2"/>
        <v>50000</v>
      </c>
      <c r="AR15" s="80">
        <f t="shared" si="2"/>
        <v>172000</v>
      </c>
      <c r="AS15" s="80">
        <f t="shared" si="2"/>
        <v>14.168039538714991</v>
      </c>
      <c r="AT15" s="379">
        <f t="shared" si="2"/>
        <v>0</v>
      </c>
      <c r="AU15" s="80">
        <f t="shared" si="2"/>
        <v>488000</v>
      </c>
      <c r="AV15" s="80">
        <f t="shared" si="2"/>
        <v>40.197693574958812</v>
      </c>
      <c r="AW15" s="379">
        <f t="shared" si="2"/>
        <v>0</v>
      </c>
      <c r="AX15" s="80">
        <f t="shared" si="2"/>
        <v>1214000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165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166</v>
      </c>
      <c r="O16" s="95">
        <f>O17</f>
        <v>1214000</v>
      </c>
      <c r="P16" s="95">
        <f>P17</f>
        <v>1318000</v>
      </c>
      <c r="Q16" s="95">
        <f>Q17</f>
        <v>1424000</v>
      </c>
      <c r="R16" s="95">
        <f>R17</f>
        <v>1214000</v>
      </c>
      <c r="S16" s="375"/>
      <c r="T16" s="95">
        <f>T17</f>
        <v>184000</v>
      </c>
      <c r="U16" s="95">
        <f>U17</f>
        <v>94000</v>
      </c>
      <c r="V16" s="95">
        <f>V646+V17+V336+V392+V590</f>
        <v>92000</v>
      </c>
      <c r="W16" s="95">
        <f t="shared" ref="W16:W24" si="3">T16+U16+V16</f>
        <v>370000</v>
      </c>
      <c r="X16" s="94">
        <f t="shared" ref="X16:X24" si="4">W16/(R16/100)</f>
        <v>30.477759472817134</v>
      </c>
      <c r="Y16" s="374"/>
      <c r="Z16" s="94">
        <f>Z17</f>
        <v>119000</v>
      </c>
      <c r="AA16" s="95">
        <f>AA17</f>
        <v>119000</v>
      </c>
      <c r="AB16" s="95">
        <f>AB646+AB17+AB336+AB392+AB590</f>
        <v>118000</v>
      </c>
      <c r="AC16" s="95">
        <f t="shared" ref="AC16:AC24" si="5">Z16+AA16+AB16</f>
        <v>356000</v>
      </c>
      <c r="AD16" s="195">
        <f t="shared" ref="AD16:AD21" si="6">AC16/(R16/100)</f>
        <v>29.324546952224054</v>
      </c>
      <c r="AE16" s="374"/>
      <c r="AF16" s="195">
        <f t="shared" ref="AF16:AF24" si="7">W16+AC16</f>
        <v>726000</v>
      </c>
      <c r="AG16" s="195">
        <f t="shared" ref="AG16:AG24" si="8">AF16/(R16/100)</f>
        <v>59.802306425041188</v>
      </c>
      <c r="AH16" s="374"/>
      <c r="AI16" s="195">
        <f>AI17</f>
        <v>106000</v>
      </c>
      <c r="AJ16" s="95">
        <f>AJ17</f>
        <v>105000</v>
      </c>
      <c r="AK16" s="95">
        <f>AK646+AK17+AK336+AK392+AK590</f>
        <v>105000</v>
      </c>
      <c r="AL16" s="95">
        <f t="shared" ref="AL16:AL24" si="9">AI16+AJ16+AK16</f>
        <v>316000</v>
      </c>
      <c r="AM16" s="195">
        <f t="shared" ref="AM16:AM21" si="10">AL16/(R16/100)</f>
        <v>26.029654036243823</v>
      </c>
      <c r="AN16" s="374"/>
      <c r="AO16" s="195">
        <f>AO17</f>
        <v>61000</v>
      </c>
      <c r="AP16" s="95">
        <f>AP17</f>
        <v>61000</v>
      </c>
      <c r="AQ16" s="95">
        <f>AQ646+AQ17+AQ336+AQ392+AQ590</f>
        <v>50000</v>
      </c>
      <c r="AR16" s="95">
        <f t="shared" ref="AR16:AR24" si="11">AO16+AP16+AQ16</f>
        <v>172000</v>
      </c>
      <c r="AS16" s="195">
        <f t="shared" ref="AS16:AS21" si="12">AR16/(R16/100)</f>
        <v>14.168039538714991</v>
      </c>
      <c r="AT16" s="374"/>
      <c r="AU16" s="195">
        <f t="shared" ref="AU16:AU24" si="13">AL16+AR16</f>
        <v>488000</v>
      </c>
      <c r="AV16" s="195">
        <f t="shared" ref="AV16:AV24" si="14">AU16/(R16/100)</f>
        <v>40.197693574958812</v>
      </c>
      <c r="AW16" s="374"/>
      <c r="AX16" s="195">
        <f t="shared" ref="AX16:AX24" si="15">AF16+AU16</f>
        <v>1214000</v>
      </c>
      <c r="AY16" s="195">
        <f t="shared" ref="AY16:AY24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>
        <f t="shared" ref="O17:R20" si="17">O18</f>
        <v>1214000</v>
      </c>
      <c r="P17" s="66">
        <f t="shared" si="17"/>
        <v>1318000</v>
      </c>
      <c r="Q17" s="67">
        <f t="shared" si="17"/>
        <v>1424000</v>
      </c>
      <c r="R17" s="99">
        <f t="shared" si="17"/>
        <v>1214000</v>
      </c>
      <c r="S17" s="383"/>
      <c r="T17" s="99">
        <f t="shared" ref="T17:U20" si="18">T18</f>
        <v>184000</v>
      </c>
      <c r="U17" s="99">
        <f t="shared" si="18"/>
        <v>94000</v>
      </c>
      <c r="V17" s="99">
        <f>V647+V18+V337+V393+V591</f>
        <v>92000</v>
      </c>
      <c r="W17" s="99">
        <f t="shared" si="3"/>
        <v>370000</v>
      </c>
      <c r="X17" s="98">
        <f t="shared" si="4"/>
        <v>30.477759472817134</v>
      </c>
      <c r="Y17" s="374"/>
      <c r="Z17" s="98">
        <f t="shared" ref="Z17:AA20" si="19">Z18</f>
        <v>119000</v>
      </c>
      <c r="AA17" s="99">
        <f t="shared" si="19"/>
        <v>119000</v>
      </c>
      <c r="AB17" s="99">
        <f>AB647+AB18+AB337+AB393+AB591</f>
        <v>118000</v>
      </c>
      <c r="AC17" s="99">
        <f t="shared" si="5"/>
        <v>356000</v>
      </c>
      <c r="AD17" s="65">
        <f t="shared" si="6"/>
        <v>29.324546952224054</v>
      </c>
      <c r="AE17" s="374"/>
      <c r="AF17" s="65">
        <f t="shared" si="7"/>
        <v>726000</v>
      </c>
      <c r="AG17" s="65">
        <f t="shared" si="8"/>
        <v>59.802306425041188</v>
      </c>
      <c r="AH17" s="374"/>
      <c r="AI17" s="65">
        <f t="shared" ref="AI17:AJ20" si="20">AI18</f>
        <v>106000</v>
      </c>
      <c r="AJ17" s="99">
        <f t="shared" si="20"/>
        <v>105000</v>
      </c>
      <c r="AK17" s="99">
        <f>AK647+AK18+AK337+AK393+AK591</f>
        <v>105000</v>
      </c>
      <c r="AL17" s="99">
        <f t="shared" si="9"/>
        <v>316000</v>
      </c>
      <c r="AM17" s="65">
        <f t="shared" si="10"/>
        <v>26.029654036243823</v>
      </c>
      <c r="AN17" s="374"/>
      <c r="AO17" s="65">
        <f t="shared" ref="AO17:AP20" si="21">AO18</f>
        <v>61000</v>
      </c>
      <c r="AP17" s="99">
        <f t="shared" si="21"/>
        <v>61000</v>
      </c>
      <c r="AQ17" s="99">
        <f>AQ647+AQ18+AQ337+AQ393+AQ591</f>
        <v>50000</v>
      </c>
      <c r="AR17" s="99">
        <f t="shared" si="11"/>
        <v>172000</v>
      </c>
      <c r="AS17" s="65">
        <f t="shared" si="12"/>
        <v>14.168039538714991</v>
      </c>
      <c r="AT17" s="374"/>
      <c r="AU17" s="65">
        <f t="shared" si="13"/>
        <v>488000</v>
      </c>
      <c r="AV17" s="65">
        <f t="shared" si="14"/>
        <v>40.197693574958812</v>
      </c>
      <c r="AW17" s="374"/>
      <c r="AX17" s="65">
        <f t="shared" si="15"/>
        <v>1214000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167</v>
      </c>
      <c r="O18" s="103">
        <f t="shared" si="17"/>
        <v>1214000</v>
      </c>
      <c r="P18" s="131">
        <f t="shared" si="17"/>
        <v>1318000</v>
      </c>
      <c r="Q18" s="132">
        <f t="shared" si="17"/>
        <v>1424000</v>
      </c>
      <c r="R18" s="103">
        <f t="shared" si="17"/>
        <v>1214000</v>
      </c>
      <c r="S18" s="379"/>
      <c r="T18" s="103">
        <f t="shared" si="18"/>
        <v>184000</v>
      </c>
      <c r="U18" s="103">
        <f t="shared" si="18"/>
        <v>94000</v>
      </c>
      <c r="V18" s="103">
        <f>V648+V19+V338+V394+V592</f>
        <v>92000</v>
      </c>
      <c r="W18" s="103">
        <f t="shared" si="3"/>
        <v>370000</v>
      </c>
      <c r="X18" s="102">
        <f t="shared" si="4"/>
        <v>30.477759472817134</v>
      </c>
      <c r="Y18" s="374"/>
      <c r="Z18" s="102">
        <f t="shared" si="19"/>
        <v>119000</v>
      </c>
      <c r="AA18" s="103">
        <f t="shared" si="19"/>
        <v>119000</v>
      </c>
      <c r="AB18" s="103">
        <f>AB648+AB19+AB338+AB394+AB592</f>
        <v>118000</v>
      </c>
      <c r="AC18" s="103">
        <f t="shared" si="5"/>
        <v>356000</v>
      </c>
      <c r="AD18" s="420">
        <f t="shared" si="6"/>
        <v>29.324546952224054</v>
      </c>
      <c r="AE18" s="374"/>
      <c r="AF18" s="420">
        <f t="shared" si="7"/>
        <v>726000</v>
      </c>
      <c r="AG18" s="420">
        <f t="shared" si="8"/>
        <v>59.802306425041188</v>
      </c>
      <c r="AH18" s="374"/>
      <c r="AI18" s="420">
        <f t="shared" si="20"/>
        <v>106000</v>
      </c>
      <c r="AJ18" s="103">
        <f t="shared" si="20"/>
        <v>105000</v>
      </c>
      <c r="AK18" s="103">
        <f>AK648+AK19+AK338+AK394+AK592</f>
        <v>105000</v>
      </c>
      <c r="AL18" s="103">
        <f t="shared" si="9"/>
        <v>316000</v>
      </c>
      <c r="AM18" s="420">
        <f t="shared" si="10"/>
        <v>26.029654036243823</v>
      </c>
      <c r="AN18" s="374"/>
      <c r="AO18" s="420">
        <f t="shared" si="21"/>
        <v>61000</v>
      </c>
      <c r="AP18" s="103">
        <f t="shared" si="21"/>
        <v>61000</v>
      </c>
      <c r="AQ18" s="103">
        <f>AQ648+AQ19+AQ338+AQ394+AQ592</f>
        <v>50000</v>
      </c>
      <c r="AR18" s="103">
        <f t="shared" si="11"/>
        <v>172000</v>
      </c>
      <c r="AS18" s="420">
        <f t="shared" si="12"/>
        <v>14.168039538714991</v>
      </c>
      <c r="AT18" s="374"/>
      <c r="AU18" s="420">
        <f t="shared" si="13"/>
        <v>488000</v>
      </c>
      <c r="AV18" s="420">
        <f t="shared" si="14"/>
        <v>40.197693574958812</v>
      </c>
      <c r="AW18" s="374"/>
      <c r="AX18" s="420">
        <f t="shared" si="15"/>
        <v>1214000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2</v>
      </c>
      <c r="H19" s="172"/>
      <c r="I19" s="59"/>
      <c r="J19" s="60"/>
      <c r="K19" s="61"/>
      <c r="L19" s="62"/>
      <c r="M19" s="63"/>
      <c r="N19" s="101" t="s">
        <v>168</v>
      </c>
      <c r="O19" s="103">
        <f t="shared" si="17"/>
        <v>1214000</v>
      </c>
      <c r="P19" s="131">
        <f t="shared" si="17"/>
        <v>1318000</v>
      </c>
      <c r="Q19" s="132">
        <f t="shared" si="17"/>
        <v>1424000</v>
      </c>
      <c r="R19" s="103">
        <f t="shared" si="17"/>
        <v>1214000</v>
      </c>
      <c r="S19" s="379"/>
      <c r="T19" s="103">
        <f t="shared" si="18"/>
        <v>184000</v>
      </c>
      <c r="U19" s="103">
        <f t="shared" si="18"/>
        <v>94000</v>
      </c>
      <c r="V19" s="103">
        <f>V649+V20+V339+V395+V593</f>
        <v>92000</v>
      </c>
      <c r="W19" s="103">
        <f t="shared" si="3"/>
        <v>370000</v>
      </c>
      <c r="X19" s="102">
        <f t="shared" si="4"/>
        <v>30.477759472817134</v>
      </c>
      <c r="Y19" s="374"/>
      <c r="Z19" s="102">
        <f t="shared" si="19"/>
        <v>119000</v>
      </c>
      <c r="AA19" s="103">
        <f t="shared" si="19"/>
        <v>119000</v>
      </c>
      <c r="AB19" s="103">
        <f>AB649+AB20+AB339+AB395+AB593</f>
        <v>118000</v>
      </c>
      <c r="AC19" s="103">
        <f t="shared" si="5"/>
        <v>356000</v>
      </c>
      <c r="AD19" s="420">
        <f t="shared" si="6"/>
        <v>29.324546952224054</v>
      </c>
      <c r="AE19" s="374"/>
      <c r="AF19" s="420">
        <f t="shared" si="7"/>
        <v>726000</v>
      </c>
      <c r="AG19" s="420">
        <f t="shared" si="8"/>
        <v>59.802306425041188</v>
      </c>
      <c r="AH19" s="374"/>
      <c r="AI19" s="420">
        <f t="shared" si="20"/>
        <v>106000</v>
      </c>
      <c r="AJ19" s="103">
        <f t="shared" si="20"/>
        <v>105000</v>
      </c>
      <c r="AK19" s="103">
        <f>AK649+AK20+AK339+AK395+AK593</f>
        <v>105000</v>
      </c>
      <c r="AL19" s="103">
        <f t="shared" si="9"/>
        <v>316000</v>
      </c>
      <c r="AM19" s="420">
        <f t="shared" si="10"/>
        <v>26.029654036243823</v>
      </c>
      <c r="AN19" s="374"/>
      <c r="AO19" s="420">
        <f t="shared" si="21"/>
        <v>61000</v>
      </c>
      <c r="AP19" s="103">
        <f t="shared" si="21"/>
        <v>61000</v>
      </c>
      <c r="AQ19" s="103">
        <f>AQ649+AQ20+AQ339+AQ395+AQ593</f>
        <v>50000</v>
      </c>
      <c r="AR19" s="103">
        <f t="shared" si="11"/>
        <v>172000</v>
      </c>
      <c r="AS19" s="420">
        <f t="shared" si="12"/>
        <v>14.168039538714991</v>
      </c>
      <c r="AT19" s="374"/>
      <c r="AU19" s="420">
        <f t="shared" si="13"/>
        <v>488000</v>
      </c>
      <c r="AV19" s="420">
        <f t="shared" si="14"/>
        <v>40.197693574958812</v>
      </c>
      <c r="AW19" s="374"/>
      <c r="AX19" s="420">
        <f t="shared" si="15"/>
        <v>1214000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168</v>
      </c>
      <c r="O20" s="103">
        <f t="shared" si="17"/>
        <v>1214000</v>
      </c>
      <c r="P20" s="131">
        <f t="shared" si="17"/>
        <v>1318000</v>
      </c>
      <c r="Q20" s="132">
        <f t="shared" si="17"/>
        <v>1424000</v>
      </c>
      <c r="R20" s="103">
        <f t="shared" si="17"/>
        <v>1214000</v>
      </c>
      <c r="S20" s="379"/>
      <c r="T20" s="103">
        <f t="shared" si="18"/>
        <v>184000</v>
      </c>
      <c r="U20" s="103">
        <f t="shared" si="18"/>
        <v>94000</v>
      </c>
      <c r="V20" s="103">
        <f>V650+V21+V340+V396+V594</f>
        <v>92000</v>
      </c>
      <c r="W20" s="103">
        <f t="shared" si="3"/>
        <v>370000</v>
      </c>
      <c r="X20" s="102">
        <f t="shared" si="4"/>
        <v>30.477759472817134</v>
      </c>
      <c r="Y20" s="374"/>
      <c r="Z20" s="102">
        <f t="shared" si="19"/>
        <v>119000</v>
      </c>
      <c r="AA20" s="103">
        <f t="shared" si="19"/>
        <v>119000</v>
      </c>
      <c r="AB20" s="103">
        <f>AB650+AB21+AB340+AB396+AB594</f>
        <v>118000</v>
      </c>
      <c r="AC20" s="103">
        <f t="shared" si="5"/>
        <v>356000</v>
      </c>
      <c r="AD20" s="420">
        <f t="shared" si="6"/>
        <v>29.324546952224054</v>
      </c>
      <c r="AE20" s="374"/>
      <c r="AF20" s="420">
        <f t="shared" si="7"/>
        <v>726000</v>
      </c>
      <c r="AG20" s="420">
        <f t="shared" si="8"/>
        <v>59.802306425041188</v>
      </c>
      <c r="AH20" s="374"/>
      <c r="AI20" s="420">
        <f t="shared" si="20"/>
        <v>106000</v>
      </c>
      <c r="AJ20" s="103">
        <f t="shared" si="20"/>
        <v>105000</v>
      </c>
      <c r="AK20" s="103">
        <f>AK650+AK21+AK340+AK396+AK594</f>
        <v>105000</v>
      </c>
      <c r="AL20" s="103">
        <f t="shared" si="9"/>
        <v>316000</v>
      </c>
      <c r="AM20" s="420">
        <f t="shared" si="10"/>
        <v>26.029654036243823</v>
      </c>
      <c r="AN20" s="374"/>
      <c r="AO20" s="420">
        <f t="shared" si="21"/>
        <v>61000</v>
      </c>
      <c r="AP20" s="103">
        <f t="shared" si="21"/>
        <v>61000</v>
      </c>
      <c r="AQ20" s="103">
        <f>AQ650+AQ21+AQ340+AQ396+AQ594</f>
        <v>50000</v>
      </c>
      <c r="AR20" s="103">
        <f t="shared" si="11"/>
        <v>172000</v>
      </c>
      <c r="AS20" s="420">
        <f t="shared" si="12"/>
        <v>14.168039538714991</v>
      </c>
      <c r="AT20" s="374"/>
      <c r="AU20" s="420">
        <f t="shared" si="13"/>
        <v>488000</v>
      </c>
      <c r="AV20" s="420">
        <f t="shared" si="14"/>
        <v>40.197693574958812</v>
      </c>
      <c r="AW20" s="374"/>
      <c r="AX20" s="420">
        <f t="shared" si="15"/>
        <v>1214000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O22+O24+O26</f>
        <v>1214000</v>
      </c>
      <c r="P21" s="127">
        <f>P22+P24+P26</f>
        <v>1318000</v>
      </c>
      <c r="Q21" s="128">
        <f>Q22+Q24+Q26</f>
        <v>1424000</v>
      </c>
      <c r="R21" s="126">
        <f>R22+R24+R26</f>
        <v>1214000</v>
      </c>
      <c r="S21" s="388"/>
      <c r="T21" s="126">
        <f>T22+T24+T26</f>
        <v>184000</v>
      </c>
      <c r="U21" s="126">
        <f>U22+U24+U26</f>
        <v>94000</v>
      </c>
      <c r="V21" s="126">
        <f>V22+V24+V26</f>
        <v>92000</v>
      </c>
      <c r="W21" s="126">
        <f t="shared" si="3"/>
        <v>370000</v>
      </c>
      <c r="X21" s="125">
        <f t="shared" si="4"/>
        <v>30.477759472817134</v>
      </c>
      <c r="Y21" s="374"/>
      <c r="Z21" s="125">
        <f>Z22+Z24+Z26</f>
        <v>119000</v>
      </c>
      <c r="AA21" s="126">
        <f>AA22+AA24+AA26</f>
        <v>119000</v>
      </c>
      <c r="AB21" s="126">
        <f>AB22+AB24+AB26</f>
        <v>118000</v>
      </c>
      <c r="AC21" s="126">
        <f t="shared" si="5"/>
        <v>356000</v>
      </c>
      <c r="AD21" s="423">
        <f t="shared" si="6"/>
        <v>29.324546952224054</v>
      </c>
      <c r="AE21" s="374"/>
      <c r="AF21" s="423">
        <f t="shared" si="7"/>
        <v>726000</v>
      </c>
      <c r="AG21" s="423">
        <f t="shared" si="8"/>
        <v>59.802306425041188</v>
      </c>
      <c r="AH21" s="374"/>
      <c r="AI21" s="423">
        <f>AI22+AI24+AI26</f>
        <v>106000</v>
      </c>
      <c r="AJ21" s="126">
        <f>AJ22+AJ24+AJ26</f>
        <v>105000</v>
      </c>
      <c r="AK21" s="126">
        <f>AK22+AK24+AK26</f>
        <v>105000</v>
      </c>
      <c r="AL21" s="126">
        <f t="shared" si="9"/>
        <v>316000</v>
      </c>
      <c r="AM21" s="423">
        <f t="shared" si="10"/>
        <v>26.029654036243823</v>
      </c>
      <c r="AN21" s="374"/>
      <c r="AO21" s="423">
        <f>AO22+AO24+AO26</f>
        <v>61000</v>
      </c>
      <c r="AP21" s="126">
        <f>AP22+AP24+AP26</f>
        <v>61000</v>
      </c>
      <c r="AQ21" s="126">
        <f>AQ22+AQ24+AQ26</f>
        <v>50000</v>
      </c>
      <c r="AR21" s="126">
        <f t="shared" si="11"/>
        <v>172000</v>
      </c>
      <c r="AS21" s="423">
        <f t="shared" si="12"/>
        <v>14.168039538714991</v>
      </c>
      <c r="AT21" s="374"/>
      <c r="AU21" s="423">
        <f t="shared" si="13"/>
        <v>488000</v>
      </c>
      <c r="AV21" s="423">
        <f t="shared" si="14"/>
        <v>40.197693574958812</v>
      </c>
      <c r="AW21" s="374"/>
      <c r="AX21" s="423">
        <f t="shared" si="15"/>
        <v>1214000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1030000</v>
      </c>
      <c r="P22" s="131">
        <f>P23</f>
        <v>1116000</v>
      </c>
      <c r="Q22" s="132">
        <f>Q23</f>
        <v>1204000</v>
      </c>
      <c r="R22" s="103">
        <f>R23</f>
        <v>1030000</v>
      </c>
      <c r="S22" s="379"/>
      <c r="T22" s="103">
        <f>T23</f>
        <v>155000</v>
      </c>
      <c r="U22" s="103">
        <f>U23</f>
        <v>78000</v>
      </c>
      <c r="V22" s="103">
        <f>V23</f>
        <v>77000</v>
      </c>
      <c r="W22" s="103">
        <f t="shared" si="3"/>
        <v>310000</v>
      </c>
      <c r="X22" s="102">
        <f t="shared" si="4"/>
        <v>30.097087378640776</v>
      </c>
      <c r="Y22" s="374"/>
      <c r="Z22" s="102">
        <f>Z23</f>
        <v>100000</v>
      </c>
      <c r="AA22" s="103">
        <f>AA23</f>
        <v>100000</v>
      </c>
      <c r="AB22" s="103">
        <f>AB23</f>
        <v>100000</v>
      </c>
      <c r="AC22" s="103">
        <f t="shared" si="5"/>
        <v>300000</v>
      </c>
      <c r="AD22" s="424">
        <f>AC22/(O22/100)</f>
        <v>29.126213592233011</v>
      </c>
      <c r="AE22" s="374"/>
      <c r="AF22" s="420">
        <f t="shared" si="7"/>
        <v>610000</v>
      </c>
      <c r="AG22" s="420">
        <f t="shared" si="8"/>
        <v>59.223300970873787</v>
      </c>
      <c r="AH22" s="374"/>
      <c r="AI22" s="420">
        <f>AI23</f>
        <v>90000</v>
      </c>
      <c r="AJ22" s="103">
        <f>AJ23</f>
        <v>90000</v>
      </c>
      <c r="AK22" s="103">
        <f>AK23</f>
        <v>90000</v>
      </c>
      <c r="AL22" s="103">
        <f t="shared" si="9"/>
        <v>270000</v>
      </c>
      <c r="AM22" s="424">
        <f>AL22/(O22/100)</f>
        <v>26.21359223300971</v>
      </c>
      <c r="AN22" s="374"/>
      <c r="AO22" s="420">
        <f>AO23</f>
        <v>52000</v>
      </c>
      <c r="AP22" s="103">
        <f>AP23</f>
        <v>52000</v>
      </c>
      <c r="AQ22" s="103">
        <f>AQ23</f>
        <v>46000</v>
      </c>
      <c r="AR22" s="103">
        <f t="shared" si="11"/>
        <v>150000</v>
      </c>
      <c r="AS22" s="424">
        <f>AR22/(O22/100)</f>
        <v>14.563106796116505</v>
      </c>
      <c r="AT22" s="374"/>
      <c r="AU22" s="420">
        <f t="shared" si="13"/>
        <v>420000</v>
      </c>
      <c r="AV22" s="420">
        <f t="shared" si="14"/>
        <v>40.776699029126213</v>
      </c>
      <c r="AW22" s="374"/>
      <c r="AX22" s="420">
        <f t="shared" si="15"/>
        <v>1030000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1030000</v>
      </c>
      <c r="P23" s="136">
        <v>1116000</v>
      </c>
      <c r="Q23" s="137">
        <v>1204000</v>
      </c>
      <c r="R23" s="129">
        <v>1030000</v>
      </c>
      <c r="S23" s="375"/>
      <c r="T23" s="129">
        <v>155000</v>
      </c>
      <c r="U23" s="129">
        <v>78000</v>
      </c>
      <c r="V23" s="129">
        <v>77000</v>
      </c>
      <c r="W23" s="129">
        <f>T23+U23+V23</f>
        <v>310000</v>
      </c>
      <c r="X23" s="135">
        <f>W23/(R23/100)</f>
        <v>30.097087378640776</v>
      </c>
      <c r="Y23" s="374"/>
      <c r="Z23" s="135">
        <v>100000</v>
      </c>
      <c r="AA23" s="129">
        <v>100000</v>
      </c>
      <c r="AB23" s="129">
        <v>100000</v>
      </c>
      <c r="AC23" s="129">
        <f>Z23+AA23+AB23</f>
        <v>300000</v>
      </c>
      <c r="AD23" s="424">
        <f>AC23/(O23/100)</f>
        <v>29.126213592233011</v>
      </c>
      <c r="AE23" s="374"/>
      <c r="AF23" s="424">
        <f>W23+AC23</f>
        <v>610000</v>
      </c>
      <c r="AG23" s="424">
        <f>AF23/(R23/100)</f>
        <v>59.223300970873787</v>
      </c>
      <c r="AH23" s="374"/>
      <c r="AI23" s="424">
        <v>90000</v>
      </c>
      <c r="AJ23" s="129">
        <v>90000</v>
      </c>
      <c r="AK23" s="129">
        <v>90000</v>
      </c>
      <c r="AL23" s="129">
        <f>AI23+AJ23+AK23</f>
        <v>270000</v>
      </c>
      <c r="AM23" s="424">
        <f>AL23/(O23/100)</f>
        <v>26.21359223300971</v>
      </c>
      <c r="AN23" s="374"/>
      <c r="AO23" s="424">
        <v>52000</v>
      </c>
      <c r="AP23" s="129">
        <v>52000</v>
      </c>
      <c r="AQ23" s="129">
        <v>46000</v>
      </c>
      <c r="AR23" s="129">
        <f>AO23+AP23+AQ23</f>
        <v>150000</v>
      </c>
      <c r="AS23" s="424">
        <f>AR23/(O23/100)</f>
        <v>14.563106796116505</v>
      </c>
      <c r="AT23" s="374"/>
      <c r="AU23" s="424">
        <f>AL23+AR23</f>
        <v>420000</v>
      </c>
      <c r="AV23" s="424">
        <f>AU23/(R23/100)</f>
        <v>40.776699029126213</v>
      </c>
      <c r="AW23" s="374"/>
      <c r="AX23" s="424">
        <f>AF23+AU23</f>
        <v>1030000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170000</v>
      </c>
      <c r="P24" s="131">
        <f>P25</f>
        <v>184000</v>
      </c>
      <c r="Q24" s="132">
        <f>Q25</f>
        <v>198000</v>
      </c>
      <c r="R24" s="103">
        <f>R25</f>
        <v>170000</v>
      </c>
      <c r="S24" s="379"/>
      <c r="T24" s="103">
        <f>T25</f>
        <v>26000</v>
      </c>
      <c r="U24" s="103">
        <f>U25</f>
        <v>13000</v>
      </c>
      <c r="V24" s="103">
        <f>V25</f>
        <v>13000</v>
      </c>
      <c r="W24" s="103">
        <f t="shared" si="3"/>
        <v>52000</v>
      </c>
      <c r="X24" s="102">
        <f t="shared" si="4"/>
        <v>30.588235294117649</v>
      </c>
      <c r="Y24" s="374"/>
      <c r="Z24" s="102">
        <f>Z25</f>
        <v>17000</v>
      </c>
      <c r="AA24" s="103">
        <f>AA25</f>
        <v>17000</v>
      </c>
      <c r="AB24" s="103">
        <f>AB25</f>
        <v>17000</v>
      </c>
      <c r="AC24" s="103">
        <f t="shared" si="5"/>
        <v>51000</v>
      </c>
      <c r="AD24" s="424">
        <f>AC24/(O24/100)</f>
        <v>30</v>
      </c>
      <c r="AE24" s="374"/>
      <c r="AF24" s="420">
        <f t="shared" si="7"/>
        <v>103000</v>
      </c>
      <c r="AG24" s="420">
        <f t="shared" si="8"/>
        <v>60.588235294117645</v>
      </c>
      <c r="AH24" s="374"/>
      <c r="AI24" s="420">
        <f>AI25</f>
        <v>15000</v>
      </c>
      <c r="AJ24" s="103">
        <f>AJ25</f>
        <v>15000</v>
      </c>
      <c r="AK24" s="103">
        <f>AK25</f>
        <v>15000</v>
      </c>
      <c r="AL24" s="103">
        <f t="shared" si="9"/>
        <v>45000</v>
      </c>
      <c r="AM24" s="424">
        <f>AL24/(O24/100)</f>
        <v>26.470588235294116</v>
      </c>
      <c r="AN24" s="374"/>
      <c r="AO24" s="420">
        <f>AO25</f>
        <v>9000</v>
      </c>
      <c r="AP24" s="103">
        <f>AP25</f>
        <v>9000</v>
      </c>
      <c r="AQ24" s="103">
        <f>AQ25</f>
        <v>4000</v>
      </c>
      <c r="AR24" s="103">
        <f t="shared" si="11"/>
        <v>22000</v>
      </c>
      <c r="AS24" s="424">
        <f>AR24/(O24/100)</f>
        <v>12.941176470588236</v>
      </c>
      <c r="AT24" s="374"/>
      <c r="AU24" s="420">
        <f t="shared" si="13"/>
        <v>67000</v>
      </c>
      <c r="AV24" s="420">
        <f t="shared" si="14"/>
        <v>39.411764705882355</v>
      </c>
      <c r="AW24" s="374"/>
      <c r="AX24" s="420">
        <f t="shared" si="15"/>
        <v>170000</v>
      </c>
      <c r="AY24" s="420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170000</v>
      </c>
      <c r="P25" s="136">
        <v>184000</v>
      </c>
      <c r="Q25" s="137">
        <v>198000</v>
      </c>
      <c r="R25" s="129">
        <v>170000</v>
      </c>
      <c r="S25" s="375"/>
      <c r="T25" s="129">
        <v>26000</v>
      </c>
      <c r="U25" s="129">
        <v>13000</v>
      </c>
      <c r="V25" s="129">
        <v>13000</v>
      </c>
      <c r="W25" s="129">
        <f>T25+U25+V25</f>
        <v>52000</v>
      </c>
      <c r="X25" s="135">
        <f>W25/(R25/100)</f>
        <v>30.588235294117649</v>
      </c>
      <c r="Y25" s="374"/>
      <c r="Z25" s="135">
        <v>17000</v>
      </c>
      <c r="AA25" s="129">
        <v>17000</v>
      </c>
      <c r="AB25" s="129">
        <v>17000</v>
      </c>
      <c r="AC25" s="129">
        <f>Z25+AA25+AB25</f>
        <v>51000</v>
      </c>
      <c r="AD25" s="424">
        <f>AC25/(O25/100)</f>
        <v>30</v>
      </c>
      <c r="AE25" s="374"/>
      <c r="AF25" s="424">
        <f>W25+AC25</f>
        <v>103000</v>
      </c>
      <c r="AG25" s="424">
        <f>AF25/(R25/100)</f>
        <v>60.588235294117645</v>
      </c>
      <c r="AH25" s="374"/>
      <c r="AI25" s="424">
        <v>15000</v>
      </c>
      <c r="AJ25" s="129">
        <v>15000</v>
      </c>
      <c r="AK25" s="129">
        <v>15000</v>
      </c>
      <c r="AL25" s="129">
        <f>AI25+AJ25+AK25</f>
        <v>45000</v>
      </c>
      <c r="AM25" s="424">
        <f>AL25/(O25/100)</f>
        <v>26.470588235294116</v>
      </c>
      <c r="AN25" s="374"/>
      <c r="AO25" s="424">
        <v>9000</v>
      </c>
      <c r="AP25" s="129">
        <v>9000</v>
      </c>
      <c r="AQ25" s="129">
        <v>4000</v>
      </c>
      <c r="AR25" s="129">
        <f>AO25+AP25+AQ25</f>
        <v>22000</v>
      </c>
      <c r="AS25" s="424">
        <f>AR25/(O25/100)</f>
        <v>12.941176470588236</v>
      </c>
      <c r="AT25" s="374"/>
      <c r="AU25" s="424">
        <f>AL25+AR25</f>
        <v>67000</v>
      </c>
      <c r="AV25" s="424">
        <f>AU25/(R25/100)</f>
        <v>39.411764705882355</v>
      </c>
      <c r="AW25" s="374"/>
      <c r="AX25" s="424">
        <f>AF25+AU25</f>
        <v>170000</v>
      </c>
      <c r="AY25" s="424">
        <f>AX25/(R25/100)</f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>
        <f>O27+O28+O29</f>
        <v>14000</v>
      </c>
      <c r="P26" s="103">
        <f>P27+P28+P29</f>
        <v>18000</v>
      </c>
      <c r="Q26" s="103">
        <f>Q27+Q28+Q29</f>
        <v>22000</v>
      </c>
      <c r="R26" s="103">
        <f>R27+R28+R29</f>
        <v>14000</v>
      </c>
      <c r="S26" s="379"/>
      <c r="T26" s="103">
        <f>T27+T28+T29</f>
        <v>3000</v>
      </c>
      <c r="U26" s="103">
        <f>U27+U28+U29</f>
        <v>3000</v>
      </c>
      <c r="V26" s="103">
        <f>V27+V28+V29</f>
        <v>2000</v>
      </c>
      <c r="W26" s="103">
        <f>T26+U26+V26</f>
        <v>8000</v>
      </c>
      <c r="X26" s="102">
        <f>W26/(R26/100)</f>
        <v>57.142857142857146</v>
      </c>
      <c r="Y26" s="374"/>
      <c r="Z26" s="102">
        <f>Z27+Z28+Z29</f>
        <v>2000</v>
      </c>
      <c r="AA26" s="103">
        <f>AA27+AA28+AA29</f>
        <v>2000</v>
      </c>
      <c r="AB26" s="103">
        <f>AB27+AB28+AB29</f>
        <v>1000</v>
      </c>
      <c r="AC26" s="103">
        <f>Z26+AA26+AB26</f>
        <v>5000</v>
      </c>
      <c r="AD26" s="420">
        <f>AC26/(R26/100)</f>
        <v>35.714285714285715</v>
      </c>
      <c r="AE26" s="374"/>
      <c r="AF26" s="420">
        <f>W26+AC26</f>
        <v>13000</v>
      </c>
      <c r="AG26" s="420">
        <f>AF26/(R26/100)</f>
        <v>92.857142857142861</v>
      </c>
      <c r="AH26" s="374"/>
      <c r="AI26" s="420">
        <f>AI27+AI28+AI29</f>
        <v>1000</v>
      </c>
      <c r="AJ26" s="103">
        <f>AJ27+AJ28+AJ29</f>
        <v>0</v>
      </c>
      <c r="AK26" s="103">
        <f>AK27+AK28+AK29</f>
        <v>0</v>
      </c>
      <c r="AL26" s="103">
        <f>AI26+AJ26+AK26</f>
        <v>1000</v>
      </c>
      <c r="AM26" s="420">
        <f>AL26/(R26/100)</f>
        <v>7.1428571428571432</v>
      </c>
      <c r="AN26" s="374"/>
      <c r="AO26" s="420">
        <f>AO27+AO28+AO29</f>
        <v>0</v>
      </c>
      <c r="AP26" s="103">
        <f>AP27+AP28+AP29</f>
        <v>0</v>
      </c>
      <c r="AQ26" s="103">
        <f>AQ27+AQ28+AQ29</f>
        <v>0</v>
      </c>
      <c r="AR26" s="103">
        <f>AO26+AP26+AQ26</f>
        <v>0</v>
      </c>
      <c r="AS26" s="420">
        <f>AR26/(R26/100)</f>
        <v>0</v>
      </c>
      <c r="AT26" s="374"/>
      <c r="AU26" s="420">
        <f>AL26+AR26</f>
        <v>1000</v>
      </c>
      <c r="AV26" s="420">
        <f>AU26/(R26/100)</f>
        <v>7.1428571428571432</v>
      </c>
      <c r="AW26" s="374"/>
      <c r="AX26" s="420">
        <f>AF26+AU26</f>
        <v>14000</v>
      </c>
      <c r="AY26" s="420">
        <f>AX26/(R26/100)</f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5000</v>
      </c>
      <c r="P27" s="136">
        <v>6000</v>
      </c>
      <c r="Q27" s="137">
        <v>7000</v>
      </c>
      <c r="R27" s="129">
        <v>5000</v>
      </c>
      <c r="S27" s="375"/>
      <c r="T27" s="129">
        <v>1000</v>
      </c>
      <c r="U27" s="129">
        <v>1000</v>
      </c>
      <c r="V27" s="129">
        <v>1000</v>
      </c>
      <c r="W27" s="129">
        <f>T27+U27+V27</f>
        <v>3000</v>
      </c>
      <c r="X27" s="135">
        <f>W27/(R27/100)</f>
        <v>60</v>
      </c>
      <c r="Y27" s="374"/>
      <c r="Z27" s="135">
        <v>1000</v>
      </c>
      <c r="AA27" s="129">
        <v>1000</v>
      </c>
      <c r="AB27" s="129"/>
      <c r="AC27" s="129">
        <f>Z27+AA27+AB27</f>
        <v>2000</v>
      </c>
      <c r="AD27" s="424">
        <f>AC27/(R27/100)</f>
        <v>40</v>
      </c>
      <c r="AE27" s="374"/>
      <c r="AF27" s="424">
        <f>W27+AC27</f>
        <v>5000</v>
      </c>
      <c r="AG27" s="424">
        <f>AF27/(R27/100)</f>
        <v>100</v>
      </c>
      <c r="AH27" s="374"/>
      <c r="AI27" s="424"/>
      <c r="AJ27" s="129"/>
      <c r="AK27" s="129"/>
      <c r="AL27" s="129">
        <f>AI27+AJ27+AK27</f>
        <v>0</v>
      </c>
      <c r="AM27" s="424">
        <f>AL27/(R27/100)</f>
        <v>0</v>
      </c>
      <c r="AN27" s="374"/>
      <c r="AO27" s="424"/>
      <c r="AP27" s="129"/>
      <c r="AQ27" s="129"/>
      <c r="AR27" s="129">
        <f>AO27+AP27+AQ27</f>
        <v>0</v>
      </c>
      <c r="AS27" s="424">
        <f>AR27/(R27/100)</f>
        <v>0</v>
      </c>
      <c r="AT27" s="374"/>
      <c r="AU27" s="424">
        <f>AL27+AR27</f>
        <v>0</v>
      </c>
      <c r="AV27" s="424">
        <f>AU27/(R27/100)</f>
        <v>0</v>
      </c>
      <c r="AW27" s="374"/>
      <c r="AX27" s="424">
        <f>AF27+AU27</f>
        <v>5000</v>
      </c>
      <c r="AY27" s="424">
        <f>AX27/(R27/100)</f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7000</v>
      </c>
      <c r="P28" s="136">
        <v>9000</v>
      </c>
      <c r="Q28" s="137">
        <v>11000</v>
      </c>
      <c r="R28" s="129">
        <v>7000</v>
      </c>
      <c r="S28" s="375"/>
      <c r="T28" s="129">
        <v>1000</v>
      </c>
      <c r="U28" s="129">
        <v>1000</v>
      </c>
      <c r="V28" s="129">
        <v>1000</v>
      </c>
      <c r="W28" s="129">
        <f>T28+U28+V28</f>
        <v>3000</v>
      </c>
      <c r="X28" s="135">
        <f>W28/(R28/100)</f>
        <v>42.857142857142854</v>
      </c>
      <c r="Y28" s="374"/>
      <c r="Z28" s="135">
        <v>1000</v>
      </c>
      <c r="AA28" s="129">
        <v>1000</v>
      </c>
      <c r="AB28" s="129">
        <v>1000</v>
      </c>
      <c r="AC28" s="129">
        <f>Z28+AA28+AB28</f>
        <v>3000</v>
      </c>
      <c r="AD28" s="424">
        <f>AC28/(R28/100)</f>
        <v>42.857142857142854</v>
      </c>
      <c r="AE28" s="374"/>
      <c r="AF28" s="424">
        <f>W28+AC28</f>
        <v>6000</v>
      </c>
      <c r="AG28" s="424">
        <f>AF28/(R28/100)</f>
        <v>85.714285714285708</v>
      </c>
      <c r="AH28" s="374"/>
      <c r="AI28" s="424">
        <v>1000</v>
      </c>
      <c r="AJ28" s="129"/>
      <c r="AK28" s="129"/>
      <c r="AL28" s="129">
        <f>AI28+AJ28+AK28</f>
        <v>1000</v>
      </c>
      <c r="AM28" s="424">
        <f>AL28/(R28/100)</f>
        <v>14.285714285714286</v>
      </c>
      <c r="AN28" s="374"/>
      <c r="AO28" s="424"/>
      <c r="AP28" s="129"/>
      <c r="AQ28" s="129"/>
      <c r="AR28" s="129">
        <f>AO28+AP28+AQ28</f>
        <v>0</v>
      </c>
      <c r="AS28" s="424">
        <f>AR28/(R28/100)</f>
        <v>0</v>
      </c>
      <c r="AT28" s="374"/>
      <c r="AU28" s="424">
        <f>AL28+AR28</f>
        <v>1000</v>
      </c>
      <c r="AV28" s="424">
        <f>AU28/(R28/100)</f>
        <v>14.285714285714286</v>
      </c>
      <c r="AW28" s="374"/>
      <c r="AX28" s="424">
        <f>AF28+AU28</f>
        <v>7000</v>
      </c>
      <c r="AY28" s="424">
        <f>AX28/(R28/100)</f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5</v>
      </c>
      <c r="L29" s="62"/>
      <c r="M29" s="63"/>
      <c r="N29" s="134" t="s">
        <v>58</v>
      </c>
      <c r="O29" s="129">
        <v>2000</v>
      </c>
      <c r="P29" s="136">
        <v>3000</v>
      </c>
      <c r="Q29" s="137">
        <v>4000</v>
      </c>
      <c r="R29" s="129">
        <v>2000</v>
      </c>
      <c r="S29" s="375"/>
      <c r="T29" s="129">
        <v>1000</v>
      </c>
      <c r="U29" s="129">
        <v>1000</v>
      </c>
      <c r="V29" s="129"/>
      <c r="W29" s="129">
        <f>T29+U29+V29</f>
        <v>2000</v>
      </c>
      <c r="X29" s="135">
        <f>W29/(R29/100)</f>
        <v>100</v>
      </c>
      <c r="Y29" s="374"/>
      <c r="Z29" s="135"/>
      <c r="AA29" s="129"/>
      <c r="AB29" s="129"/>
      <c r="AC29" s="129">
        <f>Z29+AA29+AB29</f>
        <v>0</v>
      </c>
      <c r="AD29" s="424">
        <f>AC29/(R29/100)</f>
        <v>0</v>
      </c>
      <c r="AE29" s="374"/>
      <c r="AF29" s="424">
        <f>W29+AC29</f>
        <v>2000</v>
      </c>
      <c r="AG29" s="424">
        <f>AF29/(R29/100)</f>
        <v>100</v>
      </c>
      <c r="AH29" s="374"/>
      <c r="AI29" s="424"/>
      <c r="AJ29" s="129"/>
      <c r="AK29" s="129"/>
      <c r="AL29" s="129">
        <f>AI29+AJ29+AK29</f>
        <v>0</v>
      </c>
      <c r="AM29" s="424">
        <f>AL29/(R29/100)</f>
        <v>0</v>
      </c>
      <c r="AN29" s="374"/>
      <c r="AO29" s="424"/>
      <c r="AP29" s="129"/>
      <c r="AQ29" s="129"/>
      <c r="AR29" s="129">
        <f>AO29+AP29+AQ29</f>
        <v>0</v>
      </c>
      <c r="AS29" s="424">
        <f>AR29/(R29/100)</f>
        <v>0</v>
      </c>
      <c r="AT29" s="374"/>
      <c r="AU29" s="424">
        <f>AL29+AR29</f>
        <v>0</v>
      </c>
      <c r="AV29" s="424">
        <f>AU29/(R29/100)</f>
        <v>0</v>
      </c>
      <c r="AW29" s="374"/>
      <c r="AX29" s="424">
        <f>AF29+AU29</f>
        <v>2000</v>
      </c>
      <c r="AY29" s="424">
        <f>AX29/(R29/100)</f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"/>
  <sheetViews>
    <sheetView zoomScale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W40" sqref="W40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hidden="1" customWidth="1"/>
    <col min="33" max="33" width="11.7109375" style="12" hidden="1" customWidth="1"/>
    <col min="34" max="34" width="1.7109375" style="12" hidden="1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40" width="9.140625" style="14"/>
    <col min="241" max="248" width="4" style="14" customWidth="1"/>
    <col min="249" max="249" width="6" style="14" customWidth="1"/>
    <col min="250" max="251" width="4" style="14" customWidth="1"/>
    <col min="252" max="253" width="0" style="14" hidden="1" customWidth="1"/>
    <col min="254" max="254" width="47.7109375" style="14" customWidth="1"/>
    <col min="255" max="257" width="0" style="14" hidden="1" customWidth="1"/>
    <col min="258" max="258" width="14.5703125" style="14" customWidth="1"/>
    <col min="259" max="268" width="0" style="14" hidden="1" customWidth="1"/>
    <col min="269" max="269" width="1.7109375" style="14" customWidth="1"/>
    <col min="270" max="270" width="13" style="14" customWidth="1"/>
    <col min="271" max="272" width="11.7109375" style="14" customWidth="1"/>
    <col min="273" max="273" width="13" style="14" customWidth="1"/>
    <col min="274" max="274" width="11.7109375" style="14" customWidth="1"/>
    <col min="275" max="275" width="1.7109375" style="14" customWidth="1"/>
    <col min="276" max="276" width="13" style="14" customWidth="1"/>
    <col min="277" max="278" width="1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4" width="0" style="14" hidden="1" customWidth="1"/>
    <col min="285" max="288" width="13" style="14" customWidth="1"/>
    <col min="289" max="289" width="11.7109375" style="14" customWidth="1"/>
    <col min="290" max="290" width="1.7109375" style="14" customWidth="1"/>
    <col min="291" max="293" width="1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7" width="13" style="14" customWidth="1"/>
    <col min="298" max="298" width="11.7109375" style="14" customWidth="1"/>
    <col min="299" max="299" width="1.7109375" style="14" customWidth="1"/>
    <col min="300" max="300" width="14.5703125" style="14" customWidth="1"/>
    <col min="301" max="301" width="11.7109375" style="14" customWidth="1"/>
    <col min="302" max="302" width="1.7109375" style="14" customWidth="1"/>
    <col min="303" max="303" width="9.140625" style="14" customWidth="1"/>
    <col min="304" max="496" width="9.140625" style="14"/>
    <col min="497" max="504" width="4" style="14" customWidth="1"/>
    <col min="505" max="505" width="6" style="14" customWidth="1"/>
    <col min="506" max="507" width="4" style="14" customWidth="1"/>
    <col min="508" max="509" width="0" style="14" hidden="1" customWidth="1"/>
    <col min="510" max="510" width="47.7109375" style="14" customWidth="1"/>
    <col min="511" max="513" width="0" style="14" hidden="1" customWidth="1"/>
    <col min="514" max="514" width="14.5703125" style="14" customWidth="1"/>
    <col min="515" max="524" width="0" style="14" hidden="1" customWidth="1"/>
    <col min="525" max="525" width="1.7109375" style="14" customWidth="1"/>
    <col min="526" max="526" width="13" style="14" customWidth="1"/>
    <col min="527" max="528" width="11.7109375" style="14" customWidth="1"/>
    <col min="529" max="529" width="13" style="14" customWidth="1"/>
    <col min="530" max="530" width="11.7109375" style="14" customWidth="1"/>
    <col min="531" max="531" width="1.7109375" style="14" customWidth="1"/>
    <col min="532" max="532" width="13" style="14" customWidth="1"/>
    <col min="533" max="534" width="1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40" width="0" style="14" hidden="1" customWidth="1"/>
    <col min="541" max="544" width="13" style="14" customWidth="1"/>
    <col min="545" max="545" width="11.7109375" style="14" customWidth="1"/>
    <col min="546" max="546" width="1.7109375" style="14" customWidth="1"/>
    <col min="547" max="549" width="1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3" width="13" style="14" customWidth="1"/>
    <col min="554" max="554" width="11.7109375" style="14" customWidth="1"/>
    <col min="555" max="555" width="1.7109375" style="14" customWidth="1"/>
    <col min="556" max="556" width="14.5703125" style="14" customWidth="1"/>
    <col min="557" max="557" width="11.7109375" style="14" customWidth="1"/>
    <col min="558" max="558" width="1.7109375" style="14" customWidth="1"/>
    <col min="559" max="559" width="9.140625" style="14" customWidth="1"/>
    <col min="560" max="752" width="9.140625" style="14"/>
    <col min="753" max="760" width="4" style="14" customWidth="1"/>
    <col min="761" max="761" width="6" style="14" customWidth="1"/>
    <col min="762" max="763" width="4" style="14" customWidth="1"/>
    <col min="764" max="765" width="0" style="14" hidden="1" customWidth="1"/>
    <col min="766" max="766" width="47.7109375" style="14" customWidth="1"/>
    <col min="767" max="769" width="0" style="14" hidden="1" customWidth="1"/>
    <col min="770" max="770" width="14.5703125" style="14" customWidth="1"/>
    <col min="771" max="780" width="0" style="14" hidden="1" customWidth="1"/>
    <col min="781" max="781" width="1.7109375" style="14" customWidth="1"/>
    <col min="782" max="782" width="13" style="14" customWidth="1"/>
    <col min="783" max="784" width="11.7109375" style="14" customWidth="1"/>
    <col min="785" max="785" width="13" style="14" customWidth="1"/>
    <col min="786" max="786" width="11.7109375" style="14" customWidth="1"/>
    <col min="787" max="787" width="1.7109375" style="14" customWidth="1"/>
    <col min="788" max="788" width="13" style="14" customWidth="1"/>
    <col min="789" max="790" width="1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6" width="0" style="14" hidden="1" customWidth="1"/>
    <col min="797" max="800" width="13" style="14" customWidth="1"/>
    <col min="801" max="801" width="11.7109375" style="14" customWidth="1"/>
    <col min="802" max="802" width="1.7109375" style="14" customWidth="1"/>
    <col min="803" max="805" width="1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09" width="13" style="14" customWidth="1"/>
    <col min="810" max="810" width="11.7109375" style="14" customWidth="1"/>
    <col min="811" max="811" width="1.7109375" style="14" customWidth="1"/>
    <col min="812" max="812" width="14.5703125" style="14" customWidth="1"/>
    <col min="813" max="813" width="11.7109375" style="14" customWidth="1"/>
    <col min="814" max="814" width="1.7109375" style="14" customWidth="1"/>
    <col min="815" max="815" width="9.140625" style="14" customWidth="1"/>
    <col min="816" max="1008" width="9.140625" style="14"/>
    <col min="1009" max="1016" width="4" style="14" customWidth="1"/>
    <col min="1017" max="1017" width="6" style="14" customWidth="1"/>
    <col min="1018" max="1019" width="4" style="14" customWidth="1"/>
    <col min="1020" max="1021" width="0" style="14" hidden="1" customWidth="1"/>
    <col min="1022" max="1022" width="47.7109375" style="14" customWidth="1"/>
    <col min="1023" max="1025" width="0" style="14" hidden="1" customWidth="1"/>
    <col min="1026" max="1026" width="14.5703125" style="14" customWidth="1"/>
    <col min="1027" max="1036" width="0" style="14" hidden="1" customWidth="1"/>
    <col min="1037" max="1037" width="1.7109375" style="14" customWidth="1"/>
    <col min="1038" max="1038" width="13" style="14" customWidth="1"/>
    <col min="1039" max="1040" width="11.7109375" style="14" customWidth="1"/>
    <col min="1041" max="1041" width="13" style="14" customWidth="1"/>
    <col min="1042" max="1042" width="11.7109375" style="14" customWidth="1"/>
    <col min="1043" max="1043" width="1.7109375" style="14" customWidth="1"/>
    <col min="1044" max="1044" width="13" style="14" customWidth="1"/>
    <col min="1045" max="1046" width="1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2" width="0" style="14" hidden="1" customWidth="1"/>
    <col min="1053" max="1056" width="13" style="14" customWidth="1"/>
    <col min="1057" max="1057" width="11.7109375" style="14" customWidth="1"/>
    <col min="1058" max="1058" width="1.7109375" style="14" customWidth="1"/>
    <col min="1059" max="1061" width="1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5" width="13" style="14" customWidth="1"/>
    <col min="1066" max="1066" width="11.7109375" style="14" customWidth="1"/>
    <col min="1067" max="1067" width="1.7109375" style="14" customWidth="1"/>
    <col min="1068" max="1068" width="14.5703125" style="14" customWidth="1"/>
    <col min="1069" max="1069" width="11.7109375" style="14" customWidth="1"/>
    <col min="1070" max="1070" width="1.7109375" style="14" customWidth="1"/>
    <col min="1071" max="1071" width="9.140625" style="14" customWidth="1"/>
    <col min="1072" max="1264" width="9.140625" style="14"/>
    <col min="1265" max="1272" width="4" style="14" customWidth="1"/>
    <col min="1273" max="1273" width="6" style="14" customWidth="1"/>
    <col min="1274" max="1275" width="4" style="14" customWidth="1"/>
    <col min="1276" max="1277" width="0" style="14" hidden="1" customWidth="1"/>
    <col min="1278" max="1278" width="47.7109375" style="14" customWidth="1"/>
    <col min="1279" max="1281" width="0" style="14" hidden="1" customWidth="1"/>
    <col min="1282" max="1282" width="14.5703125" style="14" customWidth="1"/>
    <col min="1283" max="1292" width="0" style="14" hidden="1" customWidth="1"/>
    <col min="1293" max="1293" width="1.7109375" style="14" customWidth="1"/>
    <col min="1294" max="1294" width="13" style="14" customWidth="1"/>
    <col min="1295" max="1296" width="11.7109375" style="14" customWidth="1"/>
    <col min="1297" max="1297" width="13" style="14" customWidth="1"/>
    <col min="1298" max="1298" width="11.7109375" style="14" customWidth="1"/>
    <col min="1299" max="1299" width="1.7109375" style="14" customWidth="1"/>
    <col min="1300" max="1300" width="13" style="14" customWidth="1"/>
    <col min="1301" max="1302" width="1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8" width="0" style="14" hidden="1" customWidth="1"/>
    <col min="1309" max="1312" width="13" style="14" customWidth="1"/>
    <col min="1313" max="1313" width="11.7109375" style="14" customWidth="1"/>
    <col min="1314" max="1314" width="1.7109375" style="14" customWidth="1"/>
    <col min="1315" max="1317" width="1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1" width="13" style="14" customWidth="1"/>
    <col min="1322" max="1322" width="11.7109375" style="14" customWidth="1"/>
    <col min="1323" max="1323" width="1.7109375" style="14" customWidth="1"/>
    <col min="1324" max="1324" width="14.5703125" style="14" customWidth="1"/>
    <col min="1325" max="1325" width="11.7109375" style="14" customWidth="1"/>
    <col min="1326" max="1326" width="1.7109375" style="14" customWidth="1"/>
    <col min="1327" max="1327" width="9.140625" style="14" customWidth="1"/>
    <col min="1328" max="1520" width="9.140625" style="14"/>
    <col min="1521" max="1528" width="4" style="14" customWidth="1"/>
    <col min="1529" max="1529" width="6" style="14" customWidth="1"/>
    <col min="1530" max="1531" width="4" style="14" customWidth="1"/>
    <col min="1532" max="1533" width="0" style="14" hidden="1" customWidth="1"/>
    <col min="1534" max="1534" width="47.7109375" style="14" customWidth="1"/>
    <col min="1535" max="1537" width="0" style="14" hidden="1" customWidth="1"/>
    <col min="1538" max="1538" width="14.5703125" style="14" customWidth="1"/>
    <col min="1539" max="1548" width="0" style="14" hidden="1" customWidth="1"/>
    <col min="1549" max="1549" width="1.7109375" style="14" customWidth="1"/>
    <col min="1550" max="1550" width="13" style="14" customWidth="1"/>
    <col min="1551" max="1552" width="11.7109375" style="14" customWidth="1"/>
    <col min="1553" max="1553" width="13" style="14" customWidth="1"/>
    <col min="1554" max="1554" width="11.7109375" style="14" customWidth="1"/>
    <col min="1555" max="1555" width="1.7109375" style="14" customWidth="1"/>
    <col min="1556" max="1556" width="13" style="14" customWidth="1"/>
    <col min="1557" max="1558" width="1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4" width="0" style="14" hidden="1" customWidth="1"/>
    <col min="1565" max="1568" width="13" style="14" customWidth="1"/>
    <col min="1569" max="1569" width="11.7109375" style="14" customWidth="1"/>
    <col min="1570" max="1570" width="1.7109375" style="14" customWidth="1"/>
    <col min="1571" max="1573" width="1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7" width="13" style="14" customWidth="1"/>
    <col min="1578" max="1578" width="11.7109375" style="14" customWidth="1"/>
    <col min="1579" max="1579" width="1.7109375" style="14" customWidth="1"/>
    <col min="1580" max="1580" width="14.5703125" style="14" customWidth="1"/>
    <col min="1581" max="1581" width="11.7109375" style="14" customWidth="1"/>
    <col min="1582" max="1582" width="1.7109375" style="14" customWidth="1"/>
    <col min="1583" max="1583" width="9.140625" style="14" customWidth="1"/>
    <col min="1584" max="1776" width="9.140625" style="14"/>
    <col min="1777" max="1784" width="4" style="14" customWidth="1"/>
    <col min="1785" max="1785" width="6" style="14" customWidth="1"/>
    <col min="1786" max="1787" width="4" style="14" customWidth="1"/>
    <col min="1788" max="1789" width="0" style="14" hidden="1" customWidth="1"/>
    <col min="1790" max="1790" width="47.7109375" style="14" customWidth="1"/>
    <col min="1791" max="1793" width="0" style="14" hidden="1" customWidth="1"/>
    <col min="1794" max="1794" width="14.5703125" style="14" customWidth="1"/>
    <col min="1795" max="1804" width="0" style="14" hidden="1" customWidth="1"/>
    <col min="1805" max="1805" width="1.7109375" style="14" customWidth="1"/>
    <col min="1806" max="1806" width="13" style="14" customWidth="1"/>
    <col min="1807" max="1808" width="11.7109375" style="14" customWidth="1"/>
    <col min="1809" max="1809" width="13" style="14" customWidth="1"/>
    <col min="1810" max="1810" width="11.7109375" style="14" customWidth="1"/>
    <col min="1811" max="1811" width="1.7109375" style="14" customWidth="1"/>
    <col min="1812" max="1812" width="13" style="14" customWidth="1"/>
    <col min="1813" max="1814" width="1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20" width="0" style="14" hidden="1" customWidth="1"/>
    <col min="1821" max="1824" width="13" style="14" customWidth="1"/>
    <col min="1825" max="1825" width="11.7109375" style="14" customWidth="1"/>
    <col min="1826" max="1826" width="1.7109375" style="14" customWidth="1"/>
    <col min="1827" max="1829" width="1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3" width="13" style="14" customWidth="1"/>
    <col min="1834" max="1834" width="11.7109375" style="14" customWidth="1"/>
    <col min="1835" max="1835" width="1.7109375" style="14" customWidth="1"/>
    <col min="1836" max="1836" width="14.5703125" style="14" customWidth="1"/>
    <col min="1837" max="1837" width="11.7109375" style="14" customWidth="1"/>
    <col min="1838" max="1838" width="1.7109375" style="14" customWidth="1"/>
    <col min="1839" max="1839" width="9.140625" style="14" customWidth="1"/>
    <col min="1840" max="2032" width="9.140625" style="14"/>
    <col min="2033" max="2040" width="4" style="14" customWidth="1"/>
    <col min="2041" max="2041" width="6" style="14" customWidth="1"/>
    <col min="2042" max="2043" width="4" style="14" customWidth="1"/>
    <col min="2044" max="2045" width="0" style="14" hidden="1" customWidth="1"/>
    <col min="2046" max="2046" width="47.7109375" style="14" customWidth="1"/>
    <col min="2047" max="2049" width="0" style="14" hidden="1" customWidth="1"/>
    <col min="2050" max="2050" width="14.5703125" style="14" customWidth="1"/>
    <col min="2051" max="2060" width="0" style="14" hidden="1" customWidth="1"/>
    <col min="2061" max="2061" width="1.7109375" style="14" customWidth="1"/>
    <col min="2062" max="2062" width="13" style="14" customWidth="1"/>
    <col min="2063" max="2064" width="11.7109375" style="14" customWidth="1"/>
    <col min="2065" max="2065" width="13" style="14" customWidth="1"/>
    <col min="2066" max="2066" width="11.7109375" style="14" customWidth="1"/>
    <col min="2067" max="2067" width="1.7109375" style="14" customWidth="1"/>
    <col min="2068" max="2068" width="13" style="14" customWidth="1"/>
    <col min="2069" max="2070" width="1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6" width="0" style="14" hidden="1" customWidth="1"/>
    <col min="2077" max="2080" width="13" style="14" customWidth="1"/>
    <col min="2081" max="2081" width="11.7109375" style="14" customWidth="1"/>
    <col min="2082" max="2082" width="1.7109375" style="14" customWidth="1"/>
    <col min="2083" max="2085" width="1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89" width="13" style="14" customWidth="1"/>
    <col min="2090" max="2090" width="11.7109375" style="14" customWidth="1"/>
    <col min="2091" max="2091" width="1.7109375" style="14" customWidth="1"/>
    <col min="2092" max="2092" width="14.5703125" style="14" customWidth="1"/>
    <col min="2093" max="2093" width="11.7109375" style="14" customWidth="1"/>
    <col min="2094" max="2094" width="1.7109375" style="14" customWidth="1"/>
    <col min="2095" max="2095" width="9.140625" style="14" customWidth="1"/>
    <col min="2096" max="2288" width="9.140625" style="14"/>
    <col min="2289" max="2296" width="4" style="14" customWidth="1"/>
    <col min="2297" max="2297" width="6" style="14" customWidth="1"/>
    <col min="2298" max="2299" width="4" style="14" customWidth="1"/>
    <col min="2300" max="2301" width="0" style="14" hidden="1" customWidth="1"/>
    <col min="2302" max="2302" width="47.7109375" style="14" customWidth="1"/>
    <col min="2303" max="2305" width="0" style="14" hidden="1" customWidth="1"/>
    <col min="2306" max="2306" width="14.5703125" style="14" customWidth="1"/>
    <col min="2307" max="2316" width="0" style="14" hidden="1" customWidth="1"/>
    <col min="2317" max="2317" width="1.7109375" style="14" customWidth="1"/>
    <col min="2318" max="2318" width="13" style="14" customWidth="1"/>
    <col min="2319" max="2320" width="11.7109375" style="14" customWidth="1"/>
    <col min="2321" max="2321" width="13" style="14" customWidth="1"/>
    <col min="2322" max="2322" width="11.7109375" style="14" customWidth="1"/>
    <col min="2323" max="2323" width="1.7109375" style="14" customWidth="1"/>
    <col min="2324" max="2324" width="13" style="14" customWidth="1"/>
    <col min="2325" max="2326" width="1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2" width="0" style="14" hidden="1" customWidth="1"/>
    <col min="2333" max="2336" width="13" style="14" customWidth="1"/>
    <col min="2337" max="2337" width="11.7109375" style="14" customWidth="1"/>
    <col min="2338" max="2338" width="1.7109375" style="14" customWidth="1"/>
    <col min="2339" max="2341" width="1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5" width="13" style="14" customWidth="1"/>
    <col min="2346" max="2346" width="11.7109375" style="14" customWidth="1"/>
    <col min="2347" max="2347" width="1.7109375" style="14" customWidth="1"/>
    <col min="2348" max="2348" width="14.5703125" style="14" customWidth="1"/>
    <col min="2349" max="2349" width="11.7109375" style="14" customWidth="1"/>
    <col min="2350" max="2350" width="1.7109375" style="14" customWidth="1"/>
    <col min="2351" max="2351" width="9.140625" style="14" customWidth="1"/>
    <col min="2352" max="2544" width="9.140625" style="14"/>
    <col min="2545" max="2552" width="4" style="14" customWidth="1"/>
    <col min="2553" max="2553" width="6" style="14" customWidth="1"/>
    <col min="2554" max="2555" width="4" style="14" customWidth="1"/>
    <col min="2556" max="2557" width="0" style="14" hidden="1" customWidth="1"/>
    <col min="2558" max="2558" width="47.7109375" style="14" customWidth="1"/>
    <col min="2559" max="2561" width="0" style="14" hidden="1" customWidth="1"/>
    <col min="2562" max="2562" width="14.5703125" style="14" customWidth="1"/>
    <col min="2563" max="2572" width="0" style="14" hidden="1" customWidth="1"/>
    <col min="2573" max="2573" width="1.7109375" style="14" customWidth="1"/>
    <col min="2574" max="2574" width="13" style="14" customWidth="1"/>
    <col min="2575" max="2576" width="11.7109375" style="14" customWidth="1"/>
    <col min="2577" max="2577" width="13" style="14" customWidth="1"/>
    <col min="2578" max="2578" width="11.7109375" style="14" customWidth="1"/>
    <col min="2579" max="2579" width="1.7109375" style="14" customWidth="1"/>
    <col min="2580" max="2580" width="13" style="14" customWidth="1"/>
    <col min="2581" max="2582" width="1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8" width="0" style="14" hidden="1" customWidth="1"/>
    <col min="2589" max="2592" width="13" style="14" customWidth="1"/>
    <col min="2593" max="2593" width="11.7109375" style="14" customWidth="1"/>
    <col min="2594" max="2594" width="1.7109375" style="14" customWidth="1"/>
    <col min="2595" max="2597" width="1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1" width="13" style="14" customWidth="1"/>
    <col min="2602" max="2602" width="11.7109375" style="14" customWidth="1"/>
    <col min="2603" max="2603" width="1.7109375" style="14" customWidth="1"/>
    <col min="2604" max="2604" width="14.5703125" style="14" customWidth="1"/>
    <col min="2605" max="2605" width="11.7109375" style="14" customWidth="1"/>
    <col min="2606" max="2606" width="1.7109375" style="14" customWidth="1"/>
    <col min="2607" max="2607" width="9.140625" style="14" customWidth="1"/>
    <col min="2608" max="2800" width="9.140625" style="14"/>
    <col min="2801" max="2808" width="4" style="14" customWidth="1"/>
    <col min="2809" max="2809" width="6" style="14" customWidth="1"/>
    <col min="2810" max="2811" width="4" style="14" customWidth="1"/>
    <col min="2812" max="2813" width="0" style="14" hidden="1" customWidth="1"/>
    <col min="2814" max="2814" width="47.7109375" style="14" customWidth="1"/>
    <col min="2815" max="2817" width="0" style="14" hidden="1" customWidth="1"/>
    <col min="2818" max="2818" width="14.5703125" style="14" customWidth="1"/>
    <col min="2819" max="2828" width="0" style="14" hidden="1" customWidth="1"/>
    <col min="2829" max="2829" width="1.7109375" style="14" customWidth="1"/>
    <col min="2830" max="2830" width="13" style="14" customWidth="1"/>
    <col min="2831" max="2832" width="11.7109375" style="14" customWidth="1"/>
    <col min="2833" max="2833" width="13" style="14" customWidth="1"/>
    <col min="2834" max="2834" width="11.7109375" style="14" customWidth="1"/>
    <col min="2835" max="2835" width="1.7109375" style="14" customWidth="1"/>
    <col min="2836" max="2836" width="13" style="14" customWidth="1"/>
    <col min="2837" max="2838" width="1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4" width="0" style="14" hidden="1" customWidth="1"/>
    <col min="2845" max="2848" width="13" style="14" customWidth="1"/>
    <col min="2849" max="2849" width="11.7109375" style="14" customWidth="1"/>
    <col min="2850" max="2850" width="1.7109375" style="14" customWidth="1"/>
    <col min="2851" max="2853" width="1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7" width="13" style="14" customWidth="1"/>
    <col min="2858" max="2858" width="11.7109375" style="14" customWidth="1"/>
    <col min="2859" max="2859" width="1.7109375" style="14" customWidth="1"/>
    <col min="2860" max="2860" width="14.5703125" style="14" customWidth="1"/>
    <col min="2861" max="2861" width="11.7109375" style="14" customWidth="1"/>
    <col min="2862" max="2862" width="1.7109375" style="14" customWidth="1"/>
    <col min="2863" max="2863" width="9.140625" style="14" customWidth="1"/>
    <col min="2864" max="3056" width="9.140625" style="14"/>
    <col min="3057" max="3064" width="4" style="14" customWidth="1"/>
    <col min="3065" max="3065" width="6" style="14" customWidth="1"/>
    <col min="3066" max="3067" width="4" style="14" customWidth="1"/>
    <col min="3068" max="3069" width="0" style="14" hidden="1" customWidth="1"/>
    <col min="3070" max="3070" width="47.7109375" style="14" customWidth="1"/>
    <col min="3071" max="3073" width="0" style="14" hidden="1" customWidth="1"/>
    <col min="3074" max="3074" width="14.5703125" style="14" customWidth="1"/>
    <col min="3075" max="3084" width="0" style="14" hidden="1" customWidth="1"/>
    <col min="3085" max="3085" width="1.7109375" style="14" customWidth="1"/>
    <col min="3086" max="3086" width="13" style="14" customWidth="1"/>
    <col min="3087" max="3088" width="11.7109375" style="14" customWidth="1"/>
    <col min="3089" max="3089" width="13" style="14" customWidth="1"/>
    <col min="3090" max="3090" width="11.7109375" style="14" customWidth="1"/>
    <col min="3091" max="3091" width="1.7109375" style="14" customWidth="1"/>
    <col min="3092" max="3092" width="13" style="14" customWidth="1"/>
    <col min="3093" max="3094" width="1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100" width="0" style="14" hidden="1" customWidth="1"/>
    <col min="3101" max="3104" width="13" style="14" customWidth="1"/>
    <col min="3105" max="3105" width="11.7109375" style="14" customWidth="1"/>
    <col min="3106" max="3106" width="1.7109375" style="14" customWidth="1"/>
    <col min="3107" max="3109" width="1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3" width="13" style="14" customWidth="1"/>
    <col min="3114" max="3114" width="11.7109375" style="14" customWidth="1"/>
    <col min="3115" max="3115" width="1.7109375" style="14" customWidth="1"/>
    <col min="3116" max="3116" width="14.5703125" style="14" customWidth="1"/>
    <col min="3117" max="3117" width="11.7109375" style="14" customWidth="1"/>
    <col min="3118" max="3118" width="1.7109375" style="14" customWidth="1"/>
    <col min="3119" max="3119" width="9.140625" style="14" customWidth="1"/>
    <col min="3120" max="3312" width="9.140625" style="14"/>
    <col min="3313" max="3320" width="4" style="14" customWidth="1"/>
    <col min="3321" max="3321" width="6" style="14" customWidth="1"/>
    <col min="3322" max="3323" width="4" style="14" customWidth="1"/>
    <col min="3324" max="3325" width="0" style="14" hidden="1" customWidth="1"/>
    <col min="3326" max="3326" width="47.7109375" style="14" customWidth="1"/>
    <col min="3327" max="3329" width="0" style="14" hidden="1" customWidth="1"/>
    <col min="3330" max="3330" width="14.5703125" style="14" customWidth="1"/>
    <col min="3331" max="3340" width="0" style="14" hidden="1" customWidth="1"/>
    <col min="3341" max="3341" width="1.7109375" style="14" customWidth="1"/>
    <col min="3342" max="3342" width="13" style="14" customWidth="1"/>
    <col min="3343" max="3344" width="11.7109375" style="14" customWidth="1"/>
    <col min="3345" max="3345" width="13" style="14" customWidth="1"/>
    <col min="3346" max="3346" width="11.7109375" style="14" customWidth="1"/>
    <col min="3347" max="3347" width="1.7109375" style="14" customWidth="1"/>
    <col min="3348" max="3348" width="13" style="14" customWidth="1"/>
    <col min="3349" max="3350" width="1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6" width="0" style="14" hidden="1" customWidth="1"/>
    <col min="3357" max="3360" width="13" style="14" customWidth="1"/>
    <col min="3361" max="3361" width="11.7109375" style="14" customWidth="1"/>
    <col min="3362" max="3362" width="1.7109375" style="14" customWidth="1"/>
    <col min="3363" max="3365" width="1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69" width="13" style="14" customWidth="1"/>
    <col min="3370" max="3370" width="11.7109375" style="14" customWidth="1"/>
    <col min="3371" max="3371" width="1.7109375" style="14" customWidth="1"/>
    <col min="3372" max="3372" width="14.5703125" style="14" customWidth="1"/>
    <col min="3373" max="3373" width="11.7109375" style="14" customWidth="1"/>
    <col min="3374" max="3374" width="1.7109375" style="14" customWidth="1"/>
    <col min="3375" max="3375" width="9.140625" style="14" customWidth="1"/>
    <col min="3376" max="3568" width="9.140625" style="14"/>
    <col min="3569" max="3576" width="4" style="14" customWidth="1"/>
    <col min="3577" max="3577" width="6" style="14" customWidth="1"/>
    <col min="3578" max="3579" width="4" style="14" customWidth="1"/>
    <col min="3580" max="3581" width="0" style="14" hidden="1" customWidth="1"/>
    <col min="3582" max="3582" width="47.7109375" style="14" customWidth="1"/>
    <col min="3583" max="3585" width="0" style="14" hidden="1" customWidth="1"/>
    <col min="3586" max="3586" width="14.5703125" style="14" customWidth="1"/>
    <col min="3587" max="3596" width="0" style="14" hidden="1" customWidth="1"/>
    <col min="3597" max="3597" width="1.7109375" style="14" customWidth="1"/>
    <col min="3598" max="3598" width="13" style="14" customWidth="1"/>
    <col min="3599" max="3600" width="11.7109375" style="14" customWidth="1"/>
    <col min="3601" max="3601" width="13" style="14" customWidth="1"/>
    <col min="3602" max="3602" width="11.7109375" style="14" customWidth="1"/>
    <col min="3603" max="3603" width="1.7109375" style="14" customWidth="1"/>
    <col min="3604" max="3604" width="13" style="14" customWidth="1"/>
    <col min="3605" max="3606" width="1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2" width="0" style="14" hidden="1" customWidth="1"/>
    <col min="3613" max="3616" width="13" style="14" customWidth="1"/>
    <col min="3617" max="3617" width="11.7109375" style="14" customWidth="1"/>
    <col min="3618" max="3618" width="1.7109375" style="14" customWidth="1"/>
    <col min="3619" max="3621" width="1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5" width="13" style="14" customWidth="1"/>
    <col min="3626" max="3626" width="11.7109375" style="14" customWidth="1"/>
    <col min="3627" max="3627" width="1.7109375" style="14" customWidth="1"/>
    <col min="3628" max="3628" width="14.5703125" style="14" customWidth="1"/>
    <col min="3629" max="3629" width="11.7109375" style="14" customWidth="1"/>
    <col min="3630" max="3630" width="1.7109375" style="14" customWidth="1"/>
    <col min="3631" max="3631" width="9.140625" style="14" customWidth="1"/>
    <col min="3632" max="3824" width="9.140625" style="14"/>
    <col min="3825" max="3832" width="4" style="14" customWidth="1"/>
    <col min="3833" max="3833" width="6" style="14" customWidth="1"/>
    <col min="3834" max="3835" width="4" style="14" customWidth="1"/>
    <col min="3836" max="3837" width="0" style="14" hidden="1" customWidth="1"/>
    <col min="3838" max="3838" width="47.7109375" style="14" customWidth="1"/>
    <col min="3839" max="3841" width="0" style="14" hidden="1" customWidth="1"/>
    <col min="3842" max="3842" width="14.5703125" style="14" customWidth="1"/>
    <col min="3843" max="3852" width="0" style="14" hidden="1" customWidth="1"/>
    <col min="3853" max="3853" width="1.7109375" style="14" customWidth="1"/>
    <col min="3854" max="3854" width="13" style="14" customWidth="1"/>
    <col min="3855" max="3856" width="11.7109375" style="14" customWidth="1"/>
    <col min="3857" max="3857" width="13" style="14" customWidth="1"/>
    <col min="3858" max="3858" width="11.7109375" style="14" customWidth="1"/>
    <col min="3859" max="3859" width="1.7109375" style="14" customWidth="1"/>
    <col min="3860" max="3860" width="13" style="14" customWidth="1"/>
    <col min="3861" max="3862" width="1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8" width="0" style="14" hidden="1" customWidth="1"/>
    <col min="3869" max="3872" width="13" style="14" customWidth="1"/>
    <col min="3873" max="3873" width="11.7109375" style="14" customWidth="1"/>
    <col min="3874" max="3874" width="1.7109375" style="14" customWidth="1"/>
    <col min="3875" max="3877" width="1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1" width="13" style="14" customWidth="1"/>
    <col min="3882" max="3882" width="11.7109375" style="14" customWidth="1"/>
    <col min="3883" max="3883" width="1.7109375" style="14" customWidth="1"/>
    <col min="3884" max="3884" width="14.5703125" style="14" customWidth="1"/>
    <col min="3885" max="3885" width="11.7109375" style="14" customWidth="1"/>
    <col min="3886" max="3886" width="1.7109375" style="14" customWidth="1"/>
    <col min="3887" max="3887" width="9.140625" style="14" customWidth="1"/>
    <col min="3888" max="4080" width="9.140625" style="14"/>
    <col min="4081" max="4088" width="4" style="14" customWidth="1"/>
    <col min="4089" max="4089" width="6" style="14" customWidth="1"/>
    <col min="4090" max="4091" width="4" style="14" customWidth="1"/>
    <col min="4092" max="4093" width="0" style="14" hidden="1" customWidth="1"/>
    <col min="4094" max="4094" width="47.7109375" style="14" customWidth="1"/>
    <col min="4095" max="4097" width="0" style="14" hidden="1" customWidth="1"/>
    <col min="4098" max="4098" width="14.5703125" style="14" customWidth="1"/>
    <col min="4099" max="4108" width="0" style="14" hidden="1" customWidth="1"/>
    <col min="4109" max="4109" width="1.7109375" style="14" customWidth="1"/>
    <col min="4110" max="4110" width="13" style="14" customWidth="1"/>
    <col min="4111" max="4112" width="11.7109375" style="14" customWidth="1"/>
    <col min="4113" max="4113" width="13" style="14" customWidth="1"/>
    <col min="4114" max="4114" width="11.7109375" style="14" customWidth="1"/>
    <col min="4115" max="4115" width="1.7109375" style="14" customWidth="1"/>
    <col min="4116" max="4116" width="13" style="14" customWidth="1"/>
    <col min="4117" max="4118" width="1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4" width="0" style="14" hidden="1" customWidth="1"/>
    <col min="4125" max="4128" width="13" style="14" customWidth="1"/>
    <col min="4129" max="4129" width="11.7109375" style="14" customWidth="1"/>
    <col min="4130" max="4130" width="1.7109375" style="14" customWidth="1"/>
    <col min="4131" max="4133" width="1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7" width="13" style="14" customWidth="1"/>
    <col min="4138" max="4138" width="11.7109375" style="14" customWidth="1"/>
    <col min="4139" max="4139" width="1.7109375" style="14" customWidth="1"/>
    <col min="4140" max="4140" width="14.5703125" style="14" customWidth="1"/>
    <col min="4141" max="4141" width="11.7109375" style="14" customWidth="1"/>
    <col min="4142" max="4142" width="1.7109375" style="14" customWidth="1"/>
    <col min="4143" max="4143" width="9.140625" style="14" customWidth="1"/>
    <col min="4144" max="4336" width="9.140625" style="14"/>
    <col min="4337" max="4344" width="4" style="14" customWidth="1"/>
    <col min="4345" max="4345" width="6" style="14" customWidth="1"/>
    <col min="4346" max="4347" width="4" style="14" customWidth="1"/>
    <col min="4348" max="4349" width="0" style="14" hidden="1" customWidth="1"/>
    <col min="4350" max="4350" width="47.7109375" style="14" customWidth="1"/>
    <col min="4351" max="4353" width="0" style="14" hidden="1" customWidth="1"/>
    <col min="4354" max="4354" width="14.5703125" style="14" customWidth="1"/>
    <col min="4355" max="4364" width="0" style="14" hidden="1" customWidth="1"/>
    <col min="4365" max="4365" width="1.7109375" style="14" customWidth="1"/>
    <col min="4366" max="4366" width="13" style="14" customWidth="1"/>
    <col min="4367" max="4368" width="11.7109375" style="14" customWidth="1"/>
    <col min="4369" max="4369" width="13" style="14" customWidth="1"/>
    <col min="4370" max="4370" width="11.7109375" style="14" customWidth="1"/>
    <col min="4371" max="4371" width="1.7109375" style="14" customWidth="1"/>
    <col min="4372" max="4372" width="13" style="14" customWidth="1"/>
    <col min="4373" max="4374" width="1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80" width="0" style="14" hidden="1" customWidth="1"/>
    <col min="4381" max="4384" width="13" style="14" customWidth="1"/>
    <col min="4385" max="4385" width="11.7109375" style="14" customWidth="1"/>
    <col min="4386" max="4386" width="1.7109375" style="14" customWidth="1"/>
    <col min="4387" max="4389" width="1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3" width="13" style="14" customWidth="1"/>
    <col min="4394" max="4394" width="11.7109375" style="14" customWidth="1"/>
    <col min="4395" max="4395" width="1.7109375" style="14" customWidth="1"/>
    <col min="4396" max="4396" width="14.5703125" style="14" customWidth="1"/>
    <col min="4397" max="4397" width="11.7109375" style="14" customWidth="1"/>
    <col min="4398" max="4398" width="1.7109375" style="14" customWidth="1"/>
    <col min="4399" max="4399" width="9.140625" style="14" customWidth="1"/>
    <col min="4400" max="4592" width="9.140625" style="14"/>
    <col min="4593" max="4600" width="4" style="14" customWidth="1"/>
    <col min="4601" max="4601" width="6" style="14" customWidth="1"/>
    <col min="4602" max="4603" width="4" style="14" customWidth="1"/>
    <col min="4604" max="4605" width="0" style="14" hidden="1" customWidth="1"/>
    <col min="4606" max="4606" width="47.7109375" style="14" customWidth="1"/>
    <col min="4607" max="4609" width="0" style="14" hidden="1" customWidth="1"/>
    <col min="4610" max="4610" width="14.5703125" style="14" customWidth="1"/>
    <col min="4611" max="4620" width="0" style="14" hidden="1" customWidth="1"/>
    <col min="4621" max="4621" width="1.7109375" style="14" customWidth="1"/>
    <col min="4622" max="4622" width="13" style="14" customWidth="1"/>
    <col min="4623" max="4624" width="11.7109375" style="14" customWidth="1"/>
    <col min="4625" max="4625" width="13" style="14" customWidth="1"/>
    <col min="4626" max="4626" width="11.7109375" style="14" customWidth="1"/>
    <col min="4627" max="4627" width="1.7109375" style="14" customWidth="1"/>
    <col min="4628" max="4628" width="13" style="14" customWidth="1"/>
    <col min="4629" max="4630" width="1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6" width="0" style="14" hidden="1" customWidth="1"/>
    <col min="4637" max="4640" width="13" style="14" customWidth="1"/>
    <col min="4641" max="4641" width="11.7109375" style="14" customWidth="1"/>
    <col min="4642" max="4642" width="1.7109375" style="14" customWidth="1"/>
    <col min="4643" max="4645" width="1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49" width="13" style="14" customWidth="1"/>
    <col min="4650" max="4650" width="11.7109375" style="14" customWidth="1"/>
    <col min="4651" max="4651" width="1.7109375" style="14" customWidth="1"/>
    <col min="4652" max="4652" width="14.5703125" style="14" customWidth="1"/>
    <col min="4653" max="4653" width="11.7109375" style="14" customWidth="1"/>
    <col min="4654" max="4654" width="1.7109375" style="14" customWidth="1"/>
    <col min="4655" max="4655" width="9.140625" style="14" customWidth="1"/>
    <col min="4656" max="4848" width="9.140625" style="14"/>
    <col min="4849" max="4856" width="4" style="14" customWidth="1"/>
    <col min="4857" max="4857" width="6" style="14" customWidth="1"/>
    <col min="4858" max="4859" width="4" style="14" customWidth="1"/>
    <col min="4860" max="4861" width="0" style="14" hidden="1" customWidth="1"/>
    <col min="4862" max="4862" width="47.7109375" style="14" customWidth="1"/>
    <col min="4863" max="4865" width="0" style="14" hidden="1" customWidth="1"/>
    <col min="4866" max="4866" width="14.5703125" style="14" customWidth="1"/>
    <col min="4867" max="4876" width="0" style="14" hidden="1" customWidth="1"/>
    <col min="4877" max="4877" width="1.7109375" style="14" customWidth="1"/>
    <col min="4878" max="4878" width="13" style="14" customWidth="1"/>
    <col min="4879" max="4880" width="11.7109375" style="14" customWidth="1"/>
    <col min="4881" max="4881" width="13" style="14" customWidth="1"/>
    <col min="4882" max="4882" width="11.7109375" style="14" customWidth="1"/>
    <col min="4883" max="4883" width="1.7109375" style="14" customWidth="1"/>
    <col min="4884" max="4884" width="13" style="14" customWidth="1"/>
    <col min="4885" max="4886" width="1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2" width="0" style="14" hidden="1" customWidth="1"/>
    <col min="4893" max="4896" width="13" style="14" customWidth="1"/>
    <col min="4897" max="4897" width="11.7109375" style="14" customWidth="1"/>
    <col min="4898" max="4898" width="1.7109375" style="14" customWidth="1"/>
    <col min="4899" max="4901" width="1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5" width="13" style="14" customWidth="1"/>
    <col min="4906" max="4906" width="11.7109375" style="14" customWidth="1"/>
    <col min="4907" max="4907" width="1.7109375" style="14" customWidth="1"/>
    <col min="4908" max="4908" width="14.5703125" style="14" customWidth="1"/>
    <col min="4909" max="4909" width="11.7109375" style="14" customWidth="1"/>
    <col min="4910" max="4910" width="1.7109375" style="14" customWidth="1"/>
    <col min="4911" max="4911" width="9.140625" style="14" customWidth="1"/>
    <col min="4912" max="5104" width="9.140625" style="14"/>
    <col min="5105" max="5112" width="4" style="14" customWidth="1"/>
    <col min="5113" max="5113" width="6" style="14" customWidth="1"/>
    <col min="5114" max="5115" width="4" style="14" customWidth="1"/>
    <col min="5116" max="5117" width="0" style="14" hidden="1" customWidth="1"/>
    <col min="5118" max="5118" width="47.7109375" style="14" customWidth="1"/>
    <col min="5119" max="5121" width="0" style="14" hidden="1" customWidth="1"/>
    <col min="5122" max="5122" width="14.5703125" style="14" customWidth="1"/>
    <col min="5123" max="5132" width="0" style="14" hidden="1" customWidth="1"/>
    <col min="5133" max="5133" width="1.7109375" style="14" customWidth="1"/>
    <col min="5134" max="5134" width="13" style="14" customWidth="1"/>
    <col min="5135" max="5136" width="11.7109375" style="14" customWidth="1"/>
    <col min="5137" max="5137" width="13" style="14" customWidth="1"/>
    <col min="5138" max="5138" width="11.7109375" style="14" customWidth="1"/>
    <col min="5139" max="5139" width="1.7109375" style="14" customWidth="1"/>
    <col min="5140" max="5140" width="13" style="14" customWidth="1"/>
    <col min="5141" max="5142" width="1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8" width="0" style="14" hidden="1" customWidth="1"/>
    <col min="5149" max="5152" width="13" style="14" customWidth="1"/>
    <col min="5153" max="5153" width="11.7109375" style="14" customWidth="1"/>
    <col min="5154" max="5154" width="1.7109375" style="14" customWidth="1"/>
    <col min="5155" max="5157" width="1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1" width="13" style="14" customWidth="1"/>
    <col min="5162" max="5162" width="11.7109375" style="14" customWidth="1"/>
    <col min="5163" max="5163" width="1.7109375" style="14" customWidth="1"/>
    <col min="5164" max="5164" width="14.5703125" style="14" customWidth="1"/>
    <col min="5165" max="5165" width="11.7109375" style="14" customWidth="1"/>
    <col min="5166" max="5166" width="1.7109375" style="14" customWidth="1"/>
    <col min="5167" max="5167" width="9.140625" style="14" customWidth="1"/>
    <col min="5168" max="5360" width="9.140625" style="14"/>
    <col min="5361" max="5368" width="4" style="14" customWidth="1"/>
    <col min="5369" max="5369" width="6" style="14" customWidth="1"/>
    <col min="5370" max="5371" width="4" style="14" customWidth="1"/>
    <col min="5372" max="5373" width="0" style="14" hidden="1" customWidth="1"/>
    <col min="5374" max="5374" width="47.7109375" style="14" customWidth="1"/>
    <col min="5375" max="5377" width="0" style="14" hidden="1" customWidth="1"/>
    <col min="5378" max="5378" width="14.5703125" style="14" customWidth="1"/>
    <col min="5379" max="5388" width="0" style="14" hidden="1" customWidth="1"/>
    <col min="5389" max="5389" width="1.7109375" style="14" customWidth="1"/>
    <col min="5390" max="5390" width="13" style="14" customWidth="1"/>
    <col min="5391" max="5392" width="11.7109375" style="14" customWidth="1"/>
    <col min="5393" max="5393" width="13" style="14" customWidth="1"/>
    <col min="5394" max="5394" width="11.7109375" style="14" customWidth="1"/>
    <col min="5395" max="5395" width="1.7109375" style="14" customWidth="1"/>
    <col min="5396" max="5396" width="13" style="14" customWidth="1"/>
    <col min="5397" max="5398" width="1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4" width="0" style="14" hidden="1" customWidth="1"/>
    <col min="5405" max="5408" width="13" style="14" customWidth="1"/>
    <col min="5409" max="5409" width="11.7109375" style="14" customWidth="1"/>
    <col min="5410" max="5410" width="1.7109375" style="14" customWidth="1"/>
    <col min="5411" max="5413" width="1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7" width="13" style="14" customWidth="1"/>
    <col min="5418" max="5418" width="11.7109375" style="14" customWidth="1"/>
    <col min="5419" max="5419" width="1.7109375" style="14" customWidth="1"/>
    <col min="5420" max="5420" width="14.5703125" style="14" customWidth="1"/>
    <col min="5421" max="5421" width="11.7109375" style="14" customWidth="1"/>
    <col min="5422" max="5422" width="1.7109375" style="14" customWidth="1"/>
    <col min="5423" max="5423" width="9.140625" style="14" customWidth="1"/>
    <col min="5424" max="5616" width="9.140625" style="14"/>
    <col min="5617" max="5624" width="4" style="14" customWidth="1"/>
    <col min="5625" max="5625" width="6" style="14" customWidth="1"/>
    <col min="5626" max="5627" width="4" style="14" customWidth="1"/>
    <col min="5628" max="5629" width="0" style="14" hidden="1" customWidth="1"/>
    <col min="5630" max="5630" width="47.7109375" style="14" customWidth="1"/>
    <col min="5631" max="5633" width="0" style="14" hidden="1" customWidth="1"/>
    <col min="5634" max="5634" width="14.5703125" style="14" customWidth="1"/>
    <col min="5635" max="5644" width="0" style="14" hidden="1" customWidth="1"/>
    <col min="5645" max="5645" width="1.7109375" style="14" customWidth="1"/>
    <col min="5646" max="5646" width="13" style="14" customWidth="1"/>
    <col min="5647" max="5648" width="11.7109375" style="14" customWidth="1"/>
    <col min="5649" max="5649" width="13" style="14" customWidth="1"/>
    <col min="5650" max="5650" width="11.7109375" style="14" customWidth="1"/>
    <col min="5651" max="5651" width="1.7109375" style="14" customWidth="1"/>
    <col min="5652" max="5652" width="13" style="14" customWidth="1"/>
    <col min="5653" max="5654" width="1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60" width="0" style="14" hidden="1" customWidth="1"/>
    <col min="5661" max="5664" width="13" style="14" customWidth="1"/>
    <col min="5665" max="5665" width="11.7109375" style="14" customWidth="1"/>
    <col min="5666" max="5666" width="1.7109375" style="14" customWidth="1"/>
    <col min="5667" max="5669" width="1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3" width="13" style="14" customWidth="1"/>
    <col min="5674" max="5674" width="11.7109375" style="14" customWidth="1"/>
    <col min="5675" max="5675" width="1.7109375" style="14" customWidth="1"/>
    <col min="5676" max="5676" width="14.5703125" style="14" customWidth="1"/>
    <col min="5677" max="5677" width="11.7109375" style="14" customWidth="1"/>
    <col min="5678" max="5678" width="1.7109375" style="14" customWidth="1"/>
    <col min="5679" max="5679" width="9.140625" style="14" customWidth="1"/>
    <col min="5680" max="5872" width="9.140625" style="14"/>
    <col min="5873" max="5880" width="4" style="14" customWidth="1"/>
    <col min="5881" max="5881" width="6" style="14" customWidth="1"/>
    <col min="5882" max="5883" width="4" style="14" customWidth="1"/>
    <col min="5884" max="5885" width="0" style="14" hidden="1" customWidth="1"/>
    <col min="5886" max="5886" width="47.7109375" style="14" customWidth="1"/>
    <col min="5887" max="5889" width="0" style="14" hidden="1" customWidth="1"/>
    <col min="5890" max="5890" width="14.5703125" style="14" customWidth="1"/>
    <col min="5891" max="5900" width="0" style="14" hidden="1" customWidth="1"/>
    <col min="5901" max="5901" width="1.7109375" style="14" customWidth="1"/>
    <col min="5902" max="5902" width="13" style="14" customWidth="1"/>
    <col min="5903" max="5904" width="11.7109375" style="14" customWidth="1"/>
    <col min="5905" max="5905" width="13" style="14" customWidth="1"/>
    <col min="5906" max="5906" width="11.7109375" style="14" customWidth="1"/>
    <col min="5907" max="5907" width="1.7109375" style="14" customWidth="1"/>
    <col min="5908" max="5908" width="13" style="14" customWidth="1"/>
    <col min="5909" max="5910" width="1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6" width="0" style="14" hidden="1" customWidth="1"/>
    <col min="5917" max="5920" width="13" style="14" customWidth="1"/>
    <col min="5921" max="5921" width="11.7109375" style="14" customWidth="1"/>
    <col min="5922" max="5922" width="1.7109375" style="14" customWidth="1"/>
    <col min="5923" max="5925" width="1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29" width="13" style="14" customWidth="1"/>
    <col min="5930" max="5930" width="11.7109375" style="14" customWidth="1"/>
    <col min="5931" max="5931" width="1.7109375" style="14" customWidth="1"/>
    <col min="5932" max="5932" width="14.5703125" style="14" customWidth="1"/>
    <col min="5933" max="5933" width="11.7109375" style="14" customWidth="1"/>
    <col min="5934" max="5934" width="1.7109375" style="14" customWidth="1"/>
    <col min="5935" max="5935" width="9.140625" style="14" customWidth="1"/>
    <col min="5936" max="6128" width="9.140625" style="14"/>
    <col min="6129" max="6136" width="4" style="14" customWidth="1"/>
    <col min="6137" max="6137" width="6" style="14" customWidth="1"/>
    <col min="6138" max="6139" width="4" style="14" customWidth="1"/>
    <col min="6140" max="6141" width="0" style="14" hidden="1" customWidth="1"/>
    <col min="6142" max="6142" width="47.7109375" style="14" customWidth="1"/>
    <col min="6143" max="6145" width="0" style="14" hidden="1" customWidth="1"/>
    <col min="6146" max="6146" width="14.5703125" style="14" customWidth="1"/>
    <col min="6147" max="6156" width="0" style="14" hidden="1" customWidth="1"/>
    <col min="6157" max="6157" width="1.7109375" style="14" customWidth="1"/>
    <col min="6158" max="6158" width="13" style="14" customWidth="1"/>
    <col min="6159" max="6160" width="11.7109375" style="14" customWidth="1"/>
    <col min="6161" max="6161" width="13" style="14" customWidth="1"/>
    <col min="6162" max="6162" width="11.7109375" style="14" customWidth="1"/>
    <col min="6163" max="6163" width="1.7109375" style="14" customWidth="1"/>
    <col min="6164" max="6164" width="13" style="14" customWidth="1"/>
    <col min="6165" max="6166" width="1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2" width="0" style="14" hidden="1" customWidth="1"/>
    <col min="6173" max="6176" width="13" style="14" customWidth="1"/>
    <col min="6177" max="6177" width="11.7109375" style="14" customWidth="1"/>
    <col min="6178" max="6178" width="1.7109375" style="14" customWidth="1"/>
    <col min="6179" max="6181" width="1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5" width="13" style="14" customWidth="1"/>
    <col min="6186" max="6186" width="11.7109375" style="14" customWidth="1"/>
    <col min="6187" max="6187" width="1.7109375" style="14" customWidth="1"/>
    <col min="6188" max="6188" width="14.5703125" style="14" customWidth="1"/>
    <col min="6189" max="6189" width="11.7109375" style="14" customWidth="1"/>
    <col min="6190" max="6190" width="1.7109375" style="14" customWidth="1"/>
    <col min="6191" max="6191" width="9.140625" style="14" customWidth="1"/>
    <col min="6192" max="6384" width="9.140625" style="14"/>
    <col min="6385" max="6392" width="4" style="14" customWidth="1"/>
    <col min="6393" max="6393" width="6" style="14" customWidth="1"/>
    <col min="6394" max="6395" width="4" style="14" customWidth="1"/>
    <col min="6396" max="6397" width="0" style="14" hidden="1" customWidth="1"/>
    <col min="6398" max="6398" width="47.7109375" style="14" customWidth="1"/>
    <col min="6399" max="6401" width="0" style="14" hidden="1" customWidth="1"/>
    <col min="6402" max="6402" width="14.5703125" style="14" customWidth="1"/>
    <col min="6403" max="6412" width="0" style="14" hidden="1" customWidth="1"/>
    <col min="6413" max="6413" width="1.7109375" style="14" customWidth="1"/>
    <col min="6414" max="6414" width="13" style="14" customWidth="1"/>
    <col min="6415" max="6416" width="11.7109375" style="14" customWidth="1"/>
    <col min="6417" max="6417" width="13" style="14" customWidth="1"/>
    <col min="6418" max="6418" width="11.7109375" style="14" customWidth="1"/>
    <col min="6419" max="6419" width="1.7109375" style="14" customWidth="1"/>
    <col min="6420" max="6420" width="13" style="14" customWidth="1"/>
    <col min="6421" max="6422" width="1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8" width="0" style="14" hidden="1" customWidth="1"/>
    <col min="6429" max="6432" width="13" style="14" customWidth="1"/>
    <col min="6433" max="6433" width="11.7109375" style="14" customWidth="1"/>
    <col min="6434" max="6434" width="1.7109375" style="14" customWidth="1"/>
    <col min="6435" max="6437" width="1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1" width="13" style="14" customWidth="1"/>
    <col min="6442" max="6442" width="11.7109375" style="14" customWidth="1"/>
    <col min="6443" max="6443" width="1.7109375" style="14" customWidth="1"/>
    <col min="6444" max="6444" width="14.5703125" style="14" customWidth="1"/>
    <col min="6445" max="6445" width="11.7109375" style="14" customWidth="1"/>
    <col min="6446" max="6446" width="1.7109375" style="14" customWidth="1"/>
    <col min="6447" max="6447" width="9.140625" style="14" customWidth="1"/>
    <col min="6448" max="6640" width="9.140625" style="14"/>
    <col min="6641" max="6648" width="4" style="14" customWidth="1"/>
    <col min="6649" max="6649" width="6" style="14" customWidth="1"/>
    <col min="6650" max="6651" width="4" style="14" customWidth="1"/>
    <col min="6652" max="6653" width="0" style="14" hidden="1" customWidth="1"/>
    <col min="6654" max="6654" width="47.7109375" style="14" customWidth="1"/>
    <col min="6655" max="6657" width="0" style="14" hidden="1" customWidth="1"/>
    <col min="6658" max="6658" width="14.5703125" style="14" customWidth="1"/>
    <col min="6659" max="6668" width="0" style="14" hidden="1" customWidth="1"/>
    <col min="6669" max="6669" width="1.7109375" style="14" customWidth="1"/>
    <col min="6670" max="6670" width="13" style="14" customWidth="1"/>
    <col min="6671" max="6672" width="11.7109375" style="14" customWidth="1"/>
    <col min="6673" max="6673" width="13" style="14" customWidth="1"/>
    <col min="6674" max="6674" width="11.7109375" style="14" customWidth="1"/>
    <col min="6675" max="6675" width="1.7109375" style="14" customWidth="1"/>
    <col min="6676" max="6676" width="13" style="14" customWidth="1"/>
    <col min="6677" max="6678" width="1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4" width="0" style="14" hidden="1" customWidth="1"/>
    <col min="6685" max="6688" width="13" style="14" customWidth="1"/>
    <col min="6689" max="6689" width="11.7109375" style="14" customWidth="1"/>
    <col min="6690" max="6690" width="1.7109375" style="14" customWidth="1"/>
    <col min="6691" max="6693" width="1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7" width="13" style="14" customWidth="1"/>
    <col min="6698" max="6698" width="11.7109375" style="14" customWidth="1"/>
    <col min="6699" max="6699" width="1.7109375" style="14" customWidth="1"/>
    <col min="6700" max="6700" width="14.5703125" style="14" customWidth="1"/>
    <col min="6701" max="6701" width="11.7109375" style="14" customWidth="1"/>
    <col min="6702" max="6702" width="1.7109375" style="14" customWidth="1"/>
    <col min="6703" max="6703" width="9.140625" style="14" customWidth="1"/>
    <col min="6704" max="6896" width="9.140625" style="14"/>
    <col min="6897" max="6904" width="4" style="14" customWidth="1"/>
    <col min="6905" max="6905" width="6" style="14" customWidth="1"/>
    <col min="6906" max="6907" width="4" style="14" customWidth="1"/>
    <col min="6908" max="6909" width="0" style="14" hidden="1" customWidth="1"/>
    <col min="6910" max="6910" width="47.7109375" style="14" customWidth="1"/>
    <col min="6911" max="6913" width="0" style="14" hidden="1" customWidth="1"/>
    <col min="6914" max="6914" width="14.5703125" style="14" customWidth="1"/>
    <col min="6915" max="6924" width="0" style="14" hidden="1" customWidth="1"/>
    <col min="6925" max="6925" width="1.7109375" style="14" customWidth="1"/>
    <col min="6926" max="6926" width="13" style="14" customWidth="1"/>
    <col min="6927" max="6928" width="11.7109375" style="14" customWidth="1"/>
    <col min="6929" max="6929" width="13" style="14" customWidth="1"/>
    <col min="6930" max="6930" width="11.7109375" style="14" customWidth="1"/>
    <col min="6931" max="6931" width="1.7109375" style="14" customWidth="1"/>
    <col min="6932" max="6932" width="13" style="14" customWidth="1"/>
    <col min="6933" max="6934" width="1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40" width="0" style="14" hidden="1" customWidth="1"/>
    <col min="6941" max="6944" width="13" style="14" customWidth="1"/>
    <col min="6945" max="6945" width="11.7109375" style="14" customWidth="1"/>
    <col min="6946" max="6946" width="1.7109375" style="14" customWidth="1"/>
    <col min="6947" max="6949" width="1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3" width="13" style="14" customWidth="1"/>
    <col min="6954" max="6954" width="11.7109375" style="14" customWidth="1"/>
    <col min="6955" max="6955" width="1.7109375" style="14" customWidth="1"/>
    <col min="6956" max="6956" width="14.5703125" style="14" customWidth="1"/>
    <col min="6957" max="6957" width="11.7109375" style="14" customWidth="1"/>
    <col min="6958" max="6958" width="1.7109375" style="14" customWidth="1"/>
    <col min="6959" max="6959" width="9.140625" style="14" customWidth="1"/>
    <col min="6960" max="7152" width="9.140625" style="14"/>
    <col min="7153" max="7160" width="4" style="14" customWidth="1"/>
    <col min="7161" max="7161" width="6" style="14" customWidth="1"/>
    <col min="7162" max="7163" width="4" style="14" customWidth="1"/>
    <col min="7164" max="7165" width="0" style="14" hidden="1" customWidth="1"/>
    <col min="7166" max="7166" width="47.7109375" style="14" customWidth="1"/>
    <col min="7167" max="7169" width="0" style="14" hidden="1" customWidth="1"/>
    <col min="7170" max="7170" width="14.5703125" style="14" customWidth="1"/>
    <col min="7171" max="7180" width="0" style="14" hidden="1" customWidth="1"/>
    <col min="7181" max="7181" width="1.7109375" style="14" customWidth="1"/>
    <col min="7182" max="7182" width="13" style="14" customWidth="1"/>
    <col min="7183" max="7184" width="11.7109375" style="14" customWidth="1"/>
    <col min="7185" max="7185" width="13" style="14" customWidth="1"/>
    <col min="7186" max="7186" width="11.7109375" style="14" customWidth="1"/>
    <col min="7187" max="7187" width="1.7109375" style="14" customWidth="1"/>
    <col min="7188" max="7188" width="13" style="14" customWidth="1"/>
    <col min="7189" max="7190" width="1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6" width="0" style="14" hidden="1" customWidth="1"/>
    <col min="7197" max="7200" width="13" style="14" customWidth="1"/>
    <col min="7201" max="7201" width="11.7109375" style="14" customWidth="1"/>
    <col min="7202" max="7202" width="1.7109375" style="14" customWidth="1"/>
    <col min="7203" max="7205" width="1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09" width="13" style="14" customWidth="1"/>
    <col min="7210" max="7210" width="11.7109375" style="14" customWidth="1"/>
    <col min="7211" max="7211" width="1.7109375" style="14" customWidth="1"/>
    <col min="7212" max="7212" width="14.5703125" style="14" customWidth="1"/>
    <col min="7213" max="7213" width="11.7109375" style="14" customWidth="1"/>
    <col min="7214" max="7214" width="1.7109375" style="14" customWidth="1"/>
    <col min="7215" max="7215" width="9.140625" style="14" customWidth="1"/>
    <col min="7216" max="7408" width="9.140625" style="14"/>
    <col min="7409" max="7416" width="4" style="14" customWidth="1"/>
    <col min="7417" max="7417" width="6" style="14" customWidth="1"/>
    <col min="7418" max="7419" width="4" style="14" customWidth="1"/>
    <col min="7420" max="7421" width="0" style="14" hidden="1" customWidth="1"/>
    <col min="7422" max="7422" width="47.7109375" style="14" customWidth="1"/>
    <col min="7423" max="7425" width="0" style="14" hidden="1" customWidth="1"/>
    <col min="7426" max="7426" width="14.5703125" style="14" customWidth="1"/>
    <col min="7427" max="7436" width="0" style="14" hidden="1" customWidth="1"/>
    <col min="7437" max="7437" width="1.7109375" style="14" customWidth="1"/>
    <col min="7438" max="7438" width="13" style="14" customWidth="1"/>
    <col min="7439" max="7440" width="11.7109375" style="14" customWidth="1"/>
    <col min="7441" max="7441" width="13" style="14" customWidth="1"/>
    <col min="7442" max="7442" width="11.7109375" style="14" customWidth="1"/>
    <col min="7443" max="7443" width="1.7109375" style="14" customWidth="1"/>
    <col min="7444" max="7444" width="13" style="14" customWidth="1"/>
    <col min="7445" max="7446" width="1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2" width="0" style="14" hidden="1" customWidth="1"/>
    <col min="7453" max="7456" width="13" style="14" customWidth="1"/>
    <col min="7457" max="7457" width="11.7109375" style="14" customWidth="1"/>
    <col min="7458" max="7458" width="1.7109375" style="14" customWidth="1"/>
    <col min="7459" max="7461" width="1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5" width="13" style="14" customWidth="1"/>
    <col min="7466" max="7466" width="11.7109375" style="14" customWidth="1"/>
    <col min="7467" max="7467" width="1.7109375" style="14" customWidth="1"/>
    <col min="7468" max="7468" width="14.5703125" style="14" customWidth="1"/>
    <col min="7469" max="7469" width="11.7109375" style="14" customWidth="1"/>
    <col min="7470" max="7470" width="1.7109375" style="14" customWidth="1"/>
    <col min="7471" max="7471" width="9.140625" style="14" customWidth="1"/>
    <col min="7472" max="7664" width="9.140625" style="14"/>
    <col min="7665" max="7672" width="4" style="14" customWidth="1"/>
    <col min="7673" max="7673" width="6" style="14" customWidth="1"/>
    <col min="7674" max="7675" width="4" style="14" customWidth="1"/>
    <col min="7676" max="7677" width="0" style="14" hidden="1" customWidth="1"/>
    <col min="7678" max="7678" width="47.7109375" style="14" customWidth="1"/>
    <col min="7679" max="7681" width="0" style="14" hidden="1" customWidth="1"/>
    <col min="7682" max="7682" width="14.5703125" style="14" customWidth="1"/>
    <col min="7683" max="7692" width="0" style="14" hidden="1" customWidth="1"/>
    <col min="7693" max="7693" width="1.7109375" style="14" customWidth="1"/>
    <col min="7694" max="7694" width="13" style="14" customWidth="1"/>
    <col min="7695" max="7696" width="11.7109375" style="14" customWidth="1"/>
    <col min="7697" max="7697" width="13" style="14" customWidth="1"/>
    <col min="7698" max="7698" width="11.7109375" style="14" customWidth="1"/>
    <col min="7699" max="7699" width="1.7109375" style="14" customWidth="1"/>
    <col min="7700" max="7700" width="13" style="14" customWidth="1"/>
    <col min="7701" max="7702" width="1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8" width="0" style="14" hidden="1" customWidth="1"/>
    <col min="7709" max="7712" width="13" style="14" customWidth="1"/>
    <col min="7713" max="7713" width="11.7109375" style="14" customWidth="1"/>
    <col min="7714" max="7714" width="1.7109375" style="14" customWidth="1"/>
    <col min="7715" max="7717" width="1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1" width="13" style="14" customWidth="1"/>
    <col min="7722" max="7722" width="11.7109375" style="14" customWidth="1"/>
    <col min="7723" max="7723" width="1.7109375" style="14" customWidth="1"/>
    <col min="7724" max="7724" width="14.5703125" style="14" customWidth="1"/>
    <col min="7725" max="7725" width="11.7109375" style="14" customWidth="1"/>
    <col min="7726" max="7726" width="1.7109375" style="14" customWidth="1"/>
    <col min="7727" max="7727" width="9.140625" style="14" customWidth="1"/>
    <col min="7728" max="7920" width="9.140625" style="14"/>
    <col min="7921" max="7928" width="4" style="14" customWidth="1"/>
    <col min="7929" max="7929" width="6" style="14" customWidth="1"/>
    <col min="7930" max="7931" width="4" style="14" customWidth="1"/>
    <col min="7932" max="7933" width="0" style="14" hidden="1" customWidth="1"/>
    <col min="7934" max="7934" width="47.7109375" style="14" customWidth="1"/>
    <col min="7935" max="7937" width="0" style="14" hidden="1" customWidth="1"/>
    <col min="7938" max="7938" width="14.5703125" style="14" customWidth="1"/>
    <col min="7939" max="7948" width="0" style="14" hidden="1" customWidth="1"/>
    <col min="7949" max="7949" width="1.7109375" style="14" customWidth="1"/>
    <col min="7950" max="7950" width="13" style="14" customWidth="1"/>
    <col min="7951" max="7952" width="11.7109375" style="14" customWidth="1"/>
    <col min="7953" max="7953" width="13" style="14" customWidth="1"/>
    <col min="7954" max="7954" width="11.7109375" style="14" customWidth="1"/>
    <col min="7955" max="7955" width="1.7109375" style="14" customWidth="1"/>
    <col min="7956" max="7956" width="13" style="14" customWidth="1"/>
    <col min="7957" max="7958" width="1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4" width="0" style="14" hidden="1" customWidth="1"/>
    <col min="7965" max="7968" width="13" style="14" customWidth="1"/>
    <col min="7969" max="7969" width="11.7109375" style="14" customWidth="1"/>
    <col min="7970" max="7970" width="1.7109375" style="14" customWidth="1"/>
    <col min="7971" max="7973" width="1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7" width="13" style="14" customWidth="1"/>
    <col min="7978" max="7978" width="11.7109375" style="14" customWidth="1"/>
    <col min="7979" max="7979" width="1.7109375" style="14" customWidth="1"/>
    <col min="7980" max="7980" width="14.5703125" style="14" customWidth="1"/>
    <col min="7981" max="7981" width="11.7109375" style="14" customWidth="1"/>
    <col min="7982" max="7982" width="1.7109375" style="14" customWidth="1"/>
    <col min="7983" max="7983" width="9.140625" style="14" customWidth="1"/>
    <col min="7984" max="8176" width="9.140625" style="14"/>
    <col min="8177" max="8184" width="4" style="14" customWidth="1"/>
    <col min="8185" max="8185" width="6" style="14" customWidth="1"/>
    <col min="8186" max="8187" width="4" style="14" customWidth="1"/>
    <col min="8188" max="8189" width="0" style="14" hidden="1" customWidth="1"/>
    <col min="8190" max="8190" width="47.7109375" style="14" customWidth="1"/>
    <col min="8191" max="8193" width="0" style="14" hidden="1" customWidth="1"/>
    <col min="8194" max="8194" width="14.5703125" style="14" customWidth="1"/>
    <col min="8195" max="8204" width="0" style="14" hidden="1" customWidth="1"/>
    <col min="8205" max="8205" width="1.7109375" style="14" customWidth="1"/>
    <col min="8206" max="8206" width="13" style="14" customWidth="1"/>
    <col min="8207" max="8208" width="11.7109375" style="14" customWidth="1"/>
    <col min="8209" max="8209" width="13" style="14" customWidth="1"/>
    <col min="8210" max="8210" width="11.7109375" style="14" customWidth="1"/>
    <col min="8211" max="8211" width="1.7109375" style="14" customWidth="1"/>
    <col min="8212" max="8212" width="13" style="14" customWidth="1"/>
    <col min="8213" max="8214" width="1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20" width="0" style="14" hidden="1" customWidth="1"/>
    <col min="8221" max="8224" width="13" style="14" customWidth="1"/>
    <col min="8225" max="8225" width="11.7109375" style="14" customWidth="1"/>
    <col min="8226" max="8226" width="1.7109375" style="14" customWidth="1"/>
    <col min="8227" max="8229" width="1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3" width="13" style="14" customWidth="1"/>
    <col min="8234" max="8234" width="11.7109375" style="14" customWidth="1"/>
    <col min="8235" max="8235" width="1.7109375" style="14" customWidth="1"/>
    <col min="8236" max="8236" width="14.5703125" style="14" customWidth="1"/>
    <col min="8237" max="8237" width="11.7109375" style="14" customWidth="1"/>
    <col min="8238" max="8238" width="1.7109375" style="14" customWidth="1"/>
    <col min="8239" max="8239" width="9.140625" style="14" customWidth="1"/>
    <col min="8240" max="8432" width="9.140625" style="14"/>
    <col min="8433" max="8440" width="4" style="14" customWidth="1"/>
    <col min="8441" max="8441" width="6" style="14" customWidth="1"/>
    <col min="8442" max="8443" width="4" style="14" customWidth="1"/>
    <col min="8444" max="8445" width="0" style="14" hidden="1" customWidth="1"/>
    <col min="8446" max="8446" width="47.7109375" style="14" customWidth="1"/>
    <col min="8447" max="8449" width="0" style="14" hidden="1" customWidth="1"/>
    <col min="8450" max="8450" width="14.5703125" style="14" customWidth="1"/>
    <col min="8451" max="8460" width="0" style="14" hidden="1" customWidth="1"/>
    <col min="8461" max="8461" width="1.7109375" style="14" customWidth="1"/>
    <col min="8462" max="8462" width="13" style="14" customWidth="1"/>
    <col min="8463" max="8464" width="11.7109375" style="14" customWidth="1"/>
    <col min="8465" max="8465" width="13" style="14" customWidth="1"/>
    <col min="8466" max="8466" width="11.7109375" style="14" customWidth="1"/>
    <col min="8467" max="8467" width="1.7109375" style="14" customWidth="1"/>
    <col min="8468" max="8468" width="13" style="14" customWidth="1"/>
    <col min="8469" max="8470" width="1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6" width="0" style="14" hidden="1" customWidth="1"/>
    <col min="8477" max="8480" width="13" style="14" customWidth="1"/>
    <col min="8481" max="8481" width="11.7109375" style="14" customWidth="1"/>
    <col min="8482" max="8482" width="1.7109375" style="14" customWidth="1"/>
    <col min="8483" max="8485" width="1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89" width="13" style="14" customWidth="1"/>
    <col min="8490" max="8490" width="11.7109375" style="14" customWidth="1"/>
    <col min="8491" max="8491" width="1.7109375" style="14" customWidth="1"/>
    <col min="8492" max="8492" width="14.5703125" style="14" customWidth="1"/>
    <col min="8493" max="8493" width="11.7109375" style="14" customWidth="1"/>
    <col min="8494" max="8494" width="1.7109375" style="14" customWidth="1"/>
    <col min="8495" max="8495" width="9.140625" style="14" customWidth="1"/>
    <col min="8496" max="8688" width="9.140625" style="14"/>
    <col min="8689" max="8696" width="4" style="14" customWidth="1"/>
    <col min="8697" max="8697" width="6" style="14" customWidth="1"/>
    <col min="8698" max="8699" width="4" style="14" customWidth="1"/>
    <col min="8700" max="8701" width="0" style="14" hidden="1" customWidth="1"/>
    <col min="8702" max="8702" width="47.7109375" style="14" customWidth="1"/>
    <col min="8703" max="8705" width="0" style="14" hidden="1" customWidth="1"/>
    <col min="8706" max="8706" width="14.5703125" style="14" customWidth="1"/>
    <col min="8707" max="8716" width="0" style="14" hidden="1" customWidth="1"/>
    <col min="8717" max="8717" width="1.7109375" style="14" customWidth="1"/>
    <col min="8718" max="8718" width="13" style="14" customWidth="1"/>
    <col min="8719" max="8720" width="11.7109375" style="14" customWidth="1"/>
    <col min="8721" max="8721" width="13" style="14" customWidth="1"/>
    <col min="8722" max="8722" width="11.7109375" style="14" customWidth="1"/>
    <col min="8723" max="8723" width="1.7109375" style="14" customWidth="1"/>
    <col min="8724" max="8724" width="13" style="14" customWidth="1"/>
    <col min="8725" max="8726" width="1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2" width="0" style="14" hidden="1" customWidth="1"/>
    <col min="8733" max="8736" width="13" style="14" customWidth="1"/>
    <col min="8737" max="8737" width="11.7109375" style="14" customWidth="1"/>
    <col min="8738" max="8738" width="1.7109375" style="14" customWidth="1"/>
    <col min="8739" max="8741" width="1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5" width="13" style="14" customWidth="1"/>
    <col min="8746" max="8746" width="11.7109375" style="14" customWidth="1"/>
    <col min="8747" max="8747" width="1.7109375" style="14" customWidth="1"/>
    <col min="8748" max="8748" width="14.5703125" style="14" customWidth="1"/>
    <col min="8749" max="8749" width="11.7109375" style="14" customWidth="1"/>
    <col min="8750" max="8750" width="1.7109375" style="14" customWidth="1"/>
    <col min="8751" max="8751" width="9.140625" style="14" customWidth="1"/>
    <col min="8752" max="8944" width="9.140625" style="14"/>
    <col min="8945" max="8952" width="4" style="14" customWidth="1"/>
    <col min="8953" max="8953" width="6" style="14" customWidth="1"/>
    <col min="8954" max="8955" width="4" style="14" customWidth="1"/>
    <col min="8956" max="8957" width="0" style="14" hidden="1" customWidth="1"/>
    <col min="8958" max="8958" width="47.7109375" style="14" customWidth="1"/>
    <col min="8959" max="8961" width="0" style="14" hidden="1" customWidth="1"/>
    <col min="8962" max="8962" width="14.5703125" style="14" customWidth="1"/>
    <col min="8963" max="8972" width="0" style="14" hidden="1" customWidth="1"/>
    <col min="8973" max="8973" width="1.7109375" style="14" customWidth="1"/>
    <col min="8974" max="8974" width="13" style="14" customWidth="1"/>
    <col min="8975" max="8976" width="11.7109375" style="14" customWidth="1"/>
    <col min="8977" max="8977" width="13" style="14" customWidth="1"/>
    <col min="8978" max="8978" width="11.7109375" style="14" customWidth="1"/>
    <col min="8979" max="8979" width="1.7109375" style="14" customWidth="1"/>
    <col min="8980" max="8980" width="13" style="14" customWidth="1"/>
    <col min="8981" max="8982" width="1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8" width="0" style="14" hidden="1" customWidth="1"/>
    <col min="8989" max="8992" width="13" style="14" customWidth="1"/>
    <col min="8993" max="8993" width="11.7109375" style="14" customWidth="1"/>
    <col min="8994" max="8994" width="1.7109375" style="14" customWidth="1"/>
    <col min="8995" max="8997" width="1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1" width="13" style="14" customWidth="1"/>
    <col min="9002" max="9002" width="11.7109375" style="14" customWidth="1"/>
    <col min="9003" max="9003" width="1.7109375" style="14" customWidth="1"/>
    <col min="9004" max="9004" width="14.5703125" style="14" customWidth="1"/>
    <col min="9005" max="9005" width="11.7109375" style="14" customWidth="1"/>
    <col min="9006" max="9006" width="1.7109375" style="14" customWidth="1"/>
    <col min="9007" max="9007" width="9.140625" style="14" customWidth="1"/>
    <col min="9008" max="9200" width="9.140625" style="14"/>
    <col min="9201" max="9208" width="4" style="14" customWidth="1"/>
    <col min="9209" max="9209" width="6" style="14" customWidth="1"/>
    <col min="9210" max="9211" width="4" style="14" customWidth="1"/>
    <col min="9212" max="9213" width="0" style="14" hidden="1" customWidth="1"/>
    <col min="9214" max="9214" width="47.7109375" style="14" customWidth="1"/>
    <col min="9215" max="9217" width="0" style="14" hidden="1" customWidth="1"/>
    <col min="9218" max="9218" width="14.5703125" style="14" customWidth="1"/>
    <col min="9219" max="9228" width="0" style="14" hidden="1" customWidth="1"/>
    <col min="9229" max="9229" width="1.7109375" style="14" customWidth="1"/>
    <col min="9230" max="9230" width="13" style="14" customWidth="1"/>
    <col min="9231" max="9232" width="11.7109375" style="14" customWidth="1"/>
    <col min="9233" max="9233" width="13" style="14" customWidth="1"/>
    <col min="9234" max="9234" width="11.7109375" style="14" customWidth="1"/>
    <col min="9235" max="9235" width="1.7109375" style="14" customWidth="1"/>
    <col min="9236" max="9236" width="13" style="14" customWidth="1"/>
    <col min="9237" max="9238" width="1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4" width="0" style="14" hidden="1" customWidth="1"/>
    <col min="9245" max="9248" width="13" style="14" customWidth="1"/>
    <col min="9249" max="9249" width="11.7109375" style="14" customWidth="1"/>
    <col min="9250" max="9250" width="1.7109375" style="14" customWidth="1"/>
    <col min="9251" max="9253" width="1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7" width="13" style="14" customWidth="1"/>
    <col min="9258" max="9258" width="11.7109375" style="14" customWidth="1"/>
    <col min="9259" max="9259" width="1.7109375" style="14" customWidth="1"/>
    <col min="9260" max="9260" width="14.5703125" style="14" customWidth="1"/>
    <col min="9261" max="9261" width="11.7109375" style="14" customWidth="1"/>
    <col min="9262" max="9262" width="1.7109375" style="14" customWidth="1"/>
    <col min="9263" max="9263" width="9.140625" style="14" customWidth="1"/>
    <col min="9264" max="9456" width="9.140625" style="14"/>
    <col min="9457" max="9464" width="4" style="14" customWidth="1"/>
    <col min="9465" max="9465" width="6" style="14" customWidth="1"/>
    <col min="9466" max="9467" width="4" style="14" customWidth="1"/>
    <col min="9468" max="9469" width="0" style="14" hidden="1" customWidth="1"/>
    <col min="9470" max="9470" width="47.7109375" style="14" customWidth="1"/>
    <col min="9471" max="9473" width="0" style="14" hidden="1" customWidth="1"/>
    <col min="9474" max="9474" width="14.5703125" style="14" customWidth="1"/>
    <col min="9475" max="9484" width="0" style="14" hidden="1" customWidth="1"/>
    <col min="9485" max="9485" width="1.7109375" style="14" customWidth="1"/>
    <col min="9486" max="9486" width="13" style="14" customWidth="1"/>
    <col min="9487" max="9488" width="11.7109375" style="14" customWidth="1"/>
    <col min="9489" max="9489" width="13" style="14" customWidth="1"/>
    <col min="9490" max="9490" width="11.7109375" style="14" customWidth="1"/>
    <col min="9491" max="9491" width="1.7109375" style="14" customWidth="1"/>
    <col min="9492" max="9492" width="13" style="14" customWidth="1"/>
    <col min="9493" max="9494" width="1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500" width="0" style="14" hidden="1" customWidth="1"/>
    <col min="9501" max="9504" width="13" style="14" customWidth="1"/>
    <col min="9505" max="9505" width="11.7109375" style="14" customWidth="1"/>
    <col min="9506" max="9506" width="1.7109375" style="14" customWidth="1"/>
    <col min="9507" max="9509" width="1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3" width="13" style="14" customWidth="1"/>
    <col min="9514" max="9514" width="11.7109375" style="14" customWidth="1"/>
    <col min="9515" max="9515" width="1.7109375" style="14" customWidth="1"/>
    <col min="9516" max="9516" width="14.5703125" style="14" customWidth="1"/>
    <col min="9517" max="9517" width="11.7109375" style="14" customWidth="1"/>
    <col min="9518" max="9518" width="1.7109375" style="14" customWidth="1"/>
    <col min="9519" max="9519" width="9.140625" style="14" customWidth="1"/>
    <col min="9520" max="9712" width="9.140625" style="14"/>
    <col min="9713" max="9720" width="4" style="14" customWidth="1"/>
    <col min="9721" max="9721" width="6" style="14" customWidth="1"/>
    <col min="9722" max="9723" width="4" style="14" customWidth="1"/>
    <col min="9724" max="9725" width="0" style="14" hidden="1" customWidth="1"/>
    <col min="9726" max="9726" width="47.7109375" style="14" customWidth="1"/>
    <col min="9727" max="9729" width="0" style="14" hidden="1" customWidth="1"/>
    <col min="9730" max="9730" width="14.5703125" style="14" customWidth="1"/>
    <col min="9731" max="9740" width="0" style="14" hidden="1" customWidth="1"/>
    <col min="9741" max="9741" width="1.7109375" style="14" customWidth="1"/>
    <col min="9742" max="9742" width="13" style="14" customWidth="1"/>
    <col min="9743" max="9744" width="11.7109375" style="14" customWidth="1"/>
    <col min="9745" max="9745" width="13" style="14" customWidth="1"/>
    <col min="9746" max="9746" width="11.7109375" style="14" customWidth="1"/>
    <col min="9747" max="9747" width="1.7109375" style="14" customWidth="1"/>
    <col min="9748" max="9748" width="13" style="14" customWidth="1"/>
    <col min="9749" max="9750" width="1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6" width="0" style="14" hidden="1" customWidth="1"/>
    <col min="9757" max="9760" width="13" style="14" customWidth="1"/>
    <col min="9761" max="9761" width="11.7109375" style="14" customWidth="1"/>
    <col min="9762" max="9762" width="1.7109375" style="14" customWidth="1"/>
    <col min="9763" max="9765" width="1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69" width="13" style="14" customWidth="1"/>
    <col min="9770" max="9770" width="11.7109375" style="14" customWidth="1"/>
    <col min="9771" max="9771" width="1.7109375" style="14" customWidth="1"/>
    <col min="9772" max="9772" width="14.5703125" style="14" customWidth="1"/>
    <col min="9773" max="9773" width="11.7109375" style="14" customWidth="1"/>
    <col min="9774" max="9774" width="1.7109375" style="14" customWidth="1"/>
    <col min="9775" max="9775" width="9.140625" style="14" customWidth="1"/>
    <col min="9776" max="9968" width="9.140625" style="14"/>
    <col min="9969" max="9976" width="4" style="14" customWidth="1"/>
    <col min="9977" max="9977" width="6" style="14" customWidth="1"/>
    <col min="9978" max="9979" width="4" style="14" customWidth="1"/>
    <col min="9980" max="9981" width="0" style="14" hidden="1" customWidth="1"/>
    <col min="9982" max="9982" width="47.7109375" style="14" customWidth="1"/>
    <col min="9983" max="9985" width="0" style="14" hidden="1" customWidth="1"/>
    <col min="9986" max="9986" width="14.5703125" style="14" customWidth="1"/>
    <col min="9987" max="9996" width="0" style="14" hidden="1" customWidth="1"/>
    <col min="9997" max="9997" width="1.7109375" style="14" customWidth="1"/>
    <col min="9998" max="9998" width="13" style="14" customWidth="1"/>
    <col min="9999" max="10000" width="11.7109375" style="14" customWidth="1"/>
    <col min="10001" max="10001" width="13" style="14" customWidth="1"/>
    <col min="10002" max="10002" width="11.7109375" style="14" customWidth="1"/>
    <col min="10003" max="10003" width="1.7109375" style="14" customWidth="1"/>
    <col min="10004" max="10004" width="13" style="14" customWidth="1"/>
    <col min="10005" max="10006" width="1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2" width="0" style="14" hidden="1" customWidth="1"/>
    <col min="10013" max="10016" width="13" style="14" customWidth="1"/>
    <col min="10017" max="10017" width="11.7109375" style="14" customWidth="1"/>
    <col min="10018" max="10018" width="1.7109375" style="14" customWidth="1"/>
    <col min="10019" max="10021" width="1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5" width="13" style="14" customWidth="1"/>
    <col min="10026" max="10026" width="11.7109375" style="14" customWidth="1"/>
    <col min="10027" max="10027" width="1.7109375" style="14" customWidth="1"/>
    <col min="10028" max="10028" width="14.5703125" style="14" customWidth="1"/>
    <col min="10029" max="10029" width="11.7109375" style="14" customWidth="1"/>
    <col min="10030" max="10030" width="1.7109375" style="14" customWidth="1"/>
    <col min="10031" max="10031" width="9.140625" style="14" customWidth="1"/>
    <col min="10032" max="10224" width="9.140625" style="14"/>
    <col min="10225" max="10232" width="4" style="14" customWidth="1"/>
    <col min="10233" max="10233" width="6" style="14" customWidth="1"/>
    <col min="10234" max="10235" width="4" style="14" customWidth="1"/>
    <col min="10236" max="10237" width="0" style="14" hidden="1" customWidth="1"/>
    <col min="10238" max="10238" width="47.7109375" style="14" customWidth="1"/>
    <col min="10239" max="10241" width="0" style="14" hidden="1" customWidth="1"/>
    <col min="10242" max="10242" width="14.5703125" style="14" customWidth="1"/>
    <col min="10243" max="10252" width="0" style="14" hidden="1" customWidth="1"/>
    <col min="10253" max="10253" width="1.7109375" style="14" customWidth="1"/>
    <col min="10254" max="10254" width="13" style="14" customWidth="1"/>
    <col min="10255" max="10256" width="11.7109375" style="14" customWidth="1"/>
    <col min="10257" max="10257" width="13" style="14" customWidth="1"/>
    <col min="10258" max="10258" width="11.7109375" style="14" customWidth="1"/>
    <col min="10259" max="10259" width="1.7109375" style="14" customWidth="1"/>
    <col min="10260" max="10260" width="13" style="14" customWidth="1"/>
    <col min="10261" max="10262" width="1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8" width="0" style="14" hidden="1" customWidth="1"/>
    <col min="10269" max="10272" width="13" style="14" customWidth="1"/>
    <col min="10273" max="10273" width="11.7109375" style="14" customWidth="1"/>
    <col min="10274" max="10274" width="1.7109375" style="14" customWidth="1"/>
    <col min="10275" max="10277" width="1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1" width="13" style="14" customWidth="1"/>
    <col min="10282" max="10282" width="11.7109375" style="14" customWidth="1"/>
    <col min="10283" max="10283" width="1.7109375" style="14" customWidth="1"/>
    <col min="10284" max="10284" width="14.5703125" style="14" customWidth="1"/>
    <col min="10285" max="10285" width="11.7109375" style="14" customWidth="1"/>
    <col min="10286" max="10286" width="1.7109375" style="14" customWidth="1"/>
    <col min="10287" max="10287" width="9.140625" style="14" customWidth="1"/>
    <col min="10288" max="10480" width="9.140625" style="14"/>
    <col min="10481" max="10488" width="4" style="14" customWidth="1"/>
    <col min="10489" max="10489" width="6" style="14" customWidth="1"/>
    <col min="10490" max="10491" width="4" style="14" customWidth="1"/>
    <col min="10492" max="10493" width="0" style="14" hidden="1" customWidth="1"/>
    <col min="10494" max="10494" width="47.7109375" style="14" customWidth="1"/>
    <col min="10495" max="10497" width="0" style="14" hidden="1" customWidth="1"/>
    <col min="10498" max="10498" width="14.5703125" style="14" customWidth="1"/>
    <col min="10499" max="10508" width="0" style="14" hidden="1" customWidth="1"/>
    <col min="10509" max="10509" width="1.7109375" style="14" customWidth="1"/>
    <col min="10510" max="10510" width="13" style="14" customWidth="1"/>
    <col min="10511" max="10512" width="11.7109375" style="14" customWidth="1"/>
    <col min="10513" max="10513" width="13" style="14" customWidth="1"/>
    <col min="10514" max="10514" width="11.7109375" style="14" customWidth="1"/>
    <col min="10515" max="10515" width="1.7109375" style="14" customWidth="1"/>
    <col min="10516" max="10516" width="13" style="14" customWidth="1"/>
    <col min="10517" max="10518" width="1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4" width="0" style="14" hidden="1" customWidth="1"/>
    <col min="10525" max="10528" width="13" style="14" customWidth="1"/>
    <col min="10529" max="10529" width="11.7109375" style="14" customWidth="1"/>
    <col min="10530" max="10530" width="1.7109375" style="14" customWidth="1"/>
    <col min="10531" max="10533" width="1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7" width="13" style="14" customWidth="1"/>
    <col min="10538" max="10538" width="11.7109375" style="14" customWidth="1"/>
    <col min="10539" max="10539" width="1.7109375" style="14" customWidth="1"/>
    <col min="10540" max="10540" width="14.5703125" style="14" customWidth="1"/>
    <col min="10541" max="10541" width="11.7109375" style="14" customWidth="1"/>
    <col min="10542" max="10542" width="1.7109375" style="14" customWidth="1"/>
    <col min="10543" max="10543" width="9.140625" style="14" customWidth="1"/>
    <col min="10544" max="10736" width="9.140625" style="14"/>
    <col min="10737" max="10744" width="4" style="14" customWidth="1"/>
    <col min="10745" max="10745" width="6" style="14" customWidth="1"/>
    <col min="10746" max="10747" width="4" style="14" customWidth="1"/>
    <col min="10748" max="10749" width="0" style="14" hidden="1" customWidth="1"/>
    <col min="10750" max="10750" width="47.7109375" style="14" customWidth="1"/>
    <col min="10751" max="10753" width="0" style="14" hidden="1" customWidth="1"/>
    <col min="10754" max="10754" width="14.5703125" style="14" customWidth="1"/>
    <col min="10755" max="10764" width="0" style="14" hidden="1" customWidth="1"/>
    <col min="10765" max="10765" width="1.7109375" style="14" customWidth="1"/>
    <col min="10766" max="10766" width="13" style="14" customWidth="1"/>
    <col min="10767" max="10768" width="11.7109375" style="14" customWidth="1"/>
    <col min="10769" max="10769" width="13" style="14" customWidth="1"/>
    <col min="10770" max="10770" width="11.7109375" style="14" customWidth="1"/>
    <col min="10771" max="10771" width="1.7109375" style="14" customWidth="1"/>
    <col min="10772" max="10772" width="13" style="14" customWidth="1"/>
    <col min="10773" max="10774" width="1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80" width="0" style="14" hidden="1" customWidth="1"/>
    <col min="10781" max="10784" width="13" style="14" customWidth="1"/>
    <col min="10785" max="10785" width="11.7109375" style="14" customWidth="1"/>
    <col min="10786" max="10786" width="1.7109375" style="14" customWidth="1"/>
    <col min="10787" max="10789" width="1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3" width="13" style="14" customWidth="1"/>
    <col min="10794" max="10794" width="11.7109375" style="14" customWidth="1"/>
    <col min="10795" max="10795" width="1.7109375" style="14" customWidth="1"/>
    <col min="10796" max="10796" width="14.5703125" style="14" customWidth="1"/>
    <col min="10797" max="10797" width="11.7109375" style="14" customWidth="1"/>
    <col min="10798" max="10798" width="1.7109375" style="14" customWidth="1"/>
    <col min="10799" max="10799" width="9.140625" style="14" customWidth="1"/>
    <col min="10800" max="10992" width="9.140625" style="14"/>
    <col min="10993" max="11000" width="4" style="14" customWidth="1"/>
    <col min="11001" max="11001" width="6" style="14" customWidth="1"/>
    <col min="11002" max="11003" width="4" style="14" customWidth="1"/>
    <col min="11004" max="11005" width="0" style="14" hidden="1" customWidth="1"/>
    <col min="11006" max="11006" width="47.7109375" style="14" customWidth="1"/>
    <col min="11007" max="11009" width="0" style="14" hidden="1" customWidth="1"/>
    <col min="11010" max="11010" width="14.5703125" style="14" customWidth="1"/>
    <col min="11011" max="11020" width="0" style="14" hidden="1" customWidth="1"/>
    <col min="11021" max="11021" width="1.7109375" style="14" customWidth="1"/>
    <col min="11022" max="11022" width="13" style="14" customWidth="1"/>
    <col min="11023" max="11024" width="11.7109375" style="14" customWidth="1"/>
    <col min="11025" max="11025" width="13" style="14" customWidth="1"/>
    <col min="11026" max="11026" width="11.7109375" style="14" customWidth="1"/>
    <col min="11027" max="11027" width="1.7109375" style="14" customWidth="1"/>
    <col min="11028" max="11028" width="13" style="14" customWidth="1"/>
    <col min="11029" max="11030" width="1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6" width="0" style="14" hidden="1" customWidth="1"/>
    <col min="11037" max="11040" width="13" style="14" customWidth="1"/>
    <col min="11041" max="11041" width="11.7109375" style="14" customWidth="1"/>
    <col min="11042" max="11042" width="1.7109375" style="14" customWidth="1"/>
    <col min="11043" max="11045" width="1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49" width="13" style="14" customWidth="1"/>
    <col min="11050" max="11050" width="11.7109375" style="14" customWidth="1"/>
    <col min="11051" max="11051" width="1.7109375" style="14" customWidth="1"/>
    <col min="11052" max="11052" width="14.5703125" style="14" customWidth="1"/>
    <col min="11053" max="11053" width="11.7109375" style="14" customWidth="1"/>
    <col min="11054" max="11054" width="1.7109375" style="14" customWidth="1"/>
    <col min="11055" max="11055" width="9.140625" style="14" customWidth="1"/>
    <col min="11056" max="11248" width="9.140625" style="14"/>
    <col min="11249" max="11256" width="4" style="14" customWidth="1"/>
    <col min="11257" max="11257" width="6" style="14" customWidth="1"/>
    <col min="11258" max="11259" width="4" style="14" customWidth="1"/>
    <col min="11260" max="11261" width="0" style="14" hidden="1" customWidth="1"/>
    <col min="11262" max="11262" width="47.7109375" style="14" customWidth="1"/>
    <col min="11263" max="11265" width="0" style="14" hidden="1" customWidth="1"/>
    <col min="11266" max="11266" width="14.5703125" style="14" customWidth="1"/>
    <col min="11267" max="11276" width="0" style="14" hidden="1" customWidth="1"/>
    <col min="11277" max="11277" width="1.7109375" style="14" customWidth="1"/>
    <col min="11278" max="11278" width="13" style="14" customWidth="1"/>
    <col min="11279" max="11280" width="11.7109375" style="14" customWidth="1"/>
    <col min="11281" max="11281" width="13" style="14" customWidth="1"/>
    <col min="11282" max="11282" width="11.7109375" style="14" customWidth="1"/>
    <col min="11283" max="11283" width="1.7109375" style="14" customWidth="1"/>
    <col min="11284" max="11284" width="13" style="14" customWidth="1"/>
    <col min="11285" max="11286" width="1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2" width="0" style="14" hidden="1" customWidth="1"/>
    <col min="11293" max="11296" width="13" style="14" customWidth="1"/>
    <col min="11297" max="11297" width="11.7109375" style="14" customWidth="1"/>
    <col min="11298" max="11298" width="1.7109375" style="14" customWidth="1"/>
    <col min="11299" max="11301" width="1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5" width="13" style="14" customWidth="1"/>
    <col min="11306" max="11306" width="11.7109375" style="14" customWidth="1"/>
    <col min="11307" max="11307" width="1.7109375" style="14" customWidth="1"/>
    <col min="11308" max="11308" width="14.5703125" style="14" customWidth="1"/>
    <col min="11309" max="11309" width="11.7109375" style="14" customWidth="1"/>
    <col min="11310" max="11310" width="1.7109375" style="14" customWidth="1"/>
    <col min="11311" max="11311" width="9.140625" style="14" customWidth="1"/>
    <col min="11312" max="11504" width="9.140625" style="14"/>
    <col min="11505" max="11512" width="4" style="14" customWidth="1"/>
    <col min="11513" max="11513" width="6" style="14" customWidth="1"/>
    <col min="11514" max="11515" width="4" style="14" customWidth="1"/>
    <col min="11516" max="11517" width="0" style="14" hidden="1" customWidth="1"/>
    <col min="11518" max="11518" width="47.7109375" style="14" customWidth="1"/>
    <col min="11519" max="11521" width="0" style="14" hidden="1" customWidth="1"/>
    <col min="11522" max="11522" width="14.5703125" style="14" customWidth="1"/>
    <col min="11523" max="11532" width="0" style="14" hidden="1" customWidth="1"/>
    <col min="11533" max="11533" width="1.7109375" style="14" customWidth="1"/>
    <col min="11534" max="11534" width="13" style="14" customWidth="1"/>
    <col min="11535" max="11536" width="11.7109375" style="14" customWidth="1"/>
    <col min="11537" max="11537" width="13" style="14" customWidth="1"/>
    <col min="11538" max="11538" width="11.7109375" style="14" customWidth="1"/>
    <col min="11539" max="11539" width="1.7109375" style="14" customWidth="1"/>
    <col min="11540" max="11540" width="13" style="14" customWidth="1"/>
    <col min="11541" max="11542" width="1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8" width="0" style="14" hidden="1" customWidth="1"/>
    <col min="11549" max="11552" width="13" style="14" customWidth="1"/>
    <col min="11553" max="11553" width="11.7109375" style="14" customWidth="1"/>
    <col min="11554" max="11554" width="1.7109375" style="14" customWidth="1"/>
    <col min="11555" max="11557" width="1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1" width="13" style="14" customWidth="1"/>
    <col min="11562" max="11562" width="11.7109375" style="14" customWidth="1"/>
    <col min="11563" max="11563" width="1.7109375" style="14" customWidth="1"/>
    <col min="11564" max="11564" width="14.5703125" style="14" customWidth="1"/>
    <col min="11565" max="11565" width="11.7109375" style="14" customWidth="1"/>
    <col min="11566" max="11566" width="1.7109375" style="14" customWidth="1"/>
    <col min="11567" max="11567" width="9.140625" style="14" customWidth="1"/>
    <col min="11568" max="11760" width="9.140625" style="14"/>
    <col min="11761" max="11768" width="4" style="14" customWidth="1"/>
    <col min="11769" max="11769" width="6" style="14" customWidth="1"/>
    <col min="11770" max="11771" width="4" style="14" customWidth="1"/>
    <col min="11772" max="11773" width="0" style="14" hidden="1" customWidth="1"/>
    <col min="11774" max="11774" width="47.7109375" style="14" customWidth="1"/>
    <col min="11775" max="11777" width="0" style="14" hidden="1" customWidth="1"/>
    <col min="11778" max="11778" width="14.5703125" style="14" customWidth="1"/>
    <col min="11779" max="11788" width="0" style="14" hidden="1" customWidth="1"/>
    <col min="11789" max="11789" width="1.7109375" style="14" customWidth="1"/>
    <col min="11790" max="11790" width="13" style="14" customWidth="1"/>
    <col min="11791" max="11792" width="11.7109375" style="14" customWidth="1"/>
    <col min="11793" max="11793" width="13" style="14" customWidth="1"/>
    <col min="11794" max="11794" width="11.7109375" style="14" customWidth="1"/>
    <col min="11795" max="11795" width="1.7109375" style="14" customWidth="1"/>
    <col min="11796" max="11796" width="13" style="14" customWidth="1"/>
    <col min="11797" max="11798" width="1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4" width="0" style="14" hidden="1" customWidth="1"/>
    <col min="11805" max="11808" width="13" style="14" customWidth="1"/>
    <col min="11809" max="11809" width="11.7109375" style="14" customWidth="1"/>
    <col min="11810" max="11810" width="1.7109375" style="14" customWidth="1"/>
    <col min="11811" max="11813" width="1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7" width="13" style="14" customWidth="1"/>
    <col min="11818" max="11818" width="11.7109375" style="14" customWidth="1"/>
    <col min="11819" max="11819" width="1.7109375" style="14" customWidth="1"/>
    <col min="11820" max="11820" width="14.5703125" style="14" customWidth="1"/>
    <col min="11821" max="11821" width="11.7109375" style="14" customWidth="1"/>
    <col min="11822" max="11822" width="1.7109375" style="14" customWidth="1"/>
    <col min="11823" max="11823" width="9.140625" style="14" customWidth="1"/>
    <col min="11824" max="12016" width="9.140625" style="14"/>
    <col min="12017" max="12024" width="4" style="14" customWidth="1"/>
    <col min="12025" max="12025" width="6" style="14" customWidth="1"/>
    <col min="12026" max="12027" width="4" style="14" customWidth="1"/>
    <col min="12028" max="12029" width="0" style="14" hidden="1" customWidth="1"/>
    <col min="12030" max="12030" width="47.7109375" style="14" customWidth="1"/>
    <col min="12031" max="12033" width="0" style="14" hidden="1" customWidth="1"/>
    <col min="12034" max="12034" width="14.5703125" style="14" customWidth="1"/>
    <col min="12035" max="12044" width="0" style="14" hidden="1" customWidth="1"/>
    <col min="12045" max="12045" width="1.7109375" style="14" customWidth="1"/>
    <col min="12046" max="12046" width="13" style="14" customWidth="1"/>
    <col min="12047" max="12048" width="11.7109375" style="14" customWidth="1"/>
    <col min="12049" max="12049" width="13" style="14" customWidth="1"/>
    <col min="12050" max="12050" width="11.7109375" style="14" customWidth="1"/>
    <col min="12051" max="12051" width="1.7109375" style="14" customWidth="1"/>
    <col min="12052" max="12052" width="13" style="14" customWidth="1"/>
    <col min="12053" max="12054" width="1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60" width="0" style="14" hidden="1" customWidth="1"/>
    <col min="12061" max="12064" width="13" style="14" customWidth="1"/>
    <col min="12065" max="12065" width="11.7109375" style="14" customWidth="1"/>
    <col min="12066" max="12066" width="1.7109375" style="14" customWidth="1"/>
    <col min="12067" max="12069" width="1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3" width="13" style="14" customWidth="1"/>
    <col min="12074" max="12074" width="11.7109375" style="14" customWidth="1"/>
    <col min="12075" max="12075" width="1.7109375" style="14" customWidth="1"/>
    <col min="12076" max="12076" width="14.5703125" style="14" customWidth="1"/>
    <col min="12077" max="12077" width="11.7109375" style="14" customWidth="1"/>
    <col min="12078" max="12078" width="1.7109375" style="14" customWidth="1"/>
    <col min="12079" max="12079" width="9.140625" style="14" customWidth="1"/>
    <col min="12080" max="12272" width="9.140625" style="14"/>
    <col min="12273" max="12280" width="4" style="14" customWidth="1"/>
    <col min="12281" max="12281" width="6" style="14" customWidth="1"/>
    <col min="12282" max="12283" width="4" style="14" customWidth="1"/>
    <col min="12284" max="12285" width="0" style="14" hidden="1" customWidth="1"/>
    <col min="12286" max="12286" width="47.7109375" style="14" customWidth="1"/>
    <col min="12287" max="12289" width="0" style="14" hidden="1" customWidth="1"/>
    <col min="12290" max="12290" width="14.5703125" style="14" customWidth="1"/>
    <col min="12291" max="12300" width="0" style="14" hidden="1" customWidth="1"/>
    <col min="12301" max="12301" width="1.7109375" style="14" customWidth="1"/>
    <col min="12302" max="12302" width="13" style="14" customWidth="1"/>
    <col min="12303" max="12304" width="11.7109375" style="14" customWidth="1"/>
    <col min="12305" max="12305" width="13" style="14" customWidth="1"/>
    <col min="12306" max="12306" width="11.7109375" style="14" customWidth="1"/>
    <col min="12307" max="12307" width="1.7109375" style="14" customWidth="1"/>
    <col min="12308" max="12308" width="13" style="14" customWidth="1"/>
    <col min="12309" max="12310" width="1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6" width="0" style="14" hidden="1" customWidth="1"/>
    <col min="12317" max="12320" width="13" style="14" customWidth="1"/>
    <col min="12321" max="12321" width="11.7109375" style="14" customWidth="1"/>
    <col min="12322" max="12322" width="1.7109375" style="14" customWidth="1"/>
    <col min="12323" max="12325" width="1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29" width="13" style="14" customWidth="1"/>
    <col min="12330" max="12330" width="11.7109375" style="14" customWidth="1"/>
    <col min="12331" max="12331" width="1.7109375" style="14" customWidth="1"/>
    <col min="12332" max="12332" width="14.5703125" style="14" customWidth="1"/>
    <col min="12333" max="12333" width="11.7109375" style="14" customWidth="1"/>
    <col min="12334" max="12334" width="1.7109375" style="14" customWidth="1"/>
    <col min="12335" max="12335" width="9.140625" style="14" customWidth="1"/>
    <col min="12336" max="12528" width="9.140625" style="14"/>
    <col min="12529" max="12536" width="4" style="14" customWidth="1"/>
    <col min="12537" max="12537" width="6" style="14" customWidth="1"/>
    <col min="12538" max="12539" width="4" style="14" customWidth="1"/>
    <col min="12540" max="12541" width="0" style="14" hidden="1" customWidth="1"/>
    <col min="12542" max="12542" width="47.7109375" style="14" customWidth="1"/>
    <col min="12543" max="12545" width="0" style="14" hidden="1" customWidth="1"/>
    <col min="12546" max="12546" width="14.5703125" style="14" customWidth="1"/>
    <col min="12547" max="12556" width="0" style="14" hidden="1" customWidth="1"/>
    <col min="12557" max="12557" width="1.7109375" style="14" customWidth="1"/>
    <col min="12558" max="12558" width="13" style="14" customWidth="1"/>
    <col min="12559" max="12560" width="11.7109375" style="14" customWidth="1"/>
    <col min="12561" max="12561" width="13" style="14" customWidth="1"/>
    <col min="12562" max="12562" width="11.7109375" style="14" customWidth="1"/>
    <col min="12563" max="12563" width="1.7109375" style="14" customWidth="1"/>
    <col min="12564" max="12564" width="13" style="14" customWidth="1"/>
    <col min="12565" max="12566" width="1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2" width="0" style="14" hidden="1" customWidth="1"/>
    <col min="12573" max="12576" width="13" style="14" customWidth="1"/>
    <col min="12577" max="12577" width="11.7109375" style="14" customWidth="1"/>
    <col min="12578" max="12578" width="1.7109375" style="14" customWidth="1"/>
    <col min="12579" max="12581" width="1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5" width="13" style="14" customWidth="1"/>
    <col min="12586" max="12586" width="11.7109375" style="14" customWidth="1"/>
    <col min="12587" max="12587" width="1.7109375" style="14" customWidth="1"/>
    <col min="12588" max="12588" width="14.5703125" style="14" customWidth="1"/>
    <col min="12589" max="12589" width="11.7109375" style="14" customWidth="1"/>
    <col min="12590" max="12590" width="1.7109375" style="14" customWidth="1"/>
    <col min="12591" max="12591" width="9.140625" style="14" customWidth="1"/>
    <col min="12592" max="12784" width="9.140625" style="14"/>
    <col min="12785" max="12792" width="4" style="14" customWidth="1"/>
    <col min="12793" max="12793" width="6" style="14" customWidth="1"/>
    <col min="12794" max="12795" width="4" style="14" customWidth="1"/>
    <col min="12796" max="12797" width="0" style="14" hidden="1" customWidth="1"/>
    <col min="12798" max="12798" width="47.7109375" style="14" customWidth="1"/>
    <col min="12799" max="12801" width="0" style="14" hidden="1" customWidth="1"/>
    <col min="12802" max="12802" width="14.5703125" style="14" customWidth="1"/>
    <col min="12803" max="12812" width="0" style="14" hidden="1" customWidth="1"/>
    <col min="12813" max="12813" width="1.7109375" style="14" customWidth="1"/>
    <col min="12814" max="12814" width="13" style="14" customWidth="1"/>
    <col min="12815" max="12816" width="11.7109375" style="14" customWidth="1"/>
    <col min="12817" max="12817" width="13" style="14" customWidth="1"/>
    <col min="12818" max="12818" width="11.7109375" style="14" customWidth="1"/>
    <col min="12819" max="12819" width="1.7109375" style="14" customWidth="1"/>
    <col min="12820" max="12820" width="13" style="14" customWidth="1"/>
    <col min="12821" max="12822" width="1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8" width="0" style="14" hidden="1" customWidth="1"/>
    <col min="12829" max="12832" width="13" style="14" customWidth="1"/>
    <col min="12833" max="12833" width="11.7109375" style="14" customWidth="1"/>
    <col min="12834" max="12834" width="1.7109375" style="14" customWidth="1"/>
    <col min="12835" max="12837" width="1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1" width="13" style="14" customWidth="1"/>
    <col min="12842" max="12842" width="11.7109375" style="14" customWidth="1"/>
    <col min="12843" max="12843" width="1.7109375" style="14" customWidth="1"/>
    <col min="12844" max="12844" width="14.5703125" style="14" customWidth="1"/>
    <col min="12845" max="12845" width="11.7109375" style="14" customWidth="1"/>
    <col min="12846" max="12846" width="1.7109375" style="14" customWidth="1"/>
    <col min="12847" max="12847" width="9.140625" style="14" customWidth="1"/>
    <col min="12848" max="13040" width="9.140625" style="14"/>
    <col min="13041" max="13048" width="4" style="14" customWidth="1"/>
    <col min="13049" max="13049" width="6" style="14" customWidth="1"/>
    <col min="13050" max="13051" width="4" style="14" customWidth="1"/>
    <col min="13052" max="13053" width="0" style="14" hidden="1" customWidth="1"/>
    <col min="13054" max="13054" width="47.7109375" style="14" customWidth="1"/>
    <col min="13055" max="13057" width="0" style="14" hidden="1" customWidth="1"/>
    <col min="13058" max="13058" width="14.5703125" style="14" customWidth="1"/>
    <col min="13059" max="13068" width="0" style="14" hidden="1" customWidth="1"/>
    <col min="13069" max="13069" width="1.7109375" style="14" customWidth="1"/>
    <col min="13070" max="13070" width="13" style="14" customWidth="1"/>
    <col min="13071" max="13072" width="11.7109375" style="14" customWidth="1"/>
    <col min="13073" max="13073" width="13" style="14" customWidth="1"/>
    <col min="13074" max="13074" width="11.7109375" style="14" customWidth="1"/>
    <col min="13075" max="13075" width="1.7109375" style="14" customWidth="1"/>
    <col min="13076" max="13076" width="13" style="14" customWidth="1"/>
    <col min="13077" max="13078" width="1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4" width="0" style="14" hidden="1" customWidth="1"/>
    <col min="13085" max="13088" width="13" style="14" customWidth="1"/>
    <col min="13089" max="13089" width="11.7109375" style="14" customWidth="1"/>
    <col min="13090" max="13090" width="1.7109375" style="14" customWidth="1"/>
    <col min="13091" max="13093" width="1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7" width="13" style="14" customWidth="1"/>
    <col min="13098" max="13098" width="11.7109375" style="14" customWidth="1"/>
    <col min="13099" max="13099" width="1.7109375" style="14" customWidth="1"/>
    <col min="13100" max="13100" width="14.5703125" style="14" customWidth="1"/>
    <col min="13101" max="13101" width="11.7109375" style="14" customWidth="1"/>
    <col min="13102" max="13102" width="1.7109375" style="14" customWidth="1"/>
    <col min="13103" max="13103" width="9.140625" style="14" customWidth="1"/>
    <col min="13104" max="13296" width="9.140625" style="14"/>
    <col min="13297" max="13304" width="4" style="14" customWidth="1"/>
    <col min="13305" max="13305" width="6" style="14" customWidth="1"/>
    <col min="13306" max="13307" width="4" style="14" customWidth="1"/>
    <col min="13308" max="13309" width="0" style="14" hidden="1" customWidth="1"/>
    <col min="13310" max="13310" width="47.7109375" style="14" customWidth="1"/>
    <col min="13311" max="13313" width="0" style="14" hidden="1" customWidth="1"/>
    <col min="13314" max="13314" width="14.5703125" style="14" customWidth="1"/>
    <col min="13315" max="13324" width="0" style="14" hidden="1" customWidth="1"/>
    <col min="13325" max="13325" width="1.7109375" style="14" customWidth="1"/>
    <col min="13326" max="13326" width="13" style="14" customWidth="1"/>
    <col min="13327" max="13328" width="11.7109375" style="14" customWidth="1"/>
    <col min="13329" max="13329" width="13" style="14" customWidth="1"/>
    <col min="13330" max="13330" width="11.7109375" style="14" customWidth="1"/>
    <col min="13331" max="13331" width="1.7109375" style="14" customWidth="1"/>
    <col min="13332" max="13332" width="13" style="14" customWidth="1"/>
    <col min="13333" max="13334" width="1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40" width="0" style="14" hidden="1" customWidth="1"/>
    <col min="13341" max="13344" width="13" style="14" customWidth="1"/>
    <col min="13345" max="13345" width="11.7109375" style="14" customWidth="1"/>
    <col min="13346" max="13346" width="1.7109375" style="14" customWidth="1"/>
    <col min="13347" max="13349" width="1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3" width="13" style="14" customWidth="1"/>
    <col min="13354" max="13354" width="11.7109375" style="14" customWidth="1"/>
    <col min="13355" max="13355" width="1.7109375" style="14" customWidth="1"/>
    <col min="13356" max="13356" width="14.5703125" style="14" customWidth="1"/>
    <col min="13357" max="13357" width="11.7109375" style="14" customWidth="1"/>
    <col min="13358" max="13358" width="1.7109375" style="14" customWidth="1"/>
    <col min="13359" max="13359" width="9.140625" style="14" customWidth="1"/>
    <col min="13360" max="13552" width="9.140625" style="14"/>
    <col min="13553" max="13560" width="4" style="14" customWidth="1"/>
    <col min="13561" max="13561" width="6" style="14" customWidth="1"/>
    <col min="13562" max="13563" width="4" style="14" customWidth="1"/>
    <col min="13564" max="13565" width="0" style="14" hidden="1" customWidth="1"/>
    <col min="13566" max="13566" width="47.7109375" style="14" customWidth="1"/>
    <col min="13567" max="13569" width="0" style="14" hidden="1" customWidth="1"/>
    <col min="13570" max="13570" width="14.5703125" style="14" customWidth="1"/>
    <col min="13571" max="13580" width="0" style="14" hidden="1" customWidth="1"/>
    <col min="13581" max="13581" width="1.7109375" style="14" customWidth="1"/>
    <col min="13582" max="13582" width="13" style="14" customWidth="1"/>
    <col min="13583" max="13584" width="11.7109375" style="14" customWidth="1"/>
    <col min="13585" max="13585" width="13" style="14" customWidth="1"/>
    <col min="13586" max="13586" width="11.7109375" style="14" customWidth="1"/>
    <col min="13587" max="13587" width="1.7109375" style="14" customWidth="1"/>
    <col min="13588" max="13588" width="13" style="14" customWidth="1"/>
    <col min="13589" max="13590" width="1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6" width="0" style="14" hidden="1" customWidth="1"/>
    <col min="13597" max="13600" width="13" style="14" customWidth="1"/>
    <col min="13601" max="13601" width="11.7109375" style="14" customWidth="1"/>
    <col min="13602" max="13602" width="1.7109375" style="14" customWidth="1"/>
    <col min="13603" max="13605" width="1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09" width="13" style="14" customWidth="1"/>
    <col min="13610" max="13610" width="11.7109375" style="14" customWidth="1"/>
    <col min="13611" max="13611" width="1.7109375" style="14" customWidth="1"/>
    <col min="13612" max="13612" width="14.5703125" style="14" customWidth="1"/>
    <col min="13613" max="13613" width="11.7109375" style="14" customWidth="1"/>
    <col min="13614" max="13614" width="1.7109375" style="14" customWidth="1"/>
    <col min="13615" max="13615" width="9.140625" style="14" customWidth="1"/>
    <col min="13616" max="13808" width="9.140625" style="14"/>
    <col min="13809" max="13816" width="4" style="14" customWidth="1"/>
    <col min="13817" max="13817" width="6" style="14" customWidth="1"/>
    <col min="13818" max="13819" width="4" style="14" customWidth="1"/>
    <col min="13820" max="13821" width="0" style="14" hidden="1" customWidth="1"/>
    <col min="13822" max="13822" width="47.7109375" style="14" customWidth="1"/>
    <col min="13823" max="13825" width="0" style="14" hidden="1" customWidth="1"/>
    <col min="13826" max="13826" width="14.5703125" style="14" customWidth="1"/>
    <col min="13827" max="13836" width="0" style="14" hidden="1" customWidth="1"/>
    <col min="13837" max="13837" width="1.7109375" style="14" customWidth="1"/>
    <col min="13838" max="13838" width="13" style="14" customWidth="1"/>
    <col min="13839" max="13840" width="11.7109375" style="14" customWidth="1"/>
    <col min="13841" max="13841" width="13" style="14" customWidth="1"/>
    <col min="13842" max="13842" width="11.7109375" style="14" customWidth="1"/>
    <col min="13843" max="13843" width="1.7109375" style="14" customWidth="1"/>
    <col min="13844" max="13844" width="13" style="14" customWidth="1"/>
    <col min="13845" max="13846" width="1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2" width="0" style="14" hidden="1" customWidth="1"/>
    <col min="13853" max="13856" width="13" style="14" customWidth="1"/>
    <col min="13857" max="13857" width="11.7109375" style="14" customWidth="1"/>
    <col min="13858" max="13858" width="1.7109375" style="14" customWidth="1"/>
    <col min="13859" max="13861" width="1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5" width="13" style="14" customWidth="1"/>
    <col min="13866" max="13866" width="11.7109375" style="14" customWidth="1"/>
    <col min="13867" max="13867" width="1.7109375" style="14" customWidth="1"/>
    <col min="13868" max="13868" width="14.5703125" style="14" customWidth="1"/>
    <col min="13869" max="13869" width="11.7109375" style="14" customWidth="1"/>
    <col min="13870" max="13870" width="1.7109375" style="14" customWidth="1"/>
    <col min="13871" max="13871" width="9.140625" style="14" customWidth="1"/>
    <col min="13872" max="14064" width="9.140625" style="14"/>
    <col min="14065" max="14072" width="4" style="14" customWidth="1"/>
    <col min="14073" max="14073" width="6" style="14" customWidth="1"/>
    <col min="14074" max="14075" width="4" style="14" customWidth="1"/>
    <col min="14076" max="14077" width="0" style="14" hidden="1" customWidth="1"/>
    <col min="14078" max="14078" width="47.7109375" style="14" customWidth="1"/>
    <col min="14079" max="14081" width="0" style="14" hidden="1" customWidth="1"/>
    <col min="14082" max="14082" width="14.5703125" style="14" customWidth="1"/>
    <col min="14083" max="14092" width="0" style="14" hidden="1" customWidth="1"/>
    <col min="14093" max="14093" width="1.7109375" style="14" customWidth="1"/>
    <col min="14094" max="14094" width="13" style="14" customWidth="1"/>
    <col min="14095" max="14096" width="11.7109375" style="14" customWidth="1"/>
    <col min="14097" max="14097" width="13" style="14" customWidth="1"/>
    <col min="14098" max="14098" width="11.7109375" style="14" customWidth="1"/>
    <col min="14099" max="14099" width="1.7109375" style="14" customWidth="1"/>
    <col min="14100" max="14100" width="13" style="14" customWidth="1"/>
    <col min="14101" max="14102" width="1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8" width="0" style="14" hidden="1" customWidth="1"/>
    <col min="14109" max="14112" width="13" style="14" customWidth="1"/>
    <col min="14113" max="14113" width="11.7109375" style="14" customWidth="1"/>
    <col min="14114" max="14114" width="1.7109375" style="14" customWidth="1"/>
    <col min="14115" max="14117" width="1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1" width="13" style="14" customWidth="1"/>
    <col min="14122" max="14122" width="11.7109375" style="14" customWidth="1"/>
    <col min="14123" max="14123" width="1.7109375" style="14" customWidth="1"/>
    <col min="14124" max="14124" width="14.5703125" style="14" customWidth="1"/>
    <col min="14125" max="14125" width="11.7109375" style="14" customWidth="1"/>
    <col min="14126" max="14126" width="1.7109375" style="14" customWidth="1"/>
    <col min="14127" max="14127" width="9.140625" style="14" customWidth="1"/>
    <col min="14128" max="14320" width="9.140625" style="14"/>
    <col min="14321" max="14328" width="4" style="14" customWidth="1"/>
    <col min="14329" max="14329" width="6" style="14" customWidth="1"/>
    <col min="14330" max="14331" width="4" style="14" customWidth="1"/>
    <col min="14332" max="14333" width="0" style="14" hidden="1" customWidth="1"/>
    <col min="14334" max="14334" width="47.7109375" style="14" customWidth="1"/>
    <col min="14335" max="14337" width="0" style="14" hidden="1" customWidth="1"/>
    <col min="14338" max="14338" width="14.5703125" style="14" customWidth="1"/>
    <col min="14339" max="14348" width="0" style="14" hidden="1" customWidth="1"/>
    <col min="14349" max="14349" width="1.7109375" style="14" customWidth="1"/>
    <col min="14350" max="14350" width="13" style="14" customWidth="1"/>
    <col min="14351" max="14352" width="11.7109375" style="14" customWidth="1"/>
    <col min="14353" max="14353" width="13" style="14" customWidth="1"/>
    <col min="14354" max="14354" width="11.7109375" style="14" customWidth="1"/>
    <col min="14355" max="14355" width="1.7109375" style="14" customWidth="1"/>
    <col min="14356" max="14356" width="13" style="14" customWidth="1"/>
    <col min="14357" max="14358" width="1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4" width="0" style="14" hidden="1" customWidth="1"/>
    <col min="14365" max="14368" width="13" style="14" customWidth="1"/>
    <col min="14369" max="14369" width="11.7109375" style="14" customWidth="1"/>
    <col min="14370" max="14370" width="1.7109375" style="14" customWidth="1"/>
    <col min="14371" max="14373" width="1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7" width="13" style="14" customWidth="1"/>
    <col min="14378" max="14378" width="11.7109375" style="14" customWidth="1"/>
    <col min="14379" max="14379" width="1.7109375" style="14" customWidth="1"/>
    <col min="14380" max="14380" width="14.5703125" style="14" customWidth="1"/>
    <col min="14381" max="14381" width="11.7109375" style="14" customWidth="1"/>
    <col min="14382" max="14382" width="1.7109375" style="14" customWidth="1"/>
    <col min="14383" max="14383" width="9.140625" style="14" customWidth="1"/>
    <col min="14384" max="14576" width="9.140625" style="14"/>
    <col min="14577" max="14584" width="4" style="14" customWidth="1"/>
    <col min="14585" max="14585" width="6" style="14" customWidth="1"/>
    <col min="14586" max="14587" width="4" style="14" customWidth="1"/>
    <col min="14588" max="14589" width="0" style="14" hidden="1" customWidth="1"/>
    <col min="14590" max="14590" width="47.7109375" style="14" customWidth="1"/>
    <col min="14591" max="14593" width="0" style="14" hidden="1" customWidth="1"/>
    <col min="14594" max="14594" width="14.5703125" style="14" customWidth="1"/>
    <col min="14595" max="14604" width="0" style="14" hidden="1" customWidth="1"/>
    <col min="14605" max="14605" width="1.7109375" style="14" customWidth="1"/>
    <col min="14606" max="14606" width="13" style="14" customWidth="1"/>
    <col min="14607" max="14608" width="11.7109375" style="14" customWidth="1"/>
    <col min="14609" max="14609" width="13" style="14" customWidth="1"/>
    <col min="14610" max="14610" width="11.7109375" style="14" customWidth="1"/>
    <col min="14611" max="14611" width="1.7109375" style="14" customWidth="1"/>
    <col min="14612" max="14612" width="13" style="14" customWidth="1"/>
    <col min="14613" max="14614" width="1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20" width="0" style="14" hidden="1" customWidth="1"/>
    <col min="14621" max="14624" width="13" style="14" customWidth="1"/>
    <col min="14625" max="14625" width="11.7109375" style="14" customWidth="1"/>
    <col min="14626" max="14626" width="1.7109375" style="14" customWidth="1"/>
    <col min="14627" max="14629" width="1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3" width="13" style="14" customWidth="1"/>
    <col min="14634" max="14634" width="11.7109375" style="14" customWidth="1"/>
    <col min="14635" max="14635" width="1.7109375" style="14" customWidth="1"/>
    <col min="14636" max="14636" width="14.5703125" style="14" customWidth="1"/>
    <col min="14637" max="14637" width="11.7109375" style="14" customWidth="1"/>
    <col min="14638" max="14638" width="1.7109375" style="14" customWidth="1"/>
    <col min="14639" max="14639" width="9.140625" style="14" customWidth="1"/>
    <col min="14640" max="14832" width="9.140625" style="14"/>
    <col min="14833" max="14840" width="4" style="14" customWidth="1"/>
    <col min="14841" max="14841" width="6" style="14" customWidth="1"/>
    <col min="14842" max="14843" width="4" style="14" customWidth="1"/>
    <col min="14844" max="14845" width="0" style="14" hidden="1" customWidth="1"/>
    <col min="14846" max="14846" width="47.7109375" style="14" customWidth="1"/>
    <col min="14847" max="14849" width="0" style="14" hidden="1" customWidth="1"/>
    <col min="14850" max="14850" width="14.5703125" style="14" customWidth="1"/>
    <col min="14851" max="14860" width="0" style="14" hidden="1" customWidth="1"/>
    <col min="14861" max="14861" width="1.7109375" style="14" customWidth="1"/>
    <col min="14862" max="14862" width="13" style="14" customWidth="1"/>
    <col min="14863" max="14864" width="11.7109375" style="14" customWidth="1"/>
    <col min="14865" max="14865" width="13" style="14" customWidth="1"/>
    <col min="14866" max="14866" width="11.7109375" style="14" customWidth="1"/>
    <col min="14867" max="14867" width="1.7109375" style="14" customWidth="1"/>
    <col min="14868" max="14868" width="13" style="14" customWidth="1"/>
    <col min="14869" max="14870" width="1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6" width="0" style="14" hidden="1" customWidth="1"/>
    <col min="14877" max="14880" width="13" style="14" customWidth="1"/>
    <col min="14881" max="14881" width="11.7109375" style="14" customWidth="1"/>
    <col min="14882" max="14882" width="1.7109375" style="14" customWidth="1"/>
    <col min="14883" max="14885" width="1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89" width="13" style="14" customWidth="1"/>
    <col min="14890" max="14890" width="11.7109375" style="14" customWidth="1"/>
    <col min="14891" max="14891" width="1.7109375" style="14" customWidth="1"/>
    <col min="14892" max="14892" width="14.5703125" style="14" customWidth="1"/>
    <col min="14893" max="14893" width="11.7109375" style="14" customWidth="1"/>
    <col min="14894" max="14894" width="1.7109375" style="14" customWidth="1"/>
    <col min="14895" max="14895" width="9.140625" style="14" customWidth="1"/>
    <col min="14896" max="15088" width="9.140625" style="14"/>
    <col min="15089" max="15096" width="4" style="14" customWidth="1"/>
    <col min="15097" max="15097" width="6" style="14" customWidth="1"/>
    <col min="15098" max="15099" width="4" style="14" customWidth="1"/>
    <col min="15100" max="15101" width="0" style="14" hidden="1" customWidth="1"/>
    <col min="15102" max="15102" width="47.7109375" style="14" customWidth="1"/>
    <col min="15103" max="15105" width="0" style="14" hidden="1" customWidth="1"/>
    <col min="15106" max="15106" width="14.5703125" style="14" customWidth="1"/>
    <col min="15107" max="15116" width="0" style="14" hidden="1" customWidth="1"/>
    <col min="15117" max="15117" width="1.7109375" style="14" customWidth="1"/>
    <col min="15118" max="15118" width="13" style="14" customWidth="1"/>
    <col min="15119" max="15120" width="11.7109375" style="14" customWidth="1"/>
    <col min="15121" max="15121" width="13" style="14" customWidth="1"/>
    <col min="15122" max="15122" width="11.7109375" style="14" customWidth="1"/>
    <col min="15123" max="15123" width="1.7109375" style="14" customWidth="1"/>
    <col min="15124" max="15124" width="13" style="14" customWidth="1"/>
    <col min="15125" max="15126" width="1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2" width="0" style="14" hidden="1" customWidth="1"/>
    <col min="15133" max="15136" width="13" style="14" customWidth="1"/>
    <col min="15137" max="15137" width="11.7109375" style="14" customWidth="1"/>
    <col min="15138" max="15138" width="1.7109375" style="14" customWidth="1"/>
    <col min="15139" max="15141" width="1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5" width="13" style="14" customWidth="1"/>
    <col min="15146" max="15146" width="11.7109375" style="14" customWidth="1"/>
    <col min="15147" max="15147" width="1.7109375" style="14" customWidth="1"/>
    <col min="15148" max="15148" width="14.5703125" style="14" customWidth="1"/>
    <col min="15149" max="15149" width="11.7109375" style="14" customWidth="1"/>
    <col min="15150" max="15150" width="1.7109375" style="14" customWidth="1"/>
    <col min="15151" max="15151" width="9.140625" style="14" customWidth="1"/>
    <col min="15152" max="15344" width="9.140625" style="14"/>
    <col min="15345" max="15352" width="4" style="14" customWidth="1"/>
    <col min="15353" max="15353" width="6" style="14" customWidth="1"/>
    <col min="15354" max="15355" width="4" style="14" customWidth="1"/>
    <col min="15356" max="15357" width="0" style="14" hidden="1" customWidth="1"/>
    <col min="15358" max="15358" width="47.7109375" style="14" customWidth="1"/>
    <col min="15359" max="15361" width="0" style="14" hidden="1" customWidth="1"/>
    <col min="15362" max="15362" width="14.5703125" style="14" customWidth="1"/>
    <col min="15363" max="15372" width="0" style="14" hidden="1" customWidth="1"/>
    <col min="15373" max="15373" width="1.7109375" style="14" customWidth="1"/>
    <col min="15374" max="15374" width="13" style="14" customWidth="1"/>
    <col min="15375" max="15376" width="11.7109375" style="14" customWidth="1"/>
    <col min="15377" max="15377" width="13" style="14" customWidth="1"/>
    <col min="15378" max="15378" width="11.7109375" style="14" customWidth="1"/>
    <col min="15379" max="15379" width="1.7109375" style="14" customWidth="1"/>
    <col min="15380" max="15380" width="13" style="14" customWidth="1"/>
    <col min="15381" max="15382" width="1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8" width="0" style="14" hidden="1" customWidth="1"/>
    <col min="15389" max="15392" width="13" style="14" customWidth="1"/>
    <col min="15393" max="15393" width="11.7109375" style="14" customWidth="1"/>
    <col min="15394" max="15394" width="1.7109375" style="14" customWidth="1"/>
    <col min="15395" max="15397" width="1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1" width="13" style="14" customWidth="1"/>
    <col min="15402" max="15402" width="11.7109375" style="14" customWidth="1"/>
    <col min="15403" max="15403" width="1.7109375" style="14" customWidth="1"/>
    <col min="15404" max="15404" width="14.5703125" style="14" customWidth="1"/>
    <col min="15405" max="15405" width="11.7109375" style="14" customWidth="1"/>
    <col min="15406" max="15406" width="1.7109375" style="14" customWidth="1"/>
    <col min="15407" max="15407" width="9.140625" style="14" customWidth="1"/>
    <col min="15408" max="15600" width="9.140625" style="14"/>
    <col min="15601" max="15608" width="4" style="14" customWidth="1"/>
    <col min="15609" max="15609" width="6" style="14" customWidth="1"/>
    <col min="15610" max="15611" width="4" style="14" customWidth="1"/>
    <col min="15612" max="15613" width="0" style="14" hidden="1" customWidth="1"/>
    <col min="15614" max="15614" width="47.7109375" style="14" customWidth="1"/>
    <col min="15615" max="15617" width="0" style="14" hidden="1" customWidth="1"/>
    <col min="15618" max="15618" width="14.5703125" style="14" customWidth="1"/>
    <col min="15619" max="15628" width="0" style="14" hidden="1" customWidth="1"/>
    <col min="15629" max="15629" width="1.7109375" style="14" customWidth="1"/>
    <col min="15630" max="15630" width="13" style="14" customWidth="1"/>
    <col min="15631" max="15632" width="11.7109375" style="14" customWidth="1"/>
    <col min="15633" max="15633" width="13" style="14" customWidth="1"/>
    <col min="15634" max="15634" width="11.7109375" style="14" customWidth="1"/>
    <col min="15635" max="15635" width="1.7109375" style="14" customWidth="1"/>
    <col min="15636" max="15636" width="13" style="14" customWidth="1"/>
    <col min="15637" max="15638" width="1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4" width="0" style="14" hidden="1" customWidth="1"/>
    <col min="15645" max="15648" width="13" style="14" customWidth="1"/>
    <col min="15649" max="15649" width="11.7109375" style="14" customWidth="1"/>
    <col min="15650" max="15650" width="1.7109375" style="14" customWidth="1"/>
    <col min="15651" max="15653" width="1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7" width="13" style="14" customWidth="1"/>
    <col min="15658" max="15658" width="11.7109375" style="14" customWidth="1"/>
    <col min="15659" max="15659" width="1.7109375" style="14" customWidth="1"/>
    <col min="15660" max="15660" width="14.5703125" style="14" customWidth="1"/>
    <col min="15661" max="15661" width="11.7109375" style="14" customWidth="1"/>
    <col min="15662" max="15662" width="1.7109375" style="14" customWidth="1"/>
    <col min="15663" max="15663" width="9.140625" style="14" customWidth="1"/>
    <col min="15664" max="15856" width="9.140625" style="14"/>
    <col min="15857" max="15864" width="4" style="14" customWidth="1"/>
    <col min="15865" max="15865" width="6" style="14" customWidth="1"/>
    <col min="15866" max="15867" width="4" style="14" customWidth="1"/>
    <col min="15868" max="15869" width="0" style="14" hidden="1" customWidth="1"/>
    <col min="15870" max="15870" width="47.7109375" style="14" customWidth="1"/>
    <col min="15871" max="15873" width="0" style="14" hidden="1" customWidth="1"/>
    <col min="15874" max="15874" width="14.5703125" style="14" customWidth="1"/>
    <col min="15875" max="15884" width="0" style="14" hidden="1" customWidth="1"/>
    <col min="15885" max="15885" width="1.7109375" style="14" customWidth="1"/>
    <col min="15886" max="15886" width="13" style="14" customWidth="1"/>
    <col min="15887" max="15888" width="11.7109375" style="14" customWidth="1"/>
    <col min="15889" max="15889" width="13" style="14" customWidth="1"/>
    <col min="15890" max="15890" width="11.7109375" style="14" customWidth="1"/>
    <col min="15891" max="15891" width="1.7109375" style="14" customWidth="1"/>
    <col min="15892" max="15892" width="13" style="14" customWidth="1"/>
    <col min="15893" max="15894" width="1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900" width="0" style="14" hidden="1" customWidth="1"/>
    <col min="15901" max="15904" width="13" style="14" customWidth="1"/>
    <col min="15905" max="15905" width="11.7109375" style="14" customWidth="1"/>
    <col min="15906" max="15906" width="1.7109375" style="14" customWidth="1"/>
    <col min="15907" max="15909" width="1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3" width="13" style="14" customWidth="1"/>
    <col min="15914" max="15914" width="11.7109375" style="14" customWidth="1"/>
    <col min="15915" max="15915" width="1.7109375" style="14" customWidth="1"/>
    <col min="15916" max="15916" width="14.5703125" style="14" customWidth="1"/>
    <col min="15917" max="15917" width="11.7109375" style="14" customWidth="1"/>
    <col min="15918" max="15918" width="1.7109375" style="14" customWidth="1"/>
    <col min="15919" max="15919" width="9.140625" style="14" customWidth="1"/>
    <col min="15920" max="16112" width="9.140625" style="14"/>
    <col min="16113" max="16120" width="4" style="14" customWidth="1"/>
    <col min="16121" max="16121" width="6" style="14" customWidth="1"/>
    <col min="16122" max="16123" width="4" style="14" customWidth="1"/>
    <col min="16124" max="16125" width="0" style="14" hidden="1" customWidth="1"/>
    <col min="16126" max="16126" width="47.7109375" style="14" customWidth="1"/>
    <col min="16127" max="16129" width="0" style="14" hidden="1" customWidth="1"/>
    <col min="16130" max="16130" width="14.5703125" style="14" customWidth="1"/>
    <col min="16131" max="16140" width="0" style="14" hidden="1" customWidth="1"/>
    <col min="16141" max="16141" width="1.7109375" style="14" customWidth="1"/>
    <col min="16142" max="16142" width="13" style="14" customWidth="1"/>
    <col min="16143" max="16144" width="11.7109375" style="14" customWidth="1"/>
    <col min="16145" max="16145" width="13" style="14" customWidth="1"/>
    <col min="16146" max="16146" width="11.7109375" style="14" customWidth="1"/>
    <col min="16147" max="16147" width="1.7109375" style="14" customWidth="1"/>
    <col min="16148" max="16148" width="13" style="14" customWidth="1"/>
    <col min="16149" max="16150" width="1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6" width="0" style="14" hidden="1" customWidth="1"/>
    <col min="16157" max="16160" width="13" style="14" customWidth="1"/>
    <col min="16161" max="16161" width="11.7109375" style="14" customWidth="1"/>
    <col min="16162" max="16162" width="1.7109375" style="14" customWidth="1"/>
    <col min="16163" max="16165" width="1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69" width="13" style="14" customWidth="1"/>
    <col min="16170" max="16170" width="11.7109375" style="14" customWidth="1"/>
    <col min="16171" max="16171" width="1.7109375" style="14" customWidth="1"/>
    <col min="16172" max="16172" width="14.5703125" style="14" customWidth="1"/>
    <col min="16173" max="16173" width="11.7109375" style="14" customWidth="1"/>
    <col min="16174" max="16174" width="1.7109375" style="14" customWidth="1"/>
    <col min="16175" max="16175" width="9.140625" style="14" customWidth="1"/>
    <col min="16176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178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179</v>
      </c>
      <c r="P11" s="485" t="s">
        <v>173</v>
      </c>
      <c r="Q11" s="497" t="s">
        <v>33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95"/>
      <c r="P12" s="496"/>
      <c r="Q12" s="49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279000</v>
      </c>
      <c r="S13" s="393">
        <f t="shared" ref="S13:AH13" si="0">S14</f>
        <v>0</v>
      </c>
      <c r="T13" s="47">
        <f t="shared" si="0"/>
        <v>39400</v>
      </c>
      <c r="U13" s="47">
        <f t="shared" si="0"/>
        <v>22500</v>
      </c>
      <c r="V13" s="47">
        <f t="shared" si="0"/>
        <v>19400</v>
      </c>
      <c r="W13" s="47">
        <f t="shared" si="0"/>
        <v>81300</v>
      </c>
      <c r="X13" s="47">
        <f t="shared" si="0"/>
        <v>29.13978494623656</v>
      </c>
      <c r="Y13" s="393">
        <f t="shared" si="0"/>
        <v>0</v>
      </c>
      <c r="Z13" s="47">
        <f t="shared" si="0"/>
        <v>37800</v>
      </c>
      <c r="AA13" s="47">
        <f t="shared" si="0"/>
        <v>25900</v>
      </c>
      <c r="AB13" s="47">
        <f t="shared" si="0"/>
        <v>25800</v>
      </c>
      <c r="AC13" s="47">
        <f t="shared" si="0"/>
        <v>89500</v>
      </c>
      <c r="AD13" s="47">
        <f t="shared" si="0"/>
        <v>32.078853046594979</v>
      </c>
      <c r="AE13" s="393">
        <f t="shared" si="0"/>
        <v>0</v>
      </c>
      <c r="AF13" s="47">
        <f t="shared" si="0"/>
        <v>170800</v>
      </c>
      <c r="AG13" s="47">
        <f t="shared" si="0"/>
        <v>61.218637992831539</v>
      </c>
      <c r="AH13" s="393">
        <f t="shared" si="0"/>
        <v>0</v>
      </c>
      <c r="AI13" s="47">
        <f t="shared" ref="AI13:AX13" si="1">AI14</f>
        <v>14600</v>
      </c>
      <c r="AJ13" s="47">
        <f t="shared" si="1"/>
        <v>24600</v>
      </c>
      <c r="AK13" s="47">
        <f t="shared" si="1"/>
        <v>24600</v>
      </c>
      <c r="AL13" s="47">
        <f t="shared" si="1"/>
        <v>63800</v>
      </c>
      <c r="AM13" s="47">
        <f t="shared" si="1"/>
        <v>22.867383512544802</v>
      </c>
      <c r="AN13" s="393">
        <f t="shared" si="1"/>
        <v>0</v>
      </c>
      <c r="AO13" s="47">
        <f t="shared" si="1"/>
        <v>16200</v>
      </c>
      <c r="AP13" s="47">
        <f t="shared" si="1"/>
        <v>16200</v>
      </c>
      <c r="AQ13" s="47">
        <f t="shared" si="1"/>
        <v>12000</v>
      </c>
      <c r="AR13" s="47">
        <f t="shared" si="1"/>
        <v>44400</v>
      </c>
      <c r="AS13" s="47">
        <f t="shared" si="1"/>
        <v>15.913978494623656</v>
      </c>
      <c r="AT13" s="393">
        <f t="shared" si="1"/>
        <v>0</v>
      </c>
      <c r="AU13" s="47">
        <f t="shared" si="1"/>
        <v>108200</v>
      </c>
      <c r="AV13" s="47">
        <f t="shared" si="1"/>
        <v>38.781362007168461</v>
      </c>
      <c r="AW13" s="393">
        <f t="shared" si="1"/>
        <v>0</v>
      </c>
      <c r="AX13" s="47">
        <f t="shared" si="1"/>
        <v>279000</v>
      </c>
      <c r="AY13" s="47">
        <f t="shared" ref="S13:AY20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O15+O317+O374+O573+O629</f>
        <v>#REF!</v>
      </c>
      <c r="P14" s="66" t="e">
        <f>P15+P317+P374+P573+P629</f>
        <v>#REF!</v>
      </c>
      <c r="Q14" s="67" t="e">
        <f>Q629+Q15+Q317+Q374+Q573</f>
        <v>#REF!</v>
      </c>
      <c r="R14" s="66">
        <f>R15</f>
        <v>279000</v>
      </c>
      <c r="S14" s="394">
        <f t="shared" si="2"/>
        <v>0</v>
      </c>
      <c r="T14" s="66">
        <f t="shared" si="2"/>
        <v>39400</v>
      </c>
      <c r="U14" s="66">
        <f t="shared" si="2"/>
        <v>22500</v>
      </c>
      <c r="V14" s="66">
        <f t="shared" si="2"/>
        <v>19400</v>
      </c>
      <c r="W14" s="66">
        <f t="shared" si="2"/>
        <v>81300</v>
      </c>
      <c r="X14" s="66">
        <f t="shared" si="2"/>
        <v>29.13978494623656</v>
      </c>
      <c r="Y14" s="394">
        <f t="shared" si="2"/>
        <v>0</v>
      </c>
      <c r="Z14" s="66">
        <f t="shared" si="2"/>
        <v>37800</v>
      </c>
      <c r="AA14" s="66">
        <f t="shared" si="2"/>
        <v>25900</v>
      </c>
      <c r="AB14" s="66">
        <f t="shared" si="2"/>
        <v>25800</v>
      </c>
      <c r="AC14" s="66">
        <f t="shared" si="2"/>
        <v>89500</v>
      </c>
      <c r="AD14" s="66">
        <f t="shared" si="2"/>
        <v>32.078853046594979</v>
      </c>
      <c r="AE14" s="394">
        <f t="shared" si="2"/>
        <v>0</v>
      </c>
      <c r="AF14" s="66">
        <f t="shared" si="2"/>
        <v>170800</v>
      </c>
      <c r="AG14" s="66">
        <f t="shared" si="2"/>
        <v>61.218637992831539</v>
      </c>
      <c r="AH14" s="394">
        <f t="shared" si="2"/>
        <v>0</v>
      </c>
      <c r="AI14" s="66">
        <f t="shared" si="2"/>
        <v>14600</v>
      </c>
      <c r="AJ14" s="66">
        <f t="shared" si="2"/>
        <v>24600</v>
      </c>
      <c r="AK14" s="66">
        <f t="shared" si="2"/>
        <v>24600</v>
      </c>
      <c r="AL14" s="66">
        <f t="shared" si="2"/>
        <v>63800</v>
      </c>
      <c r="AM14" s="66">
        <f t="shared" si="2"/>
        <v>22.867383512544802</v>
      </c>
      <c r="AN14" s="394">
        <f t="shared" si="2"/>
        <v>0</v>
      </c>
      <c r="AO14" s="66">
        <f t="shared" si="2"/>
        <v>16200</v>
      </c>
      <c r="AP14" s="66">
        <f t="shared" si="2"/>
        <v>16200</v>
      </c>
      <c r="AQ14" s="66">
        <f t="shared" si="2"/>
        <v>12000</v>
      </c>
      <c r="AR14" s="66">
        <f t="shared" si="2"/>
        <v>44400</v>
      </c>
      <c r="AS14" s="66">
        <f t="shared" si="2"/>
        <v>15.913978494623656</v>
      </c>
      <c r="AT14" s="394">
        <f t="shared" si="2"/>
        <v>0</v>
      </c>
      <c r="AU14" s="66">
        <f t="shared" si="2"/>
        <v>108200</v>
      </c>
      <c r="AV14" s="66">
        <f t="shared" si="2"/>
        <v>38.781362007168461</v>
      </c>
      <c r="AW14" s="394">
        <f t="shared" si="2"/>
        <v>0</v>
      </c>
      <c r="AX14" s="66">
        <f t="shared" si="2"/>
        <v>279000</v>
      </c>
      <c r="AY14" s="66">
        <f t="shared" si="2"/>
        <v>100</v>
      </c>
    </row>
    <row r="15" spans="1:51" ht="29.1" customHeight="1" x14ac:dyDescent="0.2">
      <c r="A15" s="68"/>
      <c r="B15" s="69"/>
      <c r="C15" s="70" t="s">
        <v>48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112</v>
      </c>
      <c r="O15" s="80" t="e">
        <f>O16+#REF!+O79+O120+O157+O197+O237+O280</f>
        <v>#REF!</v>
      </c>
      <c r="P15" s="80" t="e">
        <f>P16+#REF!+P79+P120+P157+P197+P237+P280</f>
        <v>#REF!</v>
      </c>
      <c r="Q15" s="80" t="e">
        <f>Q16+#REF!+Q79+Q120+Q157+Q197+Q237+Q280</f>
        <v>#REF!</v>
      </c>
      <c r="R15" s="80">
        <f>R16</f>
        <v>279000</v>
      </c>
      <c r="S15" s="379">
        <f t="shared" si="2"/>
        <v>0</v>
      </c>
      <c r="T15" s="80">
        <f t="shared" si="2"/>
        <v>39400</v>
      </c>
      <c r="U15" s="80">
        <f t="shared" si="2"/>
        <v>22500</v>
      </c>
      <c r="V15" s="80">
        <f t="shared" si="2"/>
        <v>19400</v>
      </c>
      <c r="W15" s="80">
        <f t="shared" si="2"/>
        <v>81300</v>
      </c>
      <c r="X15" s="80">
        <f t="shared" si="2"/>
        <v>29.13978494623656</v>
      </c>
      <c r="Y15" s="379">
        <f t="shared" si="2"/>
        <v>0</v>
      </c>
      <c r="Z15" s="80">
        <f t="shared" si="2"/>
        <v>37800</v>
      </c>
      <c r="AA15" s="80">
        <f t="shared" si="2"/>
        <v>25900</v>
      </c>
      <c r="AB15" s="80">
        <f t="shared" si="2"/>
        <v>25800</v>
      </c>
      <c r="AC15" s="80">
        <f t="shared" si="2"/>
        <v>89500</v>
      </c>
      <c r="AD15" s="80">
        <f t="shared" si="2"/>
        <v>32.078853046594979</v>
      </c>
      <c r="AE15" s="379">
        <f t="shared" si="2"/>
        <v>0</v>
      </c>
      <c r="AF15" s="80">
        <f t="shared" si="2"/>
        <v>170800</v>
      </c>
      <c r="AG15" s="80">
        <f t="shared" si="2"/>
        <v>61.218637992831539</v>
      </c>
      <c r="AH15" s="379">
        <f t="shared" si="2"/>
        <v>0</v>
      </c>
      <c r="AI15" s="80">
        <f t="shared" si="2"/>
        <v>14600</v>
      </c>
      <c r="AJ15" s="80">
        <f t="shared" si="2"/>
        <v>24600</v>
      </c>
      <c r="AK15" s="80">
        <f t="shared" si="2"/>
        <v>24600</v>
      </c>
      <c r="AL15" s="80">
        <f t="shared" si="2"/>
        <v>63800</v>
      </c>
      <c r="AM15" s="80">
        <f t="shared" si="2"/>
        <v>22.867383512544802</v>
      </c>
      <c r="AN15" s="379">
        <f t="shared" si="2"/>
        <v>0</v>
      </c>
      <c r="AO15" s="80">
        <f t="shared" si="2"/>
        <v>16200</v>
      </c>
      <c r="AP15" s="80">
        <f t="shared" si="2"/>
        <v>16200</v>
      </c>
      <c r="AQ15" s="80">
        <f t="shared" si="2"/>
        <v>12000</v>
      </c>
      <c r="AR15" s="80">
        <f t="shared" si="2"/>
        <v>44400</v>
      </c>
      <c r="AS15" s="80">
        <f t="shared" si="2"/>
        <v>15.913978494623656</v>
      </c>
      <c r="AT15" s="379">
        <f t="shared" si="2"/>
        <v>0</v>
      </c>
      <c r="AU15" s="80">
        <f t="shared" si="2"/>
        <v>108200</v>
      </c>
      <c r="AV15" s="80">
        <f t="shared" si="2"/>
        <v>38.781362007168461</v>
      </c>
      <c r="AW15" s="379">
        <f t="shared" si="2"/>
        <v>0</v>
      </c>
      <c r="AX15" s="80">
        <f t="shared" si="2"/>
        <v>279000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169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170</v>
      </c>
      <c r="O16" s="95" t="e">
        <f t="shared" ref="O16:R20" si="3">O17</f>
        <v>#REF!</v>
      </c>
      <c r="P16" s="169" t="e">
        <f t="shared" si="3"/>
        <v>#REF!</v>
      </c>
      <c r="Q16" s="170" t="e">
        <f t="shared" si="3"/>
        <v>#REF!</v>
      </c>
      <c r="R16" s="95">
        <f t="shared" si="3"/>
        <v>279000</v>
      </c>
      <c r="S16" s="375"/>
      <c r="T16" s="95">
        <f t="shared" si="2"/>
        <v>39400</v>
      </c>
      <c r="U16" s="95">
        <f t="shared" si="2"/>
        <v>22500</v>
      </c>
      <c r="V16" s="95">
        <f>V646+V17+V336+V392+V590</f>
        <v>19400</v>
      </c>
      <c r="W16" s="95">
        <f t="shared" ref="W16:W30" si="4">T16+U16+V16</f>
        <v>81300</v>
      </c>
      <c r="X16" s="94">
        <f t="shared" ref="X16:X30" si="5">W16/(R16/100)</f>
        <v>29.13978494623656</v>
      </c>
      <c r="Y16" s="374"/>
      <c r="Z16" s="94">
        <f t="shared" si="2"/>
        <v>37800</v>
      </c>
      <c r="AA16" s="95">
        <f t="shared" si="2"/>
        <v>25900</v>
      </c>
      <c r="AB16" s="95">
        <f>AB646+AB17+AB336+AB392+AB590</f>
        <v>25800</v>
      </c>
      <c r="AC16" s="95">
        <f t="shared" ref="AC16:AC27" si="6">Z16+AA16+AB16</f>
        <v>89500</v>
      </c>
      <c r="AD16" s="195">
        <f t="shared" ref="AD16:AD21" si="7">AC16/(R16/100)</f>
        <v>32.078853046594979</v>
      </c>
      <c r="AE16" s="374"/>
      <c r="AF16" s="195">
        <f t="shared" ref="AF16:AF30" si="8">W16+AC16</f>
        <v>170800</v>
      </c>
      <c r="AG16" s="195">
        <f t="shared" ref="AG16:AG30" si="9">AF16/(R16/100)</f>
        <v>61.218637992831539</v>
      </c>
      <c r="AH16" s="374"/>
      <c r="AI16" s="195">
        <f t="shared" si="2"/>
        <v>14600</v>
      </c>
      <c r="AJ16" s="95">
        <f t="shared" si="2"/>
        <v>24600</v>
      </c>
      <c r="AK16" s="95">
        <f>AK646+AK17+AK336+AK392+AK590</f>
        <v>24600</v>
      </c>
      <c r="AL16" s="95">
        <f t="shared" ref="AL16:AL27" si="10">AI16+AJ16+AK16</f>
        <v>63800</v>
      </c>
      <c r="AM16" s="195">
        <f t="shared" ref="AM16:AM21" si="11">AL16/(R16/100)</f>
        <v>22.867383512544802</v>
      </c>
      <c r="AN16" s="374"/>
      <c r="AO16" s="195">
        <f t="shared" si="2"/>
        <v>16200</v>
      </c>
      <c r="AP16" s="95">
        <f t="shared" si="2"/>
        <v>16200</v>
      </c>
      <c r="AQ16" s="95">
        <f>AQ646+AQ17+AQ336+AQ392+AQ590</f>
        <v>12000</v>
      </c>
      <c r="AR16" s="95">
        <f t="shared" ref="AR16:AR27" si="12">AO16+AP16+AQ16</f>
        <v>44400</v>
      </c>
      <c r="AS16" s="195">
        <f t="shared" ref="AS16:AS21" si="13">AR16/(R16/100)</f>
        <v>15.913978494623656</v>
      </c>
      <c r="AT16" s="374"/>
      <c r="AU16" s="195">
        <f t="shared" ref="AU16:AU30" si="14">AL16+AR16</f>
        <v>108200</v>
      </c>
      <c r="AV16" s="195">
        <f t="shared" ref="AV16:AV30" si="15">AU16/(R16/100)</f>
        <v>38.781362007168461</v>
      </c>
      <c r="AW16" s="374"/>
      <c r="AX16" s="195">
        <f t="shared" ref="AX16:AX30" si="16">AF16+AU16</f>
        <v>279000</v>
      </c>
      <c r="AY16" s="195">
        <f t="shared" ref="AY16:AY30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63</v>
      </c>
      <c r="F17" s="83"/>
      <c r="G17" s="104"/>
      <c r="H17" s="105"/>
      <c r="I17" s="59"/>
      <c r="J17" s="60"/>
      <c r="K17" s="61"/>
      <c r="L17" s="62"/>
      <c r="M17" s="63"/>
      <c r="N17" s="64" t="s">
        <v>127</v>
      </c>
      <c r="O17" s="99" t="e">
        <f t="shared" si="3"/>
        <v>#REF!</v>
      </c>
      <c r="P17" s="66" t="e">
        <f t="shared" si="3"/>
        <v>#REF!</v>
      </c>
      <c r="Q17" s="67" t="e">
        <f t="shared" si="3"/>
        <v>#REF!</v>
      </c>
      <c r="R17" s="99">
        <f t="shared" si="3"/>
        <v>279000</v>
      </c>
      <c r="S17" s="383"/>
      <c r="T17" s="99">
        <f t="shared" si="2"/>
        <v>39400</v>
      </c>
      <c r="U17" s="99">
        <f t="shared" si="2"/>
        <v>22500</v>
      </c>
      <c r="V17" s="99">
        <f>V647+V18+V337+V393+V591</f>
        <v>19400</v>
      </c>
      <c r="W17" s="99">
        <f t="shared" si="4"/>
        <v>81300</v>
      </c>
      <c r="X17" s="98">
        <f t="shared" si="5"/>
        <v>29.13978494623656</v>
      </c>
      <c r="Y17" s="374"/>
      <c r="Z17" s="98">
        <f t="shared" si="2"/>
        <v>37800</v>
      </c>
      <c r="AA17" s="99">
        <f t="shared" si="2"/>
        <v>25900</v>
      </c>
      <c r="AB17" s="99">
        <f>AB647+AB18+AB337+AB393+AB591</f>
        <v>25800</v>
      </c>
      <c r="AC17" s="99">
        <f t="shared" si="6"/>
        <v>89500</v>
      </c>
      <c r="AD17" s="65">
        <f t="shared" si="7"/>
        <v>32.078853046594979</v>
      </c>
      <c r="AE17" s="374"/>
      <c r="AF17" s="65">
        <f t="shared" si="8"/>
        <v>170800</v>
      </c>
      <c r="AG17" s="65">
        <f t="shared" si="9"/>
        <v>61.218637992831539</v>
      </c>
      <c r="AH17" s="374"/>
      <c r="AI17" s="65">
        <f t="shared" si="2"/>
        <v>14600</v>
      </c>
      <c r="AJ17" s="99">
        <f t="shared" si="2"/>
        <v>24600</v>
      </c>
      <c r="AK17" s="99">
        <f>AK647+AK18+AK337+AK393+AK591</f>
        <v>24600</v>
      </c>
      <c r="AL17" s="99">
        <f t="shared" si="10"/>
        <v>63800</v>
      </c>
      <c r="AM17" s="65">
        <f t="shared" si="11"/>
        <v>22.867383512544802</v>
      </c>
      <c r="AN17" s="374"/>
      <c r="AO17" s="65">
        <f t="shared" si="2"/>
        <v>16200</v>
      </c>
      <c r="AP17" s="99">
        <f t="shared" si="2"/>
        <v>16200</v>
      </c>
      <c r="AQ17" s="99">
        <f>AQ647+AQ18+AQ337+AQ393+AQ591</f>
        <v>12000</v>
      </c>
      <c r="AR17" s="99">
        <f t="shared" si="12"/>
        <v>44400</v>
      </c>
      <c r="AS17" s="65">
        <f t="shared" si="13"/>
        <v>15.913978494623656</v>
      </c>
      <c r="AT17" s="374"/>
      <c r="AU17" s="65">
        <f t="shared" si="14"/>
        <v>108200</v>
      </c>
      <c r="AV17" s="65">
        <f t="shared" si="15"/>
        <v>38.781362007168461</v>
      </c>
      <c r="AW17" s="374"/>
      <c r="AX17" s="65">
        <f t="shared" si="16"/>
        <v>279000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3</v>
      </c>
      <c r="G18" s="104"/>
      <c r="H18" s="105"/>
      <c r="I18" s="59"/>
      <c r="J18" s="60"/>
      <c r="K18" s="61"/>
      <c r="L18" s="62"/>
      <c r="M18" s="63"/>
      <c r="N18" s="101" t="s">
        <v>167</v>
      </c>
      <c r="O18" s="103" t="e">
        <f t="shared" si="3"/>
        <v>#REF!</v>
      </c>
      <c r="P18" s="131" t="e">
        <f t="shared" si="3"/>
        <v>#REF!</v>
      </c>
      <c r="Q18" s="132" t="e">
        <f t="shared" si="3"/>
        <v>#REF!</v>
      </c>
      <c r="R18" s="103">
        <f t="shared" si="3"/>
        <v>279000</v>
      </c>
      <c r="S18" s="379"/>
      <c r="T18" s="103">
        <f t="shared" si="2"/>
        <v>39400</v>
      </c>
      <c r="U18" s="103">
        <f t="shared" si="2"/>
        <v>22500</v>
      </c>
      <c r="V18" s="103">
        <f t="shared" si="2"/>
        <v>19400</v>
      </c>
      <c r="W18" s="103">
        <f t="shared" si="4"/>
        <v>81300</v>
      </c>
      <c r="X18" s="102">
        <f t="shared" si="5"/>
        <v>29.13978494623656</v>
      </c>
      <c r="Y18" s="374"/>
      <c r="Z18" s="102">
        <f t="shared" si="2"/>
        <v>37800</v>
      </c>
      <c r="AA18" s="103">
        <f t="shared" si="2"/>
        <v>25900</v>
      </c>
      <c r="AB18" s="103">
        <f t="shared" si="2"/>
        <v>25800</v>
      </c>
      <c r="AC18" s="103">
        <f t="shared" si="6"/>
        <v>89500</v>
      </c>
      <c r="AD18" s="420">
        <f t="shared" si="7"/>
        <v>32.078853046594979</v>
      </c>
      <c r="AE18" s="374"/>
      <c r="AF18" s="420">
        <f t="shared" si="8"/>
        <v>170800</v>
      </c>
      <c r="AG18" s="420">
        <f t="shared" si="9"/>
        <v>61.218637992831539</v>
      </c>
      <c r="AH18" s="374"/>
      <c r="AI18" s="420">
        <f t="shared" si="2"/>
        <v>14600</v>
      </c>
      <c r="AJ18" s="103">
        <f t="shared" si="2"/>
        <v>24600</v>
      </c>
      <c r="AK18" s="103">
        <f t="shared" si="2"/>
        <v>24600</v>
      </c>
      <c r="AL18" s="103">
        <f t="shared" si="10"/>
        <v>63800</v>
      </c>
      <c r="AM18" s="420">
        <f t="shared" si="11"/>
        <v>22.867383512544802</v>
      </c>
      <c r="AN18" s="374"/>
      <c r="AO18" s="420">
        <f t="shared" si="2"/>
        <v>16200</v>
      </c>
      <c r="AP18" s="103">
        <f t="shared" si="2"/>
        <v>16200</v>
      </c>
      <c r="AQ18" s="103">
        <f t="shared" si="2"/>
        <v>12000</v>
      </c>
      <c r="AR18" s="103">
        <f t="shared" si="12"/>
        <v>44400</v>
      </c>
      <c r="AS18" s="420">
        <f t="shared" si="13"/>
        <v>15.913978494623656</v>
      </c>
      <c r="AT18" s="374"/>
      <c r="AU18" s="420">
        <f t="shared" si="14"/>
        <v>108200</v>
      </c>
      <c r="AV18" s="420">
        <f t="shared" si="15"/>
        <v>38.781362007168461</v>
      </c>
      <c r="AW18" s="374"/>
      <c r="AX18" s="420">
        <f t="shared" si="16"/>
        <v>279000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9</v>
      </c>
      <c r="H19" s="172"/>
      <c r="I19" s="59"/>
      <c r="J19" s="60"/>
      <c r="K19" s="61"/>
      <c r="L19" s="62"/>
      <c r="M19" s="63"/>
      <c r="N19" s="101" t="s">
        <v>129</v>
      </c>
      <c r="O19" s="103" t="e">
        <f t="shared" si="3"/>
        <v>#REF!</v>
      </c>
      <c r="P19" s="131" t="e">
        <f t="shared" si="3"/>
        <v>#REF!</v>
      </c>
      <c r="Q19" s="132" t="e">
        <f t="shared" si="3"/>
        <v>#REF!</v>
      </c>
      <c r="R19" s="103">
        <f t="shared" si="3"/>
        <v>279000</v>
      </c>
      <c r="S19" s="379"/>
      <c r="T19" s="103">
        <f t="shared" si="2"/>
        <v>39400</v>
      </c>
      <c r="U19" s="103">
        <f t="shared" si="2"/>
        <v>22500</v>
      </c>
      <c r="V19" s="103">
        <f t="shared" si="2"/>
        <v>19400</v>
      </c>
      <c r="W19" s="103">
        <f t="shared" si="4"/>
        <v>81300</v>
      </c>
      <c r="X19" s="102">
        <f t="shared" si="5"/>
        <v>29.13978494623656</v>
      </c>
      <c r="Y19" s="374"/>
      <c r="Z19" s="102">
        <f t="shared" si="2"/>
        <v>37800</v>
      </c>
      <c r="AA19" s="103">
        <f t="shared" si="2"/>
        <v>25900</v>
      </c>
      <c r="AB19" s="103">
        <f t="shared" si="2"/>
        <v>25800</v>
      </c>
      <c r="AC19" s="103">
        <f t="shared" si="6"/>
        <v>89500</v>
      </c>
      <c r="AD19" s="420">
        <f t="shared" si="7"/>
        <v>32.078853046594979</v>
      </c>
      <c r="AE19" s="374"/>
      <c r="AF19" s="420">
        <f t="shared" si="8"/>
        <v>170800</v>
      </c>
      <c r="AG19" s="420">
        <f t="shared" si="9"/>
        <v>61.218637992831539</v>
      </c>
      <c r="AH19" s="374"/>
      <c r="AI19" s="420">
        <f t="shared" si="2"/>
        <v>14600</v>
      </c>
      <c r="AJ19" s="103">
        <f t="shared" si="2"/>
        <v>24600</v>
      </c>
      <c r="AK19" s="103">
        <f t="shared" si="2"/>
        <v>24600</v>
      </c>
      <c r="AL19" s="103">
        <f t="shared" si="10"/>
        <v>63800</v>
      </c>
      <c r="AM19" s="420">
        <f t="shared" si="11"/>
        <v>22.867383512544802</v>
      </c>
      <c r="AN19" s="374"/>
      <c r="AO19" s="420">
        <f t="shared" si="2"/>
        <v>16200</v>
      </c>
      <c r="AP19" s="103">
        <f t="shared" si="2"/>
        <v>16200</v>
      </c>
      <c r="AQ19" s="103">
        <f t="shared" si="2"/>
        <v>12000</v>
      </c>
      <c r="AR19" s="103">
        <f t="shared" si="12"/>
        <v>44400</v>
      </c>
      <c r="AS19" s="420">
        <f t="shared" si="13"/>
        <v>15.913978494623656</v>
      </c>
      <c r="AT19" s="374"/>
      <c r="AU19" s="420">
        <f t="shared" si="14"/>
        <v>108200</v>
      </c>
      <c r="AV19" s="420">
        <f t="shared" si="15"/>
        <v>38.781362007168461</v>
      </c>
      <c r="AW19" s="374"/>
      <c r="AX19" s="420">
        <f t="shared" si="16"/>
        <v>279000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129</v>
      </c>
      <c r="O20" s="103" t="e">
        <f t="shared" si="3"/>
        <v>#REF!</v>
      </c>
      <c r="P20" s="131" t="e">
        <f t="shared" si="3"/>
        <v>#REF!</v>
      </c>
      <c r="Q20" s="132" t="e">
        <f t="shared" si="3"/>
        <v>#REF!</v>
      </c>
      <c r="R20" s="103">
        <f t="shared" si="3"/>
        <v>279000</v>
      </c>
      <c r="S20" s="379"/>
      <c r="T20" s="103">
        <f t="shared" si="2"/>
        <v>39400</v>
      </c>
      <c r="U20" s="103">
        <f t="shared" si="2"/>
        <v>22500</v>
      </c>
      <c r="V20" s="103">
        <f t="shared" si="2"/>
        <v>19400</v>
      </c>
      <c r="W20" s="103">
        <f t="shared" si="4"/>
        <v>81300</v>
      </c>
      <c r="X20" s="102">
        <f t="shared" si="5"/>
        <v>29.13978494623656</v>
      </c>
      <c r="Y20" s="374"/>
      <c r="Z20" s="102">
        <f t="shared" si="2"/>
        <v>37800</v>
      </c>
      <c r="AA20" s="103">
        <f t="shared" si="2"/>
        <v>25900</v>
      </c>
      <c r="AB20" s="103">
        <f t="shared" si="2"/>
        <v>25800</v>
      </c>
      <c r="AC20" s="103">
        <f t="shared" si="6"/>
        <v>89500</v>
      </c>
      <c r="AD20" s="420">
        <f t="shared" si="7"/>
        <v>32.078853046594979</v>
      </c>
      <c r="AE20" s="374"/>
      <c r="AF20" s="420">
        <f t="shared" si="8"/>
        <v>170800</v>
      </c>
      <c r="AG20" s="420">
        <f t="shared" si="9"/>
        <v>61.218637992831539</v>
      </c>
      <c r="AH20" s="374"/>
      <c r="AI20" s="420">
        <f t="shared" si="2"/>
        <v>14600</v>
      </c>
      <c r="AJ20" s="103">
        <f t="shared" si="2"/>
        <v>24600</v>
      </c>
      <c r="AK20" s="103">
        <f t="shared" si="2"/>
        <v>24600</v>
      </c>
      <c r="AL20" s="103">
        <f t="shared" si="10"/>
        <v>63800</v>
      </c>
      <c r="AM20" s="420">
        <f t="shared" si="11"/>
        <v>22.867383512544802</v>
      </c>
      <c r="AN20" s="374"/>
      <c r="AO20" s="420">
        <f t="shared" si="2"/>
        <v>16200</v>
      </c>
      <c r="AP20" s="103">
        <f t="shared" si="2"/>
        <v>16200</v>
      </c>
      <c r="AQ20" s="103">
        <f t="shared" si="2"/>
        <v>12000</v>
      </c>
      <c r="AR20" s="103">
        <f t="shared" si="12"/>
        <v>44400</v>
      </c>
      <c r="AS20" s="420">
        <f t="shared" si="13"/>
        <v>15.913978494623656</v>
      </c>
      <c r="AT20" s="374"/>
      <c r="AU20" s="420">
        <f t="shared" si="14"/>
        <v>108200</v>
      </c>
      <c r="AV20" s="420">
        <f t="shared" si="15"/>
        <v>38.781362007168461</v>
      </c>
      <c r="AW20" s="374"/>
      <c r="AX20" s="420">
        <f t="shared" si="16"/>
        <v>279000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 t="e">
        <f>O22+O24+O26</f>
        <v>#REF!</v>
      </c>
      <c r="P21" s="127" t="e">
        <f>P22+P24+P26</f>
        <v>#REF!</v>
      </c>
      <c r="Q21" s="128" t="e">
        <f>Q22+Q24+Q26</f>
        <v>#REF!</v>
      </c>
      <c r="R21" s="126">
        <f>R22+R24+R26</f>
        <v>279000</v>
      </c>
      <c r="S21" s="388"/>
      <c r="T21" s="126">
        <f>T22+T24+T26</f>
        <v>39400</v>
      </c>
      <c r="U21" s="126">
        <f>U22+U24+U26</f>
        <v>22500</v>
      </c>
      <c r="V21" s="126">
        <f>V22+V24+V26</f>
        <v>19400</v>
      </c>
      <c r="W21" s="126">
        <f t="shared" si="4"/>
        <v>81300</v>
      </c>
      <c r="X21" s="125">
        <f t="shared" si="5"/>
        <v>29.13978494623656</v>
      </c>
      <c r="Y21" s="374"/>
      <c r="Z21" s="125">
        <f>Z22+Z24+Z26</f>
        <v>37800</v>
      </c>
      <c r="AA21" s="126">
        <f>AA22+AA24+AA26</f>
        <v>25900</v>
      </c>
      <c r="AB21" s="126">
        <f>AB22+AB24+AB26</f>
        <v>25800</v>
      </c>
      <c r="AC21" s="126">
        <f t="shared" si="6"/>
        <v>89500</v>
      </c>
      <c r="AD21" s="423">
        <f t="shared" si="7"/>
        <v>32.078853046594979</v>
      </c>
      <c r="AE21" s="374"/>
      <c r="AF21" s="423">
        <f t="shared" si="8"/>
        <v>170800</v>
      </c>
      <c r="AG21" s="423">
        <f t="shared" si="9"/>
        <v>61.218637992831539</v>
      </c>
      <c r="AH21" s="374"/>
      <c r="AI21" s="423">
        <f>AI22+AI24+AI26</f>
        <v>14600</v>
      </c>
      <c r="AJ21" s="126">
        <f>AJ22+AJ24+AJ26</f>
        <v>24600</v>
      </c>
      <c r="AK21" s="126">
        <f>AK22+AK24+AK26</f>
        <v>24600</v>
      </c>
      <c r="AL21" s="126">
        <f t="shared" si="10"/>
        <v>63800</v>
      </c>
      <c r="AM21" s="423">
        <f t="shared" si="11"/>
        <v>22.867383512544802</v>
      </c>
      <c r="AN21" s="374"/>
      <c r="AO21" s="423">
        <f>AO22+AO24+AO26</f>
        <v>16200</v>
      </c>
      <c r="AP21" s="126">
        <f>AP22+AP24+AP26</f>
        <v>16200</v>
      </c>
      <c r="AQ21" s="126">
        <f>AQ22+AQ24+AQ26</f>
        <v>12000</v>
      </c>
      <c r="AR21" s="126">
        <f t="shared" si="12"/>
        <v>44400</v>
      </c>
      <c r="AS21" s="423">
        <f t="shared" si="13"/>
        <v>15.913978494623656</v>
      </c>
      <c r="AT21" s="374"/>
      <c r="AU21" s="423">
        <f t="shared" si="14"/>
        <v>108200</v>
      </c>
      <c r="AV21" s="423">
        <f t="shared" si="15"/>
        <v>38.781362007168461</v>
      </c>
      <c r="AW21" s="374"/>
      <c r="AX21" s="423">
        <f t="shared" si="16"/>
        <v>279000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</f>
        <v>225000</v>
      </c>
      <c r="P22" s="131">
        <f>P23</f>
        <v>235000</v>
      </c>
      <c r="Q22" s="132">
        <f>Q23</f>
        <v>249000</v>
      </c>
      <c r="R22" s="103">
        <f>R23</f>
        <v>225000</v>
      </c>
      <c r="S22" s="379"/>
      <c r="T22" s="103">
        <f>T23</f>
        <v>33000</v>
      </c>
      <c r="U22" s="103">
        <f>U23</f>
        <v>15000</v>
      </c>
      <c r="V22" s="103">
        <f>V23</f>
        <v>14000</v>
      </c>
      <c r="W22" s="103">
        <f t="shared" si="4"/>
        <v>62000</v>
      </c>
      <c r="X22" s="102">
        <f t="shared" si="5"/>
        <v>27.555555555555557</v>
      </c>
      <c r="Y22" s="374"/>
      <c r="Z22" s="102">
        <f>Z23</f>
        <v>28000</v>
      </c>
      <c r="AA22" s="103">
        <f>AA23</f>
        <v>22000</v>
      </c>
      <c r="AB22" s="103">
        <f>AB23</f>
        <v>22000</v>
      </c>
      <c r="AC22" s="103">
        <f t="shared" si="6"/>
        <v>72000</v>
      </c>
      <c r="AD22" s="424">
        <f>AC22/(O22/100)</f>
        <v>32</v>
      </c>
      <c r="AE22" s="374"/>
      <c r="AF22" s="420">
        <f t="shared" si="8"/>
        <v>134000</v>
      </c>
      <c r="AG22" s="420">
        <f t="shared" si="9"/>
        <v>59.555555555555557</v>
      </c>
      <c r="AH22" s="374"/>
      <c r="AI22" s="420">
        <f>AI23</f>
        <v>12000</v>
      </c>
      <c r="AJ22" s="103">
        <f>AJ23</f>
        <v>22000</v>
      </c>
      <c r="AK22" s="103">
        <f>AK23</f>
        <v>22000</v>
      </c>
      <c r="AL22" s="103">
        <f t="shared" si="10"/>
        <v>56000</v>
      </c>
      <c r="AM22" s="424">
        <f>AL22/(O22/100)</f>
        <v>24.888888888888889</v>
      </c>
      <c r="AN22" s="374"/>
      <c r="AO22" s="420">
        <f>AO23</f>
        <v>13000</v>
      </c>
      <c r="AP22" s="103">
        <f>AP23</f>
        <v>13000</v>
      </c>
      <c r="AQ22" s="103">
        <f>AQ23</f>
        <v>9000</v>
      </c>
      <c r="AR22" s="103">
        <f t="shared" si="12"/>
        <v>35000</v>
      </c>
      <c r="AS22" s="424">
        <f>AR22/(O22/100)</f>
        <v>15.555555555555555</v>
      </c>
      <c r="AT22" s="374"/>
      <c r="AU22" s="420">
        <f t="shared" si="14"/>
        <v>91000</v>
      </c>
      <c r="AV22" s="420">
        <f t="shared" si="15"/>
        <v>40.444444444444443</v>
      </c>
      <c r="AW22" s="374"/>
      <c r="AX22" s="420">
        <f t="shared" si="16"/>
        <v>225000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225000</v>
      </c>
      <c r="P23" s="136">
        <v>235000</v>
      </c>
      <c r="Q23" s="137">
        <v>249000</v>
      </c>
      <c r="R23" s="129">
        <v>225000</v>
      </c>
      <c r="S23" s="375"/>
      <c r="T23" s="129">
        <v>33000</v>
      </c>
      <c r="U23" s="129">
        <v>15000</v>
      </c>
      <c r="V23" s="129">
        <v>14000</v>
      </c>
      <c r="W23" s="129">
        <f>T23+U23+V23</f>
        <v>62000</v>
      </c>
      <c r="X23" s="135">
        <f>W23/(R23/100)</f>
        <v>27.555555555555557</v>
      </c>
      <c r="Y23" s="374"/>
      <c r="Z23" s="135">
        <v>28000</v>
      </c>
      <c r="AA23" s="129">
        <v>22000</v>
      </c>
      <c r="AB23" s="129">
        <v>22000</v>
      </c>
      <c r="AC23" s="129">
        <f t="shared" si="6"/>
        <v>72000</v>
      </c>
      <c r="AD23" s="424">
        <f>AC23/(O23/100)</f>
        <v>32</v>
      </c>
      <c r="AE23" s="374"/>
      <c r="AF23" s="424">
        <f>W23+AC23</f>
        <v>134000</v>
      </c>
      <c r="AG23" s="424">
        <f>AF23/(R23/100)</f>
        <v>59.555555555555557</v>
      </c>
      <c r="AH23" s="374"/>
      <c r="AI23" s="424">
        <v>12000</v>
      </c>
      <c r="AJ23" s="129">
        <v>22000</v>
      </c>
      <c r="AK23" s="129">
        <v>22000</v>
      </c>
      <c r="AL23" s="129">
        <f t="shared" si="10"/>
        <v>56000</v>
      </c>
      <c r="AM23" s="424">
        <f>AL23/(O23/100)</f>
        <v>24.888888888888889</v>
      </c>
      <c r="AN23" s="374"/>
      <c r="AO23" s="424">
        <v>13000</v>
      </c>
      <c r="AP23" s="129">
        <v>13000</v>
      </c>
      <c r="AQ23" s="129">
        <v>9000</v>
      </c>
      <c r="AR23" s="129">
        <f t="shared" si="12"/>
        <v>35000</v>
      </c>
      <c r="AS23" s="424">
        <f>AR23/(O23/100)</f>
        <v>15.555555555555555</v>
      </c>
      <c r="AT23" s="374"/>
      <c r="AU23" s="424">
        <f>AL23+AR23</f>
        <v>91000</v>
      </c>
      <c r="AV23" s="424">
        <f>AU23/(R23/100)</f>
        <v>40.444444444444443</v>
      </c>
      <c r="AW23" s="374"/>
      <c r="AX23" s="424">
        <f>AF23+AU23</f>
        <v>225000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130" t="s">
        <v>67</v>
      </c>
      <c r="K24" s="61"/>
      <c r="L24" s="62"/>
      <c r="M24" s="63"/>
      <c r="N24" s="101" t="s">
        <v>68</v>
      </c>
      <c r="O24" s="103">
        <f>O25</f>
        <v>37000</v>
      </c>
      <c r="P24" s="131">
        <f>P25</f>
        <v>39000</v>
      </c>
      <c r="Q24" s="132">
        <f>Q25</f>
        <v>41000</v>
      </c>
      <c r="R24" s="103">
        <f>R25</f>
        <v>37000</v>
      </c>
      <c r="S24" s="379"/>
      <c r="T24" s="103">
        <f>T25</f>
        <v>5000</v>
      </c>
      <c r="U24" s="103">
        <f>U25</f>
        <v>5000</v>
      </c>
      <c r="V24" s="103">
        <f>V25</f>
        <v>3000</v>
      </c>
      <c r="W24" s="103">
        <f t="shared" si="4"/>
        <v>13000</v>
      </c>
      <c r="X24" s="102">
        <f t="shared" si="5"/>
        <v>35.135135135135137</v>
      </c>
      <c r="Y24" s="374"/>
      <c r="Z24" s="102">
        <f>Z25</f>
        <v>3000</v>
      </c>
      <c r="AA24" s="103">
        <f>AA25</f>
        <v>3000</v>
      </c>
      <c r="AB24" s="103">
        <f>AB25</f>
        <v>3000</v>
      </c>
      <c r="AC24" s="103">
        <f t="shared" si="6"/>
        <v>9000</v>
      </c>
      <c r="AD24" s="424">
        <f>AC24/(O24/100)</f>
        <v>24.324324324324323</v>
      </c>
      <c r="AE24" s="374"/>
      <c r="AF24" s="420">
        <f t="shared" si="8"/>
        <v>22000</v>
      </c>
      <c r="AG24" s="420">
        <f t="shared" si="9"/>
        <v>59.45945945945946</v>
      </c>
      <c r="AH24" s="374"/>
      <c r="AI24" s="420">
        <f>AI25</f>
        <v>2000</v>
      </c>
      <c r="AJ24" s="103">
        <f>AJ25</f>
        <v>2000</v>
      </c>
      <c r="AK24" s="103">
        <f>AK25</f>
        <v>2000</v>
      </c>
      <c r="AL24" s="103">
        <f t="shared" si="10"/>
        <v>6000</v>
      </c>
      <c r="AM24" s="424">
        <f>AL24/(O24/100)</f>
        <v>16.216216216216218</v>
      </c>
      <c r="AN24" s="374"/>
      <c r="AO24" s="420">
        <f>AO25</f>
        <v>3000</v>
      </c>
      <c r="AP24" s="103">
        <f>AP25</f>
        <v>3000</v>
      </c>
      <c r="AQ24" s="103">
        <f>AQ25</f>
        <v>3000</v>
      </c>
      <c r="AR24" s="103">
        <f t="shared" si="12"/>
        <v>9000</v>
      </c>
      <c r="AS24" s="424">
        <f>AR24/(O24/100)</f>
        <v>24.324324324324323</v>
      </c>
      <c r="AT24" s="374"/>
      <c r="AU24" s="420">
        <f t="shared" si="14"/>
        <v>15000</v>
      </c>
      <c r="AV24" s="420">
        <f t="shared" si="15"/>
        <v>40.54054054054054</v>
      </c>
      <c r="AW24" s="374"/>
      <c r="AX24" s="420">
        <f t="shared" si="16"/>
        <v>37000</v>
      </c>
      <c r="AY24" s="420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1</v>
      </c>
      <c r="L25" s="62"/>
      <c r="M25" s="63"/>
      <c r="N25" s="134" t="s">
        <v>65</v>
      </c>
      <c r="O25" s="129">
        <v>37000</v>
      </c>
      <c r="P25" s="136">
        <v>39000</v>
      </c>
      <c r="Q25" s="137">
        <v>41000</v>
      </c>
      <c r="R25" s="129">
        <v>37000</v>
      </c>
      <c r="S25" s="375"/>
      <c r="T25" s="129">
        <v>5000</v>
      </c>
      <c r="U25" s="129">
        <v>5000</v>
      </c>
      <c r="V25" s="129">
        <v>3000</v>
      </c>
      <c r="W25" s="129">
        <f t="shared" si="4"/>
        <v>13000</v>
      </c>
      <c r="X25" s="135">
        <f t="shared" si="5"/>
        <v>35.135135135135137</v>
      </c>
      <c r="Y25" s="374"/>
      <c r="Z25" s="135">
        <v>3000</v>
      </c>
      <c r="AA25" s="129">
        <v>3000</v>
      </c>
      <c r="AB25" s="129">
        <v>3000</v>
      </c>
      <c r="AC25" s="129">
        <f t="shared" si="6"/>
        <v>9000</v>
      </c>
      <c r="AD25" s="424">
        <f>AC25/(O25/100)</f>
        <v>24.324324324324323</v>
      </c>
      <c r="AE25" s="374"/>
      <c r="AF25" s="424">
        <f t="shared" si="8"/>
        <v>22000</v>
      </c>
      <c r="AG25" s="424">
        <f t="shared" si="9"/>
        <v>59.45945945945946</v>
      </c>
      <c r="AH25" s="374"/>
      <c r="AI25" s="424">
        <v>2000</v>
      </c>
      <c r="AJ25" s="129">
        <v>2000</v>
      </c>
      <c r="AK25" s="129">
        <v>2000</v>
      </c>
      <c r="AL25" s="129">
        <f t="shared" si="10"/>
        <v>6000</v>
      </c>
      <c r="AM25" s="424">
        <f>AL25/(O25/100)</f>
        <v>16.216216216216218</v>
      </c>
      <c r="AN25" s="374"/>
      <c r="AO25" s="424">
        <v>3000</v>
      </c>
      <c r="AP25" s="129">
        <v>3000</v>
      </c>
      <c r="AQ25" s="129">
        <v>3000</v>
      </c>
      <c r="AR25" s="129">
        <f t="shared" si="12"/>
        <v>9000</v>
      </c>
      <c r="AS25" s="424">
        <f>AR25/(O25/100)</f>
        <v>24.324324324324323</v>
      </c>
      <c r="AT25" s="374"/>
      <c r="AU25" s="424">
        <f t="shared" si="14"/>
        <v>15000</v>
      </c>
      <c r="AV25" s="424">
        <f t="shared" si="15"/>
        <v>40.54054054054054</v>
      </c>
      <c r="AW25" s="374"/>
      <c r="AX25" s="424">
        <f t="shared" si="16"/>
        <v>37000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55</v>
      </c>
      <c r="K26" s="61"/>
      <c r="L26" s="62"/>
      <c r="M26" s="63"/>
      <c r="N26" s="101" t="s">
        <v>56</v>
      </c>
      <c r="O26" s="103" t="e">
        <f>O27+O28+O29+O30+#REF!</f>
        <v>#REF!</v>
      </c>
      <c r="P26" s="131" t="e">
        <f>P27+P28+P29+P30+#REF!</f>
        <v>#REF!</v>
      </c>
      <c r="Q26" s="132" t="e">
        <f>Q27+Q28+Q29+Q30+#REF!</f>
        <v>#REF!</v>
      </c>
      <c r="R26" s="103">
        <f>R27+R28+R29+R30</f>
        <v>17000</v>
      </c>
      <c r="S26" s="103">
        <f t="shared" ref="S26:V26" si="18">S27+S28+S29+S30</f>
        <v>0</v>
      </c>
      <c r="T26" s="103">
        <f t="shared" si="18"/>
        <v>1400</v>
      </c>
      <c r="U26" s="103">
        <f t="shared" si="18"/>
        <v>2500</v>
      </c>
      <c r="V26" s="103">
        <f t="shared" si="18"/>
        <v>2400</v>
      </c>
      <c r="W26" s="103">
        <f t="shared" si="4"/>
        <v>6300</v>
      </c>
      <c r="X26" s="102">
        <f t="shared" si="5"/>
        <v>37.058823529411768</v>
      </c>
      <c r="Y26" s="374"/>
      <c r="Z26" s="103">
        <f t="shared" ref="Z26" si="19">Z27+Z28+Z29+Z30</f>
        <v>6800</v>
      </c>
      <c r="AA26" s="103">
        <f t="shared" ref="AA26" si="20">AA27+AA28+AA29+AA30</f>
        <v>900</v>
      </c>
      <c r="AB26" s="103">
        <f t="shared" ref="AB26" si="21">AB27+AB28+AB29+AB30</f>
        <v>800</v>
      </c>
      <c r="AC26" s="103">
        <f t="shared" si="6"/>
        <v>8500</v>
      </c>
      <c r="AD26" s="420">
        <f t="shared" ref="AD26:AD30" si="22">AC26/(R26/100)</f>
        <v>50</v>
      </c>
      <c r="AE26" s="374"/>
      <c r="AF26" s="420">
        <f t="shared" si="8"/>
        <v>14800</v>
      </c>
      <c r="AG26" s="420">
        <f t="shared" si="9"/>
        <v>87.058823529411768</v>
      </c>
      <c r="AH26" s="374"/>
      <c r="AI26" s="103">
        <f t="shared" ref="AI26" si="23">AI27+AI28+AI29+AI30</f>
        <v>600</v>
      </c>
      <c r="AJ26" s="103">
        <f t="shared" ref="AJ26" si="24">AJ27+AJ28+AJ29+AJ30</f>
        <v>600</v>
      </c>
      <c r="AK26" s="103">
        <f t="shared" ref="AK26" si="25">AK27+AK28+AK29+AK30</f>
        <v>600</v>
      </c>
      <c r="AL26" s="103">
        <f t="shared" si="10"/>
        <v>1800</v>
      </c>
      <c r="AM26" s="420">
        <f t="shared" ref="AM26:AM30" si="26">AL26/(R26/100)</f>
        <v>10.588235294117647</v>
      </c>
      <c r="AN26" s="374"/>
      <c r="AO26" s="103">
        <f t="shared" ref="AO26" si="27">AO27+AO28+AO29+AO30</f>
        <v>200</v>
      </c>
      <c r="AP26" s="103">
        <f t="shared" ref="AP26" si="28">AP27+AP28+AP29+AP30</f>
        <v>200</v>
      </c>
      <c r="AQ26" s="103">
        <f t="shared" ref="AQ26" si="29">AQ27+AQ28+AQ29+AQ30</f>
        <v>0</v>
      </c>
      <c r="AR26" s="103">
        <f t="shared" si="12"/>
        <v>400</v>
      </c>
      <c r="AS26" s="420">
        <f t="shared" ref="AS26:AS30" si="30">AR26/(R26/100)</f>
        <v>2.3529411764705883</v>
      </c>
      <c r="AT26" s="374"/>
      <c r="AU26" s="420">
        <f t="shared" si="14"/>
        <v>2200</v>
      </c>
      <c r="AV26" s="420">
        <f t="shared" si="15"/>
        <v>12.941176470588236</v>
      </c>
      <c r="AW26" s="374"/>
      <c r="AX26" s="420">
        <f t="shared" si="16"/>
        <v>17000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2</v>
      </c>
      <c r="L27" s="62"/>
      <c r="M27" s="63"/>
      <c r="N27" s="134" t="s">
        <v>57</v>
      </c>
      <c r="O27" s="129">
        <v>1000</v>
      </c>
      <c r="P27" s="136">
        <v>1000</v>
      </c>
      <c r="Q27" s="137">
        <v>1000</v>
      </c>
      <c r="R27" s="129">
        <v>1000</v>
      </c>
      <c r="S27" s="375"/>
      <c r="T27" s="129">
        <v>100</v>
      </c>
      <c r="U27" s="129">
        <v>100</v>
      </c>
      <c r="V27" s="129"/>
      <c r="W27" s="129">
        <f t="shared" si="4"/>
        <v>200</v>
      </c>
      <c r="X27" s="135">
        <f t="shared" si="5"/>
        <v>20</v>
      </c>
      <c r="Y27" s="374"/>
      <c r="Z27" s="135">
        <v>100</v>
      </c>
      <c r="AA27" s="129">
        <v>100</v>
      </c>
      <c r="AB27" s="129">
        <v>100</v>
      </c>
      <c r="AC27" s="129">
        <f t="shared" si="6"/>
        <v>300</v>
      </c>
      <c r="AD27" s="424">
        <f t="shared" si="22"/>
        <v>30</v>
      </c>
      <c r="AE27" s="374"/>
      <c r="AF27" s="424">
        <f t="shared" si="8"/>
        <v>500</v>
      </c>
      <c r="AG27" s="424">
        <f t="shared" si="9"/>
        <v>50</v>
      </c>
      <c r="AH27" s="374"/>
      <c r="AI27" s="424">
        <v>100</v>
      </c>
      <c r="AJ27" s="129">
        <v>100</v>
      </c>
      <c r="AK27" s="129">
        <v>100</v>
      </c>
      <c r="AL27" s="129">
        <f t="shared" si="10"/>
        <v>300</v>
      </c>
      <c r="AM27" s="424">
        <f t="shared" si="26"/>
        <v>30</v>
      </c>
      <c r="AN27" s="374"/>
      <c r="AO27" s="424">
        <v>100</v>
      </c>
      <c r="AP27" s="129">
        <v>100</v>
      </c>
      <c r="AQ27" s="129"/>
      <c r="AR27" s="129">
        <f t="shared" si="12"/>
        <v>200</v>
      </c>
      <c r="AS27" s="424">
        <f t="shared" si="30"/>
        <v>20</v>
      </c>
      <c r="AT27" s="374"/>
      <c r="AU27" s="424">
        <f t="shared" si="14"/>
        <v>500</v>
      </c>
      <c r="AV27" s="424">
        <f t="shared" si="15"/>
        <v>50</v>
      </c>
      <c r="AW27" s="374"/>
      <c r="AX27" s="424">
        <f t="shared" si="16"/>
        <v>1000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3</v>
      </c>
      <c r="L28" s="62"/>
      <c r="M28" s="63"/>
      <c r="N28" s="134" t="s">
        <v>69</v>
      </c>
      <c r="O28" s="129">
        <v>3000</v>
      </c>
      <c r="P28" s="136">
        <v>3000</v>
      </c>
      <c r="Q28" s="137">
        <v>4000</v>
      </c>
      <c r="R28" s="129">
        <v>3000</v>
      </c>
      <c r="S28" s="375"/>
      <c r="T28" s="129">
        <v>200</v>
      </c>
      <c r="U28" s="129">
        <v>200</v>
      </c>
      <c r="V28" s="129">
        <v>200</v>
      </c>
      <c r="W28" s="129">
        <f t="shared" si="4"/>
        <v>600</v>
      </c>
      <c r="X28" s="135">
        <f t="shared" si="5"/>
        <v>20</v>
      </c>
      <c r="Y28" s="374"/>
      <c r="Z28" s="135">
        <v>400</v>
      </c>
      <c r="AA28" s="129">
        <v>600</v>
      </c>
      <c r="AB28" s="129">
        <v>500</v>
      </c>
      <c r="AC28" s="129">
        <f>Z28+AA28+AB28</f>
        <v>1500</v>
      </c>
      <c r="AD28" s="424">
        <f t="shared" si="22"/>
        <v>50</v>
      </c>
      <c r="AE28" s="374"/>
      <c r="AF28" s="424">
        <f t="shared" si="8"/>
        <v>2100</v>
      </c>
      <c r="AG28" s="424">
        <f t="shared" si="9"/>
        <v>70</v>
      </c>
      <c r="AH28" s="374"/>
      <c r="AI28" s="424">
        <v>300</v>
      </c>
      <c r="AJ28" s="129">
        <v>300</v>
      </c>
      <c r="AK28" s="129">
        <v>300</v>
      </c>
      <c r="AL28" s="129">
        <f>AI28+AJ28+AK28</f>
        <v>900</v>
      </c>
      <c r="AM28" s="424">
        <f t="shared" si="26"/>
        <v>30</v>
      </c>
      <c r="AN28" s="374"/>
      <c r="AO28" s="424">
        <v>0</v>
      </c>
      <c r="AP28" s="129">
        <v>0</v>
      </c>
      <c r="AQ28" s="129">
        <v>0</v>
      </c>
      <c r="AR28" s="129">
        <f>AO28+AP28+AQ28</f>
        <v>0</v>
      </c>
      <c r="AS28" s="424">
        <f t="shared" si="30"/>
        <v>0</v>
      </c>
      <c r="AT28" s="374"/>
      <c r="AU28" s="424">
        <f t="shared" si="14"/>
        <v>900</v>
      </c>
      <c r="AV28" s="424">
        <f t="shared" si="15"/>
        <v>30</v>
      </c>
      <c r="AW28" s="374"/>
      <c r="AX28" s="424">
        <f t="shared" si="16"/>
        <v>3000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312"/>
      <c r="M29" s="84"/>
      <c r="N29" s="134" t="s">
        <v>144</v>
      </c>
      <c r="O29" s="129">
        <v>11000</v>
      </c>
      <c r="P29" s="136">
        <v>12000</v>
      </c>
      <c r="Q29" s="137">
        <v>13000</v>
      </c>
      <c r="R29" s="129">
        <v>11000</v>
      </c>
      <c r="S29" s="375"/>
      <c r="T29" s="129">
        <v>1000</v>
      </c>
      <c r="U29" s="129">
        <v>2000</v>
      </c>
      <c r="V29" s="129">
        <v>2000</v>
      </c>
      <c r="W29" s="129">
        <f t="shared" si="4"/>
        <v>5000</v>
      </c>
      <c r="X29" s="135">
        <f t="shared" si="5"/>
        <v>45.454545454545453</v>
      </c>
      <c r="Y29" s="374"/>
      <c r="Z29" s="135">
        <v>6000</v>
      </c>
      <c r="AA29" s="129">
        <v>0</v>
      </c>
      <c r="AB29" s="129">
        <v>0</v>
      </c>
      <c r="AC29" s="129">
        <f>Z29+AA29+AB29</f>
        <v>6000</v>
      </c>
      <c r="AD29" s="424">
        <f t="shared" si="22"/>
        <v>54.545454545454547</v>
      </c>
      <c r="AE29" s="374"/>
      <c r="AF29" s="424">
        <f t="shared" si="8"/>
        <v>11000</v>
      </c>
      <c r="AG29" s="424">
        <f t="shared" si="9"/>
        <v>100</v>
      </c>
      <c r="AH29" s="374"/>
      <c r="AI29" s="424">
        <v>0</v>
      </c>
      <c r="AJ29" s="129">
        <v>0</v>
      </c>
      <c r="AK29" s="129">
        <v>0</v>
      </c>
      <c r="AL29" s="129">
        <f>AI29+AJ29+AK29</f>
        <v>0</v>
      </c>
      <c r="AM29" s="424">
        <f t="shared" si="26"/>
        <v>0</v>
      </c>
      <c r="AN29" s="374"/>
      <c r="AO29" s="424">
        <v>0</v>
      </c>
      <c r="AP29" s="129">
        <v>0</v>
      </c>
      <c r="AQ29" s="129">
        <v>0</v>
      </c>
      <c r="AR29" s="129">
        <f>AO29+AP29+AQ29</f>
        <v>0</v>
      </c>
      <c r="AS29" s="424">
        <f t="shared" si="30"/>
        <v>0</v>
      </c>
      <c r="AT29" s="374"/>
      <c r="AU29" s="424">
        <f t="shared" si="14"/>
        <v>0</v>
      </c>
      <c r="AV29" s="424">
        <f t="shared" si="15"/>
        <v>0</v>
      </c>
      <c r="AW29" s="374"/>
      <c r="AX29" s="424">
        <f t="shared" si="16"/>
        <v>11000</v>
      </c>
      <c r="AY29" s="424">
        <f t="shared" si="17"/>
        <v>100</v>
      </c>
    </row>
    <row r="30" spans="1:51" ht="30" customHeight="1" thickBot="1" x14ac:dyDescent="0.25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5</v>
      </c>
      <c r="L30" s="62"/>
      <c r="M30" s="63"/>
      <c r="N30" s="134" t="s">
        <v>58</v>
      </c>
      <c r="O30" s="129">
        <v>2000</v>
      </c>
      <c r="P30" s="136">
        <v>2000</v>
      </c>
      <c r="Q30" s="137">
        <v>2000</v>
      </c>
      <c r="R30" s="129">
        <v>2000</v>
      </c>
      <c r="S30" s="375"/>
      <c r="T30" s="129">
        <v>100</v>
      </c>
      <c r="U30" s="129">
        <v>200</v>
      </c>
      <c r="V30" s="129">
        <v>200</v>
      </c>
      <c r="W30" s="129">
        <f t="shared" si="4"/>
        <v>500</v>
      </c>
      <c r="X30" s="358">
        <f t="shared" si="5"/>
        <v>25</v>
      </c>
      <c r="Y30" s="374"/>
      <c r="Z30" s="135">
        <v>300</v>
      </c>
      <c r="AA30" s="129">
        <v>200</v>
      </c>
      <c r="AB30" s="129">
        <v>200</v>
      </c>
      <c r="AC30" s="129">
        <f>Z30+AA30+AB30</f>
        <v>700</v>
      </c>
      <c r="AD30" s="434">
        <f t="shared" si="22"/>
        <v>35</v>
      </c>
      <c r="AE30" s="374"/>
      <c r="AF30" s="434">
        <f t="shared" si="8"/>
        <v>1200</v>
      </c>
      <c r="AG30" s="434">
        <f t="shared" si="9"/>
        <v>60</v>
      </c>
      <c r="AH30" s="374"/>
      <c r="AI30" s="434">
        <v>200</v>
      </c>
      <c r="AJ30" s="129">
        <v>200</v>
      </c>
      <c r="AK30" s="129">
        <v>200</v>
      </c>
      <c r="AL30" s="129">
        <f>AI30+AJ30+AK30</f>
        <v>600</v>
      </c>
      <c r="AM30" s="434">
        <f t="shared" si="26"/>
        <v>30</v>
      </c>
      <c r="AN30" s="374"/>
      <c r="AO30" s="434">
        <v>100</v>
      </c>
      <c r="AP30" s="129">
        <v>100</v>
      </c>
      <c r="AQ30" s="129">
        <v>0</v>
      </c>
      <c r="AR30" s="129">
        <f>AO30+AP30+AQ30</f>
        <v>200</v>
      </c>
      <c r="AS30" s="434">
        <f t="shared" si="30"/>
        <v>10</v>
      </c>
      <c r="AT30" s="374"/>
      <c r="AU30" s="434">
        <f t="shared" si="14"/>
        <v>800</v>
      </c>
      <c r="AV30" s="434">
        <f t="shared" si="15"/>
        <v>40</v>
      </c>
      <c r="AW30" s="374"/>
      <c r="AX30" s="434">
        <f t="shared" si="16"/>
        <v>2000</v>
      </c>
      <c r="AY30" s="434">
        <f t="shared" si="17"/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60" orientation="landscape" horizontalDpi="300" verticalDpi="300" r:id="rId1"/>
  <headerFooter alignWithMargins="0">
    <oddFooter>Sayfa 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7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BE17" sqref="BE17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855468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11776000</v>
      </c>
      <c r="S13" s="393">
        <f t="shared" ref="S13:AH13" si="0">S14</f>
        <v>0</v>
      </c>
      <c r="T13" s="47">
        <f t="shared" si="0"/>
        <v>1740300</v>
      </c>
      <c r="U13" s="47">
        <f t="shared" si="0"/>
        <v>976600</v>
      </c>
      <c r="V13" s="47">
        <f t="shared" si="0"/>
        <v>1199500</v>
      </c>
      <c r="W13" s="47">
        <f t="shared" si="0"/>
        <v>3916400</v>
      </c>
      <c r="X13" s="47">
        <f t="shared" si="0"/>
        <v>33.257472826086953</v>
      </c>
      <c r="Y13" s="393">
        <f t="shared" si="0"/>
        <v>0</v>
      </c>
      <c r="Z13" s="47">
        <f t="shared" si="0"/>
        <v>1338000</v>
      </c>
      <c r="AA13" s="47">
        <f t="shared" si="0"/>
        <v>1492000</v>
      </c>
      <c r="AB13" s="47">
        <f t="shared" si="0"/>
        <v>1540100</v>
      </c>
      <c r="AC13" s="47">
        <f t="shared" si="0"/>
        <v>4370100</v>
      </c>
      <c r="AD13" s="47">
        <f t="shared" si="0"/>
        <v>37.110224184782609</v>
      </c>
      <c r="AE13" s="393">
        <f t="shared" si="0"/>
        <v>0</v>
      </c>
      <c r="AF13" s="47">
        <f t="shared" si="0"/>
        <v>8286500</v>
      </c>
      <c r="AG13" s="47">
        <f t="shared" si="0"/>
        <v>70.367697010869563</v>
      </c>
      <c r="AH13" s="393">
        <f t="shared" si="0"/>
        <v>0</v>
      </c>
      <c r="AI13" s="47">
        <f t="shared" ref="AI13:AX13" si="1">AI14</f>
        <v>840300</v>
      </c>
      <c r="AJ13" s="47">
        <f t="shared" si="1"/>
        <v>1304300</v>
      </c>
      <c r="AK13" s="47">
        <f t="shared" si="1"/>
        <v>1207900</v>
      </c>
      <c r="AL13" s="47">
        <f t="shared" si="1"/>
        <v>3352500</v>
      </c>
      <c r="AM13" s="47">
        <f t="shared" si="1"/>
        <v>28.468919836956523</v>
      </c>
      <c r="AN13" s="393">
        <f t="shared" si="1"/>
        <v>0</v>
      </c>
      <c r="AO13" s="47">
        <f t="shared" si="1"/>
        <v>50800</v>
      </c>
      <c r="AP13" s="47">
        <f t="shared" si="1"/>
        <v>37900</v>
      </c>
      <c r="AQ13" s="47">
        <f t="shared" si="1"/>
        <v>48300</v>
      </c>
      <c r="AR13" s="47">
        <f t="shared" si="1"/>
        <v>137000</v>
      </c>
      <c r="AS13" s="47">
        <f t="shared" si="1"/>
        <v>1.1633831521739131</v>
      </c>
      <c r="AT13" s="393">
        <f t="shared" si="1"/>
        <v>0</v>
      </c>
      <c r="AU13" s="47">
        <f t="shared" si="1"/>
        <v>3489500</v>
      </c>
      <c r="AV13" s="47">
        <f t="shared" si="1"/>
        <v>29.632302989130434</v>
      </c>
      <c r="AW13" s="393">
        <f t="shared" si="1"/>
        <v>0</v>
      </c>
      <c r="AX13" s="47">
        <f t="shared" si="1"/>
        <v>11776000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O15+O318+O375+O574+O630</f>
        <v>#REF!</v>
      </c>
      <c r="P14" s="66" t="e">
        <f>P15+P318+P375+P574+P630</f>
        <v>#REF!</v>
      </c>
      <c r="Q14" s="67" t="e">
        <f>Q630+Q15+Q318+Q375+Q574</f>
        <v>#REF!</v>
      </c>
      <c r="R14" s="66">
        <f>R15</f>
        <v>11776000</v>
      </c>
      <c r="S14" s="394">
        <f t="shared" si="2"/>
        <v>0</v>
      </c>
      <c r="T14" s="66">
        <f t="shared" si="2"/>
        <v>1740300</v>
      </c>
      <c r="U14" s="66">
        <f t="shared" si="2"/>
        <v>976600</v>
      </c>
      <c r="V14" s="66">
        <f t="shared" si="2"/>
        <v>1199500</v>
      </c>
      <c r="W14" s="66">
        <f t="shared" si="2"/>
        <v>3916400</v>
      </c>
      <c r="X14" s="66">
        <f t="shared" si="2"/>
        <v>33.257472826086953</v>
      </c>
      <c r="Y14" s="394">
        <f t="shared" si="2"/>
        <v>0</v>
      </c>
      <c r="Z14" s="66">
        <f t="shared" si="2"/>
        <v>1338000</v>
      </c>
      <c r="AA14" s="66">
        <f t="shared" si="2"/>
        <v>1492000</v>
      </c>
      <c r="AB14" s="66">
        <f t="shared" si="2"/>
        <v>1540100</v>
      </c>
      <c r="AC14" s="66">
        <f t="shared" si="2"/>
        <v>4370100</v>
      </c>
      <c r="AD14" s="66">
        <f t="shared" si="2"/>
        <v>37.110224184782609</v>
      </c>
      <c r="AE14" s="394">
        <f t="shared" si="2"/>
        <v>0</v>
      </c>
      <c r="AF14" s="66">
        <f t="shared" si="2"/>
        <v>8286500</v>
      </c>
      <c r="AG14" s="66">
        <f t="shared" si="2"/>
        <v>70.367697010869563</v>
      </c>
      <c r="AH14" s="394">
        <f t="shared" si="2"/>
        <v>0</v>
      </c>
      <c r="AI14" s="66">
        <f t="shared" si="2"/>
        <v>840300</v>
      </c>
      <c r="AJ14" s="66">
        <f t="shared" si="2"/>
        <v>1304300</v>
      </c>
      <c r="AK14" s="66">
        <f t="shared" si="2"/>
        <v>1207900</v>
      </c>
      <c r="AL14" s="66">
        <f t="shared" si="2"/>
        <v>3352500</v>
      </c>
      <c r="AM14" s="66">
        <f t="shared" si="2"/>
        <v>28.468919836956523</v>
      </c>
      <c r="AN14" s="394">
        <f t="shared" si="2"/>
        <v>0</v>
      </c>
      <c r="AO14" s="66">
        <f t="shared" si="2"/>
        <v>50800</v>
      </c>
      <c r="AP14" s="66">
        <f t="shared" si="2"/>
        <v>37900</v>
      </c>
      <c r="AQ14" s="66">
        <f t="shared" si="2"/>
        <v>48300</v>
      </c>
      <c r="AR14" s="66">
        <f t="shared" si="2"/>
        <v>137000</v>
      </c>
      <c r="AS14" s="66">
        <f t="shared" si="2"/>
        <v>1.1633831521739131</v>
      </c>
      <c r="AT14" s="394">
        <f t="shared" si="2"/>
        <v>0</v>
      </c>
      <c r="AU14" s="66">
        <f t="shared" si="2"/>
        <v>3489500</v>
      </c>
      <c r="AV14" s="66">
        <f t="shared" si="2"/>
        <v>29.632302989130434</v>
      </c>
      <c r="AW14" s="394">
        <f t="shared" si="2"/>
        <v>0</v>
      </c>
      <c r="AX14" s="66">
        <f t="shared" si="2"/>
        <v>11776000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O16+#REF!+O80+O121+O158+O198+O238+O281</f>
        <v>#REF!</v>
      </c>
      <c r="P15" s="80" t="e">
        <f>P16+#REF!+P80+P121+P158+P198+P238+P281</f>
        <v>#REF!</v>
      </c>
      <c r="Q15" s="80" t="e">
        <f>Q16+#REF!+Q80+Q121+Q158+Q198+Q238+Q281</f>
        <v>#REF!</v>
      </c>
      <c r="R15" s="80">
        <f>R16</f>
        <v>11776000</v>
      </c>
      <c r="S15" s="379">
        <f t="shared" si="2"/>
        <v>0</v>
      </c>
      <c r="T15" s="80">
        <f t="shared" si="2"/>
        <v>1740300</v>
      </c>
      <c r="U15" s="80">
        <f t="shared" si="2"/>
        <v>976600</v>
      </c>
      <c r="V15" s="80">
        <f t="shared" si="2"/>
        <v>1199500</v>
      </c>
      <c r="W15" s="80">
        <f t="shared" si="2"/>
        <v>3916400</v>
      </c>
      <c r="X15" s="80">
        <f t="shared" si="2"/>
        <v>33.257472826086953</v>
      </c>
      <c r="Y15" s="379">
        <f t="shared" si="2"/>
        <v>0</v>
      </c>
      <c r="Z15" s="80">
        <f t="shared" si="2"/>
        <v>1338000</v>
      </c>
      <c r="AA15" s="80">
        <f t="shared" si="2"/>
        <v>1492000</v>
      </c>
      <c r="AB15" s="80">
        <f t="shared" si="2"/>
        <v>1540100</v>
      </c>
      <c r="AC15" s="80">
        <f t="shared" si="2"/>
        <v>4370100</v>
      </c>
      <c r="AD15" s="80">
        <f t="shared" si="2"/>
        <v>37.110224184782609</v>
      </c>
      <c r="AE15" s="379">
        <f t="shared" si="2"/>
        <v>0</v>
      </c>
      <c r="AF15" s="80">
        <f t="shared" si="2"/>
        <v>8286500</v>
      </c>
      <c r="AG15" s="80">
        <f t="shared" si="2"/>
        <v>70.367697010869563</v>
      </c>
      <c r="AH15" s="379">
        <f t="shared" si="2"/>
        <v>0</v>
      </c>
      <c r="AI15" s="80">
        <f t="shared" si="2"/>
        <v>840300</v>
      </c>
      <c r="AJ15" s="80">
        <f t="shared" si="2"/>
        <v>1304300</v>
      </c>
      <c r="AK15" s="80">
        <f t="shared" si="2"/>
        <v>1207900</v>
      </c>
      <c r="AL15" s="80">
        <f t="shared" si="2"/>
        <v>3352500</v>
      </c>
      <c r="AM15" s="80">
        <f t="shared" si="2"/>
        <v>28.468919836956523</v>
      </c>
      <c r="AN15" s="379">
        <f t="shared" si="2"/>
        <v>0</v>
      </c>
      <c r="AO15" s="80">
        <f t="shared" si="2"/>
        <v>50800</v>
      </c>
      <c r="AP15" s="80">
        <f t="shared" si="2"/>
        <v>37900</v>
      </c>
      <c r="AQ15" s="80">
        <f t="shared" si="2"/>
        <v>48300</v>
      </c>
      <c r="AR15" s="80">
        <f t="shared" si="2"/>
        <v>137000</v>
      </c>
      <c r="AS15" s="80">
        <f t="shared" si="2"/>
        <v>1.1633831521739131</v>
      </c>
      <c r="AT15" s="379">
        <f t="shared" si="2"/>
        <v>0</v>
      </c>
      <c r="AU15" s="80">
        <f t="shared" si="2"/>
        <v>3489500</v>
      </c>
      <c r="AV15" s="80">
        <f t="shared" si="2"/>
        <v>29.632302989130434</v>
      </c>
      <c r="AW15" s="379">
        <f t="shared" si="2"/>
        <v>0</v>
      </c>
      <c r="AX15" s="80">
        <f t="shared" si="2"/>
        <v>11776000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76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77</v>
      </c>
      <c r="O16" s="95">
        <f>O17</f>
        <v>11776000</v>
      </c>
      <c r="P16" s="169">
        <v>12739000</v>
      </c>
      <c r="Q16" s="170">
        <v>13689000</v>
      </c>
      <c r="R16" s="95">
        <f>R17</f>
        <v>11776000</v>
      </c>
      <c r="S16" s="375"/>
      <c r="T16" s="95">
        <f>T17</f>
        <v>1740300</v>
      </c>
      <c r="U16" s="95">
        <f>U17</f>
        <v>976600</v>
      </c>
      <c r="V16" s="95">
        <f>V17</f>
        <v>1199500</v>
      </c>
      <c r="W16" s="95">
        <f t="shared" ref="W16:W34" si="3">T16+U16+V16</f>
        <v>3916400</v>
      </c>
      <c r="X16" s="94">
        <f t="shared" ref="X16:X56" si="4">W16/(R16/100)</f>
        <v>33.257472826086953</v>
      </c>
      <c r="Y16" s="374"/>
      <c r="Z16" s="94">
        <f>Z17</f>
        <v>1338000</v>
      </c>
      <c r="AA16" s="95">
        <f>AA17</f>
        <v>1492000</v>
      </c>
      <c r="AB16" s="95">
        <f>AB17</f>
        <v>1540100</v>
      </c>
      <c r="AC16" s="95">
        <f t="shared" ref="AC16:AC34" si="5">Z16+AA16+AB16</f>
        <v>4370100</v>
      </c>
      <c r="AD16" s="195">
        <f t="shared" ref="AD16:AD56" si="6">AC16/(R16/100)</f>
        <v>37.110224184782609</v>
      </c>
      <c r="AE16" s="374"/>
      <c r="AF16" s="195">
        <f t="shared" ref="AF16:AF56" si="7">W16+AC16</f>
        <v>8286500</v>
      </c>
      <c r="AG16" s="195">
        <f t="shared" ref="AG16:AG56" si="8">AF16/(R16/100)</f>
        <v>70.367697010869563</v>
      </c>
      <c r="AH16" s="374"/>
      <c r="AI16" s="195">
        <f>AI17</f>
        <v>840300</v>
      </c>
      <c r="AJ16" s="95">
        <f>AJ17</f>
        <v>1304300</v>
      </c>
      <c r="AK16" s="95">
        <f>AK17</f>
        <v>1207900</v>
      </c>
      <c r="AL16" s="95">
        <f t="shared" ref="AL16:AL34" si="9">AI16+AJ16+AK16</f>
        <v>3352500</v>
      </c>
      <c r="AM16" s="195">
        <f t="shared" ref="AM16:AM56" si="10">AL16/(R16/100)</f>
        <v>28.468919836956523</v>
      </c>
      <c r="AN16" s="374"/>
      <c r="AO16" s="195">
        <f>AO17</f>
        <v>50800</v>
      </c>
      <c r="AP16" s="95">
        <f>AP17</f>
        <v>37900</v>
      </c>
      <c r="AQ16" s="95">
        <f>AQ17</f>
        <v>48300</v>
      </c>
      <c r="AR16" s="95">
        <f t="shared" ref="AR16:AR34" si="11">AO16+AP16+AQ16</f>
        <v>137000</v>
      </c>
      <c r="AS16" s="195">
        <f t="shared" ref="AS16:AS56" si="12">AR16/(R16/100)</f>
        <v>1.1633831521739131</v>
      </c>
      <c r="AT16" s="374"/>
      <c r="AU16" s="195">
        <f t="shared" ref="AU16:AU56" si="13">AL16+AR16</f>
        <v>3489500</v>
      </c>
      <c r="AV16" s="195">
        <f t="shared" ref="AV16:AV56" si="14">AU16/(R16/100)</f>
        <v>29.632302989130434</v>
      </c>
      <c r="AW16" s="374"/>
      <c r="AX16" s="195">
        <f t="shared" ref="AX16:AX56" si="15">AF16+AU16</f>
        <v>11776000</v>
      </c>
      <c r="AY16" s="195">
        <f t="shared" ref="AY16:AY56" si="16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ref="O17:R18" si="17">O18</f>
        <v>11776000</v>
      </c>
      <c r="P17" s="66">
        <f t="shared" si="17"/>
        <v>12739000</v>
      </c>
      <c r="Q17" s="67">
        <f t="shared" si="17"/>
        <v>13689000</v>
      </c>
      <c r="R17" s="99">
        <f t="shared" si="17"/>
        <v>11776000</v>
      </c>
      <c r="S17" s="383"/>
      <c r="T17" s="99">
        <f t="shared" ref="T17:V18" si="18">T18</f>
        <v>1740300</v>
      </c>
      <c r="U17" s="99">
        <f t="shared" si="18"/>
        <v>976600</v>
      </c>
      <c r="V17" s="99">
        <f t="shared" si="18"/>
        <v>1199500</v>
      </c>
      <c r="W17" s="99">
        <f t="shared" si="3"/>
        <v>3916400</v>
      </c>
      <c r="X17" s="98">
        <f t="shared" si="4"/>
        <v>33.257472826086953</v>
      </c>
      <c r="Y17" s="374"/>
      <c r="Z17" s="98">
        <f t="shared" ref="Z17:AB18" si="19">Z18</f>
        <v>1338000</v>
      </c>
      <c r="AA17" s="99">
        <f t="shared" si="19"/>
        <v>1492000</v>
      </c>
      <c r="AB17" s="99">
        <f t="shared" si="19"/>
        <v>1540100</v>
      </c>
      <c r="AC17" s="99">
        <f t="shared" si="5"/>
        <v>4370100</v>
      </c>
      <c r="AD17" s="65">
        <f t="shared" si="6"/>
        <v>37.110224184782609</v>
      </c>
      <c r="AE17" s="374"/>
      <c r="AF17" s="65">
        <f t="shared" si="7"/>
        <v>8286500</v>
      </c>
      <c r="AG17" s="65">
        <f t="shared" si="8"/>
        <v>70.367697010869563</v>
      </c>
      <c r="AH17" s="374"/>
      <c r="AI17" s="65">
        <f t="shared" ref="AI17:AK18" si="20">AI18</f>
        <v>840300</v>
      </c>
      <c r="AJ17" s="99">
        <f t="shared" si="20"/>
        <v>1304300</v>
      </c>
      <c r="AK17" s="99">
        <f t="shared" si="20"/>
        <v>1207900</v>
      </c>
      <c r="AL17" s="99">
        <f t="shared" si="9"/>
        <v>3352500</v>
      </c>
      <c r="AM17" s="65">
        <f t="shared" si="10"/>
        <v>28.468919836956523</v>
      </c>
      <c r="AN17" s="374"/>
      <c r="AO17" s="65">
        <f t="shared" ref="AO17:AQ18" si="21">AO18</f>
        <v>50800</v>
      </c>
      <c r="AP17" s="99">
        <f t="shared" si="21"/>
        <v>37900</v>
      </c>
      <c r="AQ17" s="99">
        <f t="shared" si="21"/>
        <v>48300</v>
      </c>
      <c r="AR17" s="99">
        <f t="shared" si="11"/>
        <v>137000</v>
      </c>
      <c r="AS17" s="65">
        <f t="shared" si="12"/>
        <v>1.1633831521739131</v>
      </c>
      <c r="AT17" s="374"/>
      <c r="AU17" s="65">
        <f t="shared" si="13"/>
        <v>3489500</v>
      </c>
      <c r="AV17" s="65">
        <f t="shared" si="14"/>
        <v>29.632302989130434</v>
      </c>
      <c r="AW17" s="374"/>
      <c r="AX17" s="65">
        <f t="shared" si="15"/>
        <v>11776000</v>
      </c>
      <c r="AY17" s="65">
        <f t="shared" si="16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17"/>
        <v>11776000</v>
      </c>
      <c r="P18" s="131">
        <f t="shared" si="17"/>
        <v>12739000</v>
      </c>
      <c r="Q18" s="132">
        <f t="shared" si="17"/>
        <v>13689000</v>
      </c>
      <c r="R18" s="103">
        <f t="shared" si="17"/>
        <v>11776000</v>
      </c>
      <c r="S18" s="379"/>
      <c r="T18" s="103">
        <f t="shared" si="18"/>
        <v>1740300</v>
      </c>
      <c r="U18" s="103">
        <f t="shared" si="18"/>
        <v>976600</v>
      </c>
      <c r="V18" s="103">
        <f t="shared" si="18"/>
        <v>1199500</v>
      </c>
      <c r="W18" s="103">
        <f t="shared" si="3"/>
        <v>3916400</v>
      </c>
      <c r="X18" s="102">
        <f t="shared" si="4"/>
        <v>33.257472826086953</v>
      </c>
      <c r="Y18" s="374"/>
      <c r="Z18" s="102">
        <f t="shared" si="19"/>
        <v>1338000</v>
      </c>
      <c r="AA18" s="103">
        <f t="shared" si="19"/>
        <v>1492000</v>
      </c>
      <c r="AB18" s="103">
        <f t="shared" si="19"/>
        <v>1540100</v>
      </c>
      <c r="AC18" s="103">
        <f t="shared" si="5"/>
        <v>4370100</v>
      </c>
      <c r="AD18" s="420">
        <f t="shared" si="6"/>
        <v>37.110224184782609</v>
      </c>
      <c r="AE18" s="374"/>
      <c r="AF18" s="420">
        <f t="shared" si="7"/>
        <v>8286500</v>
      </c>
      <c r="AG18" s="420">
        <f t="shared" si="8"/>
        <v>70.367697010869563</v>
      </c>
      <c r="AH18" s="374"/>
      <c r="AI18" s="420">
        <f t="shared" si="20"/>
        <v>840300</v>
      </c>
      <c r="AJ18" s="103">
        <f t="shared" si="20"/>
        <v>1304300</v>
      </c>
      <c r="AK18" s="103">
        <f t="shared" si="20"/>
        <v>1207900</v>
      </c>
      <c r="AL18" s="103">
        <f t="shared" si="9"/>
        <v>3352500</v>
      </c>
      <c r="AM18" s="420">
        <f t="shared" si="10"/>
        <v>28.468919836956523</v>
      </c>
      <c r="AN18" s="374"/>
      <c r="AO18" s="420">
        <f t="shared" si="21"/>
        <v>50800</v>
      </c>
      <c r="AP18" s="103">
        <f t="shared" si="21"/>
        <v>37900</v>
      </c>
      <c r="AQ18" s="103">
        <f t="shared" si="21"/>
        <v>48300</v>
      </c>
      <c r="AR18" s="103">
        <f t="shared" si="11"/>
        <v>137000</v>
      </c>
      <c r="AS18" s="420">
        <f t="shared" si="12"/>
        <v>1.1633831521739131</v>
      </c>
      <c r="AT18" s="374"/>
      <c r="AU18" s="420">
        <f t="shared" si="13"/>
        <v>3489500</v>
      </c>
      <c r="AV18" s="420">
        <f t="shared" si="14"/>
        <v>29.632302989130434</v>
      </c>
      <c r="AW18" s="374"/>
      <c r="AX18" s="420">
        <f t="shared" si="15"/>
        <v>11776000</v>
      </c>
      <c r="AY18" s="420">
        <f t="shared" si="16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O20+O35+O46+O53</f>
        <v>11776000</v>
      </c>
      <c r="P19" s="131">
        <f>P20+P35+P46+P53</f>
        <v>12739000</v>
      </c>
      <c r="Q19" s="132">
        <f>Q20+Q35+Q46+Q53</f>
        <v>13689000</v>
      </c>
      <c r="R19" s="103">
        <f>R20+R35+R46+R53</f>
        <v>11776000</v>
      </c>
      <c r="S19" s="379"/>
      <c r="T19" s="103">
        <f>T20+T35+T46+T53</f>
        <v>1740300</v>
      </c>
      <c r="U19" s="103">
        <f>U20+U35+U46+U53</f>
        <v>976600</v>
      </c>
      <c r="V19" s="103">
        <f>V20+V35+V46+V53</f>
        <v>1199500</v>
      </c>
      <c r="W19" s="103">
        <f t="shared" si="3"/>
        <v>3916400</v>
      </c>
      <c r="X19" s="102">
        <f t="shared" si="4"/>
        <v>33.257472826086953</v>
      </c>
      <c r="Y19" s="374"/>
      <c r="Z19" s="102">
        <f>Z20+Z35+Z46+Z53</f>
        <v>1338000</v>
      </c>
      <c r="AA19" s="103">
        <f>AA20+AA35+AA46+AA53</f>
        <v>1492000</v>
      </c>
      <c r="AB19" s="103">
        <f>AB20+AB35+AB46+AB53</f>
        <v>1540100</v>
      </c>
      <c r="AC19" s="103">
        <f t="shared" si="5"/>
        <v>4370100</v>
      </c>
      <c r="AD19" s="420">
        <f t="shared" si="6"/>
        <v>37.110224184782609</v>
      </c>
      <c r="AE19" s="374"/>
      <c r="AF19" s="420">
        <f t="shared" si="7"/>
        <v>8286500</v>
      </c>
      <c r="AG19" s="420">
        <f t="shared" si="8"/>
        <v>70.367697010869563</v>
      </c>
      <c r="AH19" s="374"/>
      <c r="AI19" s="420">
        <f>AI20+AI35+AI46+AI53</f>
        <v>840300</v>
      </c>
      <c r="AJ19" s="103">
        <f>AJ20+AJ35+AJ46+AJ53</f>
        <v>1304300</v>
      </c>
      <c r="AK19" s="103">
        <f>AK20+AK35+AK46+AK53</f>
        <v>1207900</v>
      </c>
      <c r="AL19" s="103">
        <f t="shared" si="9"/>
        <v>3352500</v>
      </c>
      <c r="AM19" s="420">
        <f t="shared" si="10"/>
        <v>28.468919836956523</v>
      </c>
      <c r="AN19" s="374"/>
      <c r="AO19" s="420">
        <f>AO20+AO35+AO46+AO53</f>
        <v>50800</v>
      </c>
      <c r="AP19" s="103">
        <f>AP20+AP35+AP46+AP53</f>
        <v>37900</v>
      </c>
      <c r="AQ19" s="103">
        <f>AQ20+AQ35+AQ46+AQ53</f>
        <v>48300</v>
      </c>
      <c r="AR19" s="103">
        <f t="shared" si="11"/>
        <v>137000</v>
      </c>
      <c r="AS19" s="420">
        <f t="shared" si="12"/>
        <v>1.1633831521739131</v>
      </c>
      <c r="AT19" s="374"/>
      <c r="AU19" s="420">
        <f t="shared" si="13"/>
        <v>3489500</v>
      </c>
      <c r="AV19" s="420">
        <f t="shared" si="14"/>
        <v>29.632302989130434</v>
      </c>
      <c r="AW19" s="374"/>
      <c r="AX19" s="420">
        <f t="shared" si="15"/>
        <v>11776000</v>
      </c>
      <c r="AY19" s="420">
        <f t="shared" si="16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10873000</v>
      </c>
      <c r="P20" s="131">
        <f>P21</f>
        <v>11794000</v>
      </c>
      <c r="Q20" s="132">
        <f>Q21</f>
        <v>12713000</v>
      </c>
      <c r="R20" s="103">
        <f>R21</f>
        <v>10873000</v>
      </c>
      <c r="S20" s="379"/>
      <c r="T20" s="103">
        <f>T21</f>
        <v>1627300</v>
      </c>
      <c r="U20" s="103">
        <f>U21</f>
        <v>913400</v>
      </c>
      <c r="V20" s="103">
        <f>V21</f>
        <v>1135500</v>
      </c>
      <c r="W20" s="103">
        <f t="shared" si="3"/>
        <v>3676200</v>
      </c>
      <c r="X20" s="102">
        <f t="shared" si="4"/>
        <v>33.810355927526899</v>
      </c>
      <c r="Y20" s="374"/>
      <c r="Z20" s="102">
        <f>Z21</f>
        <v>1263900</v>
      </c>
      <c r="AA20" s="103">
        <f>AA21</f>
        <v>1417900</v>
      </c>
      <c r="AB20" s="103">
        <f>AB21</f>
        <v>1467100</v>
      </c>
      <c r="AC20" s="103">
        <f t="shared" si="5"/>
        <v>4148900</v>
      </c>
      <c r="AD20" s="420">
        <f t="shared" si="6"/>
        <v>38.157822128207485</v>
      </c>
      <c r="AE20" s="374"/>
      <c r="AF20" s="420">
        <f t="shared" si="7"/>
        <v>7825100</v>
      </c>
      <c r="AG20" s="420">
        <f t="shared" si="8"/>
        <v>71.968178055734384</v>
      </c>
      <c r="AH20" s="374"/>
      <c r="AI20" s="420">
        <f>AI21</f>
        <v>632300</v>
      </c>
      <c r="AJ20" s="103">
        <f>AJ21</f>
        <v>1232100</v>
      </c>
      <c r="AK20" s="103">
        <f>AK21</f>
        <v>1134600</v>
      </c>
      <c r="AL20" s="103">
        <f t="shared" si="9"/>
        <v>2999000</v>
      </c>
      <c r="AM20" s="420">
        <f t="shared" si="10"/>
        <v>27.582084061436586</v>
      </c>
      <c r="AN20" s="374"/>
      <c r="AO20" s="420">
        <f>AO21</f>
        <v>19100</v>
      </c>
      <c r="AP20" s="103">
        <f>AP21</f>
        <v>16400</v>
      </c>
      <c r="AQ20" s="103">
        <f>AQ21</f>
        <v>13400</v>
      </c>
      <c r="AR20" s="103">
        <f t="shared" si="11"/>
        <v>48900</v>
      </c>
      <c r="AS20" s="420">
        <f t="shared" si="12"/>
        <v>0.44973788282902605</v>
      </c>
      <c r="AT20" s="374"/>
      <c r="AU20" s="420">
        <f t="shared" si="13"/>
        <v>3047900</v>
      </c>
      <c r="AV20" s="420">
        <f t="shared" si="14"/>
        <v>28.031821944265612</v>
      </c>
      <c r="AW20" s="374"/>
      <c r="AX20" s="420">
        <f t="shared" si="15"/>
        <v>10873000</v>
      </c>
      <c r="AY20" s="420">
        <f t="shared" si="16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10873000</v>
      </c>
      <c r="P21" s="127">
        <f>P22+P26+P30</f>
        <v>11794000</v>
      </c>
      <c r="Q21" s="128">
        <f>Q22+Q26+Q30</f>
        <v>12713000</v>
      </c>
      <c r="R21" s="126">
        <f>R22+R26+R30</f>
        <v>10873000</v>
      </c>
      <c r="S21" s="388"/>
      <c r="T21" s="126">
        <f>T22+T26+T30</f>
        <v>1627300</v>
      </c>
      <c r="U21" s="126">
        <f>U22+U26+U30</f>
        <v>913400</v>
      </c>
      <c r="V21" s="126">
        <f>V22+V26+V30</f>
        <v>1135500</v>
      </c>
      <c r="W21" s="126">
        <f t="shared" si="3"/>
        <v>3676200</v>
      </c>
      <c r="X21" s="125">
        <f t="shared" si="4"/>
        <v>33.810355927526899</v>
      </c>
      <c r="Y21" s="374"/>
      <c r="Z21" s="125">
        <f>Z22+Z26+Z30</f>
        <v>1263900</v>
      </c>
      <c r="AA21" s="126">
        <f>AA22+AA26+AA30</f>
        <v>1417900</v>
      </c>
      <c r="AB21" s="126">
        <f>AB22+AB26+AB30</f>
        <v>1467100</v>
      </c>
      <c r="AC21" s="126">
        <f t="shared" si="5"/>
        <v>4148900</v>
      </c>
      <c r="AD21" s="423">
        <f t="shared" si="6"/>
        <v>38.157822128207485</v>
      </c>
      <c r="AE21" s="374"/>
      <c r="AF21" s="423">
        <f t="shared" si="7"/>
        <v>7825100</v>
      </c>
      <c r="AG21" s="423">
        <f t="shared" si="8"/>
        <v>71.968178055734384</v>
      </c>
      <c r="AH21" s="374"/>
      <c r="AI21" s="423">
        <f>AI22+AI26+AI30</f>
        <v>632300</v>
      </c>
      <c r="AJ21" s="126">
        <f>AJ22+AJ26+AJ30</f>
        <v>1232100</v>
      </c>
      <c r="AK21" s="126">
        <f>AK22+AK26+AK30</f>
        <v>1134600</v>
      </c>
      <c r="AL21" s="126">
        <f t="shared" si="9"/>
        <v>2999000</v>
      </c>
      <c r="AM21" s="423">
        <f t="shared" si="10"/>
        <v>27.582084061436586</v>
      </c>
      <c r="AN21" s="374"/>
      <c r="AO21" s="423">
        <f>AO22+AO26+AO30</f>
        <v>19100</v>
      </c>
      <c r="AP21" s="126">
        <f>AP22+AP26+AP30</f>
        <v>16400</v>
      </c>
      <c r="AQ21" s="126">
        <f>AQ22+AQ26+AQ30</f>
        <v>13400</v>
      </c>
      <c r="AR21" s="126">
        <f t="shared" si="11"/>
        <v>48900</v>
      </c>
      <c r="AS21" s="423">
        <f t="shared" si="12"/>
        <v>0.44973788282902605</v>
      </c>
      <c r="AT21" s="374"/>
      <c r="AU21" s="423">
        <f t="shared" si="13"/>
        <v>3047900</v>
      </c>
      <c r="AV21" s="423">
        <f t="shared" si="14"/>
        <v>28.031821944265612</v>
      </c>
      <c r="AW21" s="374"/>
      <c r="AX21" s="423">
        <f t="shared" si="15"/>
        <v>10873000</v>
      </c>
      <c r="AY21" s="423">
        <f t="shared" si="16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9177000</v>
      </c>
      <c r="P22" s="131">
        <f>P23+P24+P25</f>
        <v>9980000</v>
      </c>
      <c r="Q22" s="132">
        <f>Q23+Q24+Q25</f>
        <v>10767000</v>
      </c>
      <c r="R22" s="103">
        <f>R23+R24+R25</f>
        <v>9177000</v>
      </c>
      <c r="S22" s="379"/>
      <c r="T22" s="103">
        <f>T23+T24+T25</f>
        <v>1382000</v>
      </c>
      <c r="U22" s="103">
        <f>U23+U24+U25</f>
        <v>816000</v>
      </c>
      <c r="V22" s="103">
        <f>V23+V24+V25</f>
        <v>1017000</v>
      </c>
      <c r="W22" s="103">
        <f t="shared" si="3"/>
        <v>3215000</v>
      </c>
      <c r="X22" s="102">
        <f t="shared" si="4"/>
        <v>35.033235262068217</v>
      </c>
      <c r="Y22" s="374"/>
      <c r="Z22" s="102">
        <f>Z23+Z24+Z25</f>
        <v>1018000</v>
      </c>
      <c r="AA22" s="103">
        <f>AA23+AA24+AA25</f>
        <v>1219000</v>
      </c>
      <c r="AB22" s="103">
        <f>AB23+AB24+AB25</f>
        <v>1250000</v>
      </c>
      <c r="AC22" s="103">
        <f t="shared" si="5"/>
        <v>3487000</v>
      </c>
      <c r="AD22" s="424">
        <f t="shared" ref="AD22:AD29" si="22">AC22/(O22/100)</f>
        <v>37.997166830118772</v>
      </c>
      <c r="AE22" s="374"/>
      <c r="AF22" s="420">
        <f t="shared" si="7"/>
        <v>6702000</v>
      </c>
      <c r="AG22" s="420">
        <f t="shared" si="8"/>
        <v>73.030402092186989</v>
      </c>
      <c r="AH22" s="374"/>
      <c r="AI22" s="420">
        <f>AI23+AI24+AI25</f>
        <v>517000</v>
      </c>
      <c r="AJ22" s="103">
        <f>AJ23+AJ24+AJ25</f>
        <v>1016000</v>
      </c>
      <c r="AK22" s="103">
        <f>AK23+AK24+AK25</f>
        <v>916000</v>
      </c>
      <c r="AL22" s="103">
        <f t="shared" si="9"/>
        <v>2449000</v>
      </c>
      <c r="AM22" s="424">
        <f t="shared" ref="AM22:AM29" si="23">AL22/(O22/100)</f>
        <v>26.686280919690532</v>
      </c>
      <c r="AN22" s="374"/>
      <c r="AO22" s="420">
        <f>AO23+AO24+AO25</f>
        <v>10000</v>
      </c>
      <c r="AP22" s="103">
        <f>AP23+AP24+AP25</f>
        <v>8000</v>
      </c>
      <c r="AQ22" s="103">
        <f>AQ23+AQ24+AQ25</f>
        <v>8000</v>
      </c>
      <c r="AR22" s="103">
        <f t="shared" si="11"/>
        <v>26000</v>
      </c>
      <c r="AS22" s="424">
        <f t="shared" ref="AS22:AS29" si="24">AR22/(O22/100)</f>
        <v>0.28331698812248013</v>
      </c>
      <c r="AT22" s="374"/>
      <c r="AU22" s="420">
        <f t="shared" si="13"/>
        <v>2475000</v>
      </c>
      <c r="AV22" s="420">
        <f t="shared" si="14"/>
        <v>26.969597907813011</v>
      </c>
      <c r="AW22" s="374"/>
      <c r="AX22" s="420">
        <f t="shared" si="15"/>
        <v>9177000</v>
      </c>
      <c r="AY22" s="420">
        <f t="shared" si="16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8980000</v>
      </c>
      <c r="P23" s="136">
        <v>9760000</v>
      </c>
      <c r="Q23" s="137">
        <v>10540000</v>
      </c>
      <c r="R23" s="129">
        <v>8980000</v>
      </c>
      <c r="S23" s="375"/>
      <c r="T23" s="129">
        <v>1350000</v>
      </c>
      <c r="U23" s="129">
        <v>800000</v>
      </c>
      <c r="V23" s="129">
        <v>1000000</v>
      </c>
      <c r="W23" s="129">
        <f t="shared" si="3"/>
        <v>3150000</v>
      </c>
      <c r="X23" s="135">
        <f t="shared" si="4"/>
        <v>35.077951002227174</v>
      </c>
      <c r="Y23" s="374"/>
      <c r="Z23" s="135">
        <v>1000000</v>
      </c>
      <c r="AA23" s="129">
        <v>1200000</v>
      </c>
      <c r="AB23" s="129">
        <v>1230000</v>
      </c>
      <c r="AC23" s="129">
        <f t="shared" si="5"/>
        <v>3430000</v>
      </c>
      <c r="AD23" s="424">
        <f t="shared" si="22"/>
        <v>38.195991091314028</v>
      </c>
      <c r="AE23" s="374"/>
      <c r="AF23" s="424">
        <f t="shared" si="7"/>
        <v>6580000</v>
      </c>
      <c r="AG23" s="424">
        <f t="shared" si="8"/>
        <v>73.273942093541208</v>
      </c>
      <c r="AH23" s="374"/>
      <c r="AI23" s="424">
        <v>500000</v>
      </c>
      <c r="AJ23" s="129">
        <v>1000000</v>
      </c>
      <c r="AK23" s="129">
        <v>900000</v>
      </c>
      <c r="AL23" s="129">
        <f t="shared" si="9"/>
        <v>2400000</v>
      </c>
      <c r="AM23" s="424">
        <f t="shared" si="23"/>
        <v>26.726057906458799</v>
      </c>
      <c r="AN23" s="374"/>
      <c r="AO23" s="424"/>
      <c r="AP23" s="129"/>
      <c r="AQ23" s="129"/>
      <c r="AR23" s="129">
        <f t="shared" si="11"/>
        <v>0</v>
      </c>
      <c r="AS23" s="424">
        <f t="shared" si="24"/>
        <v>0</v>
      </c>
      <c r="AT23" s="374"/>
      <c r="AU23" s="424">
        <f t="shared" si="13"/>
        <v>2400000</v>
      </c>
      <c r="AV23" s="424">
        <f t="shared" si="14"/>
        <v>26.726057906458799</v>
      </c>
      <c r="AW23" s="374"/>
      <c r="AX23" s="424">
        <f t="shared" si="15"/>
        <v>8980000</v>
      </c>
      <c r="AY23" s="424">
        <f t="shared" si="16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180000</v>
      </c>
      <c r="P24" s="136">
        <v>200000</v>
      </c>
      <c r="Q24" s="137">
        <v>210000</v>
      </c>
      <c r="R24" s="129">
        <v>180000</v>
      </c>
      <c r="S24" s="375"/>
      <c r="T24" s="129">
        <v>30000</v>
      </c>
      <c r="U24" s="129">
        <v>15000</v>
      </c>
      <c r="V24" s="129">
        <v>16000</v>
      </c>
      <c r="W24" s="129">
        <f t="shared" si="3"/>
        <v>61000</v>
      </c>
      <c r="X24" s="135">
        <f t="shared" si="4"/>
        <v>33.888888888888886</v>
      </c>
      <c r="Y24" s="374"/>
      <c r="Z24" s="135">
        <v>17000</v>
      </c>
      <c r="AA24" s="129">
        <v>18000</v>
      </c>
      <c r="AB24" s="129">
        <v>18000</v>
      </c>
      <c r="AC24" s="129">
        <f t="shared" si="5"/>
        <v>53000</v>
      </c>
      <c r="AD24" s="424">
        <f t="shared" si="22"/>
        <v>29.444444444444443</v>
      </c>
      <c r="AE24" s="374"/>
      <c r="AF24" s="424">
        <f t="shared" si="7"/>
        <v>114000</v>
      </c>
      <c r="AG24" s="424">
        <f t="shared" si="8"/>
        <v>63.333333333333336</v>
      </c>
      <c r="AH24" s="374"/>
      <c r="AI24" s="424">
        <v>15000</v>
      </c>
      <c r="AJ24" s="129">
        <v>15000</v>
      </c>
      <c r="AK24" s="129">
        <v>15000</v>
      </c>
      <c r="AL24" s="129">
        <f t="shared" si="9"/>
        <v>45000</v>
      </c>
      <c r="AM24" s="424">
        <f t="shared" si="23"/>
        <v>25</v>
      </c>
      <c r="AN24" s="374"/>
      <c r="AO24" s="424">
        <v>7000</v>
      </c>
      <c r="AP24" s="129">
        <v>7000</v>
      </c>
      <c r="AQ24" s="129">
        <v>7000</v>
      </c>
      <c r="AR24" s="129">
        <f t="shared" si="11"/>
        <v>21000</v>
      </c>
      <c r="AS24" s="424">
        <f t="shared" si="24"/>
        <v>11.666666666666666</v>
      </c>
      <c r="AT24" s="374"/>
      <c r="AU24" s="424">
        <f t="shared" si="13"/>
        <v>66000</v>
      </c>
      <c r="AV24" s="424">
        <f t="shared" si="14"/>
        <v>36.666666666666664</v>
      </c>
      <c r="AW24" s="374"/>
      <c r="AX24" s="424">
        <f t="shared" si="15"/>
        <v>180000</v>
      </c>
      <c r="AY24" s="424">
        <f t="shared" si="16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17000</v>
      </c>
      <c r="P25" s="136">
        <v>20000</v>
      </c>
      <c r="Q25" s="137">
        <v>17000</v>
      </c>
      <c r="R25" s="129">
        <v>17000</v>
      </c>
      <c r="S25" s="375"/>
      <c r="T25" s="129">
        <v>2000</v>
      </c>
      <c r="U25" s="129">
        <v>1000</v>
      </c>
      <c r="V25" s="129">
        <v>1000</v>
      </c>
      <c r="W25" s="129">
        <f t="shared" si="3"/>
        <v>4000</v>
      </c>
      <c r="X25" s="135">
        <f t="shared" si="4"/>
        <v>23.529411764705884</v>
      </c>
      <c r="Y25" s="374"/>
      <c r="Z25" s="135">
        <v>1000</v>
      </c>
      <c r="AA25" s="129">
        <v>1000</v>
      </c>
      <c r="AB25" s="129">
        <v>2000</v>
      </c>
      <c r="AC25" s="129">
        <f t="shared" si="5"/>
        <v>4000</v>
      </c>
      <c r="AD25" s="424">
        <f t="shared" si="22"/>
        <v>23.529411764705884</v>
      </c>
      <c r="AE25" s="374"/>
      <c r="AF25" s="424">
        <f t="shared" si="7"/>
        <v>8000</v>
      </c>
      <c r="AG25" s="424">
        <f t="shared" si="8"/>
        <v>47.058823529411768</v>
      </c>
      <c r="AH25" s="374"/>
      <c r="AI25" s="424">
        <v>2000</v>
      </c>
      <c r="AJ25" s="129">
        <v>1000</v>
      </c>
      <c r="AK25" s="129">
        <v>1000</v>
      </c>
      <c r="AL25" s="129">
        <f t="shared" si="9"/>
        <v>4000</v>
      </c>
      <c r="AM25" s="424">
        <f t="shared" si="23"/>
        <v>23.529411764705884</v>
      </c>
      <c r="AN25" s="374"/>
      <c r="AO25" s="424">
        <v>3000</v>
      </c>
      <c r="AP25" s="129">
        <v>1000</v>
      </c>
      <c r="AQ25" s="129">
        <v>1000</v>
      </c>
      <c r="AR25" s="129">
        <f t="shared" si="11"/>
        <v>5000</v>
      </c>
      <c r="AS25" s="424">
        <f t="shared" si="24"/>
        <v>29.411764705882351</v>
      </c>
      <c r="AT25" s="374"/>
      <c r="AU25" s="424">
        <f t="shared" si="13"/>
        <v>9000</v>
      </c>
      <c r="AV25" s="424">
        <f t="shared" si="14"/>
        <v>52.941176470588232</v>
      </c>
      <c r="AW25" s="374"/>
      <c r="AX25" s="424">
        <f t="shared" si="15"/>
        <v>17000</v>
      </c>
      <c r="AY25" s="424">
        <f t="shared" si="16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1574000</v>
      </c>
      <c r="P26" s="131">
        <f>P27+P28+P29</f>
        <v>1685000</v>
      </c>
      <c r="Q26" s="132">
        <f>Q27+Q28+Q29</f>
        <v>1808000</v>
      </c>
      <c r="R26" s="103">
        <f>R27+R28+R29</f>
        <v>1574000</v>
      </c>
      <c r="S26" s="379"/>
      <c r="T26" s="103">
        <f>T27+T28+T29</f>
        <v>236000</v>
      </c>
      <c r="U26" s="103">
        <f>U27+U28+U29</f>
        <v>84000</v>
      </c>
      <c r="V26" s="103">
        <f>V27+V28+V29</f>
        <v>104000</v>
      </c>
      <c r="W26" s="103">
        <f t="shared" si="3"/>
        <v>424000</v>
      </c>
      <c r="X26" s="102">
        <f t="shared" si="4"/>
        <v>26.937738246505717</v>
      </c>
      <c r="Y26" s="374"/>
      <c r="Z26" s="102">
        <f>Z27+Z28+Z29</f>
        <v>235000</v>
      </c>
      <c r="AA26" s="103">
        <f>AA27+AA28+AA29</f>
        <v>187000</v>
      </c>
      <c r="AB26" s="103">
        <f>AB27+AB28+AB29</f>
        <v>205000</v>
      </c>
      <c r="AC26" s="103">
        <f t="shared" si="5"/>
        <v>627000</v>
      </c>
      <c r="AD26" s="424">
        <f t="shared" si="22"/>
        <v>39.834815756035582</v>
      </c>
      <c r="AE26" s="374"/>
      <c r="AF26" s="420">
        <f t="shared" si="7"/>
        <v>1051000</v>
      </c>
      <c r="AG26" s="420">
        <f t="shared" si="8"/>
        <v>66.772554002541298</v>
      </c>
      <c r="AH26" s="374"/>
      <c r="AI26" s="420">
        <f>AI27+AI28+AI29</f>
        <v>105000</v>
      </c>
      <c r="AJ26" s="103">
        <f>AJ27+AJ28+AJ29</f>
        <v>206000</v>
      </c>
      <c r="AK26" s="103">
        <f>AK27+AK28+AK29</f>
        <v>206000</v>
      </c>
      <c r="AL26" s="103">
        <f t="shared" si="9"/>
        <v>517000</v>
      </c>
      <c r="AM26" s="424">
        <f t="shared" si="23"/>
        <v>32.846251588310039</v>
      </c>
      <c r="AN26" s="374"/>
      <c r="AO26" s="420">
        <f>AO27+AO28+AO29</f>
        <v>3000</v>
      </c>
      <c r="AP26" s="103">
        <f>AP27+AP28+AP29</f>
        <v>2000</v>
      </c>
      <c r="AQ26" s="103">
        <f>AQ27+AQ28+AQ29</f>
        <v>1000</v>
      </c>
      <c r="AR26" s="103">
        <f t="shared" si="11"/>
        <v>6000</v>
      </c>
      <c r="AS26" s="424">
        <f t="shared" si="24"/>
        <v>0.38119440914866581</v>
      </c>
      <c r="AT26" s="374"/>
      <c r="AU26" s="420">
        <f t="shared" si="13"/>
        <v>523000</v>
      </c>
      <c r="AV26" s="420">
        <f t="shared" si="14"/>
        <v>33.227445997458702</v>
      </c>
      <c r="AW26" s="374"/>
      <c r="AX26" s="420">
        <f t="shared" si="15"/>
        <v>1574000</v>
      </c>
      <c r="AY26" s="420">
        <f t="shared" si="16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1520000</v>
      </c>
      <c r="P27" s="136">
        <v>1630000</v>
      </c>
      <c r="Q27" s="137">
        <v>1750000</v>
      </c>
      <c r="R27" s="129">
        <v>1520000</v>
      </c>
      <c r="S27" s="375"/>
      <c r="T27" s="129">
        <v>228000</v>
      </c>
      <c r="U27" s="129">
        <v>80000</v>
      </c>
      <c r="V27" s="129">
        <v>100000</v>
      </c>
      <c r="W27" s="129">
        <f t="shared" si="3"/>
        <v>408000</v>
      </c>
      <c r="X27" s="135">
        <f t="shared" si="4"/>
        <v>26.842105263157894</v>
      </c>
      <c r="Y27" s="374"/>
      <c r="Z27" s="135">
        <v>230000</v>
      </c>
      <c r="AA27" s="129">
        <v>182000</v>
      </c>
      <c r="AB27" s="129">
        <v>200000</v>
      </c>
      <c r="AC27" s="129">
        <f t="shared" si="5"/>
        <v>612000</v>
      </c>
      <c r="AD27" s="424">
        <f t="shared" si="22"/>
        <v>40.263157894736842</v>
      </c>
      <c r="AE27" s="374"/>
      <c r="AF27" s="424">
        <f t="shared" si="7"/>
        <v>1020000</v>
      </c>
      <c r="AG27" s="424">
        <f t="shared" si="8"/>
        <v>67.10526315789474</v>
      </c>
      <c r="AH27" s="374"/>
      <c r="AI27" s="424">
        <v>100000</v>
      </c>
      <c r="AJ27" s="129">
        <v>200000</v>
      </c>
      <c r="AK27" s="129">
        <v>200000</v>
      </c>
      <c r="AL27" s="129">
        <f t="shared" si="9"/>
        <v>500000</v>
      </c>
      <c r="AM27" s="424">
        <f t="shared" si="23"/>
        <v>32.89473684210526</v>
      </c>
      <c r="AN27" s="374"/>
      <c r="AO27" s="424"/>
      <c r="AP27" s="129"/>
      <c r="AQ27" s="129"/>
      <c r="AR27" s="129">
        <f t="shared" si="11"/>
        <v>0</v>
      </c>
      <c r="AS27" s="424">
        <f t="shared" si="24"/>
        <v>0</v>
      </c>
      <c r="AT27" s="374"/>
      <c r="AU27" s="424">
        <f t="shared" si="13"/>
        <v>500000</v>
      </c>
      <c r="AV27" s="424">
        <f t="shared" si="14"/>
        <v>32.89473684210526</v>
      </c>
      <c r="AW27" s="374"/>
      <c r="AX27" s="424">
        <f t="shared" si="15"/>
        <v>1520000</v>
      </c>
      <c r="AY27" s="424">
        <f t="shared" si="16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51000</v>
      </c>
      <c r="P28" s="136">
        <v>52000</v>
      </c>
      <c r="Q28" s="137">
        <v>55000</v>
      </c>
      <c r="R28" s="129">
        <v>51000</v>
      </c>
      <c r="S28" s="375"/>
      <c r="T28" s="129">
        <v>7000</v>
      </c>
      <c r="U28" s="129">
        <v>4000</v>
      </c>
      <c r="V28" s="129">
        <v>4000</v>
      </c>
      <c r="W28" s="129">
        <f t="shared" si="3"/>
        <v>15000</v>
      </c>
      <c r="X28" s="135">
        <f t="shared" si="4"/>
        <v>29.411764705882351</v>
      </c>
      <c r="Y28" s="374"/>
      <c r="Z28" s="135">
        <v>5000</v>
      </c>
      <c r="AA28" s="129">
        <v>5000</v>
      </c>
      <c r="AB28" s="129">
        <v>5000</v>
      </c>
      <c r="AC28" s="129">
        <f t="shared" si="5"/>
        <v>15000</v>
      </c>
      <c r="AD28" s="424">
        <f t="shared" si="22"/>
        <v>29.411764705882351</v>
      </c>
      <c r="AE28" s="374"/>
      <c r="AF28" s="424">
        <f t="shared" si="7"/>
        <v>30000</v>
      </c>
      <c r="AG28" s="424">
        <f t="shared" si="8"/>
        <v>58.823529411764703</v>
      </c>
      <c r="AH28" s="374"/>
      <c r="AI28" s="424">
        <v>5000</v>
      </c>
      <c r="AJ28" s="129">
        <v>5000</v>
      </c>
      <c r="AK28" s="129">
        <v>5000</v>
      </c>
      <c r="AL28" s="129">
        <f t="shared" si="9"/>
        <v>15000</v>
      </c>
      <c r="AM28" s="424">
        <f t="shared" si="23"/>
        <v>29.411764705882351</v>
      </c>
      <c r="AN28" s="374"/>
      <c r="AO28" s="424">
        <v>3000</v>
      </c>
      <c r="AP28" s="129">
        <v>2000</v>
      </c>
      <c r="AQ28" s="129">
        <v>1000</v>
      </c>
      <c r="AR28" s="129">
        <f t="shared" si="11"/>
        <v>6000</v>
      </c>
      <c r="AS28" s="424">
        <f t="shared" si="24"/>
        <v>11.764705882352942</v>
      </c>
      <c r="AT28" s="374"/>
      <c r="AU28" s="424">
        <f t="shared" si="13"/>
        <v>21000</v>
      </c>
      <c r="AV28" s="424">
        <f t="shared" si="14"/>
        <v>41.176470588235297</v>
      </c>
      <c r="AW28" s="374"/>
      <c r="AX28" s="424">
        <f t="shared" si="15"/>
        <v>51000</v>
      </c>
      <c r="AY28" s="424">
        <f t="shared" si="16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3000</v>
      </c>
      <c r="P29" s="136">
        <v>3000</v>
      </c>
      <c r="Q29" s="137">
        <v>3000</v>
      </c>
      <c r="R29" s="129">
        <v>3000</v>
      </c>
      <c r="S29" s="375"/>
      <c r="T29" s="129">
        <v>1000</v>
      </c>
      <c r="U29" s="129"/>
      <c r="V29" s="129"/>
      <c r="W29" s="129">
        <f t="shared" si="3"/>
        <v>1000</v>
      </c>
      <c r="X29" s="135">
        <f t="shared" si="4"/>
        <v>33.333333333333336</v>
      </c>
      <c r="Y29" s="374"/>
      <c r="Z29" s="135"/>
      <c r="AA29" s="129"/>
      <c r="AB29" s="129"/>
      <c r="AC29" s="129">
        <f t="shared" si="5"/>
        <v>0</v>
      </c>
      <c r="AD29" s="424">
        <f t="shared" si="22"/>
        <v>0</v>
      </c>
      <c r="AE29" s="374"/>
      <c r="AF29" s="424">
        <f t="shared" si="7"/>
        <v>1000</v>
      </c>
      <c r="AG29" s="424">
        <f t="shared" si="8"/>
        <v>33.333333333333336</v>
      </c>
      <c r="AH29" s="374"/>
      <c r="AI29" s="424"/>
      <c r="AJ29" s="129">
        <v>1000</v>
      </c>
      <c r="AK29" s="129">
        <v>1000</v>
      </c>
      <c r="AL29" s="129">
        <f t="shared" si="9"/>
        <v>2000</v>
      </c>
      <c r="AM29" s="424">
        <f t="shared" si="23"/>
        <v>66.666666666666671</v>
      </c>
      <c r="AN29" s="374"/>
      <c r="AO29" s="424"/>
      <c r="AP29" s="129"/>
      <c r="AQ29" s="129"/>
      <c r="AR29" s="129">
        <f t="shared" si="11"/>
        <v>0</v>
      </c>
      <c r="AS29" s="424">
        <f t="shared" si="24"/>
        <v>0</v>
      </c>
      <c r="AT29" s="374"/>
      <c r="AU29" s="424">
        <f t="shared" si="13"/>
        <v>2000</v>
      </c>
      <c r="AV29" s="424">
        <f t="shared" si="14"/>
        <v>66.666666666666671</v>
      </c>
      <c r="AW29" s="374"/>
      <c r="AX29" s="424">
        <f t="shared" si="15"/>
        <v>3000</v>
      </c>
      <c r="AY29" s="424">
        <f t="shared" si="16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122000</v>
      </c>
      <c r="P30" s="131">
        <f>P31+P32+P33+P34</f>
        <v>129000</v>
      </c>
      <c r="Q30" s="132">
        <f>Q31+Q32+Q33+Q34</f>
        <v>138000</v>
      </c>
      <c r="R30" s="103">
        <f>R31+R32+R33+R34</f>
        <v>122000</v>
      </c>
      <c r="S30" s="379"/>
      <c r="T30" s="103">
        <f>T31+T32+T33+T34</f>
        <v>9300</v>
      </c>
      <c r="U30" s="103">
        <f>U31+U32+U33+U34</f>
        <v>13400</v>
      </c>
      <c r="V30" s="103">
        <f>V31+V32+V33+V34</f>
        <v>14500</v>
      </c>
      <c r="W30" s="103">
        <f t="shared" si="3"/>
        <v>37200</v>
      </c>
      <c r="X30" s="102">
        <f t="shared" si="4"/>
        <v>30.491803278688526</v>
      </c>
      <c r="Y30" s="374"/>
      <c r="Z30" s="102">
        <f>Z31+Z32+Z33+Z34</f>
        <v>10900</v>
      </c>
      <c r="AA30" s="103">
        <f>AA31+AA32+AA33+AA34</f>
        <v>11900</v>
      </c>
      <c r="AB30" s="103">
        <f>AB31+AB32+AB33+AB34</f>
        <v>12100</v>
      </c>
      <c r="AC30" s="103">
        <f t="shared" si="5"/>
        <v>34900</v>
      </c>
      <c r="AD30" s="420">
        <f>AC30/(R30/100)</f>
        <v>28.606557377049182</v>
      </c>
      <c r="AE30" s="374"/>
      <c r="AF30" s="420">
        <f t="shared" si="7"/>
        <v>72100</v>
      </c>
      <c r="AG30" s="420">
        <f t="shared" si="8"/>
        <v>59.098360655737707</v>
      </c>
      <c r="AH30" s="374"/>
      <c r="AI30" s="420">
        <f>AI31+AI32+AI33+AI34</f>
        <v>10300</v>
      </c>
      <c r="AJ30" s="103">
        <f>AJ31+AJ32+AJ33+AJ34</f>
        <v>10100</v>
      </c>
      <c r="AK30" s="103">
        <f>AK31+AK32+AK33+AK34</f>
        <v>12600</v>
      </c>
      <c r="AL30" s="103">
        <f t="shared" si="9"/>
        <v>33000</v>
      </c>
      <c r="AM30" s="420">
        <f>AL30/(R30/100)</f>
        <v>27.049180327868854</v>
      </c>
      <c r="AN30" s="374"/>
      <c r="AO30" s="420">
        <f>AO31+AO32+AO33+AO34</f>
        <v>6100</v>
      </c>
      <c r="AP30" s="103">
        <f>AP31+AP32+AP33+AP34</f>
        <v>6400</v>
      </c>
      <c r="AQ30" s="103">
        <f>AQ31+AQ32+AQ33+AQ34</f>
        <v>4400</v>
      </c>
      <c r="AR30" s="103">
        <f t="shared" si="11"/>
        <v>16900</v>
      </c>
      <c r="AS30" s="420">
        <f>AR30/(R30/100)</f>
        <v>13.852459016393443</v>
      </c>
      <c r="AT30" s="374"/>
      <c r="AU30" s="420">
        <f t="shared" si="13"/>
        <v>49900</v>
      </c>
      <c r="AV30" s="420">
        <f t="shared" si="14"/>
        <v>40.901639344262293</v>
      </c>
      <c r="AW30" s="374"/>
      <c r="AX30" s="420">
        <f t="shared" si="15"/>
        <v>122000</v>
      </c>
      <c r="AY30" s="420">
        <f t="shared" si="16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20000</v>
      </c>
      <c r="P31" s="136">
        <v>21000</v>
      </c>
      <c r="Q31" s="137">
        <v>22000</v>
      </c>
      <c r="R31" s="129">
        <v>20000</v>
      </c>
      <c r="S31" s="375"/>
      <c r="T31" s="129">
        <v>100</v>
      </c>
      <c r="U31" s="129">
        <v>2300</v>
      </c>
      <c r="V31" s="129">
        <v>2400</v>
      </c>
      <c r="W31" s="129">
        <f t="shared" si="3"/>
        <v>4800</v>
      </c>
      <c r="X31" s="135">
        <f t="shared" si="4"/>
        <v>24</v>
      </c>
      <c r="Y31" s="374"/>
      <c r="Z31" s="135">
        <v>1500</v>
      </c>
      <c r="AA31" s="129">
        <v>1800</v>
      </c>
      <c r="AB31" s="129">
        <v>2000</v>
      </c>
      <c r="AC31" s="129">
        <f t="shared" si="5"/>
        <v>5300</v>
      </c>
      <c r="AD31" s="424">
        <f>AC31/(R31/100)</f>
        <v>26.5</v>
      </c>
      <c r="AE31" s="374"/>
      <c r="AF31" s="424">
        <f t="shared" si="7"/>
        <v>10100</v>
      </c>
      <c r="AG31" s="424">
        <f t="shared" si="8"/>
        <v>50.5</v>
      </c>
      <c r="AH31" s="374"/>
      <c r="AI31" s="424">
        <v>1600</v>
      </c>
      <c r="AJ31" s="129">
        <v>1700</v>
      </c>
      <c r="AK31" s="129">
        <v>1800</v>
      </c>
      <c r="AL31" s="129">
        <f t="shared" si="9"/>
        <v>5100</v>
      </c>
      <c r="AM31" s="424">
        <f>AL31/(R31/100)</f>
        <v>25.5</v>
      </c>
      <c r="AN31" s="374"/>
      <c r="AO31" s="424">
        <v>1600</v>
      </c>
      <c r="AP31" s="129">
        <v>1800</v>
      </c>
      <c r="AQ31" s="129">
        <v>1400</v>
      </c>
      <c r="AR31" s="129">
        <f t="shared" si="11"/>
        <v>4800</v>
      </c>
      <c r="AS31" s="424">
        <f>AR31/(R31/100)</f>
        <v>24</v>
      </c>
      <c r="AT31" s="374"/>
      <c r="AU31" s="424">
        <f t="shared" si="13"/>
        <v>9900</v>
      </c>
      <c r="AV31" s="424">
        <f t="shared" si="14"/>
        <v>49.5</v>
      </c>
      <c r="AW31" s="374"/>
      <c r="AX31" s="424">
        <f t="shared" si="15"/>
        <v>20000</v>
      </c>
      <c r="AY31" s="424">
        <f t="shared" si="16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93000</v>
      </c>
      <c r="P32" s="136">
        <v>98000</v>
      </c>
      <c r="Q32" s="137">
        <v>104000</v>
      </c>
      <c r="R32" s="129">
        <v>93000</v>
      </c>
      <c r="S32" s="375"/>
      <c r="T32" s="129">
        <v>8500</v>
      </c>
      <c r="U32" s="129">
        <v>10500</v>
      </c>
      <c r="V32" s="129">
        <v>11400</v>
      </c>
      <c r="W32" s="129">
        <f t="shared" si="3"/>
        <v>30400</v>
      </c>
      <c r="X32" s="135">
        <f t="shared" si="4"/>
        <v>32.688172043010752</v>
      </c>
      <c r="Y32" s="374"/>
      <c r="Z32" s="135">
        <v>8800</v>
      </c>
      <c r="AA32" s="129">
        <v>9200</v>
      </c>
      <c r="AB32" s="129">
        <v>9000</v>
      </c>
      <c r="AC32" s="129">
        <f t="shared" si="5"/>
        <v>27000</v>
      </c>
      <c r="AD32" s="424">
        <f>AC32/(R32/100)</f>
        <v>29.032258064516128</v>
      </c>
      <c r="AE32" s="374"/>
      <c r="AF32" s="424">
        <f t="shared" si="7"/>
        <v>57400</v>
      </c>
      <c r="AG32" s="424">
        <f t="shared" si="8"/>
        <v>61.72043010752688</v>
      </c>
      <c r="AH32" s="374"/>
      <c r="AI32" s="424">
        <v>8000</v>
      </c>
      <c r="AJ32" s="129">
        <v>7200</v>
      </c>
      <c r="AK32" s="129">
        <v>9500</v>
      </c>
      <c r="AL32" s="129">
        <f t="shared" si="9"/>
        <v>24700</v>
      </c>
      <c r="AM32" s="424">
        <f>AL32/(R32/100)</f>
        <v>26.559139784946236</v>
      </c>
      <c r="AN32" s="374"/>
      <c r="AO32" s="424">
        <v>4000</v>
      </c>
      <c r="AP32" s="129">
        <v>4300</v>
      </c>
      <c r="AQ32" s="129">
        <v>2600</v>
      </c>
      <c r="AR32" s="129">
        <f t="shared" si="11"/>
        <v>10900</v>
      </c>
      <c r="AS32" s="424">
        <f>AR32/(R32/100)</f>
        <v>11.720430107526882</v>
      </c>
      <c r="AT32" s="374"/>
      <c r="AU32" s="424">
        <f t="shared" si="13"/>
        <v>35600</v>
      </c>
      <c r="AV32" s="424">
        <f t="shared" si="14"/>
        <v>38.27956989247312</v>
      </c>
      <c r="AW32" s="374"/>
      <c r="AX32" s="424">
        <f t="shared" si="15"/>
        <v>93000</v>
      </c>
      <c r="AY32" s="424">
        <f t="shared" si="16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5000</v>
      </c>
      <c r="P33" s="136">
        <v>6000</v>
      </c>
      <c r="Q33" s="137">
        <v>8000</v>
      </c>
      <c r="R33" s="129">
        <v>5000</v>
      </c>
      <c r="S33" s="375"/>
      <c r="T33" s="129">
        <v>400</v>
      </c>
      <c r="U33" s="129">
        <v>400</v>
      </c>
      <c r="V33" s="129">
        <v>400</v>
      </c>
      <c r="W33" s="129">
        <f t="shared" si="3"/>
        <v>1200</v>
      </c>
      <c r="X33" s="135">
        <f t="shared" si="4"/>
        <v>24</v>
      </c>
      <c r="Y33" s="374"/>
      <c r="Z33" s="135">
        <v>300</v>
      </c>
      <c r="AA33" s="129">
        <v>500</v>
      </c>
      <c r="AB33" s="129">
        <v>600</v>
      </c>
      <c r="AC33" s="129">
        <f t="shared" si="5"/>
        <v>1400</v>
      </c>
      <c r="AD33" s="424">
        <f>AC33/(R33/100)</f>
        <v>28</v>
      </c>
      <c r="AE33" s="374"/>
      <c r="AF33" s="424">
        <f t="shared" si="7"/>
        <v>2600</v>
      </c>
      <c r="AG33" s="424">
        <f t="shared" si="8"/>
        <v>52</v>
      </c>
      <c r="AH33" s="374"/>
      <c r="AI33" s="424">
        <v>400</v>
      </c>
      <c r="AJ33" s="129">
        <v>500</v>
      </c>
      <c r="AK33" s="129">
        <v>600</v>
      </c>
      <c r="AL33" s="129">
        <f t="shared" si="9"/>
        <v>1500</v>
      </c>
      <c r="AM33" s="424">
        <f>AL33/(R33/100)</f>
        <v>30</v>
      </c>
      <c r="AN33" s="374"/>
      <c r="AO33" s="424">
        <v>200</v>
      </c>
      <c r="AP33" s="129">
        <v>300</v>
      </c>
      <c r="AQ33" s="129">
        <v>400</v>
      </c>
      <c r="AR33" s="129">
        <f t="shared" si="11"/>
        <v>900</v>
      </c>
      <c r="AS33" s="424">
        <f>AR33/(R33/100)</f>
        <v>18</v>
      </c>
      <c r="AT33" s="374"/>
      <c r="AU33" s="424">
        <f t="shared" si="13"/>
        <v>2400</v>
      </c>
      <c r="AV33" s="424">
        <f t="shared" si="14"/>
        <v>48</v>
      </c>
      <c r="AW33" s="374"/>
      <c r="AX33" s="424">
        <f t="shared" si="15"/>
        <v>5000</v>
      </c>
      <c r="AY33" s="424">
        <f t="shared" si="16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4000</v>
      </c>
      <c r="P34" s="136">
        <v>4000</v>
      </c>
      <c r="Q34" s="137">
        <v>4000</v>
      </c>
      <c r="R34" s="129">
        <v>4000</v>
      </c>
      <c r="S34" s="375"/>
      <c r="T34" s="129">
        <v>300</v>
      </c>
      <c r="U34" s="129">
        <v>200</v>
      </c>
      <c r="V34" s="129">
        <v>300</v>
      </c>
      <c r="W34" s="129">
        <f t="shared" si="3"/>
        <v>800</v>
      </c>
      <c r="X34" s="135">
        <f t="shared" si="4"/>
        <v>20</v>
      </c>
      <c r="Y34" s="374"/>
      <c r="Z34" s="135">
        <v>300</v>
      </c>
      <c r="AA34" s="129">
        <v>400</v>
      </c>
      <c r="AB34" s="129">
        <v>500</v>
      </c>
      <c r="AC34" s="129">
        <f t="shared" si="5"/>
        <v>1200</v>
      </c>
      <c r="AD34" s="424">
        <f>AC34/(R34/100)</f>
        <v>30</v>
      </c>
      <c r="AE34" s="374"/>
      <c r="AF34" s="424">
        <f t="shared" si="7"/>
        <v>2000</v>
      </c>
      <c r="AG34" s="424">
        <f t="shared" si="8"/>
        <v>50</v>
      </c>
      <c r="AH34" s="374"/>
      <c r="AI34" s="424">
        <v>300</v>
      </c>
      <c r="AJ34" s="129">
        <v>700</v>
      </c>
      <c r="AK34" s="129">
        <v>700</v>
      </c>
      <c r="AL34" s="129">
        <f t="shared" si="9"/>
        <v>1700</v>
      </c>
      <c r="AM34" s="424">
        <f>AL34/(R34/100)</f>
        <v>42.5</v>
      </c>
      <c r="AN34" s="374"/>
      <c r="AO34" s="424">
        <v>300</v>
      </c>
      <c r="AP34" s="129"/>
      <c r="AQ34" s="129"/>
      <c r="AR34" s="129">
        <f t="shared" si="11"/>
        <v>300</v>
      </c>
      <c r="AS34" s="424">
        <f>AR34/(R34/100)</f>
        <v>7.5</v>
      </c>
      <c r="AT34" s="374"/>
      <c r="AU34" s="424">
        <f t="shared" si="13"/>
        <v>2000</v>
      </c>
      <c r="AV34" s="424">
        <f t="shared" si="14"/>
        <v>50</v>
      </c>
      <c r="AW34" s="374"/>
      <c r="AX34" s="424">
        <f t="shared" si="15"/>
        <v>4000</v>
      </c>
      <c r="AY34" s="424">
        <f t="shared" si="16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>O36</f>
        <v>765000</v>
      </c>
      <c r="P35" s="119">
        <f>P36</f>
        <v>797000</v>
      </c>
      <c r="Q35" s="120">
        <f>Q36</f>
        <v>828000</v>
      </c>
      <c r="R35" s="118">
        <f>R36</f>
        <v>765000</v>
      </c>
      <c r="S35" s="379"/>
      <c r="T35" s="118">
        <f>T36</f>
        <v>112000</v>
      </c>
      <c r="U35" s="118">
        <f>U36</f>
        <v>63200</v>
      </c>
      <c r="V35" s="118">
        <f>V36</f>
        <v>63000</v>
      </c>
      <c r="W35" s="118">
        <f>SUM(T35:V35)</f>
        <v>238200</v>
      </c>
      <c r="X35" s="117">
        <f t="shared" si="4"/>
        <v>31.137254901960784</v>
      </c>
      <c r="Y35" s="374"/>
      <c r="Z35" s="117">
        <f>Z36</f>
        <v>74100</v>
      </c>
      <c r="AA35" s="118">
        <f>AA36</f>
        <v>74100</v>
      </c>
      <c r="AB35" s="118">
        <f>AB36</f>
        <v>73000</v>
      </c>
      <c r="AC35" s="118">
        <f>SUM(Z35:AB35)</f>
        <v>221200</v>
      </c>
      <c r="AD35" s="422">
        <f t="shared" si="6"/>
        <v>28.915032679738562</v>
      </c>
      <c r="AE35" s="374"/>
      <c r="AF35" s="422">
        <f t="shared" si="7"/>
        <v>459400</v>
      </c>
      <c r="AG35" s="422">
        <f t="shared" si="8"/>
        <v>60.052287581699346</v>
      </c>
      <c r="AH35" s="374"/>
      <c r="AI35" s="422">
        <f>AI36</f>
        <v>72000</v>
      </c>
      <c r="AJ35" s="118">
        <f>AJ36</f>
        <v>72200</v>
      </c>
      <c r="AK35" s="118">
        <f>AK36</f>
        <v>73300</v>
      </c>
      <c r="AL35" s="118">
        <f>SUM(AI35:AK35)</f>
        <v>217500</v>
      </c>
      <c r="AM35" s="422">
        <f t="shared" si="10"/>
        <v>28.431372549019606</v>
      </c>
      <c r="AN35" s="374"/>
      <c r="AO35" s="422">
        <f>AO36</f>
        <v>31700</v>
      </c>
      <c r="AP35" s="118">
        <f>AP36</f>
        <v>21500</v>
      </c>
      <c r="AQ35" s="118">
        <f>AQ36</f>
        <v>34900</v>
      </c>
      <c r="AR35" s="118">
        <f>SUM(AO35:AQ35)</f>
        <v>88100</v>
      </c>
      <c r="AS35" s="422">
        <f t="shared" si="12"/>
        <v>11.516339869281046</v>
      </c>
      <c r="AT35" s="374"/>
      <c r="AU35" s="422">
        <f>AL35+AR35</f>
        <v>305600</v>
      </c>
      <c r="AV35" s="422">
        <f t="shared" si="14"/>
        <v>39.947712418300654</v>
      </c>
      <c r="AW35" s="374"/>
      <c r="AX35" s="422">
        <f t="shared" si="15"/>
        <v>765000</v>
      </c>
      <c r="AY35" s="422">
        <f t="shared" si="16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>O37+O40+O42</f>
        <v>765000</v>
      </c>
      <c r="P36" s="127">
        <f>P37+P40+P42</f>
        <v>797000</v>
      </c>
      <c r="Q36" s="128">
        <f>Q37+Q40+Q42</f>
        <v>828000</v>
      </c>
      <c r="R36" s="126">
        <f>R37+R40+R42</f>
        <v>765000</v>
      </c>
      <c r="S36" s="388"/>
      <c r="T36" s="126">
        <f>T37+T40+T42</f>
        <v>112000</v>
      </c>
      <c r="U36" s="126">
        <f>U37+U40+U42</f>
        <v>63200</v>
      </c>
      <c r="V36" s="126">
        <f>V37+V40+V42</f>
        <v>63000</v>
      </c>
      <c r="W36" s="126">
        <f>SUM(T36:V36)</f>
        <v>238200</v>
      </c>
      <c r="X36" s="125">
        <f t="shared" si="4"/>
        <v>31.137254901960784</v>
      </c>
      <c r="Y36" s="374"/>
      <c r="Z36" s="125">
        <f>Z37+Z40+Z42</f>
        <v>74100</v>
      </c>
      <c r="AA36" s="126">
        <f>AA37+AA40+AA42</f>
        <v>74100</v>
      </c>
      <c r="AB36" s="126">
        <f>AB37+AB40+AB42</f>
        <v>73000</v>
      </c>
      <c r="AC36" s="126">
        <f>SUM(Z36:AB36)</f>
        <v>221200</v>
      </c>
      <c r="AD36" s="423">
        <f t="shared" si="6"/>
        <v>28.915032679738562</v>
      </c>
      <c r="AE36" s="374"/>
      <c r="AF36" s="423">
        <f t="shared" si="7"/>
        <v>459400</v>
      </c>
      <c r="AG36" s="423">
        <f t="shared" si="8"/>
        <v>60.052287581699346</v>
      </c>
      <c r="AH36" s="374"/>
      <c r="AI36" s="423">
        <f>AI37+AI40+AI42</f>
        <v>72000</v>
      </c>
      <c r="AJ36" s="126">
        <f>AJ37+AJ40+AJ42</f>
        <v>72200</v>
      </c>
      <c r="AK36" s="126">
        <f>AK37+AK40+AK42</f>
        <v>73300</v>
      </c>
      <c r="AL36" s="126">
        <f>SUM(AI36:AK36)</f>
        <v>217500</v>
      </c>
      <c r="AM36" s="423">
        <f t="shared" si="10"/>
        <v>28.431372549019606</v>
      </c>
      <c r="AN36" s="374"/>
      <c r="AO36" s="423">
        <f>AO37+AO40+AO42</f>
        <v>31700</v>
      </c>
      <c r="AP36" s="126">
        <f>AP37+AP40+AP42</f>
        <v>21500</v>
      </c>
      <c r="AQ36" s="126">
        <f>AQ37+AQ40+AQ42</f>
        <v>34900</v>
      </c>
      <c r="AR36" s="126">
        <f>SUM(AO36:AQ36)</f>
        <v>88100</v>
      </c>
      <c r="AS36" s="423">
        <f t="shared" si="12"/>
        <v>11.516339869281046</v>
      </c>
      <c r="AT36" s="374"/>
      <c r="AU36" s="423">
        <f>AL36+AR36</f>
        <v>305600</v>
      </c>
      <c r="AV36" s="423">
        <f t="shared" si="14"/>
        <v>39.947712418300654</v>
      </c>
      <c r="AW36" s="374"/>
      <c r="AX36" s="423">
        <f>AX37+AX40+AX42</f>
        <v>765000</v>
      </c>
      <c r="AY36" s="423">
        <f t="shared" si="16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63</v>
      </c>
      <c r="K37" s="61"/>
      <c r="L37" s="62"/>
      <c r="M37" s="63"/>
      <c r="N37" s="101" t="s">
        <v>64</v>
      </c>
      <c r="O37" s="103">
        <f>O38+O39</f>
        <v>741000</v>
      </c>
      <c r="P37" s="131">
        <f>P38+P39</f>
        <v>772000</v>
      </c>
      <c r="Q37" s="132">
        <f>Q38+Q39</f>
        <v>803000</v>
      </c>
      <c r="R37" s="103">
        <f>R38+R39</f>
        <v>741000</v>
      </c>
      <c r="S37" s="379"/>
      <c r="T37" s="103">
        <f>T38+T39</f>
        <v>110000</v>
      </c>
      <c r="U37" s="103">
        <f>U38+U39</f>
        <v>61000</v>
      </c>
      <c r="V37" s="103">
        <f>V38+V39</f>
        <v>61000</v>
      </c>
      <c r="W37" s="103">
        <f>SUM(T37:V37)</f>
        <v>232000</v>
      </c>
      <c r="X37" s="102">
        <f t="shared" si="4"/>
        <v>31.309041835357625</v>
      </c>
      <c r="Y37" s="374"/>
      <c r="Z37" s="102">
        <f>Z38+Z39</f>
        <v>71700</v>
      </c>
      <c r="AA37" s="103">
        <f>AA38+AA39</f>
        <v>72000</v>
      </c>
      <c r="AB37" s="103">
        <f>AB38+AB39</f>
        <v>70700</v>
      </c>
      <c r="AC37" s="103">
        <f>SUM(Z37:AB37)</f>
        <v>214400</v>
      </c>
      <c r="AD37" s="420">
        <f t="shared" si="6"/>
        <v>28.93387314439946</v>
      </c>
      <c r="AE37" s="374"/>
      <c r="AF37" s="420">
        <f t="shared" si="7"/>
        <v>446400</v>
      </c>
      <c r="AG37" s="420">
        <f t="shared" si="8"/>
        <v>60.242914979757082</v>
      </c>
      <c r="AH37" s="374"/>
      <c r="AI37" s="420">
        <f>AI38+AI39</f>
        <v>70000</v>
      </c>
      <c r="AJ37" s="103">
        <f>AJ38+AJ39</f>
        <v>70000</v>
      </c>
      <c r="AK37" s="103">
        <f>AK38+AK39</f>
        <v>71300</v>
      </c>
      <c r="AL37" s="103">
        <f>SUM(AI37:AK37)</f>
        <v>211300</v>
      </c>
      <c r="AM37" s="420">
        <f t="shared" si="10"/>
        <v>28.515519568151149</v>
      </c>
      <c r="AN37" s="374"/>
      <c r="AO37" s="420">
        <f>AO38+AO39</f>
        <v>30300</v>
      </c>
      <c r="AP37" s="103">
        <f>AP38+AP39</f>
        <v>20000</v>
      </c>
      <c r="AQ37" s="103">
        <f>AQ38+AQ39</f>
        <v>33000</v>
      </c>
      <c r="AR37" s="103">
        <f>SUM(AO37:AQ37)</f>
        <v>83300</v>
      </c>
      <c r="AS37" s="420">
        <f t="shared" si="12"/>
        <v>11.241565452091768</v>
      </c>
      <c r="AT37" s="374"/>
      <c r="AU37" s="420">
        <f>AL37+AR37</f>
        <v>294600</v>
      </c>
      <c r="AV37" s="420">
        <f t="shared" si="14"/>
        <v>39.757085020242918</v>
      </c>
      <c r="AW37" s="374"/>
      <c r="AX37" s="420">
        <f t="shared" ref="AX37:AX52" si="25">AF37+AU37</f>
        <v>741000</v>
      </c>
      <c r="AY37" s="420">
        <f t="shared" si="16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1</v>
      </c>
      <c r="L38" s="62"/>
      <c r="M38" s="63"/>
      <c r="N38" s="134" t="s">
        <v>65</v>
      </c>
      <c r="O38" s="129">
        <v>730000</v>
      </c>
      <c r="P38" s="136">
        <v>760000</v>
      </c>
      <c r="Q38" s="137">
        <v>790000</v>
      </c>
      <c r="R38" s="129">
        <v>730000</v>
      </c>
      <c r="S38" s="375"/>
      <c r="T38" s="129">
        <v>109000</v>
      </c>
      <c r="U38" s="129">
        <v>60000</v>
      </c>
      <c r="V38" s="129">
        <v>60000</v>
      </c>
      <c r="W38" s="129">
        <f>SUM(T38:V38)</f>
        <v>229000</v>
      </c>
      <c r="X38" s="135">
        <f t="shared" si="4"/>
        <v>31.36986301369863</v>
      </c>
      <c r="Y38" s="374"/>
      <c r="Z38" s="135">
        <v>70000</v>
      </c>
      <c r="AA38" s="129">
        <v>70000</v>
      </c>
      <c r="AB38" s="129">
        <v>70000</v>
      </c>
      <c r="AC38" s="129">
        <f>SUM(Z38:AB38)</f>
        <v>210000</v>
      </c>
      <c r="AD38" s="424">
        <f t="shared" si="6"/>
        <v>28.767123287671232</v>
      </c>
      <c r="AE38" s="374"/>
      <c r="AF38" s="424">
        <f t="shared" si="7"/>
        <v>439000</v>
      </c>
      <c r="AG38" s="424">
        <f t="shared" si="8"/>
        <v>60.136986301369866</v>
      </c>
      <c r="AH38" s="374"/>
      <c r="AI38" s="424">
        <v>69000</v>
      </c>
      <c r="AJ38" s="129">
        <v>69000</v>
      </c>
      <c r="AK38" s="129">
        <v>70000</v>
      </c>
      <c r="AL38" s="129">
        <f>SUM(AI38:AK38)</f>
        <v>208000</v>
      </c>
      <c r="AM38" s="424">
        <f t="shared" si="10"/>
        <v>28.493150684931507</v>
      </c>
      <c r="AN38" s="374"/>
      <c r="AO38" s="424">
        <v>30000</v>
      </c>
      <c r="AP38" s="129">
        <v>20000</v>
      </c>
      <c r="AQ38" s="129">
        <v>33000</v>
      </c>
      <c r="AR38" s="129">
        <f>SUM(AO38:AQ38)</f>
        <v>83000</v>
      </c>
      <c r="AS38" s="424">
        <f t="shared" si="12"/>
        <v>11.36986301369863</v>
      </c>
      <c r="AT38" s="374"/>
      <c r="AU38" s="424">
        <f>AL38+AR38</f>
        <v>291000</v>
      </c>
      <c r="AV38" s="424">
        <f t="shared" si="14"/>
        <v>39.863013698630134</v>
      </c>
      <c r="AW38" s="374"/>
      <c r="AX38" s="424">
        <f t="shared" si="25"/>
        <v>730000</v>
      </c>
      <c r="AY38" s="424">
        <f t="shared" si="16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11000</v>
      </c>
      <c r="P39" s="136">
        <v>12000</v>
      </c>
      <c r="Q39" s="137">
        <v>13000</v>
      </c>
      <c r="R39" s="129">
        <v>11000</v>
      </c>
      <c r="S39" s="375"/>
      <c r="T39" s="129">
        <v>1000</v>
      </c>
      <c r="U39" s="129">
        <v>1000</v>
      </c>
      <c r="V39" s="129">
        <v>1000</v>
      </c>
      <c r="W39" s="129">
        <f>SUM(T39:V39)</f>
        <v>3000</v>
      </c>
      <c r="X39" s="135">
        <f t="shared" si="4"/>
        <v>27.272727272727273</v>
      </c>
      <c r="Y39" s="374"/>
      <c r="Z39" s="135">
        <v>1700</v>
      </c>
      <c r="AA39" s="129">
        <v>2000</v>
      </c>
      <c r="AB39" s="129">
        <v>700</v>
      </c>
      <c r="AC39" s="129">
        <f>SUM(Z39:AB39)</f>
        <v>4400</v>
      </c>
      <c r="AD39" s="424">
        <f t="shared" si="6"/>
        <v>40</v>
      </c>
      <c r="AE39" s="374"/>
      <c r="AF39" s="424">
        <f t="shared" si="7"/>
        <v>7400</v>
      </c>
      <c r="AG39" s="424">
        <f t="shared" si="8"/>
        <v>67.272727272727266</v>
      </c>
      <c r="AH39" s="374"/>
      <c r="AI39" s="424">
        <v>1000</v>
      </c>
      <c r="AJ39" s="129">
        <v>1000</v>
      </c>
      <c r="AK39" s="129">
        <v>1300</v>
      </c>
      <c r="AL39" s="129">
        <f>SUM(AI39:AK39)</f>
        <v>3300</v>
      </c>
      <c r="AM39" s="424">
        <f t="shared" si="10"/>
        <v>30</v>
      </c>
      <c r="AN39" s="374"/>
      <c r="AO39" s="424">
        <v>300</v>
      </c>
      <c r="AP39" s="129"/>
      <c r="AQ39" s="129"/>
      <c r="AR39" s="129">
        <f>SUM(AO39:AQ39)</f>
        <v>300</v>
      </c>
      <c r="AS39" s="424">
        <f t="shared" si="12"/>
        <v>2.7272727272727271</v>
      </c>
      <c r="AT39" s="374"/>
      <c r="AU39" s="424">
        <f>AL39+AR39</f>
        <v>3600</v>
      </c>
      <c r="AV39" s="424">
        <f t="shared" si="14"/>
        <v>32.727272727272727</v>
      </c>
      <c r="AW39" s="374"/>
      <c r="AX39" s="424">
        <f t="shared" si="25"/>
        <v>11000</v>
      </c>
      <c r="AY39" s="424">
        <f t="shared" si="16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67</v>
      </c>
      <c r="K40" s="61"/>
      <c r="L40" s="62"/>
      <c r="M40" s="63"/>
      <c r="N40" s="101" t="s">
        <v>68</v>
      </c>
      <c r="O40" s="103">
        <f>O41</f>
        <v>4000</v>
      </c>
      <c r="P40" s="131">
        <f>P41</f>
        <v>4000</v>
      </c>
      <c r="Q40" s="132">
        <f>Q41</f>
        <v>4000</v>
      </c>
      <c r="R40" s="103">
        <f>R41</f>
        <v>4000</v>
      </c>
      <c r="S40" s="379"/>
      <c r="T40" s="103">
        <f>T41</f>
        <v>500</v>
      </c>
      <c r="U40" s="103">
        <f>U41</f>
        <v>500</v>
      </c>
      <c r="V40" s="103">
        <f>V41</f>
        <v>300</v>
      </c>
      <c r="W40" s="103">
        <f>W41</f>
        <v>1300</v>
      </c>
      <c r="X40" s="102">
        <f t="shared" si="4"/>
        <v>32.5</v>
      </c>
      <c r="Y40" s="374"/>
      <c r="Z40" s="102">
        <f>Z41</f>
        <v>800</v>
      </c>
      <c r="AA40" s="103">
        <f>AA41</f>
        <v>300</v>
      </c>
      <c r="AB40" s="103">
        <f>AB41</f>
        <v>500</v>
      </c>
      <c r="AC40" s="103">
        <f>AC41</f>
        <v>1600</v>
      </c>
      <c r="AD40" s="420">
        <f t="shared" si="6"/>
        <v>40</v>
      </c>
      <c r="AE40" s="374"/>
      <c r="AF40" s="420">
        <f t="shared" si="7"/>
        <v>2900</v>
      </c>
      <c r="AG40" s="420">
        <f t="shared" si="8"/>
        <v>72.5</v>
      </c>
      <c r="AH40" s="374"/>
      <c r="AI40" s="420">
        <f>AI41</f>
        <v>300</v>
      </c>
      <c r="AJ40" s="103">
        <f>AJ41</f>
        <v>500</v>
      </c>
      <c r="AK40" s="103">
        <f>AK41</f>
        <v>300</v>
      </c>
      <c r="AL40" s="103">
        <f>AL41</f>
        <v>1100</v>
      </c>
      <c r="AM40" s="420">
        <f t="shared" si="10"/>
        <v>27.5</v>
      </c>
      <c r="AN40" s="374"/>
      <c r="AO40" s="420">
        <f>AO41</f>
        <v>0</v>
      </c>
      <c r="AP40" s="103">
        <f>AP41</f>
        <v>0</v>
      </c>
      <c r="AQ40" s="103">
        <f>AQ41</f>
        <v>0</v>
      </c>
      <c r="AR40" s="103">
        <f>AR41</f>
        <v>0</v>
      </c>
      <c r="AS40" s="420">
        <f t="shared" si="12"/>
        <v>0</v>
      </c>
      <c r="AT40" s="374"/>
      <c r="AU40" s="420">
        <f>AU41</f>
        <v>1100</v>
      </c>
      <c r="AV40" s="420">
        <f t="shared" si="14"/>
        <v>27.5</v>
      </c>
      <c r="AW40" s="374"/>
      <c r="AX40" s="420">
        <f t="shared" si="25"/>
        <v>4000</v>
      </c>
      <c r="AY40" s="420">
        <f t="shared" si="16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4</v>
      </c>
      <c r="L41" s="62"/>
      <c r="M41" s="63"/>
      <c r="N41" s="134" t="s">
        <v>66</v>
      </c>
      <c r="O41" s="129">
        <v>4000</v>
      </c>
      <c r="P41" s="136">
        <v>4000</v>
      </c>
      <c r="Q41" s="137">
        <v>4000</v>
      </c>
      <c r="R41" s="129">
        <v>4000</v>
      </c>
      <c r="S41" s="375"/>
      <c r="T41" s="129">
        <v>500</v>
      </c>
      <c r="U41" s="129">
        <v>500</v>
      </c>
      <c r="V41" s="129">
        <v>300</v>
      </c>
      <c r="W41" s="129">
        <f>SUM(T41:V41)</f>
        <v>1300</v>
      </c>
      <c r="X41" s="135">
        <f t="shared" si="4"/>
        <v>32.5</v>
      </c>
      <c r="Y41" s="374"/>
      <c r="Z41" s="135">
        <v>800</v>
      </c>
      <c r="AA41" s="129">
        <v>300</v>
      </c>
      <c r="AB41" s="129">
        <v>500</v>
      </c>
      <c r="AC41" s="129">
        <f>SUM(Z41:AB41)</f>
        <v>1600</v>
      </c>
      <c r="AD41" s="424">
        <f t="shared" si="6"/>
        <v>40</v>
      </c>
      <c r="AE41" s="374"/>
      <c r="AF41" s="424">
        <f t="shared" si="7"/>
        <v>2900</v>
      </c>
      <c r="AG41" s="424">
        <f t="shared" si="8"/>
        <v>72.5</v>
      </c>
      <c r="AH41" s="374"/>
      <c r="AI41" s="424">
        <v>300</v>
      </c>
      <c r="AJ41" s="129">
        <v>500</v>
      </c>
      <c r="AK41" s="129">
        <v>300</v>
      </c>
      <c r="AL41" s="129">
        <f>SUM(AI41:AK41)</f>
        <v>1100</v>
      </c>
      <c r="AM41" s="424">
        <f t="shared" si="10"/>
        <v>27.5</v>
      </c>
      <c r="AN41" s="374"/>
      <c r="AO41" s="424"/>
      <c r="AP41" s="129"/>
      <c r="AQ41" s="129"/>
      <c r="AR41" s="129">
        <f>SUM(AO41:AQ41)</f>
        <v>0</v>
      </c>
      <c r="AS41" s="424">
        <f t="shared" si="12"/>
        <v>0</v>
      </c>
      <c r="AT41" s="374"/>
      <c r="AU41" s="424">
        <f>AL41+AR41</f>
        <v>1100</v>
      </c>
      <c r="AV41" s="424">
        <f t="shared" si="14"/>
        <v>27.5</v>
      </c>
      <c r="AW41" s="374"/>
      <c r="AX41" s="424">
        <f t="shared" si="25"/>
        <v>4000</v>
      </c>
      <c r="AY41" s="424">
        <f t="shared" si="16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55</v>
      </c>
      <c r="K42" s="61"/>
      <c r="L42" s="62"/>
      <c r="M42" s="63"/>
      <c r="N42" s="101" t="s">
        <v>56</v>
      </c>
      <c r="O42" s="103">
        <f>O43+O44+O45</f>
        <v>20000</v>
      </c>
      <c r="P42" s="131">
        <f>P43+P44+P45</f>
        <v>21000</v>
      </c>
      <c r="Q42" s="132">
        <f>Q43+Q44+Q45</f>
        <v>21000</v>
      </c>
      <c r="R42" s="103">
        <f>R43+R44+R45</f>
        <v>20000</v>
      </c>
      <c r="S42" s="379"/>
      <c r="T42" s="103">
        <f>T43+T44+T45</f>
        <v>1500</v>
      </c>
      <c r="U42" s="103">
        <f>U43+U44+U45</f>
        <v>1700</v>
      </c>
      <c r="V42" s="103">
        <f>V43+V44+V45</f>
        <v>1700</v>
      </c>
      <c r="W42" s="103">
        <f>W43+W44+W45</f>
        <v>4900</v>
      </c>
      <c r="X42" s="102">
        <f t="shared" si="4"/>
        <v>24.5</v>
      </c>
      <c r="Y42" s="374"/>
      <c r="Z42" s="102">
        <f>Z43+Z44+Z45</f>
        <v>1600</v>
      </c>
      <c r="AA42" s="103">
        <f>AA43+AA44+AA45</f>
        <v>1800</v>
      </c>
      <c r="AB42" s="103">
        <f>AB43+AB44+AB45</f>
        <v>1800</v>
      </c>
      <c r="AC42" s="103">
        <f>AC43+AC44+AC45</f>
        <v>5200</v>
      </c>
      <c r="AD42" s="420">
        <f t="shared" si="6"/>
        <v>26</v>
      </c>
      <c r="AE42" s="374"/>
      <c r="AF42" s="420">
        <f>W42+AC42</f>
        <v>10100</v>
      </c>
      <c r="AG42" s="420">
        <f t="shared" si="8"/>
        <v>50.5</v>
      </c>
      <c r="AH42" s="374"/>
      <c r="AI42" s="420">
        <f>AI43+AI44+AI45</f>
        <v>1700</v>
      </c>
      <c r="AJ42" s="103">
        <f>AJ43+AJ44+AJ45</f>
        <v>1700</v>
      </c>
      <c r="AK42" s="103">
        <f>AK43+AK44+AK45</f>
        <v>1700</v>
      </c>
      <c r="AL42" s="103">
        <f>AL43+AL44+AL45</f>
        <v>5100</v>
      </c>
      <c r="AM42" s="420">
        <f t="shared" si="10"/>
        <v>25.5</v>
      </c>
      <c r="AN42" s="374"/>
      <c r="AO42" s="420">
        <f>AO43+AO44+AO45</f>
        <v>1400</v>
      </c>
      <c r="AP42" s="103">
        <f>AP43+AP44+AP45</f>
        <v>1500</v>
      </c>
      <c r="AQ42" s="103">
        <f>AQ43+AQ44+AQ45</f>
        <v>1900</v>
      </c>
      <c r="AR42" s="103">
        <f>AR43+AR44+AR45</f>
        <v>4800</v>
      </c>
      <c r="AS42" s="420">
        <f t="shared" si="12"/>
        <v>24</v>
      </c>
      <c r="AT42" s="374"/>
      <c r="AU42" s="420">
        <f>AL42+AR42</f>
        <v>9900</v>
      </c>
      <c r="AV42" s="420">
        <f t="shared" si="14"/>
        <v>49.5</v>
      </c>
      <c r="AW42" s="374"/>
      <c r="AX42" s="420">
        <f t="shared" si="25"/>
        <v>20000</v>
      </c>
      <c r="AY42" s="420">
        <f t="shared" si="16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2</v>
      </c>
      <c r="L43" s="62"/>
      <c r="M43" s="63"/>
      <c r="N43" s="134" t="s">
        <v>57</v>
      </c>
      <c r="O43" s="129">
        <v>9000</v>
      </c>
      <c r="P43" s="136">
        <v>9000</v>
      </c>
      <c r="Q43" s="137">
        <v>9000</v>
      </c>
      <c r="R43" s="129">
        <v>9000</v>
      </c>
      <c r="S43" s="375"/>
      <c r="T43" s="129">
        <v>700</v>
      </c>
      <c r="U43" s="129">
        <v>800</v>
      </c>
      <c r="V43" s="129">
        <v>800</v>
      </c>
      <c r="W43" s="129">
        <f>SUM(T43:V43)</f>
        <v>2300</v>
      </c>
      <c r="X43" s="135">
        <f t="shared" si="4"/>
        <v>25.555555555555557</v>
      </c>
      <c r="Y43" s="374"/>
      <c r="Z43" s="135">
        <v>800</v>
      </c>
      <c r="AA43" s="129">
        <v>800</v>
      </c>
      <c r="AB43" s="129">
        <v>800</v>
      </c>
      <c r="AC43" s="129">
        <f>SUM(Z43:AB43)</f>
        <v>2400</v>
      </c>
      <c r="AD43" s="424">
        <f t="shared" si="6"/>
        <v>26.666666666666668</v>
      </c>
      <c r="AE43" s="374"/>
      <c r="AF43" s="424">
        <f t="shared" si="7"/>
        <v>4700</v>
      </c>
      <c r="AG43" s="424">
        <f t="shared" si="8"/>
        <v>52.222222222222221</v>
      </c>
      <c r="AH43" s="374"/>
      <c r="AI43" s="424">
        <v>800</v>
      </c>
      <c r="AJ43" s="129">
        <v>800</v>
      </c>
      <c r="AK43" s="129">
        <v>800</v>
      </c>
      <c r="AL43" s="129">
        <f>SUM(AI43:AK43)</f>
        <v>2400</v>
      </c>
      <c r="AM43" s="424">
        <f t="shared" si="10"/>
        <v>26.666666666666668</v>
      </c>
      <c r="AN43" s="374"/>
      <c r="AO43" s="424">
        <v>600</v>
      </c>
      <c r="AP43" s="129">
        <v>600</v>
      </c>
      <c r="AQ43" s="129">
        <v>700</v>
      </c>
      <c r="AR43" s="129">
        <f>SUM(AO43:AQ43)</f>
        <v>1900</v>
      </c>
      <c r="AS43" s="424">
        <f t="shared" si="12"/>
        <v>21.111111111111111</v>
      </c>
      <c r="AT43" s="374"/>
      <c r="AU43" s="424">
        <f>AL43+AR43</f>
        <v>4300</v>
      </c>
      <c r="AV43" s="424">
        <f t="shared" si="14"/>
        <v>47.777777777777779</v>
      </c>
      <c r="AW43" s="374"/>
      <c r="AX43" s="424">
        <f t="shared" si="25"/>
        <v>9000</v>
      </c>
      <c r="AY43" s="424">
        <f t="shared" si="16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5</v>
      </c>
      <c r="L44" s="62"/>
      <c r="M44" s="63"/>
      <c r="N44" s="134" t="s">
        <v>58</v>
      </c>
      <c r="O44" s="129">
        <v>8000</v>
      </c>
      <c r="P44" s="136">
        <v>9000</v>
      </c>
      <c r="Q44" s="137">
        <v>9000</v>
      </c>
      <c r="R44" s="129">
        <v>8000</v>
      </c>
      <c r="S44" s="375"/>
      <c r="T44" s="129">
        <v>600</v>
      </c>
      <c r="U44" s="129">
        <v>600</v>
      </c>
      <c r="V44" s="129">
        <v>600</v>
      </c>
      <c r="W44" s="129">
        <f>SUM(T44:V44)</f>
        <v>1800</v>
      </c>
      <c r="X44" s="135">
        <f t="shared" si="4"/>
        <v>22.5</v>
      </c>
      <c r="Y44" s="374"/>
      <c r="Z44" s="135">
        <v>600</v>
      </c>
      <c r="AA44" s="129">
        <v>700</v>
      </c>
      <c r="AB44" s="129">
        <v>700</v>
      </c>
      <c r="AC44" s="129">
        <f>SUM(Z44:AB44)</f>
        <v>2000</v>
      </c>
      <c r="AD44" s="424">
        <f t="shared" si="6"/>
        <v>25</v>
      </c>
      <c r="AE44" s="374"/>
      <c r="AF44" s="424">
        <f t="shared" si="7"/>
        <v>3800</v>
      </c>
      <c r="AG44" s="424">
        <f t="shared" si="8"/>
        <v>47.5</v>
      </c>
      <c r="AH44" s="374"/>
      <c r="AI44" s="424">
        <v>700</v>
      </c>
      <c r="AJ44" s="129">
        <v>600</v>
      </c>
      <c r="AK44" s="129">
        <v>600</v>
      </c>
      <c r="AL44" s="129">
        <f>SUM(AI44:AK44)</f>
        <v>1900</v>
      </c>
      <c r="AM44" s="424">
        <f t="shared" si="10"/>
        <v>23.75</v>
      </c>
      <c r="AN44" s="374"/>
      <c r="AO44" s="424">
        <v>600</v>
      </c>
      <c r="AP44" s="129">
        <v>500</v>
      </c>
      <c r="AQ44" s="129">
        <v>1200</v>
      </c>
      <c r="AR44" s="129">
        <f>SUM(AO44:AQ44)</f>
        <v>2300</v>
      </c>
      <c r="AS44" s="424">
        <f t="shared" si="12"/>
        <v>28.75</v>
      </c>
      <c r="AT44" s="374"/>
      <c r="AU44" s="424">
        <f>AL44+AR44</f>
        <v>4200</v>
      </c>
      <c r="AV44" s="424">
        <f t="shared" si="14"/>
        <v>52.5</v>
      </c>
      <c r="AW44" s="374"/>
      <c r="AX44" s="424">
        <f t="shared" si="25"/>
        <v>8000</v>
      </c>
      <c r="AY44" s="424">
        <f t="shared" si="16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7</v>
      </c>
      <c r="L45" s="62"/>
      <c r="M45" s="63"/>
      <c r="N45" s="134" t="s">
        <v>59</v>
      </c>
      <c r="O45" s="129">
        <v>3000</v>
      </c>
      <c r="P45" s="136">
        <v>3000</v>
      </c>
      <c r="Q45" s="137">
        <v>3000</v>
      </c>
      <c r="R45" s="129">
        <v>3000</v>
      </c>
      <c r="S45" s="375"/>
      <c r="T45" s="129">
        <v>200</v>
      </c>
      <c r="U45" s="129">
        <v>300</v>
      </c>
      <c r="V45" s="129">
        <v>300</v>
      </c>
      <c r="W45" s="129">
        <f>SUM(T45:V45)</f>
        <v>800</v>
      </c>
      <c r="X45" s="135">
        <f t="shared" si="4"/>
        <v>26.666666666666668</v>
      </c>
      <c r="Y45" s="374"/>
      <c r="Z45" s="135">
        <v>200</v>
      </c>
      <c r="AA45" s="129">
        <v>300</v>
      </c>
      <c r="AB45" s="129">
        <v>300</v>
      </c>
      <c r="AC45" s="129">
        <f>SUM(Z45:AB45)</f>
        <v>800</v>
      </c>
      <c r="AD45" s="424">
        <f t="shared" si="6"/>
        <v>26.666666666666668</v>
      </c>
      <c r="AE45" s="374"/>
      <c r="AF45" s="424">
        <f t="shared" si="7"/>
        <v>1600</v>
      </c>
      <c r="AG45" s="424">
        <f t="shared" si="8"/>
        <v>53.333333333333336</v>
      </c>
      <c r="AH45" s="374"/>
      <c r="AI45" s="424">
        <v>200</v>
      </c>
      <c r="AJ45" s="129">
        <v>300</v>
      </c>
      <c r="AK45" s="129">
        <v>300</v>
      </c>
      <c r="AL45" s="129">
        <f>SUM(AI45:AK45)</f>
        <v>800</v>
      </c>
      <c r="AM45" s="424">
        <f t="shared" si="10"/>
        <v>26.666666666666668</v>
      </c>
      <c r="AN45" s="374"/>
      <c r="AO45" s="424">
        <v>200</v>
      </c>
      <c r="AP45" s="129">
        <v>400</v>
      </c>
      <c r="AQ45" s="129"/>
      <c r="AR45" s="129">
        <f>SUM(AO45:AQ45)</f>
        <v>600</v>
      </c>
      <c r="AS45" s="424">
        <f t="shared" si="12"/>
        <v>20</v>
      </c>
      <c r="AT45" s="374"/>
      <c r="AU45" s="424">
        <f>AL45+AR45</f>
        <v>1400</v>
      </c>
      <c r="AV45" s="424">
        <f t="shared" si="14"/>
        <v>46.666666666666664</v>
      </c>
      <c r="AW45" s="374"/>
      <c r="AX45" s="424">
        <f t="shared" si="25"/>
        <v>3000</v>
      </c>
      <c r="AY45" s="424">
        <f t="shared" si="16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9"/>
      <c r="H46" s="138" t="s">
        <v>60</v>
      </c>
      <c r="I46" s="139"/>
      <c r="J46" s="140"/>
      <c r="K46" s="141"/>
      <c r="L46" s="142"/>
      <c r="M46" s="143"/>
      <c r="N46" s="144" t="s">
        <v>61</v>
      </c>
      <c r="O46" s="147">
        <f>O47</f>
        <v>136000</v>
      </c>
      <c r="P46" s="146">
        <f>P47</f>
        <v>146000</v>
      </c>
      <c r="Q46" s="174">
        <f>Q47</f>
        <v>146000</v>
      </c>
      <c r="R46" s="147">
        <f>R47</f>
        <v>136000</v>
      </c>
      <c r="S46" s="379"/>
      <c r="T46" s="147">
        <f>T47</f>
        <v>0</v>
      </c>
      <c r="U46" s="147">
        <f>U47</f>
        <v>0</v>
      </c>
      <c r="V46" s="147">
        <f>V47</f>
        <v>0</v>
      </c>
      <c r="W46" s="147">
        <f>SUM(T46:V46)</f>
        <v>0</v>
      </c>
      <c r="X46" s="145">
        <f t="shared" si="4"/>
        <v>0</v>
      </c>
      <c r="Y46" s="374"/>
      <c r="Z46" s="145">
        <f>Z47</f>
        <v>0</v>
      </c>
      <c r="AA46" s="147">
        <f>AA47</f>
        <v>0</v>
      </c>
      <c r="AB46" s="147">
        <f>AB47</f>
        <v>0</v>
      </c>
      <c r="AC46" s="147">
        <f>SUM(Z46:AB46)</f>
        <v>0</v>
      </c>
      <c r="AD46" s="149">
        <f t="shared" si="6"/>
        <v>0</v>
      </c>
      <c r="AE46" s="374"/>
      <c r="AF46" s="149">
        <f t="shared" si="7"/>
        <v>0</v>
      </c>
      <c r="AG46" s="149">
        <f t="shared" si="8"/>
        <v>0</v>
      </c>
      <c r="AH46" s="374"/>
      <c r="AI46" s="149">
        <f>AI47</f>
        <v>136000</v>
      </c>
      <c r="AJ46" s="147">
        <f>AJ47</f>
        <v>0</v>
      </c>
      <c r="AK46" s="147">
        <f>AK47</f>
        <v>0</v>
      </c>
      <c r="AL46" s="147">
        <f>SUM(AI46:AK46)</f>
        <v>136000</v>
      </c>
      <c r="AM46" s="149">
        <f t="shared" si="10"/>
        <v>100</v>
      </c>
      <c r="AN46" s="374"/>
      <c r="AO46" s="149">
        <f>AO47</f>
        <v>0</v>
      </c>
      <c r="AP46" s="147">
        <f>AP47</f>
        <v>0</v>
      </c>
      <c r="AQ46" s="147">
        <f>AQ47</f>
        <v>0</v>
      </c>
      <c r="AR46" s="147">
        <f>SUM(AO46:AQ46)</f>
        <v>0</v>
      </c>
      <c r="AS46" s="149">
        <f t="shared" si="12"/>
        <v>0</v>
      </c>
      <c r="AT46" s="374"/>
      <c r="AU46" s="149">
        <f t="shared" ref="AU46:AU52" si="26">AL46+AR46</f>
        <v>136000</v>
      </c>
      <c r="AV46" s="149">
        <f t="shared" si="14"/>
        <v>100</v>
      </c>
      <c r="AW46" s="374"/>
      <c r="AX46" s="149">
        <f t="shared" si="25"/>
        <v>136000</v>
      </c>
      <c r="AY46" s="446">
        <f t="shared" si="16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123">
        <v>2</v>
      </c>
      <c r="J47" s="60"/>
      <c r="K47" s="61"/>
      <c r="L47" s="62"/>
      <c r="M47" s="63"/>
      <c r="N47" s="124" t="s">
        <v>54</v>
      </c>
      <c r="O47" s="126">
        <f>O48+O50</f>
        <v>136000</v>
      </c>
      <c r="P47" s="126">
        <f>P48+P50</f>
        <v>146000</v>
      </c>
      <c r="Q47" s="126">
        <f>Q48+Q50</f>
        <v>146000</v>
      </c>
      <c r="R47" s="126">
        <f>R48+R50</f>
        <v>136000</v>
      </c>
      <c r="S47" s="388"/>
      <c r="T47" s="126">
        <f>T48+T50</f>
        <v>0</v>
      </c>
      <c r="U47" s="126">
        <f>U48+U50</f>
        <v>0</v>
      </c>
      <c r="V47" s="126">
        <f>V48+V50</f>
        <v>0</v>
      </c>
      <c r="W47" s="126">
        <f>W49</f>
        <v>0</v>
      </c>
      <c r="X47" s="125">
        <f t="shared" si="4"/>
        <v>0</v>
      </c>
      <c r="Y47" s="374"/>
      <c r="Z47" s="125">
        <f>Z48+Z50</f>
        <v>0</v>
      </c>
      <c r="AA47" s="126">
        <f>AA48+AA50</f>
        <v>0</v>
      </c>
      <c r="AB47" s="126">
        <f>AB48+AB50</f>
        <v>0</v>
      </c>
      <c r="AC47" s="126">
        <f>AC48+AC50</f>
        <v>0</v>
      </c>
      <c r="AD47" s="423">
        <f t="shared" si="6"/>
        <v>0</v>
      </c>
      <c r="AE47" s="374"/>
      <c r="AF47" s="423">
        <f t="shared" si="7"/>
        <v>0</v>
      </c>
      <c r="AG47" s="423">
        <f t="shared" si="8"/>
        <v>0</v>
      </c>
      <c r="AH47" s="374"/>
      <c r="AI47" s="423">
        <f>AI48+AI50</f>
        <v>136000</v>
      </c>
      <c r="AJ47" s="126">
        <f>AJ48+AJ50</f>
        <v>0</v>
      </c>
      <c r="AK47" s="126">
        <f>AK48+AK50</f>
        <v>0</v>
      </c>
      <c r="AL47" s="126">
        <f>AL48+AL50</f>
        <v>136000</v>
      </c>
      <c r="AM47" s="423">
        <f t="shared" si="10"/>
        <v>100</v>
      </c>
      <c r="AN47" s="374"/>
      <c r="AO47" s="423">
        <f>AO48+AO50</f>
        <v>0</v>
      </c>
      <c r="AP47" s="126">
        <f>AP48+AP50</f>
        <v>0</v>
      </c>
      <c r="AQ47" s="126">
        <f>AQ48+AQ50</f>
        <v>0</v>
      </c>
      <c r="AR47" s="126">
        <f>AR48+AR50</f>
        <v>0</v>
      </c>
      <c r="AS47" s="423">
        <f t="shared" si="12"/>
        <v>0</v>
      </c>
      <c r="AT47" s="374"/>
      <c r="AU47" s="423">
        <f t="shared" si="26"/>
        <v>136000</v>
      </c>
      <c r="AV47" s="423">
        <f t="shared" si="14"/>
        <v>100</v>
      </c>
      <c r="AW47" s="374"/>
      <c r="AX47" s="423">
        <f t="shared" si="25"/>
        <v>136000</v>
      </c>
      <c r="AY47" s="447">
        <f t="shared" si="16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63</v>
      </c>
      <c r="K48" s="61"/>
      <c r="L48" s="62"/>
      <c r="M48" s="63"/>
      <c r="N48" s="101" t="s">
        <v>64</v>
      </c>
      <c r="O48" s="103">
        <f>O49</f>
        <v>130000</v>
      </c>
      <c r="P48" s="103">
        <f>P49</f>
        <v>140000</v>
      </c>
      <c r="Q48" s="103">
        <f>Q49</f>
        <v>140000</v>
      </c>
      <c r="R48" s="103">
        <f>R49</f>
        <v>130000</v>
      </c>
      <c r="S48" s="379"/>
      <c r="T48" s="103">
        <f>T49</f>
        <v>0</v>
      </c>
      <c r="U48" s="103">
        <f>U49</f>
        <v>0</v>
      </c>
      <c r="V48" s="103">
        <f>V49</f>
        <v>0</v>
      </c>
      <c r="W48" s="103">
        <f>SUM(T48:V48)</f>
        <v>0</v>
      </c>
      <c r="X48" s="102">
        <f t="shared" si="4"/>
        <v>0</v>
      </c>
      <c r="Y48" s="374"/>
      <c r="Z48" s="102">
        <f>Z49</f>
        <v>0</v>
      </c>
      <c r="AA48" s="103">
        <f>AA49</f>
        <v>0</v>
      </c>
      <c r="AB48" s="103">
        <f>AB49</f>
        <v>0</v>
      </c>
      <c r="AC48" s="103">
        <f>SUM(Z48:AB48)</f>
        <v>0</v>
      </c>
      <c r="AD48" s="420">
        <f t="shared" si="6"/>
        <v>0</v>
      </c>
      <c r="AE48" s="374"/>
      <c r="AF48" s="420">
        <f t="shared" si="7"/>
        <v>0</v>
      </c>
      <c r="AG48" s="420">
        <f t="shared" si="8"/>
        <v>0</v>
      </c>
      <c r="AH48" s="374"/>
      <c r="AI48" s="420">
        <f>AI49</f>
        <v>130000</v>
      </c>
      <c r="AJ48" s="103">
        <f>AJ49</f>
        <v>0</v>
      </c>
      <c r="AK48" s="103">
        <f>AK49</f>
        <v>0</v>
      </c>
      <c r="AL48" s="103">
        <f>SUM(AI48:AK48)</f>
        <v>130000</v>
      </c>
      <c r="AM48" s="420">
        <f t="shared" si="10"/>
        <v>100</v>
      </c>
      <c r="AN48" s="374"/>
      <c r="AO48" s="420">
        <f>AO49</f>
        <v>0</v>
      </c>
      <c r="AP48" s="103">
        <f>AP49</f>
        <v>0</v>
      </c>
      <c r="AQ48" s="103">
        <f>AQ49</f>
        <v>0</v>
      </c>
      <c r="AR48" s="103">
        <f>SUM(AO48:AQ48)</f>
        <v>0</v>
      </c>
      <c r="AS48" s="420">
        <f t="shared" si="12"/>
        <v>0</v>
      </c>
      <c r="AT48" s="374"/>
      <c r="AU48" s="420">
        <f t="shared" si="26"/>
        <v>130000</v>
      </c>
      <c r="AV48" s="420">
        <f t="shared" si="14"/>
        <v>100</v>
      </c>
      <c r="AW48" s="374"/>
      <c r="AX48" s="420">
        <f t="shared" si="25"/>
        <v>130000</v>
      </c>
      <c r="AY48" s="448">
        <f t="shared" si="16"/>
        <v>100</v>
      </c>
    </row>
    <row r="49" spans="1:51" s="194" customFormat="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1</v>
      </c>
      <c r="L49" s="62"/>
      <c r="M49" s="63"/>
      <c r="N49" s="134" t="s">
        <v>65</v>
      </c>
      <c r="O49" s="129">
        <v>130000</v>
      </c>
      <c r="P49" s="136">
        <v>140000</v>
      </c>
      <c r="Q49" s="137">
        <v>140000</v>
      </c>
      <c r="R49" s="129">
        <v>130000</v>
      </c>
      <c r="S49" s="375"/>
      <c r="T49" s="129"/>
      <c r="U49" s="129"/>
      <c r="V49" s="129"/>
      <c r="W49" s="129">
        <f>SUM(T49:V49)</f>
        <v>0</v>
      </c>
      <c r="X49" s="135">
        <f t="shared" si="4"/>
        <v>0</v>
      </c>
      <c r="Y49" s="374"/>
      <c r="Z49" s="135"/>
      <c r="AA49" s="129"/>
      <c r="AB49" s="129"/>
      <c r="AC49" s="129">
        <f>SUM(Z49:AB49)</f>
        <v>0</v>
      </c>
      <c r="AD49" s="424">
        <f t="shared" si="6"/>
        <v>0</v>
      </c>
      <c r="AE49" s="374"/>
      <c r="AF49" s="424">
        <f t="shared" si="7"/>
        <v>0</v>
      </c>
      <c r="AG49" s="424">
        <f t="shared" si="8"/>
        <v>0</v>
      </c>
      <c r="AH49" s="374"/>
      <c r="AI49" s="424">
        <v>130000</v>
      </c>
      <c r="AJ49" s="129"/>
      <c r="AK49" s="129"/>
      <c r="AL49" s="129">
        <f>SUM(AI49:AK49)</f>
        <v>130000</v>
      </c>
      <c r="AM49" s="424">
        <f t="shared" si="10"/>
        <v>100</v>
      </c>
      <c r="AN49" s="374"/>
      <c r="AO49" s="424"/>
      <c r="AP49" s="129"/>
      <c r="AQ49" s="129"/>
      <c r="AR49" s="129">
        <f>SUM(AO49:AQ49)</f>
        <v>0</v>
      </c>
      <c r="AS49" s="424">
        <f t="shared" si="12"/>
        <v>0</v>
      </c>
      <c r="AT49" s="374"/>
      <c r="AU49" s="424">
        <f t="shared" si="26"/>
        <v>130000</v>
      </c>
      <c r="AV49" s="424">
        <f t="shared" si="14"/>
        <v>100</v>
      </c>
      <c r="AW49" s="374"/>
      <c r="AX49" s="424">
        <f t="shared" si="25"/>
        <v>130000</v>
      </c>
      <c r="AY49" s="449">
        <f t="shared" si="16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130" t="s">
        <v>55</v>
      </c>
      <c r="K50" s="61"/>
      <c r="L50" s="62"/>
      <c r="M50" s="63"/>
      <c r="N50" s="101" t="s">
        <v>56</v>
      </c>
      <c r="O50" s="102">
        <f>O51+O52</f>
        <v>6000</v>
      </c>
      <c r="P50" s="102">
        <f>P51+P52</f>
        <v>6000</v>
      </c>
      <c r="Q50" s="102">
        <f>Q51+Q52</f>
        <v>6000</v>
      </c>
      <c r="R50" s="102">
        <f>R51+R52</f>
        <v>6000</v>
      </c>
      <c r="S50" s="378"/>
      <c r="T50" s="102">
        <f>T51+T52</f>
        <v>0</v>
      </c>
      <c r="U50" s="102">
        <f>U51+U52</f>
        <v>0</v>
      </c>
      <c r="V50" s="102">
        <f>V51+V52</f>
        <v>0</v>
      </c>
      <c r="W50" s="102">
        <f>W51+W52</f>
        <v>0</v>
      </c>
      <c r="X50" s="102">
        <f t="shared" si="4"/>
        <v>0</v>
      </c>
      <c r="Y50" s="374"/>
      <c r="Z50" s="102">
        <f>Z51+Z52</f>
        <v>0</v>
      </c>
      <c r="AA50" s="102">
        <f>AA51+AA52</f>
        <v>0</v>
      </c>
      <c r="AB50" s="102">
        <f>AB51+AB52</f>
        <v>0</v>
      </c>
      <c r="AC50" s="102">
        <f>AC51+AC52</f>
        <v>0</v>
      </c>
      <c r="AD50" s="420">
        <f t="shared" si="6"/>
        <v>0</v>
      </c>
      <c r="AE50" s="374"/>
      <c r="AF50" s="420">
        <f t="shared" si="7"/>
        <v>0</v>
      </c>
      <c r="AG50" s="420">
        <f t="shared" si="8"/>
        <v>0</v>
      </c>
      <c r="AH50" s="374"/>
      <c r="AI50" s="420">
        <f>AI51+AI52</f>
        <v>6000</v>
      </c>
      <c r="AJ50" s="102">
        <f>AJ51+AJ52</f>
        <v>0</v>
      </c>
      <c r="AK50" s="102">
        <f>AK51+AK52</f>
        <v>0</v>
      </c>
      <c r="AL50" s="102">
        <f>AL51+AL52</f>
        <v>6000</v>
      </c>
      <c r="AM50" s="420">
        <f t="shared" si="10"/>
        <v>100</v>
      </c>
      <c r="AN50" s="374"/>
      <c r="AO50" s="420">
        <f>AO51+AO52</f>
        <v>0</v>
      </c>
      <c r="AP50" s="102">
        <f>AP51+AP52</f>
        <v>0</v>
      </c>
      <c r="AQ50" s="102">
        <f>AQ51+AQ52</f>
        <v>0</v>
      </c>
      <c r="AR50" s="102">
        <f>AR51+AR52</f>
        <v>0</v>
      </c>
      <c r="AS50" s="420">
        <f t="shared" si="12"/>
        <v>0</v>
      </c>
      <c r="AT50" s="374"/>
      <c r="AU50" s="420">
        <f t="shared" si="26"/>
        <v>6000</v>
      </c>
      <c r="AV50" s="420">
        <f t="shared" si="14"/>
        <v>100</v>
      </c>
      <c r="AW50" s="374"/>
      <c r="AX50" s="420">
        <f t="shared" si="25"/>
        <v>6000</v>
      </c>
      <c r="AY50" s="448">
        <f t="shared" si="16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2</v>
      </c>
      <c r="L51" s="62"/>
      <c r="M51" s="63"/>
      <c r="N51" s="134" t="s">
        <v>57</v>
      </c>
      <c r="O51" s="135">
        <v>4000</v>
      </c>
      <c r="P51" s="136">
        <v>4000</v>
      </c>
      <c r="Q51" s="137">
        <v>4000</v>
      </c>
      <c r="R51" s="135">
        <v>4000</v>
      </c>
      <c r="S51" s="377"/>
      <c r="T51" s="135"/>
      <c r="U51" s="135"/>
      <c r="V51" s="135"/>
      <c r="W51" s="135">
        <f>SUM(T51:V51)</f>
        <v>0</v>
      </c>
      <c r="X51" s="135">
        <f t="shared" si="4"/>
        <v>0</v>
      </c>
      <c r="Y51" s="374"/>
      <c r="Z51" s="135"/>
      <c r="AA51" s="135"/>
      <c r="AB51" s="135"/>
      <c r="AC51" s="135">
        <f>SUM(Z51:AB51)</f>
        <v>0</v>
      </c>
      <c r="AD51" s="424">
        <f t="shared" si="6"/>
        <v>0</v>
      </c>
      <c r="AE51" s="374"/>
      <c r="AF51" s="424">
        <f t="shared" si="7"/>
        <v>0</v>
      </c>
      <c r="AG51" s="424">
        <f t="shared" si="8"/>
        <v>0</v>
      </c>
      <c r="AH51" s="374"/>
      <c r="AI51" s="424">
        <v>4000</v>
      </c>
      <c r="AJ51" s="135"/>
      <c r="AK51" s="135"/>
      <c r="AL51" s="135">
        <f>SUM(AI51:AK51)</f>
        <v>4000</v>
      </c>
      <c r="AM51" s="424">
        <f t="shared" si="10"/>
        <v>100</v>
      </c>
      <c r="AN51" s="374"/>
      <c r="AO51" s="424"/>
      <c r="AP51" s="135"/>
      <c r="AQ51" s="135"/>
      <c r="AR51" s="135">
        <f>SUM(AO51:AQ51)</f>
        <v>0</v>
      </c>
      <c r="AS51" s="424">
        <f t="shared" si="12"/>
        <v>0</v>
      </c>
      <c r="AT51" s="374"/>
      <c r="AU51" s="424">
        <f t="shared" si="26"/>
        <v>4000</v>
      </c>
      <c r="AV51" s="424">
        <f t="shared" si="14"/>
        <v>100</v>
      </c>
      <c r="AW51" s="374"/>
      <c r="AX51" s="424">
        <f t="shared" si="25"/>
        <v>4000</v>
      </c>
      <c r="AY51" s="449">
        <f t="shared" si="16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7</v>
      </c>
      <c r="L52" s="62"/>
      <c r="M52" s="63"/>
      <c r="N52" s="134" t="s">
        <v>59</v>
      </c>
      <c r="O52" s="135">
        <v>2000</v>
      </c>
      <c r="P52" s="136">
        <v>2000</v>
      </c>
      <c r="Q52" s="137">
        <v>2000</v>
      </c>
      <c r="R52" s="135">
        <v>2000</v>
      </c>
      <c r="S52" s="377"/>
      <c r="T52" s="135"/>
      <c r="U52" s="135"/>
      <c r="V52" s="135"/>
      <c r="W52" s="135">
        <f>SUM(T52:V52)</f>
        <v>0</v>
      </c>
      <c r="X52" s="135">
        <f t="shared" si="4"/>
        <v>0</v>
      </c>
      <c r="Y52" s="374"/>
      <c r="Z52" s="135"/>
      <c r="AA52" s="135"/>
      <c r="AB52" s="135"/>
      <c r="AC52" s="135">
        <f>SUM(Z52:AB52)</f>
        <v>0</v>
      </c>
      <c r="AD52" s="424">
        <f t="shared" si="6"/>
        <v>0</v>
      </c>
      <c r="AE52" s="374"/>
      <c r="AF52" s="424">
        <f t="shared" si="7"/>
        <v>0</v>
      </c>
      <c r="AG52" s="424">
        <f t="shared" si="8"/>
        <v>0</v>
      </c>
      <c r="AH52" s="374"/>
      <c r="AI52" s="424">
        <v>2000</v>
      </c>
      <c r="AJ52" s="135"/>
      <c r="AK52" s="135"/>
      <c r="AL52" s="135">
        <f>SUM(AI52:AK52)</f>
        <v>2000</v>
      </c>
      <c r="AM52" s="424">
        <f t="shared" si="10"/>
        <v>100</v>
      </c>
      <c r="AN52" s="374"/>
      <c r="AO52" s="424"/>
      <c r="AP52" s="135"/>
      <c r="AQ52" s="135"/>
      <c r="AR52" s="135">
        <f>SUM(AO52:AQ52)</f>
        <v>0</v>
      </c>
      <c r="AS52" s="424">
        <f t="shared" si="12"/>
        <v>0</v>
      </c>
      <c r="AT52" s="374"/>
      <c r="AU52" s="424">
        <f t="shared" si="26"/>
        <v>2000</v>
      </c>
      <c r="AV52" s="424">
        <f t="shared" si="14"/>
        <v>100</v>
      </c>
      <c r="AW52" s="374"/>
      <c r="AX52" s="424">
        <f t="shared" si="25"/>
        <v>2000</v>
      </c>
      <c r="AY52" s="449">
        <f t="shared" si="16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79" t="s">
        <v>74</v>
      </c>
      <c r="I53" s="180"/>
      <c r="J53" s="181"/>
      <c r="K53" s="182"/>
      <c r="L53" s="182"/>
      <c r="M53" s="183"/>
      <c r="N53" s="184" t="s">
        <v>75</v>
      </c>
      <c r="O53" s="185">
        <f>O54</f>
        <v>2000</v>
      </c>
      <c r="P53" s="185">
        <f t="shared" ref="P53:Q55" si="27">P54</f>
        <v>2000</v>
      </c>
      <c r="Q53" s="185">
        <f t="shared" si="27"/>
        <v>2000</v>
      </c>
      <c r="R53" s="185">
        <f>R54</f>
        <v>2000</v>
      </c>
      <c r="S53" s="380"/>
      <c r="T53" s="185">
        <f t="shared" ref="T53:V55" si="28">T54</f>
        <v>1000</v>
      </c>
      <c r="U53" s="185">
        <f t="shared" si="28"/>
        <v>0</v>
      </c>
      <c r="V53" s="185">
        <f t="shared" si="28"/>
        <v>1000</v>
      </c>
      <c r="W53" s="185">
        <f t="shared" ref="W53:W56" si="29">T53+U53+V53</f>
        <v>2000</v>
      </c>
      <c r="X53" s="187">
        <f t="shared" si="4"/>
        <v>100</v>
      </c>
      <c r="Y53" s="374"/>
      <c r="Z53" s="187">
        <f t="shared" ref="Z53:AB55" si="30">Z54</f>
        <v>0</v>
      </c>
      <c r="AA53" s="185">
        <f t="shared" si="30"/>
        <v>0</v>
      </c>
      <c r="AB53" s="185">
        <f t="shared" si="30"/>
        <v>0</v>
      </c>
      <c r="AC53" s="185">
        <f t="shared" ref="AC53:AC56" si="31">Z53+AA53+AB53</f>
        <v>0</v>
      </c>
      <c r="AD53" s="428">
        <f t="shared" si="6"/>
        <v>0</v>
      </c>
      <c r="AE53" s="374"/>
      <c r="AF53" s="428">
        <f t="shared" si="7"/>
        <v>2000</v>
      </c>
      <c r="AG53" s="428">
        <f t="shared" si="8"/>
        <v>100</v>
      </c>
      <c r="AH53" s="374"/>
      <c r="AI53" s="428">
        <f t="shared" ref="AI53:AK55" si="32">AI54</f>
        <v>0</v>
      </c>
      <c r="AJ53" s="185">
        <f t="shared" si="32"/>
        <v>0</v>
      </c>
      <c r="AK53" s="185">
        <f t="shared" si="32"/>
        <v>0</v>
      </c>
      <c r="AL53" s="185">
        <f t="shared" ref="AL53:AL56" si="33">AI53+AJ53+AK53</f>
        <v>0</v>
      </c>
      <c r="AM53" s="428">
        <f t="shared" si="10"/>
        <v>0</v>
      </c>
      <c r="AN53" s="374"/>
      <c r="AO53" s="428">
        <f t="shared" ref="AO53:AQ55" si="34">AO54</f>
        <v>0</v>
      </c>
      <c r="AP53" s="185">
        <f t="shared" si="34"/>
        <v>0</v>
      </c>
      <c r="AQ53" s="185">
        <f t="shared" si="34"/>
        <v>0</v>
      </c>
      <c r="AR53" s="185">
        <f t="shared" ref="AR53:AR56" si="35">AO53+AP53+AQ53</f>
        <v>0</v>
      </c>
      <c r="AS53" s="428">
        <f t="shared" si="12"/>
        <v>0</v>
      </c>
      <c r="AT53" s="374"/>
      <c r="AU53" s="428">
        <f t="shared" si="13"/>
        <v>0</v>
      </c>
      <c r="AV53" s="428">
        <f t="shared" si="14"/>
        <v>0</v>
      </c>
      <c r="AW53" s="374"/>
      <c r="AX53" s="428">
        <f t="shared" si="15"/>
        <v>2000</v>
      </c>
      <c r="AY53" s="428">
        <f t="shared" si="16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123">
        <v>2</v>
      </c>
      <c r="J54" s="60"/>
      <c r="K54" s="83"/>
      <c r="L54" s="83"/>
      <c r="M54" s="63"/>
      <c r="N54" s="124" t="s">
        <v>54</v>
      </c>
      <c r="O54" s="188">
        <f>O55</f>
        <v>2000</v>
      </c>
      <c r="P54" s="188">
        <f t="shared" si="27"/>
        <v>2000</v>
      </c>
      <c r="Q54" s="188">
        <f t="shared" si="27"/>
        <v>2000</v>
      </c>
      <c r="R54" s="188">
        <f>R55</f>
        <v>2000</v>
      </c>
      <c r="S54" s="387"/>
      <c r="T54" s="188">
        <f t="shared" si="28"/>
        <v>1000</v>
      </c>
      <c r="U54" s="188">
        <f t="shared" si="28"/>
        <v>0</v>
      </c>
      <c r="V54" s="188">
        <f t="shared" si="28"/>
        <v>1000</v>
      </c>
      <c r="W54" s="188">
        <f t="shared" si="29"/>
        <v>2000</v>
      </c>
      <c r="X54" s="125">
        <f t="shared" si="4"/>
        <v>100</v>
      </c>
      <c r="Y54" s="374"/>
      <c r="Z54" s="125">
        <f t="shared" si="30"/>
        <v>0</v>
      </c>
      <c r="AA54" s="188">
        <f t="shared" si="30"/>
        <v>0</v>
      </c>
      <c r="AB54" s="188">
        <f t="shared" si="30"/>
        <v>0</v>
      </c>
      <c r="AC54" s="188">
        <f t="shared" si="31"/>
        <v>0</v>
      </c>
      <c r="AD54" s="423">
        <f t="shared" si="6"/>
        <v>0</v>
      </c>
      <c r="AE54" s="374"/>
      <c r="AF54" s="423">
        <f t="shared" si="7"/>
        <v>2000</v>
      </c>
      <c r="AG54" s="423">
        <f t="shared" si="8"/>
        <v>100</v>
      </c>
      <c r="AH54" s="374"/>
      <c r="AI54" s="423">
        <f t="shared" si="32"/>
        <v>0</v>
      </c>
      <c r="AJ54" s="188">
        <f t="shared" si="32"/>
        <v>0</v>
      </c>
      <c r="AK54" s="188">
        <f t="shared" si="32"/>
        <v>0</v>
      </c>
      <c r="AL54" s="188">
        <f t="shared" si="33"/>
        <v>0</v>
      </c>
      <c r="AM54" s="423">
        <f t="shared" si="10"/>
        <v>0</v>
      </c>
      <c r="AN54" s="374"/>
      <c r="AO54" s="423">
        <f t="shared" si="34"/>
        <v>0</v>
      </c>
      <c r="AP54" s="188">
        <f t="shared" si="34"/>
        <v>0</v>
      </c>
      <c r="AQ54" s="188">
        <f t="shared" si="34"/>
        <v>0</v>
      </c>
      <c r="AR54" s="188">
        <f t="shared" si="35"/>
        <v>0</v>
      </c>
      <c r="AS54" s="423">
        <f t="shared" si="12"/>
        <v>0</v>
      </c>
      <c r="AT54" s="374"/>
      <c r="AU54" s="423">
        <f t="shared" si="13"/>
        <v>0</v>
      </c>
      <c r="AV54" s="423">
        <f t="shared" si="14"/>
        <v>0</v>
      </c>
      <c r="AW54" s="374"/>
      <c r="AX54" s="423">
        <f t="shared" si="15"/>
        <v>2000</v>
      </c>
      <c r="AY54" s="423">
        <f t="shared" si="16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90"/>
      <c r="I55" s="191"/>
      <c r="J55" s="130" t="s">
        <v>63</v>
      </c>
      <c r="K55" s="176"/>
      <c r="L55" s="176"/>
      <c r="M55" s="177"/>
      <c r="N55" s="101" t="s">
        <v>64</v>
      </c>
      <c r="O55" s="192">
        <f>O56</f>
        <v>2000</v>
      </c>
      <c r="P55" s="192">
        <f t="shared" si="27"/>
        <v>2000</v>
      </c>
      <c r="Q55" s="192">
        <f t="shared" si="27"/>
        <v>2000</v>
      </c>
      <c r="R55" s="192">
        <f>R56</f>
        <v>2000</v>
      </c>
      <c r="S55" s="380"/>
      <c r="T55" s="192">
        <f>T56</f>
        <v>1000</v>
      </c>
      <c r="U55" s="192">
        <f t="shared" si="28"/>
        <v>0</v>
      </c>
      <c r="V55" s="192">
        <f t="shared" si="28"/>
        <v>1000</v>
      </c>
      <c r="W55" s="192">
        <f t="shared" si="29"/>
        <v>2000</v>
      </c>
      <c r="X55" s="65">
        <f t="shared" si="4"/>
        <v>100</v>
      </c>
      <c r="Y55" s="374"/>
      <c r="Z55" s="102">
        <f>Z56</f>
        <v>0</v>
      </c>
      <c r="AA55" s="192">
        <f t="shared" si="30"/>
        <v>0</v>
      </c>
      <c r="AB55" s="192">
        <f t="shared" si="30"/>
        <v>0</v>
      </c>
      <c r="AC55" s="192">
        <f t="shared" si="31"/>
        <v>0</v>
      </c>
      <c r="AD55" s="424">
        <f t="shared" si="6"/>
        <v>0</v>
      </c>
      <c r="AE55" s="374"/>
      <c r="AF55" s="420">
        <f t="shared" si="7"/>
        <v>2000</v>
      </c>
      <c r="AG55" s="420">
        <f t="shared" si="8"/>
        <v>100</v>
      </c>
      <c r="AH55" s="374"/>
      <c r="AI55" s="420">
        <f>AI56</f>
        <v>0</v>
      </c>
      <c r="AJ55" s="192">
        <f t="shared" si="32"/>
        <v>0</v>
      </c>
      <c r="AK55" s="192">
        <f t="shared" si="32"/>
        <v>0</v>
      </c>
      <c r="AL55" s="192">
        <f t="shared" si="33"/>
        <v>0</v>
      </c>
      <c r="AM55" s="424">
        <f t="shared" si="10"/>
        <v>0</v>
      </c>
      <c r="AN55" s="374"/>
      <c r="AO55" s="420">
        <f>AO56</f>
        <v>0</v>
      </c>
      <c r="AP55" s="192">
        <f t="shared" si="34"/>
        <v>0</v>
      </c>
      <c r="AQ55" s="192">
        <f t="shared" si="34"/>
        <v>0</v>
      </c>
      <c r="AR55" s="192">
        <f t="shared" si="35"/>
        <v>0</v>
      </c>
      <c r="AS55" s="424">
        <f t="shared" si="12"/>
        <v>0</v>
      </c>
      <c r="AT55" s="374"/>
      <c r="AU55" s="420">
        <f t="shared" si="13"/>
        <v>0</v>
      </c>
      <c r="AV55" s="65">
        <f t="shared" si="14"/>
        <v>0</v>
      </c>
      <c r="AW55" s="374"/>
      <c r="AX55" s="420">
        <f t="shared" si="15"/>
        <v>2000</v>
      </c>
      <c r="AY55" s="420">
        <f t="shared" si="16"/>
        <v>100</v>
      </c>
    </row>
    <row r="56" spans="1:51" ht="30" customHeight="1" x14ac:dyDescent="0.2">
      <c r="A56" s="82"/>
      <c r="B56" s="83"/>
      <c r="C56" s="83"/>
      <c r="D56" s="63"/>
      <c r="E56" s="60"/>
      <c r="F56" s="83"/>
      <c r="G56" s="104"/>
      <c r="H56" s="105"/>
      <c r="I56" s="59"/>
      <c r="J56" s="60"/>
      <c r="K56" s="133">
        <v>1</v>
      </c>
      <c r="L56" s="62"/>
      <c r="M56" s="63"/>
      <c r="N56" s="134" t="s">
        <v>65</v>
      </c>
      <c r="O56" s="135">
        <v>2000</v>
      </c>
      <c r="P56" s="136">
        <v>2000</v>
      </c>
      <c r="Q56" s="137">
        <v>2000</v>
      </c>
      <c r="R56" s="135">
        <v>2000</v>
      </c>
      <c r="S56" s="377"/>
      <c r="T56" s="135">
        <v>1000</v>
      </c>
      <c r="U56" s="135"/>
      <c r="V56" s="135">
        <v>1000</v>
      </c>
      <c r="W56" s="135">
        <f t="shared" si="29"/>
        <v>2000</v>
      </c>
      <c r="X56" s="65">
        <f t="shared" si="4"/>
        <v>100</v>
      </c>
      <c r="Y56" s="374"/>
      <c r="Z56" s="135"/>
      <c r="AA56" s="135"/>
      <c r="AB56" s="135"/>
      <c r="AC56" s="135">
        <f t="shared" si="31"/>
        <v>0</v>
      </c>
      <c r="AD56" s="424">
        <f t="shared" si="6"/>
        <v>0</v>
      </c>
      <c r="AE56" s="374"/>
      <c r="AF56" s="424">
        <f t="shared" si="7"/>
        <v>2000</v>
      </c>
      <c r="AG56" s="424">
        <f t="shared" si="8"/>
        <v>100</v>
      </c>
      <c r="AH56" s="374"/>
      <c r="AI56" s="424"/>
      <c r="AJ56" s="135"/>
      <c r="AK56" s="135"/>
      <c r="AL56" s="135">
        <f t="shared" si="33"/>
        <v>0</v>
      </c>
      <c r="AM56" s="424">
        <f t="shared" si="10"/>
        <v>0</v>
      </c>
      <c r="AN56" s="374"/>
      <c r="AO56" s="424"/>
      <c r="AP56" s="135"/>
      <c r="AQ56" s="135"/>
      <c r="AR56" s="135">
        <f t="shared" si="35"/>
        <v>0</v>
      </c>
      <c r="AS56" s="424">
        <f t="shared" si="12"/>
        <v>0</v>
      </c>
      <c r="AT56" s="374"/>
      <c r="AU56" s="424">
        <f t="shared" si="13"/>
        <v>0</v>
      </c>
      <c r="AV56" s="65">
        <f t="shared" si="14"/>
        <v>0</v>
      </c>
      <c r="AW56" s="374"/>
      <c r="AX56" s="424">
        <f t="shared" si="15"/>
        <v>2000</v>
      </c>
      <c r="AY56" s="424">
        <f t="shared" si="16"/>
        <v>100</v>
      </c>
    </row>
    <row r="57" spans="1:51" s="194" customFormat="1" x14ac:dyDescent="0.2"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5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U19" sqref="U19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40" width="9.140625" style="14"/>
    <col min="241" max="248" width="4" style="14" customWidth="1"/>
    <col min="249" max="249" width="6" style="14" customWidth="1"/>
    <col min="250" max="251" width="4" style="14" customWidth="1"/>
    <col min="252" max="253" width="0" style="14" hidden="1" customWidth="1"/>
    <col min="254" max="254" width="47.7109375" style="14" customWidth="1"/>
    <col min="255" max="257" width="0" style="14" hidden="1" customWidth="1"/>
    <col min="258" max="258" width="14.5703125" style="14" customWidth="1"/>
    <col min="259" max="268" width="0" style="14" hidden="1" customWidth="1"/>
    <col min="269" max="269" width="1.7109375" style="14" customWidth="1"/>
    <col min="270" max="270" width="13" style="14" customWidth="1"/>
    <col min="271" max="272" width="11.7109375" style="14" customWidth="1"/>
    <col min="273" max="273" width="13" style="14" customWidth="1"/>
    <col min="274" max="274" width="11.7109375" style="14" customWidth="1"/>
    <col min="275" max="275" width="1.7109375" style="14" customWidth="1"/>
    <col min="276" max="276" width="13" style="14" customWidth="1"/>
    <col min="277" max="278" width="11.7109375" style="14" customWidth="1"/>
    <col min="279" max="279" width="13" style="14" customWidth="1"/>
    <col min="280" max="280" width="11.7109375" style="14" customWidth="1"/>
    <col min="281" max="281" width="1.7109375" style="14" customWidth="1"/>
    <col min="282" max="282" width="13" style="14" customWidth="1"/>
    <col min="283" max="283" width="11.7109375" style="14" customWidth="1"/>
    <col min="284" max="284" width="1.7109375" style="14" customWidth="1"/>
    <col min="285" max="288" width="13" style="14" customWidth="1"/>
    <col min="289" max="289" width="11.7109375" style="14" customWidth="1"/>
    <col min="290" max="290" width="1.7109375" style="14" customWidth="1"/>
    <col min="291" max="293" width="11.7109375" style="14" customWidth="1"/>
    <col min="294" max="294" width="13" style="14" customWidth="1"/>
    <col min="295" max="295" width="11.7109375" style="14" customWidth="1"/>
    <col min="296" max="296" width="1.7109375" style="14" customWidth="1"/>
    <col min="297" max="297" width="13" style="14" customWidth="1"/>
    <col min="298" max="298" width="11.7109375" style="14" customWidth="1"/>
    <col min="299" max="299" width="1.7109375" style="14" customWidth="1"/>
    <col min="300" max="300" width="14.5703125" style="14" customWidth="1"/>
    <col min="301" max="301" width="11.7109375" style="14" customWidth="1"/>
    <col min="302" max="302" width="1.7109375" style="14" customWidth="1"/>
    <col min="303" max="496" width="9.140625" style="14"/>
    <col min="497" max="504" width="4" style="14" customWidth="1"/>
    <col min="505" max="505" width="6" style="14" customWidth="1"/>
    <col min="506" max="507" width="4" style="14" customWidth="1"/>
    <col min="508" max="509" width="0" style="14" hidden="1" customWidth="1"/>
    <col min="510" max="510" width="47.7109375" style="14" customWidth="1"/>
    <col min="511" max="513" width="0" style="14" hidden="1" customWidth="1"/>
    <col min="514" max="514" width="14.5703125" style="14" customWidth="1"/>
    <col min="515" max="524" width="0" style="14" hidden="1" customWidth="1"/>
    <col min="525" max="525" width="1.7109375" style="14" customWidth="1"/>
    <col min="526" max="526" width="13" style="14" customWidth="1"/>
    <col min="527" max="528" width="11.7109375" style="14" customWidth="1"/>
    <col min="529" max="529" width="13" style="14" customWidth="1"/>
    <col min="530" max="530" width="11.7109375" style="14" customWidth="1"/>
    <col min="531" max="531" width="1.7109375" style="14" customWidth="1"/>
    <col min="532" max="532" width="13" style="14" customWidth="1"/>
    <col min="533" max="534" width="11.7109375" style="14" customWidth="1"/>
    <col min="535" max="535" width="13" style="14" customWidth="1"/>
    <col min="536" max="536" width="11.7109375" style="14" customWidth="1"/>
    <col min="537" max="537" width="1.7109375" style="14" customWidth="1"/>
    <col min="538" max="538" width="13" style="14" customWidth="1"/>
    <col min="539" max="539" width="11.7109375" style="14" customWidth="1"/>
    <col min="540" max="540" width="1.7109375" style="14" customWidth="1"/>
    <col min="541" max="544" width="13" style="14" customWidth="1"/>
    <col min="545" max="545" width="11.7109375" style="14" customWidth="1"/>
    <col min="546" max="546" width="1.7109375" style="14" customWidth="1"/>
    <col min="547" max="549" width="11.7109375" style="14" customWidth="1"/>
    <col min="550" max="550" width="13" style="14" customWidth="1"/>
    <col min="551" max="551" width="11.7109375" style="14" customWidth="1"/>
    <col min="552" max="552" width="1.7109375" style="14" customWidth="1"/>
    <col min="553" max="553" width="13" style="14" customWidth="1"/>
    <col min="554" max="554" width="11.7109375" style="14" customWidth="1"/>
    <col min="555" max="555" width="1.7109375" style="14" customWidth="1"/>
    <col min="556" max="556" width="14.5703125" style="14" customWidth="1"/>
    <col min="557" max="557" width="11.7109375" style="14" customWidth="1"/>
    <col min="558" max="558" width="1.7109375" style="14" customWidth="1"/>
    <col min="559" max="752" width="9.140625" style="14"/>
    <col min="753" max="760" width="4" style="14" customWidth="1"/>
    <col min="761" max="761" width="6" style="14" customWidth="1"/>
    <col min="762" max="763" width="4" style="14" customWidth="1"/>
    <col min="764" max="765" width="0" style="14" hidden="1" customWidth="1"/>
    <col min="766" max="766" width="47.7109375" style="14" customWidth="1"/>
    <col min="767" max="769" width="0" style="14" hidden="1" customWidth="1"/>
    <col min="770" max="770" width="14.5703125" style="14" customWidth="1"/>
    <col min="771" max="780" width="0" style="14" hidden="1" customWidth="1"/>
    <col min="781" max="781" width="1.7109375" style="14" customWidth="1"/>
    <col min="782" max="782" width="13" style="14" customWidth="1"/>
    <col min="783" max="784" width="11.7109375" style="14" customWidth="1"/>
    <col min="785" max="785" width="13" style="14" customWidth="1"/>
    <col min="786" max="786" width="11.7109375" style="14" customWidth="1"/>
    <col min="787" max="787" width="1.7109375" style="14" customWidth="1"/>
    <col min="788" max="788" width="13" style="14" customWidth="1"/>
    <col min="789" max="790" width="11.7109375" style="14" customWidth="1"/>
    <col min="791" max="791" width="13" style="14" customWidth="1"/>
    <col min="792" max="792" width="11.7109375" style="14" customWidth="1"/>
    <col min="793" max="793" width="1.7109375" style="14" customWidth="1"/>
    <col min="794" max="794" width="13" style="14" customWidth="1"/>
    <col min="795" max="795" width="11.7109375" style="14" customWidth="1"/>
    <col min="796" max="796" width="1.7109375" style="14" customWidth="1"/>
    <col min="797" max="800" width="13" style="14" customWidth="1"/>
    <col min="801" max="801" width="11.7109375" style="14" customWidth="1"/>
    <col min="802" max="802" width="1.7109375" style="14" customWidth="1"/>
    <col min="803" max="805" width="11.7109375" style="14" customWidth="1"/>
    <col min="806" max="806" width="13" style="14" customWidth="1"/>
    <col min="807" max="807" width="11.7109375" style="14" customWidth="1"/>
    <col min="808" max="808" width="1.7109375" style="14" customWidth="1"/>
    <col min="809" max="809" width="13" style="14" customWidth="1"/>
    <col min="810" max="810" width="11.7109375" style="14" customWidth="1"/>
    <col min="811" max="811" width="1.7109375" style="14" customWidth="1"/>
    <col min="812" max="812" width="14.5703125" style="14" customWidth="1"/>
    <col min="813" max="813" width="11.7109375" style="14" customWidth="1"/>
    <col min="814" max="814" width="1.7109375" style="14" customWidth="1"/>
    <col min="815" max="1008" width="9.140625" style="14"/>
    <col min="1009" max="1016" width="4" style="14" customWidth="1"/>
    <col min="1017" max="1017" width="6" style="14" customWidth="1"/>
    <col min="1018" max="1019" width="4" style="14" customWidth="1"/>
    <col min="1020" max="1021" width="0" style="14" hidden="1" customWidth="1"/>
    <col min="1022" max="1022" width="47.7109375" style="14" customWidth="1"/>
    <col min="1023" max="1025" width="0" style="14" hidden="1" customWidth="1"/>
    <col min="1026" max="1026" width="14.5703125" style="14" customWidth="1"/>
    <col min="1027" max="1036" width="0" style="14" hidden="1" customWidth="1"/>
    <col min="1037" max="1037" width="1.7109375" style="14" customWidth="1"/>
    <col min="1038" max="1038" width="13" style="14" customWidth="1"/>
    <col min="1039" max="1040" width="11.7109375" style="14" customWidth="1"/>
    <col min="1041" max="1041" width="13" style="14" customWidth="1"/>
    <col min="1042" max="1042" width="11.7109375" style="14" customWidth="1"/>
    <col min="1043" max="1043" width="1.7109375" style="14" customWidth="1"/>
    <col min="1044" max="1044" width="13" style="14" customWidth="1"/>
    <col min="1045" max="1046" width="11.7109375" style="14" customWidth="1"/>
    <col min="1047" max="1047" width="13" style="14" customWidth="1"/>
    <col min="1048" max="1048" width="11.7109375" style="14" customWidth="1"/>
    <col min="1049" max="1049" width="1.7109375" style="14" customWidth="1"/>
    <col min="1050" max="1050" width="13" style="14" customWidth="1"/>
    <col min="1051" max="1051" width="11.7109375" style="14" customWidth="1"/>
    <col min="1052" max="1052" width="1.7109375" style="14" customWidth="1"/>
    <col min="1053" max="1056" width="13" style="14" customWidth="1"/>
    <col min="1057" max="1057" width="11.7109375" style="14" customWidth="1"/>
    <col min="1058" max="1058" width="1.7109375" style="14" customWidth="1"/>
    <col min="1059" max="1061" width="11.7109375" style="14" customWidth="1"/>
    <col min="1062" max="1062" width="13" style="14" customWidth="1"/>
    <col min="1063" max="1063" width="11.7109375" style="14" customWidth="1"/>
    <col min="1064" max="1064" width="1.7109375" style="14" customWidth="1"/>
    <col min="1065" max="1065" width="13" style="14" customWidth="1"/>
    <col min="1066" max="1066" width="11.7109375" style="14" customWidth="1"/>
    <col min="1067" max="1067" width="1.7109375" style="14" customWidth="1"/>
    <col min="1068" max="1068" width="14.5703125" style="14" customWidth="1"/>
    <col min="1069" max="1069" width="11.7109375" style="14" customWidth="1"/>
    <col min="1070" max="1070" width="1.7109375" style="14" customWidth="1"/>
    <col min="1071" max="1264" width="9.140625" style="14"/>
    <col min="1265" max="1272" width="4" style="14" customWidth="1"/>
    <col min="1273" max="1273" width="6" style="14" customWidth="1"/>
    <col min="1274" max="1275" width="4" style="14" customWidth="1"/>
    <col min="1276" max="1277" width="0" style="14" hidden="1" customWidth="1"/>
    <col min="1278" max="1278" width="47.7109375" style="14" customWidth="1"/>
    <col min="1279" max="1281" width="0" style="14" hidden="1" customWidth="1"/>
    <col min="1282" max="1282" width="14.5703125" style="14" customWidth="1"/>
    <col min="1283" max="1292" width="0" style="14" hidden="1" customWidth="1"/>
    <col min="1293" max="1293" width="1.7109375" style="14" customWidth="1"/>
    <col min="1294" max="1294" width="13" style="14" customWidth="1"/>
    <col min="1295" max="1296" width="11.7109375" style="14" customWidth="1"/>
    <col min="1297" max="1297" width="13" style="14" customWidth="1"/>
    <col min="1298" max="1298" width="11.7109375" style="14" customWidth="1"/>
    <col min="1299" max="1299" width="1.7109375" style="14" customWidth="1"/>
    <col min="1300" max="1300" width="13" style="14" customWidth="1"/>
    <col min="1301" max="1302" width="11.7109375" style="14" customWidth="1"/>
    <col min="1303" max="1303" width="13" style="14" customWidth="1"/>
    <col min="1304" max="1304" width="11.7109375" style="14" customWidth="1"/>
    <col min="1305" max="1305" width="1.7109375" style="14" customWidth="1"/>
    <col min="1306" max="1306" width="13" style="14" customWidth="1"/>
    <col min="1307" max="1307" width="11.7109375" style="14" customWidth="1"/>
    <col min="1308" max="1308" width="1.7109375" style="14" customWidth="1"/>
    <col min="1309" max="1312" width="13" style="14" customWidth="1"/>
    <col min="1313" max="1313" width="11.7109375" style="14" customWidth="1"/>
    <col min="1314" max="1314" width="1.7109375" style="14" customWidth="1"/>
    <col min="1315" max="1317" width="11.7109375" style="14" customWidth="1"/>
    <col min="1318" max="1318" width="13" style="14" customWidth="1"/>
    <col min="1319" max="1319" width="11.7109375" style="14" customWidth="1"/>
    <col min="1320" max="1320" width="1.7109375" style="14" customWidth="1"/>
    <col min="1321" max="1321" width="13" style="14" customWidth="1"/>
    <col min="1322" max="1322" width="11.7109375" style="14" customWidth="1"/>
    <col min="1323" max="1323" width="1.7109375" style="14" customWidth="1"/>
    <col min="1324" max="1324" width="14.5703125" style="14" customWidth="1"/>
    <col min="1325" max="1325" width="11.7109375" style="14" customWidth="1"/>
    <col min="1326" max="1326" width="1.7109375" style="14" customWidth="1"/>
    <col min="1327" max="1520" width="9.140625" style="14"/>
    <col min="1521" max="1528" width="4" style="14" customWidth="1"/>
    <col min="1529" max="1529" width="6" style="14" customWidth="1"/>
    <col min="1530" max="1531" width="4" style="14" customWidth="1"/>
    <col min="1532" max="1533" width="0" style="14" hidden="1" customWidth="1"/>
    <col min="1534" max="1534" width="47.7109375" style="14" customWidth="1"/>
    <col min="1535" max="1537" width="0" style="14" hidden="1" customWidth="1"/>
    <col min="1538" max="1538" width="14.5703125" style="14" customWidth="1"/>
    <col min="1539" max="1548" width="0" style="14" hidden="1" customWidth="1"/>
    <col min="1549" max="1549" width="1.7109375" style="14" customWidth="1"/>
    <col min="1550" max="1550" width="13" style="14" customWidth="1"/>
    <col min="1551" max="1552" width="11.7109375" style="14" customWidth="1"/>
    <col min="1553" max="1553" width="13" style="14" customWidth="1"/>
    <col min="1554" max="1554" width="11.7109375" style="14" customWidth="1"/>
    <col min="1555" max="1555" width="1.7109375" style="14" customWidth="1"/>
    <col min="1556" max="1556" width="13" style="14" customWidth="1"/>
    <col min="1557" max="1558" width="11.7109375" style="14" customWidth="1"/>
    <col min="1559" max="1559" width="13" style="14" customWidth="1"/>
    <col min="1560" max="1560" width="11.7109375" style="14" customWidth="1"/>
    <col min="1561" max="1561" width="1.7109375" style="14" customWidth="1"/>
    <col min="1562" max="1562" width="13" style="14" customWidth="1"/>
    <col min="1563" max="1563" width="11.7109375" style="14" customWidth="1"/>
    <col min="1564" max="1564" width="1.7109375" style="14" customWidth="1"/>
    <col min="1565" max="1568" width="13" style="14" customWidth="1"/>
    <col min="1569" max="1569" width="11.7109375" style="14" customWidth="1"/>
    <col min="1570" max="1570" width="1.7109375" style="14" customWidth="1"/>
    <col min="1571" max="1573" width="11.7109375" style="14" customWidth="1"/>
    <col min="1574" max="1574" width="13" style="14" customWidth="1"/>
    <col min="1575" max="1575" width="11.7109375" style="14" customWidth="1"/>
    <col min="1576" max="1576" width="1.7109375" style="14" customWidth="1"/>
    <col min="1577" max="1577" width="13" style="14" customWidth="1"/>
    <col min="1578" max="1578" width="11.7109375" style="14" customWidth="1"/>
    <col min="1579" max="1579" width="1.7109375" style="14" customWidth="1"/>
    <col min="1580" max="1580" width="14.5703125" style="14" customWidth="1"/>
    <col min="1581" max="1581" width="11.7109375" style="14" customWidth="1"/>
    <col min="1582" max="1582" width="1.7109375" style="14" customWidth="1"/>
    <col min="1583" max="1776" width="9.140625" style="14"/>
    <col min="1777" max="1784" width="4" style="14" customWidth="1"/>
    <col min="1785" max="1785" width="6" style="14" customWidth="1"/>
    <col min="1786" max="1787" width="4" style="14" customWidth="1"/>
    <col min="1788" max="1789" width="0" style="14" hidden="1" customWidth="1"/>
    <col min="1790" max="1790" width="47.7109375" style="14" customWidth="1"/>
    <col min="1791" max="1793" width="0" style="14" hidden="1" customWidth="1"/>
    <col min="1794" max="1794" width="14.5703125" style="14" customWidth="1"/>
    <col min="1795" max="1804" width="0" style="14" hidden="1" customWidth="1"/>
    <col min="1805" max="1805" width="1.7109375" style="14" customWidth="1"/>
    <col min="1806" max="1806" width="13" style="14" customWidth="1"/>
    <col min="1807" max="1808" width="11.7109375" style="14" customWidth="1"/>
    <col min="1809" max="1809" width="13" style="14" customWidth="1"/>
    <col min="1810" max="1810" width="11.7109375" style="14" customWidth="1"/>
    <col min="1811" max="1811" width="1.7109375" style="14" customWidth="1"/>
    <col min="1812" max="1812" width="13" style="14" customWidth="1"/>
    <col min="1813" max="1814" width="11.7109375" style="14" customWidth="1"/>
    <col min="1815" max="1815" width="13" style="14" customWidth="1"/>
    <col min="1816" max="1816" width="11.7109375" style="14" customWidth="1"/>
    <col min="1817" max="1817" width="1.7109375" style="14" customWidth="1"/>
    <col min="1818" max="1818" width="13" style="14" customWidth="1"/>
    <col min="1819" max="1819" width="11.7109375" style="14" customWidth="1"/>
    <col min="1820" max="1820" width="1.7109375" style="14" customWidth="1"/>
    <col min="1821" max="1824" width="13" style="14" customWidth="1"/>
    <col min="1825" max="1825" width="11.7109375" style="14" customWidth="1"/>
    <col min="1826" max="1826" width="1.7109375" style="14" customWidth="1"/>
    <col min="1827" max="1829" width="11.7109375" style="14" customWidth="1"/>
    <col min="1830" max="1830" width="13" style="14" customWidth="1"/>
    <col min="1831" max="1831" width="11.7109375" style="14" customWidth="1"/>
    <col min="1832" max="1832" width="1.7109375" style="14" customWidth="1"/>
    <col min="1833" max="1833" width="13" style="14" customWidth="1"/>
    <col min="1834" max="1834" width="11.7109375" style="14" customWidth="1"/>
    <col min="1835" max="1835" width="1.7109375" style="14" customWidth="1"/>
    <col min="1836" max="1836" width="14.5703125" style="14" customWidth="1"/>
    <col min="1837" max="1837" width="11.7109375" style="14" customWidth="1"/>
    <col min="1838" max="1838" width="1.7109375" style="14" customWidth="1"/>
    <col min="1839" max="2032" width="9.140625" style="14"/>
    <col min="2033" max="2040" width="4" style="14" customWidth="1"/>
    <col min="2041" max="2041" width="6" style="14" customWidth="1"/>
    <col min="2042" max="2043" width="4" style="14" customWidth="1"/>
    <col min="2044" max="2045" width="0" style="14" hidden="1" customWidth="1"/>
    <col min="2046" max="2046" width="47.7109375" style="14" customWidth="1"/>
    <col min="2047" max="2049" width="0" style="14" hidden="1" customWidth="1"/>
    <col min="2050" max="2050" width="14.5703125" style="14" customWidth="1"/>
    <col min="2051" max="2060" width="0" style="14" hidden="1" customWidth="1"/>
    <col min="2061" max="2061" width="1.7109375" style="14" customWidth="1"/>
    <col min="2062" max="2062" width="13" style="14" customWidth="1"/>
    <col min="2063" max="2064" width="11.7109375" style="14" customWidth="1"/>
    <col min="2065" max="2065" width="13" style="14" customWidth="1"/>
    <col min="2066" max="2066" width="11.7109375" style="14" customWidth="1"/>
    <col min="2067" max="2067" width="1.7109375" style="14" customWidth="1"/>
    <col min="2068" max="2068" width="13" style="14" customWidth="1"/>
    <col min="2069" max="2070" width="11.7109375" style="14" customWidth="1"/>
    <col min="2071" max="2071" width="13" style="14" customWidth="1"/>
    <col min="2072" max="2072" width="11.7109375" style="14" customWidth="1"/>
    <col min="2073" max="2073" width="1.7109375" style="14" customWidth="1"/>
    <col min="2074" max="2074" width="13" style="14" customWidth="1"/>
    <col min="2075" max="2075" width="11.7109375" style="14" customWidth="1"/>
    <col min="2076" max="2076" width="1.7109375" style="14" customWidth="1"/>
    <col min="2077" max="2080" width="13" style="14" customWidth="1"/>
    <col min="2081" max="2081" width="11.7109375" style="14" customWidth="1"/>
    <col min="2082" max="2082" width="1.7109375" style="14" customWidth="1"/>
    <col min="2083" max="2085" width="11.7109375" style="14" customWidth="1"/>
    <col min="2086" max="2086" width="13" style="14" customWidth="1"/>
    <col min="2087" max="2087" width="11.7109375" style="14" customWidth="1"/>
    <col min="2088" max="2088" width="1.7109375" style="14" customWidth="1"/>
    <col min="2089" max="2089" width="13" style="14" customWidth="1"/>
    <col min="2090" max="2090" width="11.7109375" style="14" customWidth="1"/>
    <col min="2091" max="2091" width="1.7109375" style="14" customWidth="1"/>
    <col min="2092" max="2092" width="14.5703125" style="14" customWidth="1"/>
    <col min="2093" max="2093" width="11.7109375" style="14" customWidth="1"/>
    <col min="2094" max="2094" width="1.7109375" style="14" customWidth="1"/>
    <col min="2095" max="2288" width="9.140625" style="14"/>
    <col min="2289" max="2296" width="4" style="14" customWidth="1"/>
    <col min="2297" max="2297" width="6" style="14" customWidth="1"/>
    <col min="2298" max="2299" width="4" style="14" customWidth="1"/>
    <col min="2300" max="2301" width="0" style="14" hidden="1" customWidth="1"/>
    <col min="2302" max="2302" width="47.7109375" style="14" customWidth="1"/>
    <col min="2303" max="2305" width="0" style="14" hidden="1" customWidth="1"/>
    <col min="2306" max="2306" width="14.5703125" style="14" customWidth="1"/>
    <col min="2307" max="2316" width="0" style="14" hidden="1" customWidth="1"/>
    <col min="2317" max="2317" width="1.7109375" style="14" customWidth="1"/>
    <col min="2318" max="2318" width="13" style="14" customWidth="1"/>
    <col min="2319" max="2320" width="11.7109375" style="14" customWidth="1"/>
    <col min="2321" max="2321" width="13" style="14" customWidth="1"/>
    <col min="2322" max="2322" width="11.7109375" style="14" customWidth="1"/>
    <col min="2323" max="2323" width="1.7109375" style="14" customWidth="1"/>
    <col min="2324" max="2324" width="13" style="14" customWidth="1"/>
    <col min="2325" max="2326" width="11.7109375" style="14" customWidth="1"/>
    <col min="2327" max="2327" width="13" style="14" customWidth="1"/>
    <col min="2328" max="2328" width="11.7109375" style="14" customWidth="1"/>
    <col min="2329" max="2329" width="1.7109375" style="14" customWidth="1"/>
    <col min="2330" max="2330" width="13" style="14" customWidth="1"/>
    <col min="2331" max="2331" width="11.7109375" style="14" customWidth="1"/>
    <col min="2332" max="2332" width="1.7109375" style="14" customWidth="1"/>
    <col min="2333" max="2336" width="13" style="14" customWidth="1"/>
    <col min="2337" max="2337" width="11.7109375" style="14" customWidth="1"/>
    <col min="2338" max="2338" width="1.7109375" style="14" customWidth="1"/>
    <col min="2339" max="2341" width="11.7109375" style="14" customWidth="1"/>
    <col min="2342" max="2342" width="13" style="14" customWidth="1"/>
    <col min="2343" max="2343" width="11.7109375" style="14" customWidth="1"/>
    <col min="2344" max="2344" width="1.7109375" style="14" customWidth="1"/>
    <col min="2345" max="2345" width="13" style="14" customWidth="1"/>
    <col min="2346" max="2346" width="11.7109375" style="14" customWidth="1"/>
    <col min="2347" max="2347" width="1.7109375" style="14" customWidth="1"/>
    <col min="2348" max="2348" width="14.5703125" style="14" customWidth="1"/>
    <col min="2349" max="2349" width="11.7109375" style="14" customWidth="1"/>
    <col min="2350" max="2350" width="1.7109375" style="14" customWidth="1"/>
    <col min="2351" max="2544" width="9.140625" style="14"/>
    <col min="2545" max="2552" width="4" style="14" customWidth="1"/>
    <col min="2553" max="2553" width="6" style="14" customWidth="1"/>
    <col min="2554" max="2555" width="4" style="14" customWidth="1"/>
    <col min="2556" max="2557" width="0" style="14" hidden="1" customWidth="1"/>
    <col min="2558" max="2558" width="47.7109375" style="14" customWidth="1"/>
    <col min="2559" max="2561" width="0" style="14" hidden="1" customWidth="1"/>
    <col min="2562" max="2562" width="14.5703125" style="14" customWidth="1"/>
    <col min="2563" max="2572" width="0" style="14" hidden="1" customWidth="1"/>
    <col min="2573" max="2573" width="1.7109375" style="14" customWidth="1"/>
    <col min="2574" max="2574" width="13" style="14" customWidth="1"/>
    <col min="2575" max="2576" width="11.7109375" style="14" customWidth="1"/>
    <col min="2577" max="2577" width="13" style="14" customWidth="1"/>
    <col min="2578" max="2578" width="11.7109375" style="14" customWidth="1"/>
    <col min="2579" max="2579" width="1.7109375" style="14" customWidth="1"/>
    <col min="2580" max="2580" width="13" style="14" customWidth="1"/>
    <col min="2581" max="2582" width="11.7109375" style="14" customWidth="1"/>
    <col min="2583" max="2583" width="13" style="14" customWidth="1"/>
    <col min="2584" max="2584" width="11.7109375" style="14" customWidth="1"/>
    <col min="2585" max="2585" width="1.7109375" style="14" customWidth="1"/>
    <col min="2586" max="2586" width="13" style="14" customWidth="1"/>
    <col min="2587" max="2587" width="11.7109375" style="14" customWidth="1"/>
    <col min="2588" max="2588" width="1.7109375" style="14" customWidth="1"/>
    <col min="2589" max="2592" width="13" style="14" customWidth="1"/>
    <col min="2593" max="2593" width="11.7109375" style="14" customWidth="1"/>
    <col min="2594" max="2594" width="1.7109375" style="14" customWidth="1"/>
    <col min="2595" max="2597" width="11.7109375" style="14" customWidth="1"/>
    <col min="2598" max="2598" width="13" style="14" customWidth="1"/>
    <col min="2599" max="2599" width="11.7109375" style="14" customWidth="1"/>
    <col min="2600" max="2600" width="1.7109375" style="14" customWidth="1"/>
    <col min="2601" max="2601" width="13" style="14" customWidth="1"/>
    <col min="2602" max="2602" width="11.7109375" style="14" customWidth="1"/>
    <col min="2603" max="2603" width="1.7109375" style="14" customWidth="1"/>
    <col min="2604" max="2604" width="14.5703125" style="14" customWidth="1"/>
    <col min="2605" max="2605" width="11.7109375" style="14" customWidth="1"/>
    <col min="2606" max="2606" width="1.7109375" style="14" customWidth="1"/>
    <col min="2607" max="2800" width="9.140625" style="14"/>
    <col min="2801" max="2808" width="4" style="14" customWidth="1"/>
    <col min="2809" max="2809" width="6" style="14" customWidth="1"/>
    <col min="2810" max="2811" width="4" style="14" customWidth="1"/>
    <col min="2812" max="2813" width="0" style="14" hidden="1" customWidth="1"/>
    <col min="2814" max="2814" width="47.7109375" style="14" customWidth="1"/>
    <col min="2815" max="2817" width="0" style="14" hidden="1" customWidth="1"/>
    <col min="2818" max="2818" width="14.5703125" style="14" customWidth="1"/>
    <col min="2819" max="2828" width="0" style="14" hidden="1" customWidth="1"/>
    <col min="2829" max="2829" width="1.7109375" style="14" customWidth="1"/>
    <col min="2830" max="2830" width="13" style="14" customWidth="1"/>
    <col min="2831" max="2832" width="11.7109375" style="14" customWidth="1"/>
    <col min="2833" max="2833" width="13" style="14" customWidth="1"/>
    <col min="2834" max="2834" width="11.7109375" style="14" customWidth="1"/>
    <col min="2835" max="2835" width="1.7109375" style="14" customWidth="1"/>
    <col min="2836" max="2836" width="13" style="14" customWidth="1"/>
    <col min="2837" max="2838" width="11.7109375" style="14" customWidth="1"/>
    <col min="2839" max="2839" width="13" style="14" customWidth="1"/>
    <col min="2840" max="2840" width="11.7109375" style="14" customWidth="1"/>
    <col min="2841" max="2841" width="1.7109375" style="14" customWidth="1"/>
    <col min="2842" max="2842" width="13" style="14" customWidth="1"/>
    <col min="2843" max="2843" width="11.7109375" style="14" customWidth="1"/>
    <col min="2844" max="2844" width="1.7109375" style="14" customWidth="1"/>
    <col min="2845" max="2848" width="13" style="14" customWidth="1"/>
    <col min="2849" max="2849" width="11.7109375" style="14" customWidth="1"/>
    <col min="2850" max="2850" width="1.7109375" style="14" customWidth="1"/>
    <col min="2851" max="2853" width="11.7109375" style="14" customWidth="1"/>
    <col min="2854" max="2854" width="13" style="14" customWidth="1"/>
    <col min="2855" max="2855" width="11.7109375" style="14" customWidth="1"/>
    <col min="2856" max="2856" width="1.7109375" style="14" customWidth="1"/>
    <col min="2857" max="2857" width="13" style="14" customWidth="1"/>
    <col min="2858" max="2858" width="11.7109375" style="14" customWidth="1"/>
    <col min="2859" max="2859" width="1.7109375" style="14" customWidth="1"/>
    <col min="2860" max="2860" width="14.5703125" style="14" customWidth="1"/>
    <col min="2861" max="2861" width="11.7109375" style="14" customWidth="1"/>
    <col min="2862" max="2862" width="1.7109375" style="14" customWidth="1"/>
    <col min="2863" max="3056" width="9.140625" style="14"/>
    <col min="3057" max="3064" width="4" style="14" customWidth="1"/>
    <col min="3065" max="3065" width="6" style="14" customWidth="1"/>
    <col min="3066" max="3067" width="4" style="14" customWidth="1"/>
    <col min="3068" max="3069" width="0" style="14" hidden="1" customWidth="1"/>
    <col min="3070" max="3070" width="47.7109375" style="14" customWidth="1"/>
    <col min="3071" max="3073" width="0" style="14" hidden="1" customWidth="1"/>
    <col min="3074" max="3074" width="14.5703125" style="14" customWidth="1"/>
    <col min="3075" max="3084" width="0" style="14" hidden="1" customWidth="1"/>
    <col min="3085" max="3085" width="1.7109375" style="14" customWidth="1"/>
    <col min="3086" max="3086" width="13" style="14" customWidth="1"/>
    <col min="3087" max="3088" width="11.7109375" style="14" customWidth="1"/>
    <col min="3089" max="3089" width="13" style="14" customWidth="1"/>
    <col min="3090" max="3090" width="11.7109375" style="14" customWidth="1"/>
    <col min="3091" max="3091" width="1.7109375" style="14" customWidth="1"/>
    <col min="3092" max="3092" width="13" style="14" customWidth="1"/>
    <col min="3093" max="3094" width="11.7109375" style="14" customWidth="1"/>
    <col min="3095" max="3095" width="13" style="14" customWidth="1"/>
    <col min="3096" max="3096" width="11.7109375" style="14" customWidth="1"/>
    <col min="3097" max="3097" width="1.7109375" style="14" customWidth="1"/>
    <col min="3098" max="3098" width="13" style="14" customWidth="1"/>
    <col min="3099" max="3099" width="11.7109375" style="14" customWidth="1"/>
    <col min="3100" max="3100" width="1.7109375" style="14" customWidth="1"/>
    <col min="3101" max="3104" width="13" style="14" customWidth="1"/>
    <col min="3105" max="3105" width="11.7109375" style="14" customWidth="1"/>
    <col min="3106" max="3106" width="1.7109375" style="14" customWidth="1"/>
    <col min="3107" max="3109" width="11.7109375" style="14" customWidth="1"/>
    <col min="3110" max="3110" width="13" style="14" customWidth="1"/>
    <col min="3111" max="3111" width="11.7109375" style="14" customWidth="1"/>
    <col min="3112" max="3112" width="1.7109375" style="14" customWidth="1"/>
    <col min="3113" max="3113" width="13" style="14" customWidth="1"/>
    <col min="3114" max="3114" width="11.7109375" style="14" customWidth="1"/>
    <col min="3115" max="3115" width="1.7109375" style="14" customWidth="1"/>
    <col min="3116" max="3116" width="14.5703125" style="14" customWidth="1"/>
    <col min="3117" max="3117" width="11.7109375" style="14" customWidth="1"/>
    <col min="3118" max="3118" width="1.7109375" style="14" customWidth="1"/>
    <col min="3119" max="3312" width="9.140625" style="14"/>
    <col min="3313" max="3320" width="4" style="14" customWidth="1"/>
    <col min="3321" max="3321" width="6" style="14" customWidth="1"/>
    <col min="3322" max="3323" width="4" style="14" customWidth="1"/>
    <col min="3324" max="3325" width="0" style="14" hidden="1" customWidth="1"/>
    <col min="3326" max="3326" width="47.7109375" style="14" customWidth="1"/>
    <col min="3327" max="3329" width="0" style="14" hidden="1" customWidth="1"/>
    <col min="3330" max="3330" width="14.5703125" style="14" customWidth="1"/>
    <col min="3331" max="3340" width="0" style="14" hidden="1" customWidth="1"/>
    <col min="3341" max="3341" width="1.7109375" style="14" customWidth="1"/>
    <col min="3342" max="3342" width="13" style="14" customWidth="1"/>
    <col min="3343" max="3344" width="11.7109375" style="14" customWidth="1"/>
    <col min="3345" max="3345" width="13" style="14" customWidth="1"/>
    <col min="3346" max="3346" width="11.7109375" style="14" customWidth="1"/>
    <col min="3347" max="3347" width="1.7109375" style="14" customWidth="1"/>
    <col min="3348" max="3348" width="13" style="14" customWidth="1"/>
    <col min="3349" max="3350" width="11.7109375" style="14" customWidth="1"/>
    <col min="3351" max="3351" width="13" style="14" customWidth="1"/>
    <col min="3352" max="3352" width="11.7109375" style="14" customWidth="1"/>
    <col min="3353" max="3353" width="1.7109375" style="14" customWidth="1"/>
    <col min="3354" max="3354" width="13" style="14" customWidth="1"/>
    <col min="3355" max="3355" width="11.7109375" style="14" customWidth="1"/>
    <col min="3356" max="3356" width="1.7109375" style="14" customWidth="1"/>
    <col min="3357" max="3360" width="13" style="14" customWidth="1"/>
    <col min="3361" max="3361" width="11.7109375" style="14" customWidth="1"/>
    <col min="3362" max="3362" width="1.7109375" style="14" customWidth="1"/>
    <col min="3363" max="3365" width="11.7109375" style="14" customWidth="1"/>
    <col min="3366" max="3366" width="13" style="14" customWidth="1"/>
    <col min="3367" max="3367" width="11.7109375" style="14" customWidth="1"/>
    <col min="3368" max="3368" width="1.7109375" style="14" customWidth="1"/>
    <col min="3369" max="3369" width="13" style="14" customWidth="1"/>
    <col min="3370" max="3370" width="11.7109375" style="14" customWidth="1"/>
    <col min="3371" max="3371" width="1.7109375" style="14" customWidth="1"/>
    <col min="3372" max="3372" width="14.5703125" style="14" customWidth="1"/>
    <col min="3373" max="3373" width="11.7109375" style="14" customWidth="1"/>
    <col min="3374" max="3374" width="1.7109375" style="14" customWidth="1"/>
    <col min="3375" max="3568" width="9.140625" style="14"/>
    <col min="3569" max="3576" width="4" style="14" customWidth="1"/>
    <col min="3577" max="3577" width="6" style="14" customWidth="1"/>
    <col min="3578" max="3579" width="4" style="14" customWidth="1"/>
    <col min="3580" max="3581" width="0" style="14" hidden="1" customWidth="1"/>
    <col min="3582" max="3582" width="47.7109375" style="14" customWidth="1"/>
    <col min="3583" max="3585" width="0" style="14" hidden="1" customWidth="1"/>
    <col min="3586" max="3586" width="14.5703125" style="14" customWidth="1"/>
    <col min="3587" max="3596" width="0" style="14" hidden="1" customWidth="1"/>
    <col min="3597" max="3597" width="1.7109375" style="14" customWidth="1"/>
    <col min="3598" max="3598" width="13" style="14" customWidth="1"/>
    <col min="3599" max="3600" width="11.7109375" style="14" customWidth="1"/>
    <col min="3601" max="3601" width="13" style="14" customWidth="1"/>
    <col min="3602" max="3602" width="11.7109375" style="14" customWidth="1"/>
    <col min="3603" max="3603" width="1.7109375" style="14" customWidth="1"/>
    <col min="3604" max="3604" width="13" style="14" customWidth="1"/>
    <col min="3605" max="3606" width="11.7109375" style="14" customWidth="1"/>
    <col min="3607" max="3607" width="13" style="14" customWidth="1"/>
    <col min="3608" max="3608" width="11.7109375" style="14" customWidth="1"/>
    <col min="3609" max="3609" width="1.7109375" style="14" customWidth="1"/>
    <col min="3610" max="3610" width="13" style="14" customWidth="1"/>
    <col min="3611" max="3611" width="11.7109375" style="14" customWidth="1"/>
    <col min="3612" max="3612" width="1.7109375" style="14" customWidth="1"/>
    <col min="3613" max="3616" width="13" style="14" customWidth="1"/>
    <col min="3617" max="3617" width="11.7109375" style="14" customWidth="1"/>
    <col min="3618" max="3618" width="1.7109375" style="14" customWidth="1"/>
    <col min="3619" max="3621" width="11.7109375" style="14" customWidth="1"/>
    <col min="3622" max="3622" width="13" style="14" customWidth="1"/>
    <col min="3623" max="3623" width="11.7109375" style="14" customWidth="1"/>
    <col min="3624" max="3624" width="1.7109375" style="14" customWidth="1"/>
    <col min="3625" max="3625" width="13" style="14" customWidth="1"/>
    <col min="3626" max="3626" width="11.7109375" style="14" customWidth="1"/>
    <col min="3627" max="3627" width="1.7109375" style="14" customWidth="1"/>
    <col min="3628" max="3628" width="14.5703125" style="14" customWidth="1"/>
    <col min="3629" max="3629" width="11.7109375" style="14" customWidth="1"/>
    <col min="3630" max="3630" width="1.7109375" style="14" customWidth="1"/>
    <col min="3631" max="3824" width="9.140625" style="14"/>
    <col min="3825" max="3832" width="4" style="14" customWidth="1"/>
    <col min="3833" max="3833" width="6" style="14" customWidth="1"/>
    <col min="3834" max="3835" width="4" style="14" customWidth="1"/>
    <col min="3836" max="3837" width="0" style="14" hidden="1" customWidth="1"/>
    <col min="3838" max="3838" width="47.7109375" style="14" customWidth="1"/>
    <col min="3839" max="3841" width="0" style="14" hidden="1" customWidth="1"/>
    <col min="3842" max="3842" width="14.5703125" style="14" customWidth="1"/>
    <col min="3843" max="3852" width="0" style="14" hidden="1" customWidth="1"/>
    <col min="3853" max="3853" width="1.7109375" style="14" customWidth="1"/>
    <col min="3854" max="3854" width="13" style="14" customWidth="1"/>
    <col min="3855" max="3856" width="11.7109375" style="14" customWidth="1"/>
    <col min="3857" max="3857" width="13" style="14" customWidth="1"/>
    <col min="3858" max="3858" width="11.7109375" style="14" customWidth="1"/>
    <col min="3859" max="3859" width="1.7109375" style="14" customWidth="1"/>
    <col min="3860" max="3860" width="13" style="14" customWidth="1"/>
    <col min="3861" max="3862" width="11.7109375" style="14" customWidth="1"/>
    <col min="3863" max="3863" width="13" style="14" customWidth="1"/>
    <col min="3864" max="3864" width="11.7109375" style="14" customWidth="1"/>
    <col min="3865" max="3865" width="1.7109375" style="14" customWidth="1"/>
    <col min="3866" max="3866" width="13" style="14" customWidth="1"/>
    <col min="3867" max="3867" width="11.7109375" style="14" customWidth="1"/>
    <col min="3868" max="3868" width="1.7109375" style="14" customWidth="1"/>
    <col min="3869" max="3872" width="13" style="14" customWidth="1"/>
    <col min="3873" max="3873" width="11.7109375" style="14" customWidth="1"/>
    <col min="3874" max="3874" width="1.7109375" style="14" customWidth="1"/>
    <col min="3875" max="3877" width="11.7109375" style="14" customWidth="1"/>
    <col min="3878" max="3878" width="13" style="14" customWidth="1"/>
    <col min="3879" max="3879" width="11.7109375" style="14" customWidth="1"/>
    <col min="3880" max="3880" width="1.7109375" style="14" customWidth="1"/>
    <col min="3881" max="3881" width="13" style="14" customWidth="1"/>
    <col min="3882" max="3882" width="11.7109375" style="14" customWidth="1"/>
    <col min="3883" max="3883" width="1.7109375" style="14" customWidth="1"/>
    <col min="3884" max="3884" width="14.5703125" style="14" customWidth="1"/>
    <col min="3885" max="3885" width="11.7109375" style="14" customWidth="1"/>
    <col min="3886" max="3886" width="1.7109375" style="14" customWidth="1"/>
    <col min="3887" max="4080" width="9.140625" style="14"/>
    <col min="4081" max="4088" width="4" style="14" customWidth="1"/>
    <col min="4089" max="4089" width="6" style="14" customWidth="1"/>
    <col min="4090" max="4091" width="4" style="14" customWidth="1"/>
    <col min="4092" max="4093" width="0" style="14" hidden="1" customWidth="1"/>
    <col min="4094" max="4094" width="47.7109375" style="14" customWidth="1"/>
    <col min="4095" max="4097" width="0" style="14" hidden="1" customWidth="1"/>
    <col min="4098" max="4098" width="14.5703125" style="14" customWidth="1"/>
    <col min="4099" max="4108" width="0" style="14" hidden="1" customWidth="1"/>
    <col min="4109" max="4109" width="1.7109375" style="14" customWidth="1"/>
    <col min="4110" max="4110" width="13" style="14" customWidth="1"/>
    <col min="4111" max="4112" width="11.7109375" style="14" customWidth="1"/>
    <col min="4113" max="4113" width="13" style="14" customWidth="1"/>
    <col min="4114" max="4114" width="11.7109375" style="14" customWidth="1"/>
    <col min="4115" max="4115" width="1.7109375" style="14" customWidth="1"/>
    <col min="4116" max="4116" width="13" style="14" customWidth="1"/>
    <col min="4117" max="4118" width="11.7109375" style="14" customWidth="1"/>
    <col min="4119" max="4119" width="13" style="14" customWidth="1"/>
    <col min="4120" max="4120" width="11.7109375" style="14" customWidth="1"/>
    <col min="4121" max="4121" width="1.7109375" style="14" customWidth="1"/>
    <col min="4122" max="4122" width="13" style="14" customWidth="1"/>
    <col min="4123" max="4123" width="11.7109375" style="14" customWidth="1"/>
    <col min="4124" max="4124" width="1.7109375" style="14" customWidth="1"/>
    <col min="4125" max="4128" width="13" style="14" customWidth="1"/>
    <col min="4129" max="4129" width="11.7109375" style="14" customWidth="1"/>
    <col min="4130" max="4130" width="1.7109375" style="14" customWidth="1"/>
    <col min="4131" max="4133" width="11.7109375" style="14" customWidth="1"/>
    <col min="4134" max="4134" width="13" style="14" customWidth="1"/>
    <col min="4135" max="4135" width="11.7109375" style="14" customWidth="1"/>
    <col min="4136" max="4136" width="1.7109375" style="14" customWidth="1"/>
    <col min="4137" max="4137" width="13" style="14" customWidth="1"/>
    <col min="4138" max="4138" width="11.7109375" style="14" customWidth="1"/>
    <col min="4139" max="4139" width="1.7109375" style="14" customWidth="1"/>
    <col min="4140" max="4140" width="14.5703125" style="14" customWidth="1"/>
    <col min="4141" max="4141" width="11.7109375" style="14" customWidth="1"/>
    <col min="4142" max="4142" width="1.7109375" style="14" customWidth="1"/>
    <col min="4143" max="4336" width="9.140625" style="14"/>
    <col min="4337" max="4344" width="4" style="14" customWidth="1"/>
    <col min="4345" max="4345" width="6" style="14" customWidth="1"/>
    <col min="4346" max="4347" width="4" style="14" customWidth="1"/>
    <col min="4348" max="4349" width="0" style="14" hidden="1" customWidth="1"/>
    <col min="4350" max="4350" width="47.7109375" style="14" customWidth="1"/>
    <col min="4351" max="4353" width="0" style="14" hidden="1" customWidth="1"/>
    <col min="4354" max="4354" width="14.5703125" style="14" customWidth="1"/>
    <col min="4355" max="4364" width="0" style="14" hidden="1" customWidth="1"/>
    <col min="4365" max="4365" width="1.7109375" style="14" customWidth="1"/>
    <col min="4366" max="4366" width="13" style="14" customWidth="1"/>
    <col min="4367" max="4368" width="11.7109375" style="14" customWidth="1"/>
    <col min="4369" max="4369" width="13" style="14" customWidth="1"/>
    <col min="4370" max="4370" width="11.7109375" style="14" customWidth="1"/>
    <col min="4371" max="4371" width="1.7109375" style="14" customWidth="1"/>
    <col min="4372" max="4372" width="13" style="14" customWidth="1"/>
    <col min="4373" max="4374" width="11.7109375" style="14" customWidth="1"/>
    <col min="4375" max="4375" width="13" style="14" customWidth="1"/>
    <col min="4376" max="4376" width="11.7109375" style="14" customWidth="1"/>
    <col min="4377" max="4377" width="1.7109375" style="14" customWidth="1"/>
    <col min="4378" max="4378" width="13" style="14" customWidth="1"/>
    <col min="4379" max="4379" width="11.7109375" style="14" customWidth="1"/>
    <col min="4380" max="4380" width="1.7109375" style="14" customWidth="1"/>
    <col min="4381" max="4384" width="13" style="14" customWidth="1"/>
    <col min="4385" max="4385" width="11.7109375" style="14" customWidth="1"/>
    <col min="4386" max="4386" width="1.7109375" style="14" customWidth="1"/>
    <col min="4387" max="4389" width="11.7109375" style="14" customWidth="1"/>
    <col min="4390" max="4390" width="13" style="14" customWidth="1"/>
    <col min="4391" max="4391" width="11.7109375" style="14" customWidth="1"/>
    <col min="4392" max="4392" width="1.7109375" style="14" customWidth="1"/>
    <col min="4393" max="4393" width="13" style="14" customWidth="1"/>
    <col min="4394" max="4394" width="11.7109375" style="14" customWidth="1"/>
    <col min="4395" max="4395" width="1.7109375" style="14" customWidth="1"/>
    <col min="4396" max="4396" width="14.5703125" style="14" customWidth="1"/>
    <col min="4397" max="4397" width="11.7109375" style="14" customWidth="1"/>
    <col min="4398" max="4398" width="1.7109375" style="14" customWidth="1"/>
    <col min="4399" max="4592" width="9.140625" style="14"/>
    <col min="4593" max="4600" width="4" style="14" customWidth="1"/>
    <col min="4601" max="4601" width="6" style="14" customWidth="1"/>
    <col min="4602" max="4603" width="4" style="14" customWidth="1"/>
    <col min="4604" max="4605" width="0" style="14" hidden="1" customWidth="1"/>
    <col min="4606" max="4606" width="47.7109375" style="14" customWidth="1"/>
    <col min="4607" max="4609" width="0" style="14" hidden="1" customWidth="1"/>
    <col min="4610" max="4610" width="14.5703125" style="14" customWidth="1"/>
    <col min="4611" max="4620" width="0" style="14" hidden="1" customWidth="1"/>
    <col min="4621" max="4621" width="1.7109375" style="14" customWidth="1"/>
    <col min="4622" max="4622" width="13" style="14" customWidth="1"/>
    <col min="4623" max="4624" width="11.7109375" style="14" customWidth="1"/>
    <col min="4625" max="4625" width="13" style="14" customWidth="1"/>
    <col min="4626" max="4626" width="11.7109375" style="14" customWidth="1"/>
    <col min="4627" max="4627" width="1.7109375" style="14" customWidth="1"/>
    <col min="4628" max="4628" width="13" style="14" customWidth="1"/>
    <col min="4629" max="4630" width="11.7109375" style="14" customWidth="1"/>
    <col min="4631" max="4631" width="13" style="14" customWidth="1"/>
    <col min="4632" max="4632" width="11.7109375" style="14" customWidth="1"/>
    <col min="4633" max="4633" width="1.7109375" style="14" customWidth="1"/>
    <col min="4634" max="4634" width="13" style="14" customWidth="1"/>
    <col min="4635" max="4635" width="11.7109375" style="14" customWidth="1"/>
    <col min="4636" max="4636" width="1.7109375" style="14" customWidth="1"/>
    <col min="4637" max="4640" width="13" style="14" customWidth="1"/>
    <col min="4641" max="4641" width="11.7109375" style="14" customWidth="1"/>
    <col min="4642" max="4642" width="1.7109375" style="14" customWidth="1"/>
    <col min="4643" max="4645" width="11.7109375" style="14" customWidth="1"/>
    <col min="4646" max="4646" width="13" style="14" customWidth="1"/>
    <col min="4647" max="4647" width="11.7109375" style="14" customWidth="1"/>
    <col min="4648" max="4648" width="1.7109375" style="14" customWidth="1"/>
    <col min="4649" max="4649" width="13" style="14" customWidth="1"/>
    <col min="4650" max="4650" width="11.7109375" style="14" customWidth="1"/>
    <col min="4651" max="4651" width="1.7109375" style="14" customWidth="1"/>
    <col min="4652" max="4652" width="14.5703125" style="14" customWidth="1"/>
    <col min="4653" max="4653" width="11.7109375" style="14" customWidth="1"/>
    <col min="4654" max="4654" width="1.7109375" style="14" customWidth="1"/>
    <col min="4655" max="4848" width="9.140625" style="14"/>
    <col min="4849" max="4856" width="4" style="14" customWidth="1"/>
    <col min="4857" max="4857" width="6" style="14" customWidth="1"/>
    <col min="4858" max="4859" width="4" style="14" customWidth="1"/>
    <col min="4860" max="4861" width="0" style="14" hidden="1" customWidth="1"/>
    <col min="4862" max="4862" width="47.7109375" style="14" customWidth="1"/>
    <col min="4863" max="4865" width="0" style="14" hidden="1" customWidth="1"/>
    <col min="4866" max="4866" width="14.5703125" style="14" customWidth="1"/>
    <col min="4867" max="4876" width="0" style="14" hidden="1" customWidth="1"/>
    <col min="4877" max="4877" width="1.7109375" style="14" customWidth="1"/>
    <col min="4878" max="4878" width="13" style="14" customWidth="1"/>
    <col min="4879" max="4880" width="11.7109375" style="14" customWidth="1"/>
    <col min="4881" max="4881" width="13" style="14" customWidth="1"/>
    <col min="4882" max="4882" width="11.7109375" style="14" customWidth="1"/>
    <col min="4883" max="4883" width="1.7109375" style="14" customWidth="1"/>
    <col min="4884" max="4884" width="13" style="14" customWidth="1"/>
    <col min="4885" max="4886" width="11.7109375" style="14" customWidth="1"/>
    <col min="4887" max="4887" width="13" style="14" customWidth="1"/>
    <col min="4888" max="4888" width="11.7109375" style="14" customWidth="1"/>
    <col min="4889" max="4889" width="1.7109375" style="14" customWidth="1"/>
    <col min="4890" max="4890" width="13" style="14" customWidth="1"/>
    <col min="4891" max="4891" width="11.7109375" style="14" customWidth="1"/>
    <col min="4892" max="4892" width="1.7109375" style="14" customWidth="1"/>
    <col min="4893" max="4896" width="13" style="14" customWidth="1"/>
    <col min="4897" max="4897" width="11.7109375" style="14" customWidth="1"/>
    <col min="4898" max="4898" width="1.7109375" style="14" customWidth="1"/>
    <col min="4899" max="4901" width="11.7109375" style="14" customWidth="1"/>
    <col min="4902" max="4902" width="13" style="14" customWidth="1"/>
    <col min="4903" max="4903" width="11.7109375" style="14" customWidth="1"/>
    <col min="4904" max="4904" width="1.7109375" style="14" customWidth="1"/>
    <col min="4905" max="4905" width="13" style="14" customWidth="1"/>
    <col min="4906" max="4906" width="11.7109375" style="14" customWidth="1"/>
    <col min="4907" max="4907" width="1.7109375" style="14" customWidth="1"/>
    <col min="4908" max="4908" width="14.5703125" style="14" customWidth="1"/>
    <col min="4909" max="4909" width="11.7109375" style="14" customWidth="1"/>
    <col min="4910" max="4910" width="1.7109375" style="14" customWidth="1"/>
    <col min="4911" max="5104" width="9.140625" style="14"/>
    <col min="5105" max="5112" width="4" style="14" customWidth="1"/>
    <col min="5113" max="5113" width="6" style="14" customWidth="1"/>
    <col min="5114" max="5115" width="4" style="14" customWidth="1"/>
    <col min="5116" max="5117" width="0" style="14" hidden="1" customWidth="1"/>
    <col min="5118" max="5118" width="47.7109375" style="14" customWidth="1"/>
    <col min="5119" max="5121" width="0" style="14" hidden="1" customWidth="1"/>
    <col min="5122" max="5122" width="14.5703125" style="14" customWidth="1"/>
    <col min="5123" max="5132" width="0" style="14" hidden="1" customWidth="1"/>
    <col min="5133" max="5133" width="1.7109375" style="14" customWidth="1"/>
    <col min="5134" max="5134" width="13" style="14" customWidth="1"/>
    <col min="5135" max="5136" width="11.7109375" style="14" customWidth="1"/>
    <col min="5137" max="5137" width="13" style="14" customWidth="1"/>
    <col min="5138" max="5138" width="11.7109375" style="14" customWidth="1"/>
    <col min="5139" max="5139" width="1.7109375" style="14" customWidth="1"/>
    <col min="5140" max="5140" width="13" style="14" customWidth="1"/>
    <col min="5141" max="5142" width="11.7109375" style="14" customWidth="1"/>
    <col min="5143" max="5143" width="13" style="14" customWidth="1"/>
    <col min="5144" max="5144" width="11.7109375" style="14" customWidth="1"/>
    <col min="5145" max="5145" width="1.7109375" style="14" customWidth="1"/>
    <col min="5146" max="5146" width="13" style="14" customWidth="1"/>
    <col min="5147" max="5147" width="11.7109375" style="14" customWidth="1"/>
    <col min="5148" max="5148" width="1.7109375" style="14" customWidth="1"/>
    <col min="5149" max="5152" width="13" style="14" customWidth="1"/>
    <col min="5153" max="5153" width="11.7109375" style="14" customWidth="1"/>
    <col min="5154" max="5154" width="1.7109375" style="14" customWidth="1"/>
    <col min="5155" max="5157" width="11.7109375" style="14" customWidth="1"/>
    <col min="5158" max="5158" width="13" style="14" customWidth="1"/>
    <col min="5159" max="5159" width="11.7109375" style="14" customWidth="1"/>
    <col min="5160" max="5160" width="1.7109375" style="14" customWidth="1"/>
    <col min="5161" max="5161" width="13" style="14" customWidth="1"/>
    <col min="5162" max="5162" width="11.7109375" style="14" customWidth="1"/>
    <col min="5163" max="5163" width="1.7109375" style="14" customWidth="1"/>
    <col min="5164" max="5164" width="14.5703125" style="14" customWidth="1"/>
    <col min="5165" max="5165" width="11.7109375" style="14" customWidth="1"/>
    <col min="5166" max="5166" width="1.7109375" style="14" customWidth="1"/>
    <col min="5167" max="5360" width="9.140625" style="14"/>
    <col min="5361" max="5368" width="4" style="14" customWidth="1"/>
    <col min="5369" max="5369" width="6" style="14" customWidth="1"/>
    <col min="5370" max="5371" width="4" style="14" customWidth="1"/>
    <col min="5372" max="5373" width="0" style="14" hidden="1" customWidth="1"/>
    <col min="5374" max="5374" width="47.7109375" style="14" customWidth="1"/>
    <col min="5375" max="5377" width="0" style="14" hidden="1" customWidth="1"/>
    <col min="5378" max="5378" width="14.5703125" style="14" customWidth="1"/>
    <col min="5379" max="5388" width="0" style="14" hidden="1" customWidth="1"/>
    <col min="5389" max="5389" width="1.7109375" style="14" customWidth="1"/>
    <col min="5390" max="5390" width="13" style="14" customWidth="1"/>
    <col min="5391" max="5392" width="11.7109375" style="14" customWidth="1"/>
    <col min="5393" max="5393" width="13" style="14" customWidth="1"/>
    <col min="5394" max="5394" width="11.7109375" style="14" customWidth="1"/>
    <col min="5395" max="5395" width="1.7109375" style="14" customWidth="1"/>
    <col min="5396" max="5396" width="13" style="14" customWidth="1"/>
    <col min="5397" max="5398" width="11.7109375" style="14" customWidth="1"/>
    <col min="5399" max="5399" width="13" style="14" customWidth="1"/>
    <col min="5400" max="5400" width="11.7109375" style="14" customWidth="1"/>
    <col min="5401" max="5401" width="1.7109375" style="14" customWidth="1"/>
    <col min="5402" max="5402" width="13" style="14" customWidth="1"/>
    <col min="5403" max="5403" width="11.7109375" style="14" customWidth="1"/>
    <col min="5404" max="5404" width="1.7109375" style="14" customWidth="1"/>
    <col min="5405" max="5408" width="13" style="14" customWidth="1"/>
    <col min="5409" max="5409" width="11.7109375" style="14" customWidth="1"/>
    <col min="5410" max="5410" width="1.7109375" style="14" customWidth="1"/>
    <col min="5411" max="5413" width="11.7109375" style="14" customWidth="1"/>
    <col min="5414" max="5414" width="13" style="14" customWidth="1"/>
    <col min="5415" max="5415" width="11.7109375" style="14" customWidth="1"/>
    <col min="5416" max="5416" width="1.7109375" style="14" customWidth="1"/>
    <col min="5417" max="5417" width="13" style="14" customWidth="1"/>
    <col min="5418" max="5418" width="11.7109375" style="14" customWidth="1"/>
    <col min="5419" max="5419" width="1.7109375" style="14" customWidth="1"/>
    <col min="5420" max="5420" width="14.5703125" style="14" customWidth="1"/>
    <col min="5421" max="5421" width="11.7109375" style="14" customWidth="1"/>
    <col min="5422" max="5422" width="1.7109375" style="14" customWidth="1"/>
    <col min="5423" max="5616" width="9.140625" style="14"/>
    <col min="5617" max="5624" width="4" style="14" customWidth="1"/>
    <col min="5625" max="5625" width="6" style="14" customWidth="1"/>
    <col min="5626" max="5627" width="4" style="14" customWidth="1"/>
    <col min="5628" max="5629" width="0" style="14" hidden="1" customWidth="1"/>
    <col min="5630" max="5630" width="47.7109375" style="14" customWidth="1"/>
    <col min="5631" max="5633" width="0" style="14" hidden="1" customWidth="1"/>
    <col min="5634" max="5634" width="14.5703125" style="14" customWidth="1"/>
    <col min="5635" max="5644" width="0" style="14" hidden="1" customWidth="1"/>
    <col min="5645" max="5645" width="1.7109375" style="14" customWidth="1"/>
    <col min="5646" max="5646" width="13" style="14" customWidth="1"/>
    <col min="5647" max="5648" width="11.7109375" style="14" customWidth="1"/>
    <col min="5649" max="5649" width="13" style="14" customWidth="1"/>
    <col min="5650" max="5650" width="11.7109375" style="14" customWidth="1"/>
    <col min="5651" max="5651" width="1.7109375" style="14" customWidth="1"/>
    <col min="5652" max="5652" width="13" style="14" customWidth="1"/>
    <col min="5653" max="5654" width="11.7109375" style="14" customWidth="1"/>
    <col min="5655" max="5655" width="13" style="14" customWidth="1"/>
    <col min="5656" max="5656" width="11.7109375" style="14" customWidth="1"/>
    <col min="5657" max="5657" width="1.7109375" style="14" customWidth="1"/>
    <col min="5658" max="5658" width="13" style="14" customWidth="1"/>
    <col min="5659" max="5659" width="11.7109375" style="14" customWidth="1"/>
    <col min="5660" max="5660" width="1.7109375" style="14" customWidth="1"/>
    <col min="5661" max="5664" width="13" style="14" customWidth="1"/>
    <col min="5665" max="5665" width="11.7109375" style="14" customWidth="1"/>
    <col min="5666" max="5666" width="1.7109375" style="14" customWidth="1"/>
    <col min="5667" max="5669" width="11.7109375" style="14" customWidth="1"/>
    <col min="5670" max="5670" width="13" style="14" customWidth="1"/>
    <col min="5671" max="5671" width="11.7109375" style="14" customWidth="1"/>
    <col min="5672" max="5672" width="1.7109375" style="14" customWidth="1"/>
    <col min="5673" max="5673" width="13" style="14" customWidth="1"/>
    <col min="5674" max="5674" width="11.7109375" style="14" customWidth="1"/>
    <col min="5675" max="5675" width="1.7109375" style="14" customWidth="1"/>
    <col min="5676" max="5676" width="14.5703125" style="14" customWidth="1"/>
    <col min="5677" max="5677" width="11.7109375" style="14" customWidth="1"/>
    <col min="5678" max="5678" width="1.7109375" style="14" customWidth="1"/>
    <col min="5679" max="5872" width="9.140625" style="14"/>
    <col min="5873" max="5880" width="4" style="14" customWidth="1"/>
    <col min="5881" max="5881" width="6" style="14" customWidth="1"/>
    <col min="5882" max="5883" width="4" style="14" customWidth="1"/>
    <col min="5884" max="5885" width="0" style="14" hidden="1" customWidth="1"/>
    <col min="5886" max="5886" width="47.7109375" style="14" customWidth="1"/>
    <col min="5887" max="5889" width="0" style="14" hidden="1" customWidth="1"/>
    <col min="5890" max="5890" width="14.5703125" style="14" customWidth="1"/>
    <col min="5891" max="5900" width="0" style="14" hidden="1" customWidth="1"/>
    <col min="5901" max="5901" width="1.7109375" style="14" customWidth="1"/>
    <col min="5902" max="5902" width="13" style="14" customWidth="1"/>
    <col min="5903" max="5904" width="11.7109375" style="14" customWidth="1"/>
    <col min="5905" max="5905" width="13" style="14" customWidth="1"/>
    <col min="5906" max="5906" width="11.7109375" style="14" customWidth="1"/>
    <col min="5907" max="5907" width="1.7109375" style="14" customWidth="1"/>
    <col min="5908" max="5908" width="13" style="14" customWidth="1"/>
    <col min="5909" max="5910" width="11.7109375" style="14" customWidth="1"/>
    <col min="5911" max="5911" width="13" style="14" customWidth="1"/>
    <col min="5912" max="5912" width="11.7109375" style="14" customWidth="1"/>
    <col min="5913" max="5913" width="1.7109375" style="14" customWidth="1"/>
    <col min="5914" max="5914" width="13" style="14" customWidth="1"/>
    <col min="5915" max="5915" width="11.7109375" style="14" customWidth="1"/>
    <col min="5916" max="5916" width="1.7109375" style="14" customWidth="1"/>
    <col min="5917" max="5920" width="13" style="14" customWidth="1"/>
    <col min="5921" max="5921" width="11.7109375" style="14" customWidth="1"/>
    <col min="5922" max="5922" width="1.7109375" style="14" customWidth="1"/>
    <col min="5923" max="5925" width="11.7109375" style="14" customWidth="1"/>
    <col min="5926" max="5926" width="13" style="14" customWidth="1"/>
    <col min="5927" max="5927" width="11.7109375" style="14" customWidth="1"/>
    <col min="5928" max="5928" width="1.7109375" style="14" customWidth="1"/>
    <col min="5929" max="5929" width="13" style="14" customWidth="1"/>
    <col min="5930" max="5930" width="11.7109375" style="14" customWidth="1"/>
    <col min="5931" max="5931" width="1.7109375" style="14" customWidth="1"/>
    <col min="5932" max="5932" width="14.5703125" style="14" customWidth="1"/>
    <col min="5933" max="5933" width="11.7109375" style="14" customWidth="1"/>
    <col min="5934" max="5934" width="1.7109375" style="14" customWidth="1"/>
    <col min="5935" max="6128" width="9.140625" style="14"/>
    <col min="6129" max="6136" width="4" style="14" customWidth="1"/>
    <col min="6137" max="6137" width="6" style="14" customWidth="1"/>
    <col min="6138" max="6139" width="4" style="14" customWidth="1"/>
    <col min="6140" max="6141" width="0" style="14" hidden="1" customWidth="1"/>
    <col min="6142" max="6142" width="47.7109375" style="14" customWidth="1"/>
    <col min="6143" max="6145" width="0" style="14" hidden="1" customWidth="1"/>
    <col min="6146" max="6146" width="14.5703125" style="14" customWidth="1"/>
    <col min="6147" max="6156" width="0" style="14" hidden="1" customWidth="1"/>
    <col min="6157" max="6157" width="1.7109375" style="14" customWidth="1"/>
    <col min="6158" max="6158" width="13" style="14" customWidth="1"/>
    <col min="6159" max="6160" width="11.7109375" style="14" customWidth="1"/>
    <col min="6161" max="6161" width="13" style="14" customWidth="1"/>
    <col min="6162" max="6162" width="11.7109375" style="14" customWidth="1"/>
    <col min="6163" max="6163" width="1.7109375" style="14" customWidth="1"/>
    <col min="6164" max="6164" width="13" style="14" customWidth="1"/>
    <col min="6165" max="6166" width="11.7109375" style="14" customWidth="1"/>
    <col min="6167" max="6167" width="13" style="14" customWidth="1"/>
    <col min="6168" max="6168" width="11.7109375" style="14" customWidth="1"/>
    <col min="6169" max="6169" width="1.7109375" style="14" customWidth="1"/>
    <col min="6170" max="6170" width="13" style="14" customWidth="1"/>
    <col min="6171" max="6171" width="11.7109375" style="14" customWidth="1"/>
    <col min="6172" max="6172" width="1.7109375" style="14" customWidth="1"/>
    <col min="6173" max="6176" width="13" style="14" customWidth="1"/>
    <col min="6177" max="6177" width="11.7109375" style="14" customWidth="1"/>
    <col min="6178" max="6178" width="1.7109375" style="14" customWidth="1"/>
    <col min="6179" max="6181" width="11.7109375" style="14" customWidth="1"/>
    <col min="6182" max="6182" width="13" style="14" customWidth="1"/>
    <col min="6183" max="6183" width="11.7109375" style="14" customWidth="1"/>
    <col min="6184" max="6184" width="1.7109375" style="14" customWidth="1"/>
    <col min="6185" max="6185" width="13" style="14" customWidth="1"/>
    <col min="6186" max="6186" width="11.7109375" style="14" customWidth="1"/>
    <col min="6187" max="6187" width="1.7109375" style="14" customWidth="1"/>
    <col min="6188" max="6188" width="14.5703125" style="14" customWidth="1"/>
    <col min="6189" max="6189" width="11.7109375" style="14" customWidth="1"/>
    <col min="6190" max="6190" width="1.7109375" style="14" customWidth="1"/>
    <col min="6191" max="6384" width="9.140625" style="14"/>
    <col min="6385" max="6392" width="4" style="14" customWidth="1"/>
    <col min="6393" max="6393" width="6" style="14" customWidth="1"/>
    <col min="6394" max="6395" width="4" style="14" customWidth="1"/>
    <col min="6396" max="6397" width="0" style="14" hidden="1" customWidth="1"/>
    <col min="6398" max="6398" width="47.7109375" style="14" customWidth="1"/>
    <col min="6399" max="6401" width="0" style="14" hidden="1" customWidth="1"/>
    <col min="6402" max="6402" width="14.5703125" style="14" customWidth="1"/>
    <col min="6403" max="6412" width="0" style="14" hidden="1" customWidth="1"/>
    <col min="6413" max="6413" width="1.7109375" style="14" customWidth="1"/>
    <col min="6414" max="6414" width="13" style="14" customWidth="1"/>
    <col min="6415" max="6416" width="11.7109375" style="14" customWidth="1"/>
    <col min="6417" max="6417" width="13" style="14" customWidth="1"/>
    <col min="6418" max="6418" width="11.7109375" style="14" customWidth="1"/>
    <col min="6419" max="6419" width="1.7109375" style="14" customWidth="1"/>
    <col min="6420" max="6420" width="13" style="14" customWidth="1"/>
    <col min="6421" max="6422" width="11.7109375" style="14" customWidth="1"/>
    <col min="6423" max="6423" width="13" style="14" customWidth="1"/>
    <col min="6424" max="6424" width="11.7109375" style="14" customWidth="1"/>
    <col min="6425" max="6425" width="1.7109375" style="14" customWidth="1"/>
    <col min="6426" max="6426" width="13" style="14" customWidth="1"/>
    <col min="6427" max="6427" width="11.7109375" style="14" customWidth="1"/>
    <col min="6428" max="6428" width="1.7109375" style="14" customWidth="1"/>
    <col min="6429" max="6432" width="13" style="14" customWidth="1"/>
    <col min="6433" max="6433" width="11.7109375" style="14" customWidth="1"/>
    <col min="6434" max="6434" width="1.7109375" style="14" customWidth="1"/>
    <col min="6435" max="6437" width="11.7109375" style="14" customWidth="1"/>
    <col min="6438" max="6438" width="13" style="14" customWidth="1"/>
    <col min="6439" max="6439" width="11.7109375" style="14" customWidth="1"/>
    <col min="6440" max="6440" width="1.7109375" style="14" customWidth="1"/>
    <col min="6441" max="6441" width="13" style="14" customWidth="1"/>
    <col min="6442" max="6442" width="11.7109375" style="14" customWidth="1"/>
    <col min="6443" max="6443" width="1.7109375" style="14" customWidth="1"/>
    <col min="6444" max="6444" width="14.5703125" style="14" customWidth="1"/>
    <col min="6445" max="6445" width="11.7109375" style="14" customWidth="1"/>
    <col min="6446" max="6446" width="1.7109375" style="14" customWidth="1"/>
    <col min="6447" max="6640" width="9.140625" style="14"/>
    <col min="6641" max="6648" width="4" style="14" customWidth="1"/>
    <col min="6649" max="6649" width="6" style="14" customWidth="1"/>
    <col min="6650" max="6651" width="4" style="14" customWidth="1"/>
    <col min="6652" max="6653" width="0" style="14" hidden="1" customWidth="1"/>
    <col min="6654" max="6654" width="47.7109375" style="14" customWidth="1"/>
    <col min="6655" max="6657" width="0" style="14" hidden="1" customWidth="1"/>
    <col min="6658" max="6658" width="14.5703125" style="14" customWidth="1"/>
    <col min="6659" max="6668" width="0" style="14" hidden="1" customWidth="1"/>
    <col min="6669" max="6669" width="1.7109375" style="14" customWidth="1"/>
    <col min="6670" max="6670" width="13" style="14" customWidth="1"/>
    <col min="6671" max="6672" width="11.7109375" style="14" customWidth="1"/>
    <col min="6673" max="6673" width="13" style="14" customWidth="1"/>
    <col min="6674" max="6674" width="11.7109375" style="14" customWidth="1"/>
    <col min="6675" max="6675" width="1.7109375" style="14" customWidth="1"/>
    <col min="6676" max="6676" width="13" style="14" customWidth="1"/>
    <col min="6677" max="6678" width="11.7109375" style="14" customWidth="1"/>
    <col min="6679" max="6679" width="13" style="14" customWidth="1"/>
    <col min="6680" max="6680" width="11.7109375" style="14" customWidth="1"/>
    <col min="6681" max="6681" width="1.7109375" style="14" customWidth="1"/>
    <col min="6682" max="6682" width="13" style="14" customWidth="1"/>
    <col min="6683" max="6683" width="11.7109375" style="14" customWidth="1"/>
    <col min="6684" max="6684" width="1.7109375" style="14" customWidth="1"/>
    <col min="6685" max="6688" width="13" style="14" customWidth="1"/>
    <col min="6689" max="6689" width="11.7109375" style="14" customWidth="1"/>
    <col min="6690" max="6690" width="1.7109375" style="14" customWidth="1"/>
    <col min="6691" max="6693" width="11.7109375" style="14" customWidth="1"/>
    <col min="6694" max="6694" width="13" style="14" customWidth="1"/>
    <col min="6695" max="6695" width="11.7109375" style="14" customWidth="1"/>
    <col min="6696" max="6696" width="1.7109375" style="14" customWidth="1"/>
    <col min="6697" max="6697" width="13" style="14" customWidth="1"/>
    <col min="6698" max="6698" width="11.7109375" style="14" customWidth="1"/>
    <col min="6699" max="6699" width="1.7109375" style="14" customWidth="1"/>
    <col min="6700" max="6700" width="14.5703125" style="14" customWidth="1"/>
    <col min="6701" max="6701" width="11.7109375" style="14" customWidth="1"/>
    <col min="6702" max="6702" width="1.7109375" style="14" customWidth="1"/>
    <col min="6703" max="6896" width="9.140625" style="14"/>
    <col min="6897" max="6904" width="4" style="14" customWidth="1"/>
    <col min="6905" max="6905" width="6" style="14" customWidth="1"/>
    <col min="6906" max="6907" width="4" style="14" customWidth="1"/>
    <col min="6908" max="6909" width="0" style="14" hidden="1" customWidth="1"/>
    <col min="6910" max="6910" width="47.7109375" style="14" customWidth="1"/>
    <col min="6911" max="6913" width="0" style="14" hidden="1" customWidth="1"/>
    <col min="6914" max="6914" width="14.5703125" style="14" customWidth="1"/>
    <col min="6915" max="6924" width="0" style="14" hidden="1" customWidth="1"/>
    <col min="6925" max="6925" width="1.7109375" style="14" customWidth="1"/>
    <col min="6926" max="6926" width="13" style="14" customWidth="1"/>
    <col min="6927" max="6928" width="11.7109375" style="14" customWidth="1"/>
    <col min="6929" max="6929" width="13" style="14" customWidth="1"/>
    <col min="6930" max="6930" width="11.7109375" style="14" customWidth="1"/>
    <col min="6931" max="6931" width="1.7109375" style="14" customWidth="1"/>
    <col min="6932" max="6932" width="13" style="14" customWidth="1"/>
    <col min="6933" max="6934" width="11.7109375" style="14" customWidth="1"/>
    <col min="6935" max="6935" width="13" style="14" customWidth="1"/>
    <col min="6936" max="6936" width="11.7109375" style="14" customWidth="1"/>
    <col min="6937" max="6937" width="1.7109375" style="14" customWidth="1"/>
    <col min="6938" max="6938" width="13" style="14" customWidth="1"/>
    <col min="6939" max="6939" width="11.7109375" style="14" customWidth="1"/>
    <col min="6940" max="6940" width="1.7109375" style="14" customWidth="1"/>
    <col min="6941" max="6944" width="13" style="14" customWidth="1"/>
    <col min="6945" max="6945" width="11.7109375" style="14" customWidth="1"/>
    <col min="6946" max="6946" width="1.7109375" style="14" customWidth="1"/>
    <col min="6947" max="6949" width="11.7109375" style="14" customWidth="1"/>
    <col min="6950" max="6950" width="13" style="14" customWidth="1"/>
    <col min="6951" max="6951" width="11.7109375" style="14" customWidth="1"/>
    <col min="6952" max="6952" width="1.7109375" style="14" customWidth="1"/>
    <col min="6953" max="6953" width="13" style="14" customWidth="1"/>
    <col min="6954" max="6954" width="11.7109375" style="14" customWidth="1"/>
    <col min="6955" max="6955" width="1.7109375" style="14" customWidth="1"/>
    <col min="6956" max="6956" width="14.5703125" style="14" customWidth="1"/>
    <col min="6957" max="6957" width="11.7109375" style="14" customWidth="1"/>
    <col min="6958" max="6958" width="1.7109375" style="14" customWidth="1"/>
    <col min="6959" max="7152" width="9.140625" style="14"/>
    <col min="7153" max="7160" width="4" style="14" customWidth="1"/>
    <col min="7161" max="7161" width="6" style="14" customWidth="1"/>
    <col min="7162" max="7163" width="4" style="14" customWidth="1"/>
    <col min="7164" max="7165" width="0" style="14" hidden="1" customWidth="1"/>
    <col min="7166" max="7166" width="47.7109375" style="14" customWidth="1"/>
    <col min="7167" max="7169" width="0" style="14" hidden="1" customWidth="1"/>
    <col min="7170" max="7170" width="14.5703125" style="14" customWidth="1"/>
    <col min="7171" max="7180" width="0" style="14" hidden="1" customWidth="1"/>
    <col min="7181" max="7181" width="1.7109375" style="14" customWidth="1"/>
    <col min="7182" max="7182" width="13" style="14" customWidth="1"/>
    <col min="7183" max="7184" width="11.7109375" style="14" customWidth="1"/>
    <col min="7185" max="7185" width="13" style="14" customWidth="1"/>
    <col min="7186" max="7186" width="11.7109375" style="14" customWidth="1"/>
    <col min="7187" max="7187" width="1.7109375" style="14" customWidth="1"/>
    <col min="7188" max="7188" width="13" style="14" customWidth="1"/>
    <col min="7189" max="7190" width="11.7109375" style="14" customWidth="1"/>
    <col min="7191" max="7191" width="13" style="14" customWidth="1"/>
    <col min="7192" max="7192" width="11.7109375" style="14" customWidth="1"/>
    <col min="7193" max="7193" width="1.7109375" style="14" customWidth="1"/>
    <col min="7194" max="7194" width="13" style="14" customWidth="1"/>
    <col min="7195" max="7195" width="11.7109375" style="14" customWidth="1"/>
    <col min="7196" max="7196" width="1.7109375" style="14" customWidth="1"/>
    <col min="7197" max="7200" width="13" style="14" customWidth="1"/>
    <col min="7201" max="7201" width="11.7109375" style="14" customWidth="1"/>
    <col min="7202" max="7202" width="1.7109375" style="14" customWidth="1"/>
    <col min="7203" max="7205" width="11.7109375" style="14" customWidth="1"/>
    <col min="7206" max="7206" width="13" style="14" customWidth="1"/>
    <col min="7207" max="7207" width="11.7109375" style="14" customWidth="1"/>
    <col min="7208" max="7208" width="1.7109375" style="14" customWidth="1"/>
    <col min="7209" max="7209" width="13" style="14" customWidth="1"/>
    <col min="7210" max="7210" width="11.7109375" style="14" customWidth="1"/>
    <col min="7211" max="7211" width="1.7109375" style="14" customWidth="1"/>
    <col min="7212" max="7212" width="14.5703125" style="14" customWidth="1"/>
    <col min="7213" max="7213" width="11.7109375" style="14" customWidth="1"/>
    <col min="7214" max="7214" width="1.7109375" style="14" customWidth="1"/>
    <col min="7215" max="7408" width="9.140625" style="14"/>
    <col min="7409" max="7416" width="4" style="14" customWidth="1"/>
    <col min="7417" max="7417" width="6" style="14" customWidth="1"/>
    <col min="7418" max="7419" width="4" style="14" customWidth="1"/>
    <col min="7420" max="7421" width="0" style="14" hidden="1" customWidth="1"/>
    <col min="7422" max="7422" width="47.7109375" style="14" customWidth="1"/>
    <col min="7423" max="7425" width="0" style="14" hidden="1" customWidth="1"/>
    <col min="7426" max="7426" width="14.5703125" style="14" customWidth="1"/>
    <col min="7427" max="7436" width="0" style="14" hidden="1" customWidth="1"/>
    <col min="7437" max="7437" width="1.7109375" style="14" customWidth="1"/>
    <col min="7438" max="7438" width="13" style="14" customWidth="1"/>
    <col min="7439" max="7440" width="11.7109375" style="14" customWidth="1"/>
    <col min="7441" max="7441" width="13" style="14" customWidth="1"/>
    <col min="7442" max="7442" width="11.7109375" style="14" customWidth="1"/>
    <col min="7443" max="7443" width="1.7109375" style="14" customWidth="1"/>
    <col min="7444" max="7444" width="13" style="14" customWidth="1"/>
    <col min="7445" max="7446" width="11.7109375" style="14" customWidth="1"/>
    <col min="7447" max="7447" width="13" style="14" customWidth="1"/>
    <col min="7448" max="7448" width="11.7109375" style="14" customWidth="1"/>
    <col min="7449" max="7449" width="1.7109375" style="14" customWidth="1"/>
    <col min="7450" max="7450" width="13" style="14" customWidth="1"/>
    <col min="7451" max="7451" width="11.7109375" style="14" customWidth="1"/>
    <col min="7452" max="7452" width="1.7109375" style="14" customWidth="1"/>
    <col min="7453" max="7456" width="13" style="14" customWidth="1"/>
    <col min="7457" max="7457" width="11.7109375" style="14" customWidth="1"/>
    <col min="7458" max="7458" width="1.7109375" style="14" customWidth="1"/>
    <col min="7459" max="7461" width="11.7109375" style="14" customWidth="1"/>
    <col min="7462" max="7462" width="13" style="14" customWidth="1"/>
    <col min="7463" max="7463" width="11.7109375" style="14" customWidth="1"/>
    <col min="7464" max="7464" width="1.7109375" style="14" customWidth="1"/>
    <col min="7465" max="7465" width="13" style="14" customWidth="1"/>
    <col min="7466" max="7466" width="11.7109375" style="14" customWidth="1"/>
    <col min="7467" max="7467" width="1.7109375" style="14" customWidth="1"/>
    <col min="7468" max="7468" width="14.5703125" style="14" customWidth="1"/>
    <col min="7469" max="7469" width="11.7109375" style="14" customWidth="1"/>
    <col min="7470" max="7470" width="1.7109375" style="14" customWidth="1"/>
    <col min="7471" max="7664" width="9.140625" style="14"/>
    <col min="7665" max="7672" width="4" style="14" customWidth="1"/>
    <col min="7673" max="7673" width="6" style="14" customWidth="1"/>
    <col min="7674" max="7675" width="4" style="14" customWidth="1"/>
    <col min="7676" max="7677" width="0" style="14" hidden="1" customWidth="1"/>
    <col min="7678" max="7678" width="47.7109375" style="14" customWidth="1"/>
    <col min="7679" max="7681" width="0" style="14" hidden="1" customWidth="1"/>
    <col min="7682" max="7682" width="14.5703125" style="14" customWidth="1"/>
    <col min="7683" max="7692" width="0" style="14" hidden="1" customWidth="1"/>
    <col min="7693" max="7693" width="1.7109375" style="14" customWidth="1"/>
    <col min="7694" max="7694" width="13" style="14" customWidth="1"/>
    <col min="7695" max="7696" width="11.7109375" style="14" customWidth="1"/>
    <col min="7697" max="7697" width="13" style="14" customWidth="1"/>
    <col min="7698" max="7698" width="11.7109375" style="14" customWidth="1"/>
    <col min="7699" max="7699" width="1.7109375" style="14" customWidth="1"/>
    <col min="7700" max="7700" width="13" style="14" customWidth="1"/>
    <col min="7701" max="7702" width="11.7109375" style="14" customWidth="1"/>
    <col min="7703" max="7703" width="13" style="14" customWidth="1"/>
    <col min="7704" max="7704" width="11.7109375" style="14" customWidth="1"/>
    <col min="7705" max="7705" width="1.7109375" style="14" customWidth="1"/>
    <col min="7706" max="7706" width="13" style="14" customWidth="1"/>
    <col min="7707" max="7707" width="11.7109375" style="14" customWidth="1"/>
    <col min="7708" max="7708" width="1.7109375" style="14" customWidth="1"/>
    <col min="7709" max="7712" width="13" style="14" customWidth="1"/>
    <col min="7713" max="7713" width="11.7109375" style="14" customWidth="1"/>
    <col min="7714" max="7714" width="1.7109375" style="14" customWidth="1"/>
    <col min="7715" max="7717" width="11.7109375" style="14" customWidth="1"/>
    <col min="7718" max="7718" width="13" style="14" customWidth="1"/>
    <col min="7719" max="7719" width="11.7109375" style="14" customWidth="1"/>
    <col min="7720" max="7720" width="1.7109375" style="14" customWidth="1"/>
    <col min="7721" max="7721" width="13" style="14" customWidth="1"/>
    <col min="7722" max="7722" width="11.7109375" style="14" customWidth="1"/>
    <col min="7723" max="7723" width="1.7109375" style="14" customWidth="1"/>
    <col min="7724" max="7724" width="14.5703125" style="14" customWidth="1"/>
    <col min="7725" max="7725" width="11.7109375" style="14" customWidth="1"/>
    <col min="7726" max="7726" width="1.7109375" style="14" customWidth="1"/>
    <col min="7727" max="7920" width="9.140625" style="14"/>
    <col min="7921" max="7928" width="4" style="14" customWidth="1"/>
    <col min="7929" max="7929" width="6" style="14" customWidth="1"/>
    <col min="7930" max="7931" width="4" style="14" customWidth="1"/>
    <col min="7932" max="7933" width="0" style="14" hidden="1" customWidth="1"/>
    <col min="7934" max="7934" width="47.7109375" style="14" customWidth="1"/>
    <col min="7935" max="7937" width="0" style="14" hidden="1" customWidth="1"/>
    <col min="7938" max="7938" width="14.5703125" style="14" customWidth="1"/>
    <col min="7939" max="7948" width="0" style="14" hidden="1" customWidth="1"/>
    <col min="7949" max="7949" width="1.7109375" style="14" customWidth="1"/>
    <col min="7950" max="7950" width="13" style="14" customWidth="1"/>
    <col min="7951" max="7952" width="11.7109375" style="14" customWidth="1"/>
    <col min="7953" max="7953" width="13" style="14" customWidth="1"/>
    <col min="7954" max="7954" width="11.7109375" style="14" customWidth="1"/>
    <col min="7955" max="7955" width="1.7109375" style="14" customWidth="1"/>
    <col min="7956" max="7956" width="13" style="14" customWidth="1"/>
    <col min="7957" max="7958" width="11.7109375" style="14" customWidth="1"/>
    <col min="7959" max="7959" width="13" style="14" customWidth="1"/>
    <col min="7960" max="7960" width="11.7109375" style="14" customWidth="1"/>
    <col min="7961" max="7961" width="1.7109375" style="14" customWidth="1"/>
    <col min="7962" max="7962" width="13" style="14" customWidth="1"/>
    <col min="7963" max="7963" width="11.7109375" style="14" customWidth="1"/>
    <col min="7964" max="7964" width="1.7109375" style="14" customWidth="1"/>
    <col min="7965" max="7968" width="13" style="14" customWidth="1"/>
    <col min="7969" max="7969" width="11.7109375" style="14" customWidth="1"/>
    <col min="7970" max="7970" width="1.7109375" style="14" customWidth="1"/>
    <col min="7971" max="7973" width="11.7109375" style="14" customWidth="1"/>
    <col min="7974" max="7974" width="13" style="14" customWidth="1"/>
    <col min="7975" max="7975" width="11.7109375" style="14" customWidth="1"/>
    <col min="7976" max="7976" width="1.7109375" style="14" customWidth="1"/>
    <col min="7977" max="7977" width="13" style="14" customWidth="1"/>
    <col min="7978" max="7978" width="11.7109375" style="14" customWidth="1"/>
    <col min="7979" max="7979" width="1.7109375" style="14" customWidth="1"/>
    <col min="7980" max="7980" width="14.5703125" style="14" customWidth="1"/>
    <col min="7981" max="7981" width="11.7109375" style="14" customWidth="1"/>
    <col min="7982" max="7982" width="1.7109375" style="14" customWidth="1"/>
    <col min="7983" max="8176" width="9.140625" style="14"/>
    <col min="8177" max="8184" width="4" style="14" customWidth="1"/>
    <col min="8185" max="8185" width="6" style="14" customWidth="1"/>
    <col min="8186" max="8187" width="4" style="14" customWidth="1"/>
    <col min="8188" max="8189" width="0" style="14" hidden="1" customWidth="1"/>
    <col min="8190" max="8190" width="47.7109375" style="14" customWidth="1"/>
    <col min="8191" max="8193" width="0" style="14" hidden="1" customWidth="1"/>
    <col min="8194" max="8194" width="14.5703125" style="14" customWidth="1"/>
    <col min="8195" max="8204" width="0" style="14" hidden="1" customWidth="1"/>
    <col min="8205" max="8205" width="1.7109375" style="14" customWidth="1"/>
    <col min="8206" max="8206" width="13" style="14" customWidth="1"/>
    <col min="8207" max="8208" width="11.7109375" style="14" customWidth="1"/>
    <col min="8209" max="8209" width="13" style="14" customWidth="1"/>
    <col min="8210" max="8210" width="11.7109375" style="14" customWidth="1"/>
    <col min="8211" max="8211" width="1.7109375" style="14" customWidth="1"/>
    <col min="8212" max="8212" width="13" style="14" customWidth="1"/>
    <col min="8213" max="8214" width="11.7109375" style="14" customWidth="1"/>
    <col min="8215" max="8215" width="13" style="14" customWidth="1"/>
    <col min="8216" max="8216" width="11.7109375" style="14" customWidth="1"/>
    <col min="8217" max="8217" width="1.7109375" style="14" customWidth="1"/>
    <col min="8218" max="8218" width="13" style="14" customWidth="1"/>
    <col min="8219" max="8219" width="11.7109375" style="14" customWidth="1"/>
    <col min="8220" max="8220" width="1.7109375" style="14" customWidth="1"/>
    <col min="8221" max="8224" width="13" style="14" customWidth="1"/>
    <col min="8225" max="8225" width="11.7109375" style="14" customWidth="1"/>
    <col min="8226" max="8226" width="1.7109375" style="14" customWidth="1"/>
    <col min="8227" max="8229" width="11.7109375" style="14" customWidth="1"/>
    <col min="8230" max="8230" width="13" style="14" customWidth="1"/>
    <col min="8231" max="8231" width="11.7109375" style="14" customWidth="1"/>
    <col min="8232" max="8232" width="1.7109375" style="14" customWidth="1"/>
    <col min="8233" max="8233" width="13" style="14" customWidth="1"/>
    <col min="8234" max="8234" width="11.7109375" style="14" customWidth="1"/>
    <col min="8235" max="8235" width="1.7109375" style="14" customWidth="1"/>
    <col min="8236" max="8236" width="14.5703125" style="14" customWidth="1"/>
    <col min="8237" max="8237" width="11.7109375" style="14" customWidth="1"/>
    <col min="8238" max="8238" width="1.7109375" style="14" customWidth="1"/>
    <col min="8239" max="8432" width="9.140625" style="14"/>
    <col min="8433" max="8440" width="4" style="14" customWidth="1"/>
    <col min="8441" max="8441" width="6" style="14" customWidth="1"/>
    <col min="8442" max="8443" width="4" style="14" customWidth="1"/>
    <col min="8444" max="8445" width="0" style="14" hidden="1" customWidth="1"/>
    <col min="8446" max="8446" width="47.7109375" style="14" customWidth="1"/>
    <col min="8447" max="8449" width="0" style="14" hidden="1" customWidth="1"/>
    <col min="8450" max="8450" width="14.5703125" style="14" customWidth="1"/>
    <col min="8451" max="8460" width="0" style="14" hidden="1" customWidth="1"/>
    <col min="8461" max="8461" width="1.7109375" style="14" customWidth="1"/>
    <col min="8462" max="8462" width="13" style="14" customWidth="1"/>
    <col min="8463" max="8464" width="11.7109375" style="14" customWidth="1"/>
    <col min="8465" max="8465" width="13" style="14" customWidth="1"/>
    <col min="8466" max="8466" width="11.7109375" style="14" customWidth="1"/>
    <col min="8467" max="8467" width="1.7109375" style="14" customWidth="1"/>
    <col min="8468" max="8468" width="13" style="14" customWidth="1"/>
    <col min="8469" max="8470" width="11.7109375" style="14" customWidth="1"/>
    <col min="8471" max="8471" width="13" style="14" customWidth="1"/>
    <col min="8472" max="8472" width="11.7109375" style="14" customWidth="1"/>
    <col min="8473" max="8473" width="1.7109375" style="14" customWidth="1"/>
    <col min="8474" max="8474" width="13" style="14" customWidth="1"/>
    <col min="8475" max="8475" width="11.7109375" style="14" customWidth="1"/>
    <col min="8476" max="8476" width="1.7109375" style="14" customWidth="1"/>
    <col min="8477" max="8480" width="13" style="14" customWidth="1"/>
    <col min="8481" max="8481" width="11.7109375" style="14" customWidth="1"/>
    <col min="8482" max="8482" width="1.7109375" style="14" customWidth="1"/>
    <col min="8483" max="8485" width="11.7109375" style="14" customWidth="1"/>
    <col min="8486" max="8486" width="13" style="14" customWidth="1"/>
    <col min="8487" max="8487" width="11.7109375" style="14" customWidth="1"/>
    <col min="8488" max="8488" width="1.7109375" style="14" customWidth="1"/>
    <col min="8489" max="8489" width="13" style="14" customWidth="1"/>
    <col min="8490" max="8490" width="11.7109375" style="14" customWidth="1"/>
    <col min="8491" max="8491" width="1.7109375" style="14" customWidth="1"/>
    <col min="8492" max="8492" width="14.5703125" style="14" customWidth="1"/>
    <col min="8493" max="8493" width="11.7109375" style="14" customWidth="1"/>
    <col min="8494" max="8494" width="1.7109375" style="14" customWidth="1"/>
    <col min="8495" max="8688" width="9.140625" style="14"/>
    <col min="8689" max="8696" width="4" style="14" customWidth="1"/>
    <col min="8697" max="8697" width="6" style="14" customWidth="1"/>
    <col min="8698" max="8699" width="4" style="14" customWidth="1"/>
    <col min="8700" max="8701" width="0" style="14" hidden="1" customWidth="1"/>
    <col min="8702" max="8702" width="47.7109375" style="14" customWidth="1"/>
    <col min="8703" max="8705" width="0" style="14" hidden="1" customWidth="1"/>
    <col min="8706" max="8706" width="14.5703125" style="14" customWidth="1"/>
    <col min="8707" max="8716" width="0" style="14" hidden="1" customWidth="1"/>
    <col min="8717" max="8717" width="1.7109375" style="14" customWidth="1"/>
    <col min="8718" max="8718" width="13" style="14" customWidth="1"/>
    <col min="8719" max="8720" width="11.7109375" style="14" customWidth="1"/>
    <col min="8721" max="8721" width="13" style="14" customWidth="1"/>
    <col min="8722" max="8722" width="11.7109375" style="14" customWidth="1"/>
    <col min="8723" max="8723" width="1.7109375" style="14" customWidth="1"/>
    <col min="8724" max="8724" width="13" style="14" customWidth="1"/>
    <col min="8725" max="8726" width="11.7109375" style="14" customWidth="1"/>
    <col min="8727" max="8727" width="13" style="14" customWidth="1"/>
    <col min="8728" max="8728" width="11.7109375" style="14" customWidth="1"/>
    <col min="8729" max="8729" width="1.7109375" style="14" customWidth="1"/>
    <col min="8730" max="8730" width="13" style="14" customWidth="1"/>
    <col min="8731" max="8731" width="11.7109375" style="14" customWidth="1"/>
    <col min="8732" max="8732" width="1.7109375" style="14" customWidth="1"/>
    <col min="8733" max="8736" width="13" style="14" customWidth="1"/>
    <col min="8737" max="8737" width="11.7109375" style="14" customWidth="1"/>
    <col min="8738" max="8738" width="1.7109375" style="14" customWidth="1"/>
    <col min="8739" max="8741" width="11.7109375" style="14" customWidth="1"/>
    <col min="8742" max="8742" width="13" style="14" customWidth="1"/>
    <col min="8743" max="8743" width="11.7109375" style="14" customWidth="1"/>
    <col min="8744" max="8744" width="1.7109375" style="14" customWidth="1"/>
    <col min="8745" max="8745" width="13" style="14" customWidth="1"/>
    <col min="8746" max="8746" width="11.7109375" style="14" customWidth="1"/>
    <col min="8747" max="8747" width="1.7109375" style="14" customWidth="1"/>
    <col min="8748" max="8748" width="14.5703125" style="14" customWidth="1"/>
    <col min="8749" max="8749" width="11.7109375" style="14" customWidth="1"/>
    <col min="8750" max="8750" width="1.7109375" style="14" customWidth="1"/>
    <col min="8751" max="8944" width="9.140625" style="14"/>
    <col min="8945" max="8952" width="4" style="14" customWidth="1"/>
    <col min="8953" max="8953" width="6" style="14" customWidth="1"/>
    <col min="8954" max="8955" width="4" style="14" customWidth="1"/>
    <col min="8956" max="8957" width="0" style="14" hidden="1" customWidth="1"/>
    <col min="8958" max="8958" width="47.7109375" style="14" customWidth="1"/>
    <col min="8959" max="8961" width="0" style="14" hidden="1" customWidth="1"/>
    <col min="8962" max="8962" width="14.5703125" style="14" customWidth="1"/>
    <col min="8963" max="8972" width="0" style="14" hidden="1" customWidth="1"/>
    <col min="8973" max="8973" width="1.7109375" style="14" customWidth="1"/>
    <col min="8974" max="8974" width="13" style="14" customWidth="1"/>
    <col min="8975" max="8976" width="11.7109375" style="14" customWidth="1"/>
    <col min="8977" max="8977" width="13" style="14" customWidth="1"/>
    <col min="8978" max="8978" width="11.7109375" style="14" customWidth="1"/>
    <col min="8979" max="8979" width="1.7109375" style="14" customWidth="1"/>
    <col min="8980" max="8980" width="13" style="14" customWidth="1"/>
    <col min="8981" max="8982" width="11.7109375" style="14" customWidth="1"/>
    <col min="8983" max="8983" width="13" style="14" customWidth="1"/>
    <col min="8984" max="8984" width="11.7109375" style="14" customWidth="1"/>
    <col min="8985" max="8985" width="1.7109375" style="14" customWidth="1"/>
    <col min="8986" max="8986" width="13" style="14" customWidth="1"/>
    <col min="8987" max="8987" width="11.7109375" style="14" customWidth="1"/>
    <col min="8988" max="8988" width="1.7109375" style="14" customWidth="1"/>
    <col min="8989" max="8992" width="13" style="14" customWidth="1"/>
    <col min="8993" max="8993" width="11.7109375" style="14" customWidth="1"/>
    <col min="8994" max="8994" width="1.7109375" style="14" customWidth="1"/>
    <col min="8995" max="8997" width="11.7109375" style="14" customWidth="1"/>
    <col min="8998" max="8998" width="13" style="14" customWidth="1"/>
    <col min="8999" max="8999" width="11.7109375" style="14" customWidth="1"/>
    <col min="9000" max="9000" width="1.7109375" style="14" customWidth="1"/>
    <col min="9001" max="9001" width="13" style="14" customWidth="1"/>
    <col min="9002" max="9002" width="11.7109375" style="14" customWidth="1"/>
    <col min="9003" max="9003" width="1.7109375" style="14" customWidth="1"/>
    <col min="9004" max="9004" width="14.5703125" style="14" customWidth="1"/>
    <col min="9005" max="9005" width="11.7109375" style="14" customWidth="1"/>
    <col min="9006" max="9006" width="1.7109375" style="14" customWidth="1"/>
    <col min="9007" max="9200" width="9.140625" style="14"/>
    <col min="9201" max="9208" width="4" style="14" customWidth="1"/>
    <col min="9209" max="9209" width="6" style="14" customWidth="1"/>
    <col min="9210" max="9211" width="4" style="14" customWidth="1"/>
    <col min="9212" max="9213" width="0" style="14" hidden="1" customWidth="1"/>
    <col min="9214" max="9214" width="47.7109375" style="14" customWidth="1"/>
    <col min="9215" max="9217" width="0" style="14" hidden="1" customWidth="1"/>
    <col min="9218" max="9218" width="14.5703125" style="14" customWidth="1"/>
    <col min="9219" max="9228" width="0" style="14" hidden="1" customWidth="1"/>
    <col min="9229" max="9229" width="1.7109375" style="14" customWidth="1"/>
    <col min="9230" max="9230" width="13" style="14" customWidth="1"/>
    <col min="9231" max="9232" width="11.7109375" style="14" customWidth="1"/>
    <col min="9233" max="9233" width="13" style="14" customWidth="1"/>
    <col min="9234" max="9234" width="11.7109375" style="14" customWidth="1"/>
    <col min="9235" max="9235" width="1.7109375" style="14" customWidth="1"/>
    <col min="9236" max="9236" width="13" style="14" customWidth="1"/>
    <col min="9237" max="9238" width="11.7109375" style="14" customWidth="1"/>
    <col min="9239" max="9239" width="13" style="14" customWidth="1"/>
    <col min="9240" max="9240" width="11.7109375" style="14" customWidth="1"/>
    <col min="9241" max="9241" width="1.7109375" style="14" customWidth="1"/>
    <col min="9242" max="9242" width="13" style="14" customWidth="1"/>
    <col min="9243" max="9243" width="11.7109375" style="14" customWidth="1"/>
    <col min="9244" max="9244" width="1.7109375" style="14" customWidth="1"/>
    <col min="9245" max="9248" width="13" style="14" customWidth="1"/>
    <col min="9249" max="9249" width="11.7109375" style="14" customWidth="1"/>
    <col min="9250" max="9250" width="1.7109375" style="14" customWidth="1"/>
    <col min="9251" max="9253" width="11.7109375" style="14" customWidth="1"/>
    <col min="9254" max="9254" width="13" style="14" customWidth="1"/>
    <col min="9255" max="9255" width="11.7109375" style="14" customWidth="1"/>
    <col min="9256" max="9256" width="1.7109375" style="14" customWidth="1"/>
    <col min="9257" max="9257" width="13" style="14" customWidth="1"/>
    <col min="9258" max="9258" width="11.7109375" style="14" customWidth="1"/>
    <col min="9259" max="9259" width="1.7109375" style="14" customWidth="1"/>
    <col min="9260" max="9260" width="14.5703125" style="14" customWidth="1"/>
    <col min="9261" max="9261" width="11.7109375" style="14" customWidth="1"/>
    <col min="9262" max="9262" width="1.7109375" style="14" customWidth="1"/>
    <col min="9263" max="9456" width="9.140625" style="14"/>
    <col min="9457" max="9464" width="4" style="14" customWidth="1"/>
    <col min="9465" max="9465" width="6" style="14" customWidth="1"/>
    <col min="9466" max="9467" width="4" style="14" customWidth="1"/>
    <col min="9468" max="9469" width="0" style="14" hidden="1" customWidth="1"/>
    <col min="9470" max="9470" width="47.7109375" style="14" customWidth="1"/>
    <col min="9471" max="9473" width="0" style="14" hidden="1" customWidth="1"/>
    <col min="9474" max="9474" width="14.5703125" style="14" customWidth="1"/>
    <col min="9475" max="9484" width="0" style="14" hidden="1" customWidth="1"/>
    <col min="9485" max="9485" width="1.7109375" style="14" customWidth="1"/>
    <col min="9486" max="9486" width="13" style="14" customWidth="1"/>
    <col min="9487" max="9488" width="11.7109375" style="14" customWidth="1"/>
    <col min="9489" max="9489" width="13" style="14" customWidth="1"/>
    <col min="9490" max="9490" width="11.7109375" style="14" customWidth="1"/>
    <col min="9491" max="9491" width="1.7109375" style="14" customWidth="1"/>
    <col min="9492" max="9492" width="13" style="14" customWidth="1"/>
    <col min="9493" max="9494" width="11.7109375" style="14" customWidth="1"/>
    <col min="9495" max="9495" width="13" style="14" customWidth="1"/>
    <col min="9496" max="9496" width="11.7109375" style="14" customWidth="1"/>
    <col min="9497" max="9497" width="1.7109375" style="14" customWidth="1"/>
    <col min="9498" max="9498" width="13" style="14" customWidth="1"/>
    <col min="9499" max="9499" width="11.7109375" style="14" customWidth="1"/>
    <col min="9500" max="9500" width="1.7109375" style="14" customWidth="1"/>
    <col min="9501" max="9504" width="13" style="14" customWidth="1"/>
    <col min="9505" max="9505" width="11.7109375" style="14" customWidth="1"/>
    <col min="9506" max="9506" width="1.7109375" style="14" customWidth="1"/>
    <col min="9507" max="9509" width="11.7109375" style="14" customWidth="1"/>
    <col min="9510" max="9510" width="13" style="14" customWidth="1"/>
    <col min="9511" max="9511" width="11.7109375" style="14" customWidth="1"/>
    <col min="9512" max="9512" width="1.7109375" style="14" customWidth="1"/>
    <col min="9513" max="9513" width="13" style="14" customWidth="1"/>
    <col min="9514" max="9514" width="11.7109375" style="14" customWidth="1"/>
    <col min="9515" max="9515" width="1.7109375" style="14" customWidth="1"/>
    <col min="9516" max="9516" width="14.5703125" style="14" customWidth="1"/>
    <col min="9517" max="9517" width="11.7109375" style="14" customWidth="1"/>
    <col min="9518" max="9518" width="1.7109375" style="14" customWidth="1"/>
    <col min="9519" max="9712" width="9.140625" style="14"/>
    <col min="9713" max="9720" width="4" style="14" customWidth="1"/>
    <col min="9721" max="9721" width="6" style="14" customWidth="1"/>
    <col min="9722" max="9723" width="4" style="14" customWidth="1"/>
    <col min="9724" max="9725" width="0" style="14" hidden="1" customWidth="1"/>
    <col min="9726" max="9726" width="47.7109375" style="14" customWidth="1"/>
    <col min="9727" max="9729" width="0" style="14" hidden="1" customWidth="1"/>
    <col min="9730" max="9730" width="14.5703125" style="14" customWidth="1"/>
    <col min="9731" max="9740" width="0" style="14" hidden="1" customWidth="1"/>
    <col min="9741" max="9741" width="1.7109375" style="14" customWidth="1"/>
    <col min="9742" max="9742" width="13" style="14" customWidth="1"/>
    <col min="9743" max="9744" width="11.7109375" style="14" customWidth="1"/>
    <col min="9745" max="9745" width="13" style="14" customWidth="1"/>
    <col min="9746" max="9746" width="11.7109375" style="14" customWidth="1"/>
    <col min="9747" max="9747" width="1.7109375" style="14" customWidth="1"/>
    <col min="9748" max="9748" width="13" style="14" customWidth="1"/>
    <col min="9749" max="9750" width="11.7109375" style="14" customWidth="1"/>
    <col min="9751" max="9751" width="13" style="14" customWidth="1"/>
    <col min="9752" max="9752" width="11.7109375" style="14" customWidth="1"/>
    <col min="9753" max="9753" width="1.7109375" style="14" customWidth="1"/>
    <col min="9754" max="9754" width="13" style="14" customWidth="1"/>
    <col min="9755" max="9755" width="11.7109375" style="14" customWidth="1"/>
    <col min="9756" max="9756" width="1.7109375" style="14" customWidth="1"/>
    <col min="9757" max="9760" width="13" style="14" customWidth="1"/>
    <col min="9761" max="9761" width="11.7109375" style="14" customWidth="1"/>
    <col min="9762" max="9762" width="1.7109375" style="14" customWidth="1"/>
    <col min="9763" max="9765" width="11.7109375" style="14" customWidth="1"/>
    <col min="9766" max="9766" width="13" style="14" customWidth="1"/>
    <col min="9767" max="9767" width="11.7109375" style="14" customWidth="1"/>
    <col min="9768" max="9768" width="1.7109375" style="14" customWidth="1"/>
    <col min="9769" max="9769" width="13" style="14" customWidth="1"/>
    <col min="9770" max="9770" width="11.7109375" style="14" customWidth="1"/>
    <col min="9771" max="9771" width="1.7109375" style="14" customWidth="1"/>
    <col min="9772" max="9772" width="14.5703125" style="14" customWidth="1"/>
    <col min="9773" max="9773" width="11.7109375" style="14" customWidth="1"/>
    <col min="9774" max="9774" width="1.7109375" style="14" customWidth="1"/>
    <col min="9775" max="9968" width="9.140625" style="14"/>
    <col min="9969" max="9976" width="4" style="14" customWidth="1"/>
    <col min="9977" max="9977" width="6" style="14" customWidth="1"/>
    <col min="9978" max="9979" width="4" style="14" customWidth="1"/>
    <col min="9980" max="9981" width="0" style="14" hidden="1" customWidth="1"/>
    <col min="9982" max="9982" width="47.7109375" style="14" customWidth="1"/>
    <col min="9983" max="9985" width="0" style="14" hidden="1" customWidth="1"/>
    <col min="9986" max="9986" width="14.5703125" style="14" customWidth="1"/>
    <col min="9987" max="9996" width="0" style="14" hidden="1" customWidth="1"/>
    <col min="9997" max="9997" width="1.7109375" style="14" customWidth="1"/>
    <col min="9998" max="9998" width="13" style="14" customWidth="1"/>
    <col min="9999" max="10000" width="11.7109375" style="14" customWidth="1"/>
    <col min="10001" max="10001" width="13" style="14" customWidth="1"/>
    <col min="10002" max="10002" width="11.7109375" style="14" customWidth="1"/>
    <col min="10003" max="10003" width="1.7109375" style="14" customWidth="1"/>
    <col min="10004" max="10004" width="13" style="14" customWidth="1"/>
    <col min="10005" max="10006" width="11.7109375" style="14" customWidth="1"/>
    <col min="10007" max="10007" width="13" style="14" customWidth="1"/>
    <col min="10008" max="10008" width="11.7109375" style="14" customWidth="1"/>
    <col min="10009" max="10009" width="1.7109375" style="14" customWidth="1"/>
    <col min="10010" max="10010" width="13" style="14" customWidth="1"/>
    <col min="10011" max="10011" width="11.7109375" style="14" customWidth="1"/>
    <col min="10012" max="10012" width="1.7109375" style="14" customWidth="1"/>
    <col min="10013" max="10016" width="13" style="14" customWidth="1"/>
    <col min="10017" max="10017" width="11.7109375" style="14" customWidth="1"/>
    <col min="10018" max="10018" width="1.7109375" style="14" customWidth="1"/>
    <col min="10019" max="10021" width="11.7109375" style="14" customWidth="1"/>
    <col min="10022" max="10022" width="13" style="14" customWidth="1"/>
    <col min="10023" max="10023" width="11.7109375" style="14" customWidth="1"/>
    <col min="10024" max="10024" width="1.7109375" style="14" customWidth="1"/>
    <col min="10025" max="10025" width="13" style="14" customWidth="1"/>
    <col min="10026" max="10026" width="11.7109375" style="14" customWidth="1"/>
    <col min="10027" max="10027" width="1.7109375" style="14" customWidth="1"/>
    <col min="10028" max="10028" width="14.5703125" style="14" customWidth="1"/>
    <col min="10029" max="10029" width="11.7109375" style="14" customWidth="1"/>
    <col min="10030" max="10030" width="1.7109375" style="14" customWidth="1"/>
    <col min="10031" max="10224" width="9.140625" style="14"/>
    <col min="10225" max="10232" width="4" style="14" customWidth="1"/>
    <col min="10233" max="10233" width="6" style="14" customWidth="1"/>
    <col min="10234" max="10235" width="4" style="14" customWidth="1"/>
    <col min="10236" max="10237" width="0" style="14" hidden="1" customWidth="1"/>
    <col min="10238" max="10238" width="47.7109375" style="14" customWidth="1"/>
    <col min="10239" max="10241" width="0" style="14" hidden="1" customWidth="1"/>
    <col min="10242" max="10242" width="14.5703125" style="14" customWidth="1"/>
    <col min="10243" max="10252" width="0" style="14" hidden="1" customWidth="1"/>
    <col min="10253" max="10253" width="1.7109375" style="14" customWidth="1"/>
    <col min="10254" max="10254" width="13" style="14" customWidth="1"/>
    <col min="10255" max="10256" width="11.7109375" style="14" customWidth="1"/>
    <col min="10257" max="10257" width="13" style="14" customWidth="1"/>
    <col min="10258" max="10258" width="11.7109375" style="14" customWidth="1"/>
    <col min="10259" max="10259" width="1.7109375" style="14" customWidth="1"/>
    <col min="10260" max="10260" width="13" style="14" customWidth="1"/>
    <col min="10261" max="10262" width="11.7109375" style="14" customWidth="1"/>
    <col min="10263" max="10263" width="13" style="14" customWidth="1"/>
    <col min="10264" max="10264" width="11.7109375" style="14" customWidth="1"/>
    <col min="10265" max="10265" width="1.7109375" style="14" customWidth="1"/>
    <col min="10266" max="10266" width="13" style="14" customWidth="1"/>
    <col min="10267" max="10267" width="11.7109375" style="14" customWidth="1"/>
    <col min="10268" max="10268" width="1.7109375" style="14" customWidth="1"/>
    <col min="10269" max="10272" width="13" style="14" customWidth="1"/>
    <col min="10273" max="10273" width="11.7109375" style="14" customWidth="1"/>
    <col min="10274" max="10274" width="1.7109375" style="14" customWidth="1"/>
    <col min="10275" max="10277" width="11.7109375" style="14" customWidth="1"/>
    <col min="10278" max="10278" width="13" style="14" customWidth="1"/>
    <col min="10279" max="10279" width="11.7109375" style="14" customWidth="1"/>
    <col min="10280" max="10280" width="1.7109375" style="14" customWidth="1"/>
    <col min="10281" max="10281" width="13" style="14" customWidth="1"/>
    <col min="10282" max="10282" width="11.7109375" style="14" customWidth="1"/>
    <col min="10283" max="10283" width="1.7109375" style="14" customWidth="1"/>
    <col min="10284" max="10284" width="14.5703125" style="14" customWidth="1"/>
    <col min="10285" max="10285" width="11.7109375" style="14" customWidth="1"/>
    <col min="10286" max="10286" width="1.7109375" style="14" customWidth="1"/>
    <col min="10287" max="10480" width="9.140625" style="14"/>
    <col min="10481" max="10488" width="4" style="14" customWidth="1"/>
    <col min="10489" max="10489" width="6" style="14" customWidth="1"/>
    <col min="10490" max="10491" width="4" style="14" customWidth="1"/>
    <col min="10492" max="10493" width="0" style="14" hidden="1" customWidth="1"/>
    <col min="10494" max="10494" width="47.7109375" style="14" customWidth="1"/>
    <col min="10495" max="10497" width="0" style="14" hidden="1" customWidth="1"/>
    <col min="10498" max="10498" width="14.5703125" style="14" customWidth="1"/>
    <col min="10499" max="10508" width="0" style="14" hidden="1" customWidth="1"/>
    <col min="10509" max="10509" width="1.7109375" style="14" customWidth="1"/>
    <col min="10510" max="10510" width="13" style="14" customWidth="1"/>
    <col min="10511" max="10512" width="11.7109375" style="14" customWidth="1"/>
    <col min="10513" max="10513" width="13" style="14" customWidth="1"/>
    <col min="10514" max="10514" width="11.7109375" style="14" customWidth="1"/>
    <col min="10515" max="10515" width="1.7109375" style="14" customWidth="1"/>
    <col min="10516" max="10516" width="13" style="14" customWidth="1"/>
    <col min="10517" max="10518" width="11.7109375" style="14" customWidth="1"/>
    <col min="10519" max="10519" width="13" style="14" customWidth="1"/>
    <col min="10520" max="10520" width="11.7109375" style="14" customWidth="1"/>
    <col min="10521" max="10521" width="1.7109375" style="14" customWidth="1"/>
    <col min="10522" max="10522" width="13" style="14" customWidth="1"/>
    <col min="10523" max="10523" width="11.7109375" style="14" customWidth="1"/>
    <col min="10524" max="10524" width="1.7109375" style="14" customWidth="1"/>
    <col min="10525" max="10528" width="13" style="14" customWidth="1"/>
    <col min="10529" max="10529" width="11.7109375" style="14" customWidth="1"/>
    <col min="10530" max="10530" width="1.7109375" style="14" customWidth="1"/>
    <col min="10531" max="10533" width="11.7109375" style="14" customWidth="1"/>
    <col min="10534" max="10534" width="13" style="14" customWidth="1"/>
    <col min="10535" max="10535" width="11.7109375" style="14" customWidth="1"/>
    <col min="10536" max="10536" width="1.7109375" style="14" customWidth="1"/>
    <col min="10537" max="10537" width="13" style="14" customWidth="1"/>
    <col min="10538" max="10538" width="11.7109375" style="14" customWidth="1"/>
    <col min="10539" max="10539" width="1.7109375" style="14" customWidth="1"/>
    <col min="10540" max="10540" width="14.5703125" style="14" customWidth="1"/>
    <col min="10541" max="10541" width="11.7109375" style="14" customWidth="1"/>
    <col min="10542" max="10542" width="1.7109375" style="14" customWidth="1"/>
    <col min="10543" max="10736" width="9.140625" style="14"/>
    <col min="10737" max="10744" width="4" style="14" customWidth="1"/>
    <col min="10745" max="10745" width="6" style="14" customWidth="1"/>
    <col min="10746" max="10747" width="4" style="14" customWidth="1"/>
    <col min="10748" max="10749" width="0" style="14" hidden="1" customWidth="1"/>
    <col min="10750" max="10750" width="47.7109375" style="14" customWidth="1"/>
    <col min="10751" max="10753" width="0" style="14" hidden="1" customWidth="1"/>
    <col min="10754" max="10754" width="14.5703125" style="14" customWidth="1"/>
    <col min="10755" max="10764" width="0" style="14" hidden="1" customWidth="1"/>
    <col min="10765" max="10765" width="1.7109375" style="14" customWidth="1"/>
    <col min="10766" max="10766" width="13" style="14" customWidth="1"/>
    <col min="10767" max="10768" width="11.7109375" style="14" customWidth="1"/>
    <col min="10769" max="10769" width="13" style="14" customWidth="1"/>
    <col min="10770" max="10770" width="11.7109375" style="14" customWidth="1"/>
    <col min="10771" max="10771" width="1.7109375" style="14" customWidth="1"/>
    <col min="10772" max="10772" width="13" style="14" customWidth="1"/>
    <col min="10773" max="10774" width="11.7109375" style="14" customWidth="1"/>
    <col min="10775" max="10775" width="13" style="14" customWidth="1"/>
    <col min="10776" max="10776" width="11.7109375" style="14" customWidth="1"/>
    <col min="10777" max="10777" width="1.7109375" style="14" customWidth="1"/>
    <col min="10778" max="10778" width="13" style="14" customWidth="1"/>
    <col min="10779" max="10779" width="11.7109375" style="14" customWidth="1"/>
    <col min="10780" max="10780" width="1.7109375" style="14" customWidth="1"/>
    <col min="10781" max="10784" width="13" style="14" customWidth="1"/>
    <col min="10785" max="10785" width="11.7109375" style="14" customWidth="1"/>
    <col min="10786" max="10786" width="1.7109375" style="14" customWidth="1"/>
    <col min="10787" max="10789" width="11.7109375" style="14" customWidth="1"/>
    <col min="10790" max="10790" width="13" style="14" customWidth="1"/>
    <col min="10791" max="10791" width="11.7109375" style="14" customWidth="1"/>
    <col min="10792" max="10792" width="1.7109375" style="14" customWidth="1"/>
    <col min="10793" max="10793" width="13" style="14" customWidth="1"/>
    <col min="10794" max="10794" width="11.7109375" style="14" customWidth="1"/>
    <col min="10795" max="10795" width="1.7109375" style="14" customWidth="1"/>
    <col min="10796" max="10796" width="14.5703125" style="14" customWidth="1"/>
    <col min="10797" max="10797" width="11.7109375" style="14" customWidth="1"/>
    <col min="10798" max="10798" width="1.7109375" style="14" customWidth="1"/>
    <col min="10799" max="10992" width="9.140625" style="14"/>
    <col min="10993" max="11000" width="4" style="14" customWidth="1"/>
    <col min="11001" max="11001" width="6" style="14" customWidth="1"/>
    <col min="11002" max="11003" width="4" style="14" customWidth="1"/>
    <col min="11004" max="11005" width="0" style="14" hidden="1" customWidth="1"/>
    <col min="11006" max="11006" width="47.7109375" style="14" customWidth="1"/>
    <col min="11007" max="11009" width="0" style="14" hidden="1" customWidth="1"/>
    <col min="11010" max="11010" width="14.5703125" style="14" customWidth="1"/>
    <col min="11011" max="11020" width="0" style="14" hidden="1" customWidth="1"/>
    <col min="11021" max="11021" width="1.7109375" style="14" customWidth="1"/>
    <col min="11022" max="11022" width="13" style="14" customWidth="1"/>
    <col min="11023" max="11024" width="11.7109375" style="14" customWidth="1"/>
    <col min="11025" max="11025" width="13" style="14" customWidth="1"/>
    <col min="11026" max="11026" width="11.7109375" style="14" customWidth="1"/>
    <col min="11027" max="11027" width="1.7109375" style="14" customWidth="1"/>
    <col min="11028" max="11028" width="13" style="14" customWidth="1"/>
    <col min="11029" max="11030" width="11.7109375" style="14" customWidth="1"/>
    <col min="11031" max="11031" width="13" style="14" customWidth="1"/>
    <col min="11032" max="11032" width="11.7109375" style="14" customWidth="1"/>
    <col min="11033" max="11033" width="1.7109375" style="14" customWidth="1"/>
    <col min="11034" max="11034" width="13" style="14" customWidth="1"/>
    <col min="11035" max="11035" width="11.7109375" style="14" customWidth="1"/>
    <col min="11036" max="11036" width="1.7109375" style="14" customWidth="1"/>
    <col min="11037" max="11040" width="13" style="14" customWidth="1"/>
    <col min="11041" max="11041" width="11.7109375" style="14" customWidth="1"/>
    <col min="11042" max="11042" width="1.7109375" style="14" customWidth="1"/>
    <col min="11043" max="11045" width="11.7109375" style="14" customWidth="1"/>
    <col min="11046" max="11046" width="13" style="14" customWidth="1"/>
    <col min="11047" max="11047" width="11.7109375" style="14" customWidth="1"/>
    <col min="11048" max="11048" width="1.7109375" style="14" customWidth="1"/>
    <col min="11049" max="11049" width="13" style="14" customWidth="1"/>
    <col min="11050" max="11050" width="11.7109375" style="14" customWidth="1"/>
    <col min="11051" max="11051" width="1.7109375" style="14" customWidth="1"/>
    <col min="11052" max="11052" width="14.5703125" style="14" customWidth="1"/>
    <col min="11053" max="11053" width="11.7109375" style="14" customWidth="1"/>
    <col min="11054" max="11054" width="1.7109375" style="14" customWidth="1"/>
    <col min="11055" max="11248" width="9.140625" style="14"/>
    <col min="11249" max="11256" width="4" style="14" customWidth="1"/>
    <col min="11257" max="11257" width="6" style="14" customWidth="1"/>
    <col min="11258" max="11259" width="4" style="14" customWidth="1"/>
    <col min="11260" max="11261" width="0" style="14" hidden="1" customWidth="1"/>
    <col min="11262" max="11262" width="47.7109375" style="14" customWidth="1"/>
    <col min="11263" max="11265" width="0" style="14" hidden="1" customWidth="1"/>
    <col min="11266" max="11266" width="14.5703125" style="14" customWidth="1"/>
    <col min="11267" max="11276" width="0" style="14" hidden="1" customWidth="1"/>
    <col min="11277" max="11277" width="1.7109375" style="14" customWidth="1"/>
    <col min="11278" max="11278" width="13" style="14" customWidth="1"/>
    <col min="11279" max="11280" width="11.7109375" style="14" customWidth="1"/>
    <col min="11281" max="11281" width="13" style="14" customWidth="1"/>
    <col min="11282" max="11282" width="11.7109375" style="14" customWidth="1"/>
    <col min="11283" max="11283" width="1.7109375" style="14" customWidth="1"/>
    <col min="11284" max="11284" width="13" style="14" customWidth="1"/>
    <col min="11285" max="11286" width="11.7109375" style="14" customWidth="1"/>
    <col min="11287" max="11287" width="13" style="14" customWidth="1"/>
    <col min="11288" max="11288" width="11.7109375" style="14" customWidth="1"/>
    <col min="11289" max="11289" width="1.7109375" style="14" customWidth="1"/>
    <col min="11290" max="11290" width="13" style="14" customWidth="1"/>
    <col min="11291" max="11291" width="11.7109375" style="14" customWidth="1"/>
    <col min="11292" max="11292" width="1.7109375" style="14" customWidth="1"/>
    <col min="11293" max="11296" width="13" style="14" customWidth="1"/>
    <col min="11297" max="11297" width="11.7109375" style="14" customWidth="1"/>
    <col min="11298" max="11298" width="1.7109375" style="14" customWidth="1"/>
    <col min="11299" max="11301" width="11.7109375" style="14" customWidth="1"/>
    <col min="11302" max="11302" width="13" style="14" customWidth="1"/>
    <col min="11303" max="11303" width="11.7109375" style="14" customWidth="1"/>
    <col min="11304" max="11304" width="1.7109375" style="14" customWidth="1"/>
    <col min="11305" max="11305" width="13" style="14" customWidth="1"/>
    <col min="11306" max="11306" width="11.7109375" style="14" customWidth="1"/>
    <col min="11307" max="11307" width="1.7109375" style="14" customWidth="1"/>
    <col min="11308" max="11308" width="14.5703125" style="14" customWidth="1"/>
    <col min="11309" max="11309" width="11.7109375" style="14" customWidth="1"/>
    <col min="11310" max="11310" width="1.7109375" style="14" customWidth="1"/>
    <col min="11311" max="11504" width="9.140625" style="14"/>
    <col min="11505" max="11512" width="4" style="14" customWidth="1"/>
    <col min="11513" max="11513" width="6" style="14" customWidth="1"/>
    <col min="11514" max="11515" width="4" style="14" customWidth="1"/>
    <col min="11516" max="11517" width="0" style="14" hidden="1" customWidth="1"/>
    <col min="11518" max="11518" width="47.7109375" style="14" customWidth="1"/>
    <col min="11519" max="11521" width="0" style="14" hidden="1" customWidth="1"/>
    <col min="11522" max="11522" width="14.5703125" style="14" customWidth="1"/>
    <col min="11523" max="11532" width="0" style="14" hidden="1" customWidth="1"/>
    <col min="11533" max="11533" width="1.7109375" style="14" customWidth="1"/>
    <col min="11534" max="11534" width="13" style="14" customWidth="1"/>
    <col min="11535" max="11536" width="11.7109375" style="14" customWidth="1"/>
    <col min="11537" max="11537" width="13" style="14" customWidth="1"/>
    <col min="11538" max="11538" width="11.7109375" style="14" customWidth="1"/>
    <col min="11539" max="11539" width="1.7109375" style="14" customWidth="1"/>
    <col min="11540" max="11540" width="13" style="14" customWidth="1"/>
    <col min="11541" max="11542" width="11.7109375" style="14" customWidth="1"/>
    <col min="11543" max="11543" width="13" style="14" customWidth="1"/>
    <col min="11544" max="11544" width="11.7109375" style="14" customWidth="1"/>
    <col min="11545" max="11545" width="1.7109375" style="14" customWidth="1"/>
    <col min="11546" max="11546" width="13" style="14" customWidth="1"/>
    <col min="11547" max="11547" width="11.7109375" style="14" customWidth="1"/>
    <col min="11548" max="11548" width="1.7109375" style="14" customWidth="1"/>
    <col min="11549" max="11552" width="13" style="14" customWidth="1"/>
    <col min="11553" max="11553" width="11.7109375" style="14" customWidth="1"/>
    <col min="11554" max="11554" width="1.7109375" style="14" customWidth="1"/>
    <col min="11555" max="11557" width="11.7109375" style="14" customWidth="1"/>
    <col min="11558" max="11558" width="13" style="14" customWidth="1"/>
    <col min="11559" max="11559" width="11.7109375" style="14" customWidth="1"/>
    <col min="11560" max="11560" width="1.7109375" style="14" customWidth="1"/>
    <col min="11561" max="11561" width="13" style="14" customWidth="1"/>
    <col min="11562" max="11562" width="11.7109375" style="14" customWidth="1"/>
    <col min="11563" max="11563" width="1.7109375" style="14" customWidth="1"/>
    <col min="11564" max="11564" width="14.5703125" style="14" customWidth="1"/>
    <col min="11565" max="11565" width="11.7109375" style="14" customWidth="1"/>
    <col min="11566" max="11566" width="1.7109375" style="14" customWidth="1"/>
    <col min="11567" max="11760" width="9.140625" style="14"/>
    <col min="11761" max="11768" width="4" style="14" customWidth="1"/>
    <col min="11769" max="11769" width="6" style="14" customWidth="1"/>
    <col min="11770" max="11771" width="4" style="14" customWidth="1"/>
    <col min="11772" max="11773" width="0" style="14" hidden="1" customWidth="1"/>
    <col min="11774" max="11774" width="47.7109375" style="14" customWidth="1"/>
    <col min="11775" max="11777" width="0" style="14" hidden="1" customWidth="1"/>
    <col min="11778" max="11778" width="14.5703125" style="14" customWidth="1"/>
    <col min="11779" max="11788" width="0" style="14" hidden="1" customWidth="1"/>
    <col min="11789" max="11789" width="1.7109375" style="14" customWidth="1"/>
    <col min="11790" max="11790" width="13" style="14" customWidth="1"/>
    <col min="11791" max="11792" width="11.7109375" style="14" customWidth="1"/>
    <col min="11793" max="11793" width="13" style="14" customWidth="1"/>
    <col min="11794" max="11794" width="11.7109375" style="14" customWidth="1"/>
    <col min="11795" max="11795" width="1.7109375" style="14" customWidth="1"/>
    <col min="11796" max="11796" width="13" style="14" customWidth="1"/>
    <col min="11797" max="11798" width="11.7109375" style="14" customWidth="1"/>
    <col min="11799" max="11799" width="13" style="14" customWidth="1"/>
    <col min="11800" max="11800" width="11.7109375" style="14" customWidth="1"/>
    <col min="11801" max="11801" width="1.7109375" style="14" customWidth="1"/>
    <col min="11802" max="11802" width="13" style="14" customWidth="1"/>
    <col min="11803" max="11803" width="11.7109375" style="14" customWidth="1"/>
    <col min="11804" max="11804" width="1.7109375" style="14" customWidth="1"/>
    <col min="11805" max="11808" width="13" style="14" customWidth="1"/>
    <col min="11809" max="11809" width="11.7109375" style="14" customWidth="1"/>
    <col min="11810" max="11810" width="1.7109375" style="14" customWidth="1"/>
    <col min="11811" max="11813" width="11.7109375" style="14" customWidth="1"/>
    <col min="11814" max="11814" width="13" style="14" customWidth="1"/>
    <col min="11815" max="11815" width="11.7109375" style="14" customWidth="1"/>
    <col min="11816" max="11816" width="1.7109375" style="14" customWidth="1"/>
    <col min="11817" max="11817" width="13" style="14" customWidth="1"/>
    <col min="11818" max="11818" width="11.7109375" style="14" customWidth="1"/>
    <col min="11819" max="11819" width="1.7109375" style="14" customWidth="1"/>
    <col min="11820" max="11820" width="14.5703125" style="14" customWidth="1"/>
    <col min="11821" max="11821" width="11.7109375" style="14" customWidth="1"/>
    <col min="11822" max="11822" width="1.7109375" style="14" customWidth="1"/>
    <col min="11823" max="12016" width="9.140625" style="14"/>
    <col min="12017" max="12024" width="4" style="14" customWidth="1"/>
    <col min="12025" max="12025" width="6" style="14" customWidth="1"/>
    <col min="12026" max="12027" width="4" style="14" customWidth="1"/>
    <col min="12028" max="12029" width="0" style="14" hidden="1" customWidth="1"/>
    <col min="12030" max="12030" width="47.7109375" style="14" customWidth="1"/>
    <col min="12031" max="12033" width="0" style="14" hidden="1" customWidth="1"/>
    <col min="12034" max="12034" width="14.5703125" style="14" customWidth="1"/>
    <col min="12035" max="12044" width="0" style="14" hidden="1" customWidth="1"/>
    <col min="12045" max="12045" width="1.7109375" style="14" customWidth="1"/>
    <col min="12046" max="12046" width="13" style="14" customWidth="1"/>
    <col min="12047" max="12048" width="11.7109375" style="14" customWidth="1"/>
    <col min="12049" max="12049" width="13" style="14" customWidth="1"/>
    <col min="12050" max="12050" width="11.7109375" style="14" customWidth="1"/>
    <col min="12051" max="12051" width="1.7109375" style="14" customWidth="1"/>
    <col min="12052" max="12052" width="13" style="14" customWidth="1"/>
    <col min="12053" max="12054" width="11.7109375" style="14" customWidth="1"/>
    <col min="12055" max="12055" width="13" style="14" customWidth="1"/>
    <col min="12056" max="12056" width="11.7109375" style="14" customWidth="1"/>
    <col min="12057" max="12057" width="1.7109375" style="14" customWidth="1"/>
    <col min="12058" max="12058" width="13" style="14" customWidth="1"/>
    <col min="12059" max="12059" width="11.7109375" style="14" customWidth="1"/>
    <col min="12060" max="12060" width="1.7109375" style="14" customWidth="1"/>
    <col min="12061" max="12064" width="13" style="14" customWidth="1"/>
    <col min="12065" max="12065" width="11.7109375" style="14" customWidth="1"/>
    <col min="12066" max="12066" width="1.7109375" style="14" customWidth="1"/>
    <col min="12067" max="12069" width="11.7109375" style="14" customWidth="1"/>
    <col min="12070" max="12070" width="13" style="14" customWidth="1"/>
    <col min="12071" max="12071" width="11.7109375" style="14" customWidth="1"/>
    <col min="12072" max="12072" width="1.7109375" style="14" customWidth="1"/>
    <col min="12073" max="12073" width="13" style="14" customWidth="1"/>
    <col min="12074" max="12074" width="11.7109375" style="14" customWidth="1"/>
    <col min="12075" max="12075" width="1.7109375" style="14" customWidth="1"/>
    <col min="12076" max="12076" width="14.5703125" style="14" customWidth="1"/>
    <col min="12077" max="12077" width="11.7109375" style="14" customWidth="1"/>
    <col min="12078" max="12078" width="1.7109375" style="14" customWidth="1"/>
    <col min="12079" max="12272" width="9.140625" style="14"/>
    <col min="12273" max="12280" width="4" style="14" customWidth="1"/>
    <col min="12281" max="12281" width="6" style="14" customWidth="1"/>
    <col min="12282" max="12283" width="4" style="14" customWidth="1"/>
    <col min="12284" max="12285" width="0" style="14" hidden="1" customWidth="1"/>
    <col min="12286" max="12286" width="47.7109375" style="14" customWidth="1"/>
    <col min="12287" max="12289" width="0" style="14" hidden="1" customWidth="1"/>
    <col min="12290" max="12290" width="14.5703125" style="14" customWidth="1"/>
    <col min="12291" max="12300" width="0" style="14" hidden="1" customWidth="1"/>
    <col min="12301" max="12301" width="1.7109375" style="14" customWidth="1"/>
    <col min="12302" max="12302" width="13" style="14" customWidth="1"/>
    <col min="12303" max="12304" width="11.7109375" style="14" customWidth="1"/>
    <col min="12305" max="12305" width="13" style="14" customWidth="1"/>
    <col min="12306" max="12306" width="11.7109375" style="14" customWidth="1"/>
    <col min="12307" max="12307" width="1.7109375" style="14" customWidth="1"/>
    <col min="12308" max="12308" width="13" style="14" customWidth="1"/>
    <col min="12309" max="12310" width="11.7109375" style="14" customWidth="1"/>
    <col min="12311" max="12311" width="13" style="14" customWidth="1"/>
    <col min="12312" max="12312" width="11.7109375" style="14" customWidth="1"/>
    <col min="12313" max="12313" width="1.7109375" style="14" customWidth="1"/>
    <col min="12314" max="12314" width="13" style="14" customWidth="1"/>
    <col min="12315" max="12315" width="11.7109375" style="14" customWidth="1"/>
    <col min="12316" max="12316" width="1.7109375" style="14" customWidth="1"/>
    <col min="12317" max="12320" width="13" style="14" customWidth="1"/>
    <col min="12321" max="12321" width="11.7109375" style="14" customWidth="1"/>
    <col min="12322" max="12322" width="1.7109375" style="14" customWidth="1"/>
    <col min="12323" max="12325" width="11.7109375" style="14" customWidth="1"/>
    <col min="12326" max="12326" width="13" style="14" customWidth="1"/>
    <col min="12327" max="12327" width="11.7109375" style="14" customWidth="1"/>
    <col min="12328" max="12328" width="1.7109375" style="14" customWidth="1"/>
    <col min="12329" max="12329" width="13" style="14" customWidth="1"/>
    <col min="12330" max="12330" width="11.7109375" style="14" customWidth="1"/>
    <col min="12331" max="12331" width="1.7109375" style="14" customWidth="1"/>
    <col min="12332" max="12332" width="14.5703125" style="14" customWidth="1"/>
    <col min="12333" max="12333" width="11.7109375" style="14" customWidth="1"/>
    <col min="12334" max="12334" width="1.7109375" style="14" customWidth="1"/>
    <col min="12335" max="12528" width="9.140625" style="14"/>
    <col min="12529" max="12536" width="4" style="14" customWidth="1"/>
    <col min="12537" max="12537" width="6" style="14" customWidth="1"/>
    <col min="12538" max="12539" width="4" style="14" customWidth="1"/>
    <col min="12540" max="12541" width="0" style="14" hidden="1" customWidth="1"/>
    <col min="12542" max="12542" width="47.7109375" style="14" customWidth="1"/>
    <col min="12543" max="12545" width="0" style="14" hidden="1" customWidth="1"/>
    <col min="12546" max="12546" width="14.5703125" style="14" customWidth="1"/>
    <col min="12547" max="12556" width="0" style="14" hidden="1" customWidth="1"/>
    <col min="12557" max="12557" width="1.7109375" style="14" customWidth="1"/>
    <col min="12558" max="12558" width="13" style="14" customWidth="1"/>
    <col min="12559" max="12560" width="11.7109375" style="14" customWidth="1"/>
    <col min="12561" max="12561" width="13" style="14" customWidth="1"/>
    <col min="12562" max="12562" width="11.7109375" style="14" customWidth="1"/>
    <col min="12563" max="12563" width="1.7109375" style="14" customWidth="1"/>
    <col min="12564" max="12564" width="13" style="14" customWidth="1"/>
    <col min="12565" max="12566" width="11.7109375" style="14" customWidth="1"/>
    <col min="12567" max="12567" width="13" style="14" customWidth="1"/>
    <col min="12568" max="12568" width="11.7109375" style="14" customWidth="1"/>
    <col min="12569" max="12569" width="1.7109375" style="14" customWidth="1"/>
    <col min="12570" max="12570" width="13" style="14" customWidth="1"/>
    <col min="12571" max="12571" width="11.7109375" style="14" customWidth="1"/>
    <col min="12572" max="12572" width="1.7109375" style="14" customWidth="1"/>
    <col min="12573" max="12576" width="13" style="14" customWidth="1"/>
    <col min="12577" max="12577" width="11.7109375" style="14" customWidth="1"/>
    <col min="12578" max="12578" width="1.7109375" style="14" customWidth="1"/>
    <col min="12579" max="12581" width="11.7109375" style="14" customWidth="1"/>
    <col min="12582" max="12582" width="13" style="14" customWidth="1"/>
    <col min="12583" max="12583" width="11.7109375" style="14" customWidth="1"/>
    <col min="12584" max="12584" width="1.7109375" style="14" customWidth="1"/>
    <col min="12585" max="12585" width="13" style="14" customWidth="1"/>
    <col min="12586" max="12586" width="11.7109375" style="14" customWidth="1"/>
    <col min="12587" max="12587" width="1.7109375" style="14" customWidth="1"/>
    <col min="12588" max="12588" width="14.5703125" style="14" customWidth="1"/>
    <col min="12589" max="12589" width="11.7109375" style="14" customWidth="1"/>
    <col min="12590" max="12590" width="1.7109375" style="14" customWidth="1"/>
    <col min="12591" max="12784" width="9.140625" style="14"/>
    <col min="12785" max="12792" width="4" style="14" customWidth="1"/>
    <col min="12793" max="12793" width="6" style="14" customWidth="1"/>
    <col min="12794" max="12795" width="4" style="14" customWidth="1"/>
    <col min="12796" max="12797" width="0" style="14" hidden="1" customWidth="1"/>
    <col min="12798" max="12798" width="47.7109375" style="14" customWidth="1"/>
    <col min="12799" max="12801" width="0" style="14" hidden="1" customWidth="1"/>
    <col min="12802" max="12802" width="14.5703125" style="14" customWidth="1"/>
    <col min="12803" max="12812" width="0" style="14" hidden="1" customWidth="1"/>
    <col min="12813" max="12813" width="1.7109375" style="14" customWidth="1"/>
    <col min="12814" max="12814" width="13" style="14" customWidth="1"/>
    <col min="12815" max="12816" width="11.7109375" style="14" customWidth="1"/>
    <col min="12817" max="12817" width="13" style="14" customWidth="1"/>
    <col min="12818" max="12818" width="11.7109375" style="14" customWidth="1"/>
    <col min="12819" max="12819" width="1.7109375" style="14" customWidth="1"/>
    <col min="12820" max="12820" width="13" style="14" customWidth="1"/>
    <col min="12821" max="12822" width="11.7109375" style="14" customWidth="1"/>
    <col min="12823" max="12823" width="13" style="14" customWidth="1"/>
    <col min="12824" max="12824" width="11.7109375" style="14" customWidth="1"/>
    <col min="12825" max="12825" width="1.7109375" style="14" customWidth="1"/>
    <col min="12826" max="12826" width="13" style="14" customWidth="1"/>
    <col min="12827" max="12827" width="11.7109375" style="14" customWidth="1"/>
    <col min="12828" max="12828" width="1.7109375" style="14" customWidth="1"/>
    <col min="12829" max="12832" width="13" style="14" customWidth="1"/>
    <col min="12833" max="12833" width="11.7109375" style="14" customWidth="1"/>
    <col min="12834" max="12834" width="1.7109375" style="14" customWidth="1"/>
    <col min="12835" max="12837" width="11.7109375" style="14" customWidth="1"/>
    <col min="12838" max="12838" width="13" style="14" customWidth="1"/>
    <col min="12839" max="12839" width="11.7109375" style="14" customWidth="1"/>
    <col min="12840" max="12840" width="1.7109375" style="14" customWidth="1"/>
    <col min="12841" max="12841" width="13" style="14" customWidth="1"/>
    <col min="12842" max="12842" width="11.7109375" style="14" customWidth="1"/>
    <col min="12843" max="12843" width="1.7109375" style="14" customWidth="1"/>
    <col min="12844" max="12844" width="14.5703125" style="14" customWidth="1"/>
    <col min="12845" max="12845" width="11.7109375" style="14" customWidth="1"/>
    <col min="12846" max="12846" width="1.7109375" style="14" customWidth="1"/>
    <col min="12847" max="13040" width="9.140625" style="14"/>
    <col min="13041" max="13048" width="4" style="14" customWidth="1"/>
    <col min="13049" max="13049" width="6" style="14" customWidth="1"/>
    <col min="13050" max="13051" width="4" style="14" customWidth="1"/>
    <col min="13052" max="13053" width="0" style="14" hidden="1" customWidth="1"/>
    <col min="13054" max="13054" width="47.7109375" style="14" customWidth="1"/>
    <col min="13055" max="13057" width="0" style="14" hidden="1" customWidth="1"/>
    <col min="13058" max="13058" width="14.5703125" style="14" customWidth="1"/>
    <col min="13059" max="13068" width="0" style="14" hidden="1" customWidth="1"/>
    <col min="13069" max="13069" width="1.7109375" style="14" customWidth="1"/>
    <col min="13070" max="13070" width="13" style="14" customWidth="1"/>
    <col min="13071" max="13072" width="11.7109375" style="14" customWidth="1"/>
    <col min="13073" max="13073" width="13" style="14" customWidth="1"/>
    <col min="13074" max="13074" width="11.7109375" style="14" customWidth="1"/>
    <col min="13075" max="13075" width="1.7109375" style="14" customWidth="1"/>
    <col min="13076" max="13076" width="13" style="14" customWidth="1"/>
    <col min="13077" max="13078" width="11.7109375" style="14" customWidth="1"/>
    <col min="13079" max="13079" width="13" style="14" customWidth="1"/>
    <col min="13080" max="13080" width="11.7109375" style="14" customWidth="1"/>
    <col min="13081" max="13081" width="1.7109375" style="14" customWidth="1"/>
    <col min="13082" max="13082" width="13" style="14" customWidth="1"/>
    <col min="13083" max="13083" width="11.7109375" style="14" customWidth="1"/>
    <col min="13084" max="13084" width="1.7109375" style="14" customWidth="1"/>
    <col min="13085" max="13088" width="13" style="14" customWidth="1"/>
    <col min="13089" max="13089" width="11.7109375" style="14" customWidth="1"/>
    <col min="13090" max="13090" width="1.7109375" style="14" customWidth="1"/>
    <col min="13091" max="13093" width="11.7109375" style="14" customWidth="1"/>
    <col min="13094" max="13094" width="13" style="14" customWidth="1"/>
    <col min="13095" max="13095" width="11.7109375" style="14" customWidth="1"/>
    <col min="13096" max="13096" width="1.7109375" style="14" customWidth="1"/>
    <col min="13097" max="13097" width="13" style="14" customWidth="1"/>
    <col min="13098" max="13098" width="11.7109375" style="14" customWidth="1"/>
    <col min="13099" max="13099" width="1.7109375" style="14" customWidth="1"/>
    <col min="13100" max="13100" width="14.5703125" style="14" customWidth="1"/>
    <col min="13101" max="13101" width="11.7109375" style="14" customWidth="1"/>
    <col min="13102" max="13102" width="1.7109375" style="14" customWidth="1"/>
    <col min="13103" max="13296" width="9.140625" style="14"/>
    <col min="13297" max="13304" width="4" style="14" customWidth="1"/>
    <col min="13305" max="13305" width="6" style="14" customWidth="1"/>
    <col min="13306" max="13307" width="4" style="14" customWidth="1"/>
    <col min="13308" max="13309" width="0" style="14" hidden="1" customWidth="1"/>
    <col min="13310" max="13310" width="47.7109375" style="14" customWidth="1"/>
    <col min="13311" max="13313" width="0" style="14" hidden="1" customWidth="1"/>
    <col min="13314" max="13314" width="14.5703125" style="14" customWidth="1"/>
    <col min="13315" max="13324" width="0" style="14" hidden="1" customWidth="1"/>
    <col min="13325" max="13325" width="1.7109375" style="14" customWidth="1"/>
    <col min="13326" max="13326" width="13" style="14" customWidth="1"/>
    <col min="13327" max="13328" width="11.7109375" style="14" customWidth="1"/>
    <col min="13329" max="13329" width="13" style="14" customWidth="1"/>
    <col min="13330" max="13330" width="11.7109375" style="14" customWidth="1"/>
    <col min="13331" max="13331" width="1.7109375" style="14" customWidth="1"/>
    <col min="13332" max="13332" width="13" style="14" customWidth="1"/>
    <col min="13333" max="13334" width="11.7109375" style="14" customWidth="1"/>
    <col min="13335" max="13335" width="13" style="14" customWidth="1"/>
    <col min="13336" max="13336" width="11.7109375" style="14" customWidth="1"/>
    <col min="13337" max="13337" width="1.7109375" style="14" customWidth="1"/>
    <col min="13338" max="13338" width="13" style="14" customWidth="1"/>
    <col min="13339" max="13339" width="11.7109375" style="14" customWidth="1"/>
    <col min="13340" max="13340" width="1.7109375" style="14" customWidth="1"/>
    <col min="13341" max="13344" width="13" style="14" customWidth="1"/>
    <col min="13345" max="13345" width="11.7109375" style="14" customWidth="1"/>
    <col min="13346" max="13346" width="1.7109375" style="14" customWidth="1"/>
    <col min="13347" max="13349" width="11.7109375" style="14" customWidth="1"/>
    <col min="13350" max="13350" width="13" style="14" customWidth="1"/>
    <col min="13351" max="13351" width="11.7109375" style="14" customWidth="1"/>
    <col min="13352" max="13352" width="1.7109375" style="14" customWidth="1"/>
    <col min="13353" max="13353" width="13" style="14" customWidth="1"/>
    <col min="13354" max="13354" width="11.7109375" style="14" customWidth="1"/>
    <col min="13355" max="13355" width="1.7109375" style="14" customWidth="1"/>
    <col min="13356" max="13356" width="14.5703125" style="14" customWidth="1"/>
    <col min="13357" max="13357" width="11.7109375" style="14" customWidth="1"/>
    <col min="13358" max="13358" width="1.7109375" style="14" customWidth="1"/>
    <col min="13359" max="13552" width="9.140625" style="14"/>
    <col min="13553" max="13560" width="4" style="14" customWidth="1"/>
    <col min="13561" max="13561" width="6" style="14" customWidth="1"/>
    <col min="13562" max="13563" width="4" style="14" customWidth="1"/>
    <col min="13564" max="13565" width="0" style="14" hidden="1" customWidth="1"/>
    <col min="13566" max="13566" width="47.7109375" style="14" customWidth="1"/>
    <col min="13567" max="13569" width="0" style="14" hidden="1" customWidth="1"/>
    <col min="13570" max="13570" width="14.5703125" style="14" customWidth="1"/>
    <col min="13571" max="13580" width="0" style="14" hidden="1" customWidth="1"/>
    <col min="13581" max="13581" width="1.7109375" style="14" customWidth="1"/>
    <col min="13582" max="13582" width="13" style="14" customWidth="1"/>
    <col min="13583" max="13584" width="11.7109375" style="14" customWidth="1"/>
    <col min="13585" max="13585" width="13" style="14" customWidth="1"/>
    <col min="13586" max="13586" width="11.7109375" style="14" customWidth="1"/>
    <col min="13587" max="13587" width="1.7109375" style="14" customWidth="1"/>
    <col min="13588" max="13588" width="13" style="14" customWidth="1"/>
    <col min="13589" max="13590" width="11.7109375" style="14" customWidth="1"/>
    <col min="13591" max="13591" width="13" style="14" customWidth="1"/>
    <col min="13592" max="13592" width="11.7109375" style="14" customWidth="1"/>
    <col min="13593" max="13593" width="1.7109375" style="14" customWidth="1"/>
    <col min="13594" max="13594" width="13" style="14" customWidth="1"/>
    <col min="13595" max="13595" width="11.7109375" style="14" customWidth="1"/>
    <col min="13596" max="13596" width="1.7109375" style="14" customWidth="1"/>
    <col min="13597" max="13600" width="13" style="14" customWidth="1"/>
    <col min="13601" max="13601" width="11.7109375" style="14" customWidth="1"/>
    <col min="13602" max="13602" width="1.7109375" style="14" customWidth="1"/>
    <col min="13603" max="13605" width="11.7109375" style="14" customWidth="1"/>
    <col min="13606" max="13606" width="13" style="14" customWidth="1"/>
    <col min="13607" max="13607" width="11.7109375" style="14" customWidth="1"/>
    <col min="13608" max="13608" width="1.7109375" style="14" customWidth="1"/>
    <col min="13609" max="13609" width="13" style="14" customWidth="1"/>
    <col min="13610" max="13610" width="11.7109375" style="14" customWidth="1"/>
    <col min="13611" max="13611" width="1.7109375" style="14" customWidth="1"/>
    <col min="13612" max="13612" width="14.5703125" style="14" customWidth="1"/>
    <col min="13613" max="13613" width="11.7109375" style="14" customWidth="1"/>
    <col min="13614" max="13614" width="1.7109375" style="14" customWidth="1"/>
    <col min="13615" max="13808" width="9.140625" style="14"/>
    <col min="13809" max="13816" width="4" style="14" customWidth="1"/>
    <col min="13817" max="13817" width="6" style="14" customWidth="1"/>
    <col min="13818" max="13819" width="4" style="14" customWidth="1"/>
    <col min="13820" max="13821" width="0" style="14" hidden="1" customWidth="1"/>
    <col min="13822" max="13822" width="47.7109375" style="14" customWidth="1"/>
    <col min="13823" max="13825" width="0" style="14" hidden="1" customWidth="1"/>
    <col min="13826" max="13826" width="14.5703125" style="14" customWidth="1"/>
    <col min="13827" max="13836" width="0" style="14" hidden="1" customWidth="1"/>
    <col min="13837" max="13837" width="1.7109375" style="14" customWidth="1"/>
    <col min="13838" max="13838" width="13" style="14" customWidth="1"/>
    <col min="13839" max="13840" width="11.7109375" style="14" customWidth="1"/>
    <col min="13841" max="13841" width="13" style="14" customWidth="1"/>
    <col min="13842" max="13842" width="11.7109375" style="14" customWidth="1"/>
    <col min="13843" max="13843" width="1.7109375" style="14" customWidth="1"/>
    <col min="13844" max="13844" width="13" style="14" customWidth="1"/>
    <col min="13845" max="13846" width="11.7109375" style="14" customWidth="1"/>
    <col min="13847" max="13847" width="13" style="14" customWidth="1"/>
    <col min="13848" max="13848" width="11.7109375" style="14" customWidth="1"/>
    <col min="13849" max="13849" width="1.7109375" style="14" customWidth="1"/>
    <col min="13850" max="13850" width="13" style="14" customWidth="1"/>
    <col min="13851" max="13851" width="11.7109375" style="14" customWidth="1"/>
    <col min="13852" max="13852" width="1.7109375" style="14" customWidth="1"/>
    <col min="13853" max="13856" width="13" style="14" customWidth="1"/>
    <col min="13857" max="13857" width="11.7109375" style="14" customWidth="1"/>
    <col min="13858" max="13858" width="1.7109375" style="14" customWidth="1"/>
    <col min="13859" max="13861" width="11.7109375" style="14" customWidth="1"/>
    <col min="13862" max="13862" width="13" style="14" customWidth="1"/>
    <col min="13863" max="13863" width="11.7109375" style="14" customWidth="1"/>
    <col min="13864" max="13864" width="1.7109375" style="14" customWidth="1"/>
    <col min="13865" max="13865" width="13" style="14" customWidth="1"/>
    <col min="13866" max="13866" width="11.7109375" style="14" customWidth="1"/>
    <col min="13867" max="13867" width="1.7109375" style="14" customWidth="1"/>
    <col min="13868" max="13868" width="14.5703125" style="14" customWidth="1"/>
    <col min="13869" max="13869" width="11.7109375" style="14" customWidth="1"/>
    <col min="13870" max="13870" width="1.7109375" style="14" customWidth="1"/>
    <col min="13871" max="14064" width="9.140625" style="14"/>
    <col min="14065" max="14072" width="4" style="14" customWidth="1"/>
    <col min="14073" max="14073" width="6" style="14" customWidth="1"/>
    <col min="14074" max="14075" width="4" style="14" customWidth="1"/>
    <col min="14076" max="14077" width="0" style="14" hidden="1" customWidth="1"/>
    <col min="14078" max="14078" width="47.7109375" style="14" customWidth="1"/>
    <col min="14079" max="14081" width="0" style="14" hidden="1" customWidth="1"/>
    <col min="14082" max="14082" width="14.5703125" style="14" customWidth="1"/>
    <col min="14083" max="14092" width="0" style="14" hidden="1" customWidth="1"/>
    <col min="14093" max="14093" width="1.7109375" style="14" customWidth="1"/>
    <col min="14094" max="14094" width="13" style="14" customWidth="1"/>
    <col min="14095" max="14096" width="11.7109375" style="14" customWidth="1"/>
    <col min="14097" max="14097" width="13" style="14" customWidth="1"/>
    <col min="14098" max="14098" width="11.7109375" style="14" customWidth="1"/>
    <col min="14099" max="14099" width="1.7109375" style="14" customWidth="1"/>
    <col min="14100" max="14100" width="13" style="14" customWidth="1"/>
    <col min="14101" max="14102" width="11.7109375" style="14" customWidth="1"/>
    <col min="14103" max="14103" width="13" style="14" customWidth="1"/>
    <col min="14104" max="14104" width="11.7109375" style="14" customWidth="1"/>
    <col min="14105" max="14105" width="1.7109375" style="14" customWidth="1"/>
    <col min="14106" max="14106" width="13" style="14" customWidth="1"/>
    <col min="14107" max="14107" width="11.7109375" style="14" customWidth="1"/>
    <col min="14108" max="14108" width="1.7109375" style="14" customWidth="1"/>
    <col min="14109" max="14112" width="13" style="14" customWidth="1"/>
    <col min="14113" max="14113" width="11.7109375" style="14" customWidth="1"/>
    <col min="14114" max="14114" width="1.7109375" style="14" customWidth="1"/>
    <col min="14115" max="14117" width="11.7109375" style="14" customWidth="1"/>
    <col min="14118" max="14118" width="13" style="14" customWidth="1"/>
    <col min="14119" max="14119" width="11.7109375" style="14" customWidth="1"/>
    <col min="14120" max="14120" width="1.7109375" style="14" customWidth="1"/>
    <col min="14121" max="14121" width="13" style="14" customWidth="1"/>
    <col min="14122" max="14122" width="11.7109375" style="14" customWidth="1"/>
    <col min="14123" max="14123" width="1.7109375" style="14" customWidth="1"/>
    <col min="14124" max="14124" width="14.5703125" style="14" customWidth="1"/>
    <col min="14125" max="14125" width="11.7109375" style="14" customWidth="1"/>
    <col min="14126" max="14126" width="1.7109375" style="14" customWidth="1"/>
    <col min="14127" max="14320" width="9.140625" style="14"/>
    <col min="14321" max="14328" width="4" style="14" customWidth="1"/>
    <col min="14329" max="14329" width="6" style="14" customWidth="1"/>
    <col min="14330" max="14331" width="4" style="14" customWidth="1"/>
    <col min="14332" max="14333" width="0" style="14" hidden="1" customWidth="1"/>
    <col min="14334" max="14334" width="47.7109375" style="14" customWidth="1"/>
    <col min="14335" max="14337" width="0" style="14" hidden="1" customWidth="1"/>
    <col min="14338" max="14338" width="14.5703125" style="14" customWidth="1"/>
    <col min="14339" max="14348" width="0" style="14" hidden="1" customWidth="1"/>
    <col min="14349" max="14349" width="1.7109375" style="14" customWidth="1"/>
    <col min="14350" max="14350" width="13" style="14" customWidth="1"/>
    <col min="14351" max="14352" width="11.7109375" style="14" customWidth="1"/>
    <col min="14353" max="14353" width="13" style="14" customWidth="1"/>
    <col min="14354" max="14354" width="11.7109375" style="14" customWidth="1"/>
    <col min="14355" max="14355" width="1.7109375" style="14" customWidth="1"/>
    <col min="14356" max="14356" width="13" style="14" customWidth="1"/>
    <col min="14357" max="14358" width="11.7109375" style="14" customWidth="1"/>
    <col min="14359" max="14359" width="13" style="14" customWidth="1"/>
    <col min="14360" max="14360" width="11.7109375" style="14" customWidth="1"/>
    <col min="14361" max="14361" width="1.7109375" style="14" customWidth="1"/>
    <col min="14362" max="14362" width="13" style="14" customWidth="1"/>
    <col min="14363" max="14363" width="11.7109375" style="14" customWidth="1"/>
    <col min="14364" max="14364" width="1.7109375" style="14" customWidth="1"/>
    <col min="14365" max="14368" width="13" style="14" customWidth="1"/>
    <col min="14369" max="14369" width="11.7109375" style="14" customWidth="1"/>
    <col min="14370" max="14370" width="1.7109375" style="14" customWidth="1"/>
    <col min="14371" max="14373" width="11.7109375" style="14" customWidth="1"/>
    <col min="14374" max="14374" width="13" style="14" customWidth="1"/>
    <col min="14375" max="14375" width="11.7109375" style="14" customWidth="1"/>
    <col min="14376" max="14376" width="1.7109375" style="14" customWidth="1"/>
    <col min="14377" max="14377" width="13" style="14" customWidth="1"/>
    <col min="14378" max="14378" width="11.7109375" style="14" customWidth="1"/>
    <col min="14379" max="14379" width="1.7109375" style="14" customWidth="1"/>
    <col min="14380" max="14380" width="14.5703125" style="14" customWidth="1"/>
    <col min="14381" max="14381" width="11.7109375" style="14" customWidth="1"/>
    <col min="14382" max="14382" width="1.7109375" style="14" customWidth="1"/>
    <col min="14383" max="14576" width="9.140625" style="14"/>
    <col min="14577" max="14584" width="4" style="14" customWidth="1"/>
    <col min="14585" max="14585" width="6" style="14" customWidth="1"/>
    <col min="14586" max="14587" width="4" style="14" customWidth="1"/>
    <col min="14588" max="14589" width="0" style="14" hidden="1" customWidth="1"/>
    <col min="14590" max="14590" width="47.7109375" style="14" customWidth="1"/>
    <col min="14591" max="14593" width="0" style="14" hidden="1" customWidth="1"/>
    <col min="14594" max="14594" width="14.5703125" style="14" customWidth="1"/>
    <col min="14595" max="14604" width="0" style="14" hidden="1" customWidth="1"/>
    <col min="14605" max="14605" width="1.7109375" style="14" customWidth="1"/>
    <col min="14606" max="14606" width="13" style="14" customWidth="1"/>
    <col min="14607" max="14608" width="11.7109375" style="14" customWidth="1"/>
    <col min="14609" max="14609" width="13" style="14" customWidth="1"/>
    <col min="14610" max="14610" width="11.7109375" style="14" customWidth="1"/>
    <col min="14611" max="14611" width="1.7109375" style="14" customWidth="1"/>
    <col min="14612" max="14612" width="13" style="14" customWidth="1"/>
    <col min="14613" max="14614" width="11.7109375" style="14" customWidth="1"/>
    <col min="14615" max="14615" width="13" style="14" customWidth="1"/>
    <col min="14616" max="14616" width="11.7109375" style="14" customWidth="1"/>
    <col min="14617" max="14617" width="1.7109375" style="14" customWidth="1"/>
    <col min="14618" max="14618" width="13" style="14" customWidth="1"/>
    <col min="14619" max="14619" width="11.7109375" style="14" customWidth="1"/>
    <col min="14620" max="14620" width="1.7109375" style="14" customWidth="1"/>
    <col min="14621" max="14624" width="13" style="14" customWidth="1"/>
    <col min="14625" max="14625" width="11.7109375" style="14" customWidth="1"/>
    <col min="14626" max="14626" width="1.7109375" style="14" customWidth="1"/>
    <col min="14627" max="14629" width="11.7109375" style="14" customWidth="1"/>
    <col min="14630" max="14630" width="13" style="14" customWidth="1"/>
    <col min="14631" max="14631" width="11.7109375" style="14" customWidth="1"/>
    <col min="14632" max="14632" width="1.7109375" style="14" customWidth="1"/>
    <col min="14633" max="14633" width="13" style="14" customWidth="1"/>
    <col min="14634" max="14634" width="11.7109375" style="14" customWidth="1"/>
    <col min="14635" max="14635" width="1.7109375" style="14" customWidth="1"/>
    <col min="14636" max="14636" width="14.5703125" style="14" customWidth="1"/>
    <col min="14637" max="14637" width="11.7109375" style="14" customWidth="1"/>
    <col min="14638" max="14638" width="1.7109375" style="14" customWidth="1"/>
    <col min="14639" max="14832" width="9.140625" style="14"/>
    <col min="14833" max="14840" width="4" style="14" customWidth="1"/>
    <col min="14841" max="14841" width="6" style="14" customWidth="1"/>
    <col min="14842" max="14843" width="4" style="14" customWidth="1"/>
    <col min="14844" max="14845" width="0" style="14" hidden="1" customWidth="1"/>
    <col min="14846" max="14846" width="47.7109375" style="14" customWidth="1"/>
    <col min="14847" max="14849" width="0" style="14" hidden="1" customWidth="1"/>
    <col min="14850" max="14850" width="14.5703125" style="14" customWidth="1"/>
    <col min="14851" max="14860" width="0" style="14" hidden="1" customWidth="1"/>
    <col min="14861" max="14861" width="1.7109375" style="14" customWidth="1"/>
    <col min="14862" max="14862" width="13" style="14" customWidth="1"/>
    <col min="14863" max="14864" width="11.7109375" style="14" customWidth="1"/>
    <col min="14865" max="14865" width="13" style="14" customWidth="1"/>
    <col min="14866" max="14866" width="11.7109375" style="14" customWidth="1"/>
    <col min="14867" max="14867" width="1.7109375" style="14" customWidth="1"/>
    <col min="14868" max="14868" width="13" style="14" customWidth="1"/>
    <col min="14869" max="14870" width="11.7109375" style="14" customWidth="1"/>
    <col min="14871" max="14871" width="13" style="14" customWidth="1"/>
    <col min="14872" max="14872" width="11.7109375" style="14" customWidth="1"/>
    <col min="14873" max="14873" width="1.7109375" style="14" customWidth="1"/>
    <col min="14874" max="14874" width="13" style="14" customWidth="1"/>
    <col min="14875" max="14875" width="11.7109375" style="14" customWidth="1"/>
    <col min="14876" max="14876" width="1.7109375" style="14" customWidth="1"/>
    <col min="14877" max="14880" width="13" style="14" customWidth="1"/>
    <col min="14881" max="14881" width="11.7109375" style="14" customWidth="1"/>
    <col min="14882" max="14882" width="1.7109375" style="14" customWidth="1"/>
    <col min="14883" max="14885" width="11.7109375" style="14" customWidth="1"/>
    <col min="14886" max="14886" width="13" style="14" customWidth="1"/>
    <col min="14887" max="14887" width="11.7109375" style="14" customWidth="1"/>
    <col min="14888" max="14888" width="1.7109375" style="14" customWidth="1"/>
    <col min="14889" max="14889" width="13" style="14" customWidth="1"/>
    <col min="14890" max="14890" width="11.7109375" style="14" customWidth="1"/>
    <col min="14891" max="14891" width="1.7109375" style="14" customWidth="1"/>
    <col min="14892" max="14892" width="14.5703125" style="14" customWidth="1"/>
    <col min="14893" max="14893" width="11.7109375" style="14" customWidth="1"/>
    <col min="14894" max="14894" width="1.7109375" style="14" customWidth="1"/>
    <col min="14895" max="15088" width="9.140625" style="14"/>
    <col min="15089" max="15096" width="4" style="14" customWidth="1"/>
    <col min="15097" max="15097" width="6" style="14" customWidth="1"/>
    <col min="15098" max="15099" width="4" style="14" customWidth="1"/>
    <col min="15100" max="15101" width="0" style="14" hidden="1" customWidth="1"/>
    <col min="15102" max="15102" width="47.7109375" style="14" customWidth="1"/>
    <col min="15103" max="15105" width="0" style="14" hidden="1" customWidth="1"/>
    <col min="15106" max="15106" width="14.5703125" style="14" customWidth="1"/>
    <col min="15107" max="15116" width="0" style="14" hidden="1" customWidth="1"/>
    <col min="15117" max="15117" width="1.7109375" style="14" customWidth="1"/>
    <col min="15118" max="15118" width="13" style="14" customWidth="1"/>
    <col min="15119" max="15120" width="11.7109375" style="14" customWidth="1"/>
    <col min="15121" max="15121" width="13" style="14" customWidth="1"/>
    <col min="15122" max="15122" width="11.7109375" style="14" customWidth="1"/>
    <col min="15123" max="15123" width="1.7109375" style="14" customWidth="1"/>
    <col min="15124" max="15124" width="13" style="14" customWidth="1"/>
    <col min="15125" max="15126" width="11.7109375" style="14" customWidth="1"/>
    <col min="15127" max="15127" width="13" style="14" customWidth="1"/>
    <col min="15128" max="15128" width="11.7109375" style="14" customWidth="1"/>
    <col min="15129" max="15129" width="1.7109375" style="14" customWidth="1"/>
    <col min="15130" max="15130" width="13" style="14" customWidth="1"/>
    <col min="15131" max="15131" width="11.7109375" style="14" customWidth="1"/>
    <col min="15132" max="15132" width="1.7109375" style="14" customWidth="1"/>
    <col min="15133" max="15136" width="13" style="14" customWidth="1"/>
    <col min="15137" max="15137" width="11.7109375" style="14" customWidth="1"/>
    <col min="15138" max="15138" width="1.7109375" style="14" customWidth="1"/>
    <col min="15139" max="15141" width="11.7109375" style="14" customWidth="1"/>
    <col min="15142" max="15142" width="13" style="14" customWidth="1"/>
    <col min="15143" max="15143" width="11.7109375" style="14" customWidth="1"/>
    <col min="15144" max="15144" width="1.7109375" style="14" customWidth="1"/>
    <col min="15145" max="15145" width="13" style="14" customWidth="1"/>
    <col min="15146" max="15146" width="11.7109375" style="14" customWidth="1"/>
    <col min="15147" max="15147" width="1.7109375" style="14" customWidth="1"/>
    <col min="15148" max="15148" width="14.5703125" style="14" customWidth="1"/>
    <col min="15149" max="15149" width="11.7109375" style="14" customWidth="1"/>
    <col min="15150" max="15150" width="1.7109375" style="14" customWidth="1"/>
    <col min="15151" max="15344" width="9.140625" style="14"/>
    <col min="15345" max="15352" width="4" style="14" customWidth="1"/>
    <col min="15353" max="15353" width="6" style="14" customWidth="1"/>
    <col min="15354" max="15355" width="4" style="14" customWidth="1"/>
    <col min="15356" max="15357" width="0" style="14" hidden="1" customWidth="1"/>
    <col min="15358" max="15358" width="47.7109375" style="14" customWidth="1"/>
    <col min="15359" max="15361" width="0" style="14" hidden="1" customWidth="1"/>
    <col min="15362" max="15362" width="14.5703125" style="14" customWidth="1"/>
    <col min="15363" max="15372" width="0" style="14" hidden="1" customWidth="1"/>
    <col min="15373" max="15373" width="1.7109375" style="14" customWidth="1"/>
    <col min="15374" max="15374" width="13" style="14" customWidth="1"/>
    <col min="15375" max="15376" width="11.7109375" style="14" customWidth="1"/>
    <col min="15377" max="15377" width="13" style="14" customWidth="1"/>
    <col min="15378" max="15378" width="11.7109375" style="14" customWidth="1"/>
    <col min="15379" max="15379" width="1.7109375" style="14" customWidth="1"/>
    <col min="15380" max="15380" width="13" style="14" customWidth="1"/>
    <col min="15381" max="15382" width="11.7109375" style="14" customWidth="1"/>
    <col min="15383" max="15383" width="13" style="14" customWidth="1"/>
    <col min="15384" max="15384" width="11.7109375" style="14" customWidth="1"/>
    <col min="15385" max="15385" width="1.7109375" style="14" customWidth="1"/>
    <col min="15386" max="15386" width="13" style="14" customWidth="1"/>
    <col min="15387" max="15387" width="11.7109375" style="14" customWidth="1"/>
    <col min="15388" max="15388" width="1.7109375" style="14" customWidth="1"/>
    <col min="15389" max="15392" width="13" style="14" customWidth="1"/>
    <col min="15393" max="15393" width="11.7109375" style="14" customWidth="1"/>
    <col min="15394" max="15394" width="1.7109375" style="14" customWidth="1"/>
    <col min="15395" max="15397" width="11.7109375" style="14" customWidth="1"/>
    <col min="15398" max="15398" width="13" style="14" customWidth="1"/>
    <col min="15399" max="15399" width="11.7109375" style="14" customWidth="1"/>
    <col min="15400" max="15400" width="1.7109375" style="14" customWidth="1"/>
    <col min="15401" max="15401" width="13" style="14" customWidth="1"/>
    <col min="15402" max="15402" width="11.7109375" style="14" customWidth="1"/>
    <col min="15403" max="15403" width="1.7109375" style="14" customWidth="1"/>
    <col min="15404" max="15404" width="14.5703125" style="14" customWidth="1"/>
    <col min="15405" max="15405" width="11.7109375" style="14" customWidth="1"/>
    <col min="15406" max="15406" width="1.7109375" style="14" customWidth="1"/>
    <col min="15407" max="15600" width="9.140625" style="14"/>
    <col min="15601" max="15608" width="4" style="14" customWidth="1"/>
    <col min="15609" max="15609" width="6" style="14" customWidth="1"/>
    <col min="15610" max="15611" width="4" style="14" customWidth="1"/>
    <col min="15612" max="15613" width="0" style="14" hidden="1" customWidth="1"/>
    <col min="15614" max="15614" width="47.7109375" style="14" customWidth="1"/>
    <col min="15615" max="15617" width="0" style="14" hidden="1" customWidth="1"/>
    <col min="15618" max="15618" width="14.5703125" style="14" customWidth="1"/>
    <col min="15619" max="15628" width="0" style="14" hidden="1" customWidth="1"/>
    <col min="15629" max="15629" width="1.7109375" style="14" customWidth="1"/>
    <col min="15630" max="15630" width="13" style="14" customWidth="1"/>
    <col min="15631" max="15632" width="11.7109375" style="14" customWidth="1"/>
    <col min="15633" max="15633" width="13" style="14" customWidth="1"/>
    <col min="15634" max="15634" width="11.7109375" style="14" customWidth="1"/>
    <col min="15635" max="15635" width="1.7109375" style="14" customWidth="1"/>
    <col min="15636" max="15636" width="13" style="14" customWidth="1"/>
    <col min="15637" max="15638" width="11.7109375" style="14" customWidth="1"/>
    <col min="15639" max="15639" width="13" style="14" customWidth="1"/>
    <col min="15640" max="15640" width="11.7109375" style="14" customWidth="1"/>
    <col min="15641" max="15641" width="1.7109375" style="14" customWidth="1"/>
    <col min="15642" max="15642" width="13" style="14" customWidth="1"/>
    <col min="15643" max="15643" width="11.7109375" style="14" customWidth="1"/>
    <col min="15644" max="15644" width="1.7109375" style="14" customWidth="1"/>
    <col min="15645" max="15648" width="13" style="14" customWidth="1"/>
    <col min="15649" max="15649" width="11.7109375" style="14" customWidth="1"/>
    <col min="15650" max="15650" width="1.7109375" style="14" customWidth="1"/>
    <col min="15651" max="15653" width="11.7109375" style="14" customWidth="1"/>
    <col min="15654" max="15654" width="13" style="14" customWidth="1"/>
    <col min="15655" max="15655" width="11.7109375" style="14" customWidth="1"/>
    <col min="15656" max="15656" width="1.7109375" style="14" customWidth="1"/>
    <col min="15657" max="15657" width="13" style="14" customWidth="1"/>
    <col min="15658" max="15658" width="11.7109375" style="14" customWidth="1"/>
    <col min="15659" max="15659" width="1.7109375" style="14" customWidth="1"/>
    <col min="15660" max="15660" width="14.5703125" style="14" customWidth="1"/>
    <col min="15661" max="15661" width="11.7109375" style="14" customWidth="1"/>
    <col min="15662" max="15662" width="1.7109375" style="14" customWidth="1"/>
    <col min="15663" max="15856" width="9.140625" style="14"/>
    <col min="15857" max="15864" width="4" style="14" customWidth="1"/>
    <col min="15865" max="15865" width="6" style="14" customWidth="1"/>
    <col min="15866" max="15867" width="4" style="14" customWidth="1"/>
    <col min="15868" max="15869" width="0" style="14" hidden="1" customWidth="1"/>
    <col min="15870" max="15870" width="47.7109375" style="14" customWidth="1"/>
    <col min="15871" max="15873" width="0" style="14" hidden="1" customWidth="1"/>
    <col min="15874" max="15874" width="14.5703125" style="14" customWidth="1"/>
    <col min="15875" max="15884" width="0" style="14" hidden="1" customWidth="1"/>
    <col min="15885" max="15885" width="1.7109375" style="14" customWidth="1"/>
    <col min="15886" max="15886" width="13" style="14" customWidth="1"/>
    <col min="15887" max="15888" width="11.7109375" style="14" customWidth="1"/>
    <col min="15889" max="15889" width="13" style="14" customWidth="1"/>
    <col min="15890" max="15890" width="11.7109375" style="14" customWidth="1"/>
    <col min="15891" max="15891" width="1.7109375" style="14" customWidth="1"/>
    <col min="15892" max="15892" width="13" style="14" customWidth="1"/>
    <col min="15893" max="15894" width="11.7109375" style="14" customWidth="1"/>
    <col min="15895" max="15895" width="13" style="14" customWidth="1"/>
    <col min="15896" max="15896" width="11.7109375" style="14" customWidth="1"/>
    <col min="15897" max="15897" width="1.7109375" style="14" customWidth="1"/>
    <col min="15898" max="15898" width="13" style="14" customWidth="1"/>
    <col min="15899" max="15899" width="11.7109375" style="14" customWidth="1"/>
    <col min="15900" max="15900" width="1.7109375" style="14" customWidth="1"/>
    <col min="15901" max="15904" width="13" style="14" customWidth="1"/>
    <col min="15905" max="15905" width="11.7109375" style="14" customWidth="1"/>
    <col min="15906" max="15906" width="1.7109375" style="14" customWidth="1"/>
    <col min="15907" max="15909" width="11.7109375" style="14" customWidth="1"/>
    <col min="15910" max="15910" width="13" style="14" customWidth="1"/>
    <col min="15911" max="15911" width="11.7109375" style="14" customWidth="1"/>
    <col min="15912" max="15912" width="1.7109375" style="14" customWidth="1"/>
    <col min="15913" max="15913" width="13" style="14" customWidth="1"/>
    <col min="15914" max="15914" width="11.7109375" style="14" customWidth="1"/>
    <col min="15915" max="15915" width="1.7109375" style="14" customWidth="1"/>
    <col min="15916" max="15916" width="14.5703125" style="14" customWidth="1"/>
    <col min="15917" max="15917" width="11.7109375" style="14" customWidth="1"/>
    <col min="15918" max="15918" width="1.7109375" style="14" customWidth="1"/>
    <col min="15919" max="16112" width="9.140625" style="14"/>
    <col min="16113" max="16120" width="4" style="14" customWidth="1"/>
    <col min="16121" max="16121" width="6" style="14" customWidth="1"/>
    <col min="16122" max="16123" width="4" style="14" customWidth="1"/>
    <col min="16124" max="16125" width="0" style="14" hidden="1" customWidth="1"/>
    <col min="16126" max="16126" width="47.7109375" style="14" customWidth="1"/>
    <col min="16127" max="16129" width="0" style="14" hidden="1" customWidth="1"/>
    <col min="16130" max="16130" width="14.5703125" style="14" customWidth="1"/>
    <col min="16131" max="16140" width="0" style="14" hidden="1" customWidth="1"/>
    <col min="16141" max="16141" width="1.7109375" style="14" customWidth="1"/>
    <col min="16142" max="16142" width="13" style="14" customWidth="1"/>
    <col min="16143" max="16144" width="11.7109375" style="14" customWidth="1"/>
    <col min="16145" max="16145" width="13" style="14" customWidth="1"/>
    <col min="16146" max="16146" width="11.7109375" style="14" customWidth="1"/>
    <col min="16147" max="16147" width="1.7109375" style="14" customWidth="1"/>
    <col min="16148" max="16148" width="13" style="14" customWidth="1"/>
    <col min="16149" max="16150" width="11.7109375" style="14" customWidth="1"/>
    <col min="16151" max="16151" width="13" style="14" customWidth="1"/>
    <col min="16152" max="16152" width="11.7109375" style="14" customWidth="1"/>
    <col min="16153" max="16153" width="1.7109375" style="14" customWidth="1"/>
    <col min="16154" max="16154" width="13" style="14" customWidth="1"/>
    <col min="16155" max="16155" width="11.7109375" style="14" customWidth="1"/>
    <col min="16156" max="16156" width="1.7109375" style="14" customWidth="1"/>
    <col min="16157" max="16160" width="13" style="14" customWidth="1"/>
    <col min="16161" max="16161" width="11.7109375" style="14" customWidth="1"/>
    <col min="16162" max="16162" width="1.7109375" style="14" customWidth="1"/>
    <col min="16163" max="16165" width="11.7109375" style="14" customWidth="1"/>
    <col min="16166" max="16166" width="13" style="14" customWidth="1"/>
    <col min="16167" max="16167" width="11.7109375" style="14" customWidth="1"/>
    <col min="16168" max="16168" width="1.7109375" style="14" customWidth="1"/>
    <col min="16169" max="16169" width="13" style="14" customWidth="1"/>
    <col min="16170" max="16170" width="11.7109375" style="14" customWidth="1"/>
    <col min="16171" max="16171" width="1.7109375" style="14" customWidth="1"/>
    <col min="16172" max="16172" width="14.5703125" style="14" customWidth="1"/>
    <col min="16173" max="16173" width="11.7109375" style="14" customWidth="1"/>
    <col min="16174" max="16174" width="1.7109375" style="14" customWidth="1"/>
    <col min="16175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4100000</v>
      </c>
      <c r="S13" s="393">
        <f t="shared" ref="S13:AH13" si="0">S14</f>
        <v>0</v>
      </c>
      <c r="T13" s="47">
        <f t="shared" si="0"/>
        <v>633900</v>
      </c>
      <c r="U13" s="47">
        <f t="shared" si="0"/>
        <v>416000</v>
      </c>
      <c r="V13" s="47">
        <f t="shared" si="0"/>
        <v>362000</v>
      </c>
      <c r="W13" s="47">
        <f t="shared" si="0"/>
        <v>1411900</v>
      </c>
      <c r="X13" s="47">
        <f t="shared" si="0"/>
        <v>34.436585365853659</v>
      </c>
      <c r="Y13" s="393">
        <f t="shared" si="0"/>
        <v>0</v>
      </c>
      <c r="Z13" s="47">
        <f t="shared" si="0"/>
        <v>280100</v>
      </c>
      <c r="AA13" s="47">
        <f t="shared" si="0"/>
        <v>351100</v>
      </c>
      <c r="AB13" s="47">
        <f t="shared" si="0"/>
        <v>350500</v>
      </c>
      <c r="AC13" s="47">
        <f t="shared" si="0"/>
        <v>981700</v>
      </c>
      <c r="AD13" s="47">
        <f t="shared" si="0"/>
        <v>23.943902439024392</v>
      </c>
      <c r="AE13" s="393">
        <f t="shared" si="0"/>
        <v>0</v>
      </c>
      <c r="AF13" s="47">
        <f t="shared" si="0"/>
        <v>2393600</v>
      </c>
      <c r="AG13" s="47">
        <f t="shared" si="0"/>
        <v>58.380487804878051</v>
      </c>
      <c r="AH13" s="393">
        <f t="shared" si="0"/>
        <v>0</v>
      </c>
      <c r="AI13" s="47">
        <f t="shared" ref="AI13:AX13" si="1">AI14</f>
        <v>345000</v>
      </c>
      <c r="AJ13" s="47">
        <f t="shared" si="1"/>
        <v>319900</v>
      </c>
      <c r="AK13" s="47">
        <f t="shared" si="1"/>
        <v>318900</v>
      </c>
      <c r="AL13" s="47">
        <f t="shared" si="1"/>
        <v>983800</v>
      </c>
      <c r="AM13" s="47">
        <f t="shared" si="1"/>
        <v>23.995121951219513</v>
      </c>
      <c r="AN13" s="393">
        <f t="shared" si="1"/>
        <v>0</v>
      </c>
      <c r="AO13" s="47">
        <f t="shared" si="1"/>
        <v>165800</v>
      </c>
      <c r="AP13" s="47">
        <f t="shared" si="1"/>
        <v>208100</v>
      </c>
      <c r="AQ13" s="47">
        <f t="shared" si="1"/>
        <v>348700</v>
      </c>
      <c r="AR13" s="47">
        <f t="shared" si="1"/>
        <v>722600</v>
      </c>
      <c r="AS13" s="47">
        <f t="shared" si="1"/>
        <v>17.62439024390244</v>
      </c>
      <c r="AT13" s="393">
        <f t="shared" si="1"/>
        <v>0</v>
      </c>
      <c r="AU13" s="47">
        <f t="shared" si="1"/>
        <v>1706400</v>
      </c>
      <c r="AV13" s="47">
        <f t="shared" si="1"/>
        <v>41.619512195121949</v>
      </c>
      <c r="AW13" s="393">
        <f t="shared" si="1"/>
        <v>0</v>
      </c>
      <c r="AX13" s="47">
        <f t="shared" si="1"/>
        <v>4100000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O15+O316+O373+O572+O628</f>
        <v>#REF!</v>
      </c>
      <c r="P14" s="66" t="e">
        <f>P15+P316+P373+P572+P628</f>
        <v>#REF!</v>
      </c>
      <c r="Q14" s="67" t="e">
        <f>Q628+Q15+Q316+Q373+Q572</f>
        <v>#REF!</v>
      </c>
      <c r="R14" s="66">
        <f>R15</f>
        <v>4100000</v>
      </c>
      <c r="S14" s="394">
        <f t="shared" si="2"/>
        <v>0</v>
      </c>
      <c r="T14" s="66">
        <f t="shared" si="2"/>
        <v>633900</v>
      </c>
      <c r="U14" s="66">
        <f t="shared" si="2"/>
        <v>416000</v>
      </c>
      <c r="V14" s="66">
        <f t="shared" si="2"/>
        <v>362000</v>
      </c>
      <c r="W14" s="66">
        <f t="shared" si="2"/>
        <v>1411900</v>
      </c>
      <c r="X14" s="66">
        <f t="shared" si="2"/>
        <v>34.436585365853659</v>
      </c>
      <c r="Y14" s="394">
        <f t="shared" si="2"/>
        <v>0</v>
      </c>
      <c r="Z14" s="66">
        <f t="shared" si="2"/>
        <v>280100</v>
      </c>
      <c r="AA14" s="66">
        <f t="shared" si="2"/>
        <v>351100</v>
      </c>
      <c r="AB14" s="66">
        <f t="shared" si="2"/>
        <v>350500</v>
      </c>
      <c r="AC14" s="66">
        <f t="shared" si="2"/>
        <v>981700</v>
      </c>
      <c r="AD14" s="66">
        <f t="shared" si="2"/>
        <v>23.943902439024392</v>
      </c>
      <c r="AE14" s="394">
        <f t="shared" si="2"/>
        <v>0</v>
      </c>
      <c r="AF14" s="66">
        <f t="shared" si="2"/>
        <v>2393600</v>
      </c>
      <c r="AG14" s="66">
        <f t="shared" si="2"/>
        <v>58.380487804878051</v>
      </c>
      <c r="AH14" s="394">
        <f t="shared" si="2"/>
        <v>0</v>
      </c>
      <c r="AI14" s="66">
        <f t="shared" si="2"/>
        <v>345000</v>
      </c>
      <c r="AJ14" s="66">
        <f t="shared" si="2"/>
        <v>319900</v>
      </c>
      <c r="AK14" s="66">
        <f t="shared" si="2"/>
        <v>318900</v>
      </c>
      <c r="AL14" s="66">
        <f t="shared" si="2"/>
        <v>983800</v>
      </c>
      <c r="AM14" s="66">
        <f t="shared" si="2"/>
        <v>23.995121951219513</v>
      </c>
      <c r="AN14" s="394">
        <f t="shared" si="2"/>
        <v>0</v>
      </c>
      <c r="AO14" s="66">
        <f t="shared" si="2"/>
        <v>165800</v>
      </c>
      <c r="AP14" s="66">
        <f t="shared" si="2"/>
        <v>208100</v>
      </c>
      <c r="AQ14" s="66">
        <f t="shared" si="2"/>
        <v>348700</v>
      </c>
      <c r="AR14" s="66">
        <f t="shared" si="2"/>
        <v>722600</v>
      </c>
      <c r="AS14" s="66">
        <f t="shared" si="2"/>
        <v>17.62439024390244</v>
      </c>
      <c r="AT14" s="394">
        <f t="shared" si="2"/>
        <v>0</v>
      </c>
      <c r="AU14" s="66">
        <f t="shared" si="2"/>
        <v>1706400</v>
      </c>
      <c r="AV14" s="66">
        <f t="shared" si="2"/>
        <v>41.619512195121949</v>
      </c>
      <c r="AW14" s="394">
        <f t="shared" si="2"/>
        <v>0</v>
      </c>
      <c r="AX14" s="66">
        <f t="shared" si="2"/>
        <v>4100000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O16+#REF!+O78+O119+O156+O196+O236+O279</f>
        <v>#REF!</v>
      </c>
      <c r="P15" s="80" t="e">
        <f>P16+#REF!+P78+P119+P156+P196+P236+P279</f>
        <v>#REF!</v>
      </c>
      <c r="Q15" s="80" t="e">
        <f>Q16+#REF!+Q78+Q119+Q156+Q196+Q236+Q279</f>
        <v>#REF!</v>
      </c>
      <c r="R15" s="80">
        <f>R16</f>
        <v>4100000</v>
      </c>
      <c r="S15" s="379">
        <f t="shared" si="2"/>
        <v>0</v>
      </c>
      <c r="T15" s="80">
        <f t="shared" si="2"/>
        <v>633900</v>
      </c>
      <c r="U15" s="80">
        <f t="shared" si="2"/>
        <v>416000</v>
      </c>
      <c r="V15" s="80">
        <f t="shared" si="2"/>
        <v>362000</v>
      </c>
      <c r="W15" s="80">
        <f t="shared" si="2"/>
        <v>1411900</v>
      </c>
      <c r="X15" s="80">
        <f t="shared" si="2"/>
        <v>34.436585365853659</v>
      </c>
      <c r="Y15" s="379">
        <f t="shared" si="2"/>
        <v>0</v>
      </c>
      <c r="Z15" s="80">
        <f t="shared" si="2"/>
        <v>280100</v>
      </c>
      <c r="AA15" s="80">
        <f t="shared" si="2"/>
        <v>351100</v>
      </c>
      <c r="AB15" s="80">
        <f t="shared" si="2"/>
        <v>350500</v>
      </c>
      <c r="AC15" s="80">
        <f t="shared" si="2"/>
        <v>981700</v>
      </c>
      <c r="AD15" s="80">
        <f t="shared" si="2"/>
        <v>23.943902439024392</v>
      </c>
      <c r="AE15" s="379">
        <f t="shared" si="2"/>
        <v>0</v>
      </c>
      <c r="AF15" s="80">
        <f t="shared" si="2"/>
        <v>2393600</v>
      </c>
      <c r="AG15" s="80">
        <f t="shared" si="2"/>
        <v>58.380487804878051</v>
      </c>
      <c r="AH15" s="379">
        <f t="shared" si="2"/>
        <v>0</v>
      </c>
      <c r="AI15" s="80">
        <f t="shared" si="2"/>
        <v>345000</v>
      </c>
      <c r="AJ15" s="80">
        <f t="shared" si="2"/>
        <v>319900</v>
      </c>
      <c r="AK15" s="80">
        <f t="shared" si="2"/>
        <v>318900</v>
      </c>
      <c r="AL15" s="80">
        <f t="shared" si="2"/>
        <v>983800</v>
      </c>
      <c r="AM15" s="80">
        <f t="shared" si="2"/>
        <v>23.995121951219513</v>
      </c>
      <c r="AN15" s="379">
        <f t="shared" si="2"/>
        <v>0</v>
      </c>
      <c r="AO15" s="80">
        <f t="shared" si="2"/>
        <v>165800</v>
      </c>
      <c r="AP15" s="80">
        <f t="shared" si="2"/>
        <v>208100</v>
      </c>
      <c r="AQ15" s="80">
        <f t="shared" si="2"/>
        <v>348700</v>
      </c>
      <c r="AR15" s="80">
        <f t="shared" si="2"/>
        <v>722600</v>
      </c>
      <c r="AS15" s="80">
        <f t="shared" si="2"/>
        <v>17.62439024390244</v>
      </c>
      <c r="AT15" s="379">
        <f t="shared" si="2"/>
        <v>0</v>
      </c>
      <c r="AU15" s="80">
        <f t="shared" si="2"/>
        <v>1706400</v>
      </c>
      <c r="AV15" s="80">
        <f t="shared" si="2"/>
        <v>41.619512195121949</v>
      </c>
      <c r="AW15" s="379">
        <f t="shared" si="2"/>
        <v>0</v>
      </c>
      <c r="AX15" s="80">
        <f t="shared" si="2"/>
        <v>4100000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78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79</v>
      </c>
      <c r="O16" s="169">
        <f t="shared" ref="O16:R18" si="3">O17</f>
        <v>4100000</v>
      </c>
      <c r="P16" s="169">
        <f t="shared" si="3"/>
        <v>4350000</v>
      </c>
      <c r="Q16" s="169">
        <f t="shared" si="3"/>
        <v>4725000</v>
      </c>
      <c r="R16" s="169">
        <f t="shared" si="3"/>
        <v>4100000</v>
      </c>
      <c r="S16" s="376"/>
      <c r="T16" s="169">
        <f t="shared" si="2"/>
        <v>633900</v>
      </c>
      <c r="U16" s="169">
        <f t="shared" si="2"/>
        <v>416000</v>
      </c>
      <c r="V16" s="169">
        <f t="shared" si="2"/>
        <v>362000</v>
      </c>
      <c r="W16" s="169">
        <f t="shared" ref="W16:W32" si="4">T16+U16+V16</f>
        <v>1411900</v>
      </c>
      <c r="X16" s="195">
        <f>W16/(R16/100)</f>
        <v>34.436585365853659</v>
      </c>
      <c r="Y16" s="374"/>
      <c r="Z16" s="195">
        <f>Z17</f>
        <v>280100</v>
      </c>
      <c r="AA16" s="169">
        <f>AA17</f>
        <v>351100</v>
      </c>
      <c r="AB16" s="169">
        <f>AB17</f>
        <v>350500</v>
      </c>
      <c r="AC16" s="169">
        <f t="shared" ref="AC16:AC32" si="5">Z16+AA16+AB16</f>
        <v>981700</v>
      </c>
      <c r="AD16" s="195">
        <f>AC16/(R16/100)</f>
        <v>23.943902439024392</v>
      </c>
      <c r="AE16" s="374"/>
      <c r="AF16" s="195">
        <f>W16+AC16</f>
        <v>2393600</v>
      </c>
      <c r="AG16" s="195">
        <f>AF16/(R16/100)</f>
        <v>58.380487804878051</v>
      </c>
      <c r="AH16" s="374"/>
      <c r="AI16" s="195">
        <f>AI17</f>
        <v>345000</v>
      </c>
      <c r="AJ16" s="169">
        <f>AJ17</f>
        <v>319900</v>
      </c>
      <c r="AK16" s="169">
        <f>AK17</f>
        <v>318900</v>
      </c>
      <c r="AL16" s="169">
        <f t="shared" ref="AL16:AL32" si="6">AI16+AJ16+AK16</f>
        <v>983800</v>
      </c>
      <c r="AM16" s="195">
        <f>AL16/(R16/100)</f>
        <v>23.995121951219513</v>
      </c>
      <c r="AN16" s="374"/>
      <c r="AO16" s="195">
        <f>AO17</f>
        <v>165800</v>
      </c>
      <c r="AP16" s="169">
        <f>AP17</f>
        <v>208100</v>
      </c>
      <c r="AQ16" s="169">
        <f>AQ17</f>
        <v>348700</v>
      </c>
      <c r="AR16" s="169">
        <f t="shared" ref="AR16:AR32" si="7">AO16+AP16+AQ16</f>
        <v>722600</v>
      </c>
      <c r="AS16" s="195">
        <f>AR16/(R16/100)</f>
        <v>17.62439024390244</v>
      </c>
      <c r="AT16" s="374"/>
      <c r="AU16" s="195">
        <f>AL16+AR16</f>
        <v>1706400</v>
      </c>
      <c r="AV16" s="195">
        <f>AU16/(R16/100)</f>
        <v>41.619512195121949</v>
      </c>
      <c r="AW16" s="374"/>
      <c r="AX16" s="195">
        <f>AX17</f>
        <v>4100000</v>
      </c>
      <c r="AY16" s="195">
        <f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66">
        <f t="shared" si="3"/>
        <v>4100000</v>
      </c>
      <c r="P17" s="66">
        <f t="shared" si="3"/>
        <v>4350000</v>
      </c>
      <c r="Q17" s="67">
        <f t="shared" si="3"/>
        <v>4725000</v>
      </c>
      <c r="R17" s="66">
        <f t="shared" si="3"/>
        <v>4100000</v>
      </c>
      <c r="S17" s="394"/>
      <c r="T17" s="66">
        <f t="shared" si="2"/>
        <v>633900</v>
      </c>
      <c r="U17" s="66">
        <f t="shared" si="2"/>
        <v>416000</v>
      </c>
      <c r="V17" s="66">
        <f t="shared" si="2"/>
        <v>362000</v>
      </c>
      <c r="W17" s="66">
        <f t="shared" si="4"/>
        <v>1411900</v>
      </c>
      <c r="X17" s="65">
        <f>W17/(R17/100)</f>
        <v>34.436585365853659</v>
      </c>
      <c r="Y17" s="374"/>
      <c r="Z17" s="65">
        <f t="shared" ref="Z17:AB18" si="8">Z18</f>
        <v>280100</v>
      </c>
      <c r="AA17" s="66">
        <f t="shared" si="8"/>
        <v>351100</v>
      </c>
      <c r="AB17" s="66">
        <f t="shared" si="8"/>
        <v>350500</v>
      </c>
      <c r="AC17" s="66">
        <f t="shared" si="5"/>
        <v>981700</v>
      </c>
      <c r="AD17" s="65">
        <f>AC17/(R17/100)</f>
        <v>23.943902439024392</v>
      </c>
      <c r="AE17" s="374"/>
      <c r="AF17" s="65">
        <f>W17+AC17</f>
        <v>2393600</v>
      </c>
      <c r="AG17" s="65">
        <f>AF17/(R17/100)</f>
        <v>58.380487804878051</v>
      </c>
      <c r="AH17" s="374"/>
      <c r="AI17" s="65">
        <f t="shared" ref="AI17:AK18" si="9">AI18</f>
        <v>345000</v>
      </c>
      <c r="AJ17" s="66">
        <f t="shared" si="9"/>
        <v>319900</v>
      </c>
      <c r="AK17" s="66">
        <f t="shared" si="9"/>
        <v>318900</v>
      </c>
      <c r="AL17" s="66">
        <f t="shared" si="6"/>
        <v>983800</v>
      </c>
      <c r="AM17" s="65">
        <f>AL17/(R17/100)</f>
        <v>23.995121951219513</v>
      </c>
      <c r="AN17" s="374"/>
      <c r="AO17" s="65">
        <f t="shared" ref="AO17:AQ18" si="10">AO18</f>
        <v>165800</v>
      </c>
      <c r="AP17" s="66">
        <f t="shared" si="10"/>
        <v>208100</v>
      </c>
      <c r="AQ17" s="66">
        <f t="shared" si="10"/>
        <v>348700</v>
      </c>
      <c r="AR17" s="66">
        <f t="shared" si="7"/>
        <v>722600</v>
      </c>
      <c r="AS17" s="65">
        <f>AR17/(R17/100)</f>
        <v>17.62439024390244</v>
      </c>
      <c r="AT17" s="374"/>
      <c r="AU17" s="65">
        <f>AL17+AR17</f>
        <v>1706400</v>
      </c>
      <c r="AV17" s="65">
        <f>AU17/(R17/100)</f>
        <v>41.619512195121949</v>
      </c>
      <c r="AW17" s="374"/>
      <c r="AX17" s="65">
        <f>AX18</f>
        <v>4100000</v>
      </c>
      <c r="AY17" s="65">
        <f>AX17/(R17/100)</f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4100000</v>
      </c>
      <c r="P18" s="131">
        <f t="shared" si="3"/>
        <v>4350000</v>
      </c>
      <c r="Q18" s="132">
        <f t="shared" si="3"/>
        <v>4725000</v>
      </c>
      <c r="R18" s="103">
        <f t="shared" si="3"/>
        <v>4100000</v>
      </c>
      <c r="S18" s="379"/>
      <c r="T18" s="103">
        <f t="shared" si="2"/>
        <v>633900</v>
      </c>
      <c r="U18" s="103">
        <f t="shared" si="2"/>
        <v>416000</v>
      </c>
      <c r="V18" s="103">
        <f t="shared" si="2"/>
        <v>362000</v>
      </c>
      <c r="W18" s="103">
        <f t="shared" si="4"/>
        <v>1411900</v>
      </c>
      <c r="X18" s="102">
        <f>W18/(R18/100)</f>
        <v>34.436585365853659</v>
      </c>
      <c r="Y18" s="374"/>
      <c r="Z18" s="102">
        <f t="shared" si="8"/>
        <v>280100</v>
      </c>
      <c r="AA18" s="103">
        <f t="shared" si="8"/>
        <v>351100</v>
      </c>
      <c r="AB18" s="103">
        <f t="shared" si="8"/>
        <v>350500</v>
      </c>
      <c r="AC18" s="103">
        <f t="shared" si="5"/>
        <v>981700</v>
      </c>
      <c r="AD18" s="420">
        <f>AC18/(R18/100)</f>
        <v>23.943902439024392</v>
      </c>
      <c r="AE18" s="374"/>
      <c r="AF18" s="420">
        <f>W18+AC18</f>
        <v>2393600</v>
      </c>
      <c r="AG18" s="420">
        <f>AF18/(R18/100)</f>
        <v>58.380487804878051</v>
      </c>
      <c r="AH18" s="374"/>
      <c r="AI18" s="420">
        <f t="shared" si="9"/>
        <v>345000</v>
      </c>
      <c r="AJ18" s="103">
        <f t="shared" si="9"/>
        <v>319900</v>
      </c>
      <c r="AK18" s="103">
        <f t="shared" si="9"/>
        <v>318900</v>
      </c>
      <c r="AL18" s="103">
        <f t="shared" si="6"/>
        <v>983800</v>
      </c>
      <c r="AM18" s="420">
        <f>AL18/(R18/100)</f>
        <v>23.995121951219513</v>
      </c>
      <c r="AN18" s="374"/>
      <c r="AO18" s="420">
        <f t="shared" si="10"/>
        <v>165800</v>
      </c>
      <c r="AP18" s="103">
        <f t="shared" si="10"/>
        <v>208100</v>
      </c>
      <c r="AQ18" s="103">
        <f t="shared" si="10"/>
        <v>348700</v>
      </c>
      <c r="AR18" s="103">
        <f t="shared" si="7"/>
        <v>722600</v>
      </c>
      <c r="AS18" s="420">
        <f>AR18/(R18/100)</f>
        <v>17.62439024390244</v>
      </c>
      <c r="AT18" s="374"/>
      <c r="AU18" s="420">
        <f>AL18+AR18</f>
        <v>1706400</v>
      </c>
      <c r="AV18" s="420">
        <f>AU18/(R18/100)</f>
        <v>41.619512195121949</v>
      </c>
      <c r="AW18" s="374"/>
      <c r="AX18" s="420">
        <f>AX19</f>
        <v>4100000</v>
      </c>
      <c r="AY18" s="420">
        <f>AX18/(R18/100)</f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O20+O33+O43+O49</f>
        <v>4100000</v>
      </c>
      <c r="P19" s="131">
        <f>P20+P33+P43+P49</f>
        <v>4350000</v>
      </c>
      <c r="Q19" s="132">
        <f>Q20+Q33+Q43+Q49</f>
        <v>4725000</v>
      </c>
      <c r="R19" s="103">
        <f>R20+R33+R43+R49</f>
        <v>4100000</v>
      </c>
      <c r="S19" s="379"/>
      <c r="T19" s="103">
        <f>T20+T33+T43+T49</f>
        <v>633900</v>
      </c>
      <c r="U19" s="103">
        <f>U20+U33+U43+U49</f>
        <v>416000</v>
      </c>
      <c r="V19" s="103">
        <f>V20+V33+V43+V49</f>
        <v>362000</v>
      </c>
      <c r="W19" s="103">
        <f t="shared" si="4"/>
        <v>1411900</v>
      </c>
      <c r="X19" s="102">
        <f t="shared" ref="X19:X52" si="11">W19/(R19/100)</f>
        <v>34.436585365853659</v>
      </c>
      <c r="Y19" s="374"/>
      <c r="Z19" s="102">
        <f>Z20+Z33+Z43+Z49</f>
        <v>280100</v>
      </c>
      <c r="AA19" s="103">
        <f>AA20+AA33+AA43+AA49</f>
        <v>351100</v>
      </c>
      <c r="AB19" s="103">
        <f>AB20+AB33+AB43+AB49</f>
        <v>350500</v>
      </c>
      <c r="AC19" s="103">
        <f t="shared" si="5"/>
        <v>981700</v>
      </c>
      <c r="AD19" s="420">
        <f t="shared" ref="AD19:AD52" si="12">AC19/(R19/100)</f>
        <v>23.943902439024392</v>
      </c>
      <c r="AE19" s="374"/>
      <c r="AF19" s="420">
        <f t="shared" ref="AF19:AF52" si="13">W19+AC19</f>
        <v>2393600</v>
      </c>
      <c r="AG19" s="420">
        <f t="shared" ref="AG19:AG52" si="14">AF19/(R19/100)</f>
        <v>58.380487804878051</v>
      </c>
      <c r="AH19" s="374"/>
      <c r="AI19" s="420">
        <f>AI20+AI33+AI43+AI49</f>
        <v>345000</v>
      </c>
      <c r="AJ19" s="103">
        <f>AJ20+AJ33+AJ43+AJ49</f>
        <v>319900</v>
      </c>
      <c r="AK19" s="103">
        <f>AK20+AK33+AK43+AK49</f>
        <v>318900</v>
      </c>
      <c r="AL19" s="103">
        <f t="shared" si="6"/>
        <v>983800</v>
      </c>
      <c r="AM19" s="420">
        <f t="shared" ref="AM19:AM52" si="15">AL19/(R19/100)</f>
        <v>23.995121951219513</v>
      </c>
      <c r="AN19" s="374"/>
      <c r="AO19" s="420">
        <f>AO20+AO33+AO43+AO49</f>
        <v>165800</v>
      </c>
      <c r="AP19" s="103">
        <f>AP20+AP33+AP43+AP49</f>
        <v>208100</v>
      </c>
      <c r="AQ19" s="103">
        <f>AQ20+AQ33+AQ43+AQ49</f>
        <v>348700</v>
      </c>
      <c r="AR19" s="103">
        <f t="shared" si="7"/>
        <v>722600</v>
      </c>
      <c r="AS19" s="420">
        <f t="shared" ref="AS19:AS52" si="16">AR19/(R19/100)</f>
        <v>17.62439024390244</v>
      </c>
      <c r="AT19" s="374"/>
      <c r="AU19" s="420">
        <f t="shared" ref="AU19:AU32" si="17">AL19+AR19</f>
        <v>1706400</v>
      </c>
      <c r="AV19" s="420">
        <f t="shared" ref="AV19:AV48" si="18">AU19/(R19/100)</f>
        <v>41.619512195121949</v>
      </c>
      <c r="AW19" s="374"/>
      <c r="AX19" s="420">
        <f>AX20+AX33+AX43+AX49</f>
        <v>4100000</v>
      </c>
      <c r="AY19" s="420">
        <f t="shared" ref="AY19:AY48" si="19">AX19/(R19/100)</f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3724000</v>
      </c>
      <c r="P20" s="131">
        <f>P21</f>
        <v>3952000</v>
      </c>
      <c r="Q20" s="132">
        <f>Q21</f>
        <v>4305000</v>
      </c>
      <c r="R20" s="103">
        <f>R21</f>
        <v>3724000</v>
      </c>
      <c r="S20" s="379"/>
      <c r="T20" s="103">
        <f>T21</f>
        <v>582700</v>
      </c>
      <c r="U20" s="103">
        <f>U21</f>
        <v>382800</v>
      </c>
      <c r="V20" s="103">
        <f>V21</f>
        <v>330000</v>
      </c>
      <c r="W20" s="103">
        <f t="shared" si="4"/>
        <v>1295500</v>
      </c>
      <c r="X20" s="102">
        <f t="shared" si="11"/>
        <v>34.787862513426425</v>
      </c>
      <c r="Y20" s="374"/>
      <c r="Z20" s="102">
        <f>Z21</f>
        <v>248000</v>
      </c>
      <c r="AA20" s="103">
        <f>AA21</f>
        <v>318300</v>
      </c>
      <c r="AB20" s="103">
        <f>AB21</f>
        <v>317500</v>
      </c>
      <c r="AC20" s="103">
        <f t="shared" si="5"/>
        <v>883800</v>
      </c>
      <c r="AD20" s="420">
        <f t="shared" si="12"/>
        <v>23.732545649838883</v>
      </c>
      <c r="AE20" s="374"/>
      <c r="AF20" s="420">
        <f t="shared" si="13"/>
        <v>2179300</v>
      </c>
      <c r="AG20" s="420">
        <f t="shared" si="14"/>
        <v>58.520408163265309</v>
      </c>
      <c r="AH20" s="374"/>
      <c r="AI20" s="420">
        <f>AI21</f>
        <v>287800</v>
      </c>
      <c r="AJ20" s="103">
        <f>AJ21</f>
        <v>289100</v>
      </c>
      <c r="AK20" s="103">
        <f>AK21</f>
        <v>287800</v>
      </c>
      <c r="AL20" s="103">
        <f t="shared" si="6"/>
        <v>864700</v>
      </c>
      <c r="AM20" s="420">
        <f t="shared" si="15"/>
        <v>23.219656283566056</v>
      </c>
      <c r="AN20" s="374"/>
      <c r="AO20" s="420">
        <f>AO21</f>
        <v>144900</v>
      </c>
      <c r="AP20" s="103">
        <f>AP21</f>
        <v>196600</v>
      </c>
      <c r="AQ20" s="103">
        <f>AQ21</f>
        <v>338500</v>
      </c>
      <c r="AR20" s="103">
        <f t="shared" si="7"/>
        <v>680000</v>
      </c>
      <c r="AS20" s="420">
        <f t="shared" si="16"/>
        <v>18.259935553168635</v>
      </c>
      <c r="AT20" s="374"/>
      <c r="AU20" s="420">
        <f t="shared" si="17"/>
        <v>1544700</v>
      </c>
      <c r="AV20" s="420">
        <f t="shared" si="18"/>
        <v>41.479591836734691</v>
      </c>
      <c r="AW20" s="374"/>
      <c r="AX20" s="420">
        <f t="shared" ref="AX20:AX32" si="20">AF20+AU20</f>
        <v>3724000</v>
      </c>
      <c r="AY20" s="420">
        <f t="shared" si="19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3724000</v>
      </c>
      <c r="P21" s="127">
        <f>P22+P25+P28</f>
        <v>3952000</v>
      </c>
      <c r="Q21" s="128">
        <f>Q22+Q25+Q28</f>
        <v>4305000</v>
      </c>
      <c r="R21" s="126">
        <f>R22+R25+R28</f>
        <v>3724000</v>
      </c>
      <c r="S21" s="388"/>
      <c r="T21" s="126">
        <f>T22+T25+T28</f>
        <v>582700</v>
      </c>
      <c r="U21" s="126">
        <f>U22+U25+U28</f>
        <v>382800</v>
      </c>
      <c r="V21" s="126">
        <f>V22+V25+V28</f>
        <v>330000</v>
      </c>
      <c r="W21" s="126">
        <f t="shared" si="4"/>
        <v>1295500</v>
      </c>
      <c r="X21" s="125">
        <f t="shared" si="11"/>
        <v>34.787862513426425</v>
      </c>
      <c r="Y21" s="374"/>
      <c r="Z21" s="125">
        <f>Z22+Z25+Z28</f>
        <v>248000</v>
      </c>
      <c r="AA21" s="126">
        <f>AA22+AA25+AA28</f>
        <v>318300</v>
      </c>
      <c r="AB21" s="126">
        <f>AB22+AB25+AB28</f>
        <v>317500</v>
      </c>
      <c r="AC21" s="126">
        <f t="shared" si="5"/>
        <v>883800</v>
      </c>
      <c r="AD21" s="423">
        <f t="shared" si="12"/>
        <v>23.732545649838883</v>
      </c>
      <c r="AE21" s="374"/>
      <c r="AF21" s="423">
        <f t="shared" si="13"/>
        <v>2179300</v>
      </c>
      <c r="AG21" s="423">
        <f t="shared" si="14"/>
        <v>58.520408163265309</v>
      </c>
      <c r="AH21" s="374"/>
      <c r="AI21" s="423">
        <f>AI22+AI25+AI28</f>
        <v>287800</v>
      </c>
      <c r="AJ21" s="126">
        <f>AJ22+AJ25+AJ28</f>
        <v>289100</v>
      </c>
      <c r="AK21" s="126">
        <f>AK22+AK25+AK28</f>
        <v>287800</v>
      </c>
      <c r="AL21" s="126">
        <f t="shared" si="6"/>
        <v>864700</v>
      </c>
      <c r="AM21" s="423">
        <f t="shared" si="15"/>
        <v>23.219656283566056</v>
      </c>
      <c r="AN21" s="374"/>
      <c r="AO21" s="423">
        <f>AO22+AO25+AO28</f>
        <v>144900</v>
      </c>
      <c r="AP21" s="126">
        <f>AP22+AP25+AP28</f>
        <v>196600</v>
      </c>
      <c r="AQ21" s="126">
        <f>AQ22+AQ25+AQ28</f>
        <v>338500</v>
      </c>
      <c r="AR21" s="126">
        <f t="shared" si="7"/>
        <v>680000</v>
      </c>
      <c r="AS21" s="423">
        <f t="shared" si="16"/>
        <v>18.259935553168635</v>
      </c>
      <c r="AT21" s="374"/>
      <c r="AU21" s="423">
        <f t="shared" si="17"/>
        <v>1544700</v>
      </c>
      <c r="AV21" s="423">
        <f t="shared" si="18"/>
        <v>41.479591836734691</v>
      </c>
      <c r="AW21" s="374"/>
      <c r="AX21" s="423">
        <f t="shared" si="20"/>
        <v>3724000</v>
      </c>
      <c r="AY21" s="423">
        <f t="shared" si="19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3107000</v>
      </c>
      <c r="P22" s="131">
        <f>P23+P24</f>
        <v>3279000</v>
      </c>
      <c r="Q22" s="132">
        <f>Q23+Q24</f>
        <v>3587000</v>
      </c>
      <c r="R22" s="103">
        <f>R23+R24</f>
        <v>3107000</v>
      </c>
      <c r="S22" s="379"/>
      <c r="T22" s="103">
        <f>T23+T24</f>
        <v>498000</v>
      </c>
      <c r="U22" s="103">
        <f>U23+U24</f>
        <v>292000</v>
      </c>
      <c r="V22" s="103">
        <f>V23+V24</f>
        <v>294000</v>
      </c>
      <c r="W22" s="103">
        <f t="shared" si="4"/>
        <v>1084000</v>
      </c>
      <c r="X22" s="102">
        <f t="shared" si="11"/>
        <v>34.888960411972967</v>
      </c>
      <c r="Y22" s="374"/>
      <c r="Z22" s="102">
        <f>Z23+Z24</f>
        <v>202000</v>
      </c>
      <c r="AA22" s="103">
        <f>AA23+AA24</f>
        <v>271000</v>
      </c>
      <c r="AB22" s="103">
        <f>AB23+AB24</f>
        <v>271000</v>
      </c>
      <c r="AC22" s="103">
        <f t="shared" si="5"/>
        <v>744000</v>
      </c>
      <c r="AD22" s="424">
        <f t="shared" ref="AD22:AD27" si="21">AC22/(O22/100)</f>
        <v>23.94592854843901</v>
      </c>
      <c r="AE22" s="374"/>
      <c r="AF22" s="420">
        <f t="shared" si="13"/>
        <v>1828000</v>
      </c>
      <c r="AG22" s="420">
        <f t="shared" si="14"/>
        <v>58.834888960411973</v>
      </c>
      <c r="AH22" s="374"/>
      <c r="AI22" s="420">
        <f>AI23+AI24</f>
        <v>242000</v>
      </c>
      <c r="AJ22" s="103">
        <f>AJ23+AJ24</f>
        <v>242000</v>
      </c>
      <c r="AK22" s="103">
        <f>AK23+AK24</f>
        <v>241000</v>
      </c>
      <c r="AL22" s="103">
        <f t="shared" si="6"/>
        <v>725000</v>
      </c>
      <c r="AM22" s="424">
        <f t="shared" ref="AM22:AM27" si="22">AL22/(O22/100)</f>
        <v>23.334406179594463</v>
      </c>
      <c r="AN22" s="374"/>
      <c r="AO22" s="420">
        <f>AO23+AO24</f>
        <v>101000</v>
      </c>
      <c r="AP22" s="103">
        <f>AP23+AP24</f>
        <v>152000</v>
      </c>
      <c r="AQ22" s="103">
        <f>AQ23+AQ24</f>
        <v>301000</v>
      </c>
      <c r="AR22" s="103">
        <f t="shared" si="7"/>
        <v>554000</v>
      </c>
      <c r="AS22" s="424">
        <f t="shared" ref="AS22:AS27" si="23">AR22/(O22/100)</f>
        <v>17.830704859993563</v>
      </c>
      <c r="AT22" s="374"/>
      <c r="AU22" s="420">
        <f t="shared" si="17"/>
        <v>1279000</v>
      </c>
      <c r="AV22" s="420">
        <f t="shared" si="18"/>
        <v>41.165111039588027</v>
      </c>
      <c r="AW22" s="374"/>
      <c r="AX22" s="420">
        <f t="shared" si="20"/>
        <v>3107000</v>
      </c>
      <c r="AY22" s="420">
        <f t="shared" si="19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3090000</v>
      </c>
      <c r="P23" s="136">
        <v>3259000</v>
      </c>
      <c r="Q23" s="137">
        <v>3570000</v>
      </c>
      <c r="R23" s="129">
        <v>3090000</v>
      </c>
      <c r="S23" s="375"/>
      <c r="T23" s="129">
        <v>496000</v>
      </c>
      <c r="U23" s="129">
        <v>291000</v>
      </c>
      <c r="V23" s="129">
        <v>293000</v>
      </c>
      <c r="W23" s="129">
        <f t="shared" si="4"/>
        <v>1080000</v>
      </c>
      <c r="X23" s="135">
        <f t="shared" si="11"/>
        <v>34.95145631067961</v>
      </c>
      <c r="Y23" s="374"/>
      <c r="Z23" s="135">
        <v>200000</v>
      </c>
      <c r="AA23" s="129">
        <v>270000</v>
      </c>
      <c r="AB23" s="129">
        <v>270000</v>
      </c>
      <c r="AC23" s="129">
        <f t="shared" si="5"/>
        <v>740000</v>
      </c>
      <c r="AD23" s="424">
        <f t="shared" si="21"/>
        <v>23.948220064724918</v>
      </c>
      <c r="AE23" s="374"/>
      <c r="AF23" s="424">
        <f t="shared" si="13"/>
        <v>1820000</v>
      </c>
      <c r="AG23" s="424">
        <f t="shared" si="14"/>
        <v>58.899676375404532</v>
      </c>
      <c r="AH23" s="374"/>
      <c r="AI23" s="424">
        <v>240000</v>
      </c>
      <c r="AJ23" s="129">
        <v>240000</v>
      </c>
      <c r="AK23" s="129">
        <v>240000</v>
      </c>
      <c r="AL23" s="129">
        <f t="shared" si="6"/>
        <v>720000</v>
      </c>
      <c r="AM23" s="424">
        <f t="shared" si="22"/>
        <v>23.300970873786408</v>
      </c>
      <c r="AN23" s="374"/>
      <c r="AO23" s="424">
        <v>100000</v>
      </c>
      <c r="AP23" s="129">
        <v>150000</v>
      </c>
      <c r="AQ23" s="129">
        <v>300000</v>
      </c>
      <c r="AR23" s="129">
        <f t="shared" si="7"/>
        <v>550000</v>
      </c>
      <c r="AS23" s="424">
        <f t="shared" si="23"/>
        <v>17.79935275080906</v>
      </c>
      <c r="AT23" s="374"/>
      <c r="AU23" s="424">
        <f t="shared" si="17"/>
        <v>1270000</v>
      </c>
      <c r="AV23" s="424">
        <f t="shared" si="18"/>
        <v>41.100323624595468</v>
      </c>
      <c r="AW23" s="374"/>
      <c r="AX23" s="424">
        <f t="shared" si="20"/>
        <v>3090000</v>
      </c>
      <c r="AY23" s="424">
        <f t="shared" si="19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17000</v>
      </c>
      <c r="P24" s="136">
        <v>20000</v>
      </c>
      <c r="Q24" s="137">
        <v>17000</v>
      </c>
      <c r="R24" s="129">
        <v>17000</v>
      </c>
      <c r="S24" s="375"/>
      <c r="T24" s="129">
        <v>2000</v>
      </c>
      <c r="U24" s="129">
        <v>1000</v>
      </c>
      <c r="V24" s="129">
        <v>1000</v>
      </c>
      <c r="W24" s="129">
        <f t="shared" si="4"/>
        <v>4000</v>
      </c>
      <c r="X24" s="135">
        <f t="shared" si="11"/>
        <v>23.529411764705884</v>
      </c>
      <c r="Y24" s="374"/>
      <c r="Z24" s="135">
        <v>2000</v>
      </c>
      <c r="AA24" s="129">
        <v>1000</v>
      </c>
      <c r="AB24" s="129">
        <v>1000</v>
      </c>
      <c r="AC24" s="129">
        <f t="shared" si="5"/>
        <v>4000</v>
      </c>
      <c r="AD24" s="424">
        <f t="shared" si="21"/>
        <v>23.529411764705884</v>
      </c>
      <c r="AE24" s="374"/>
      <c r="AF24" s="424">
        <f t="shared" si="13"/>
        <v>8000</v>
      </c>
      <c r="AG24" s="424">
        <f t="shared" si="14"/>
        <v>47.058823529411768</v>
      </c>
      <c r="AH24" s="374"/>
      <c r="AI24" s="424">
        <v>2000</v>
      </c>
      <c r="AJ24" s="129">
        <v>2000</v>
      </c>
      <c r="AK24" s="129">
        <v>1000</v>
      </c>
      <c r="AL24" s="129">
        <f t="shared" si="6"/>
        <v>5000</v>
      </c>
      <c r="AM24" s="424">
        <f t="shared" si="22"/>
        <v>29.411764705882351</v>
      </c>
      <c r="AN24" s="374"/>
      <c r="AO24" s="424">
        <v>1000</v>
      </c>
      <c r="AP24" s="129">
        <v>2000</v>
      </c>
      <c r="AQ24" s="129">
        <v>1000</v>
      </c>
      <c r="AR24" s="129">
        <f t="shared" si="7"/>
        <v>4000</v>
      </c>
      <c r="AS24" s="424">
        <f t="shared" si="23"/>
        <v>23.529411764705884</v>
      </c>
      <c r="AT24" s="374"/>
      <c r="AU24" s="424">
        <f t="shared" si="17"/>
        <v>9000</v>
      </c>
      <c r="AV24" s="424">
        <f t="shared" si="18"/>
        <v>52.941176470588232</v>
      </c>
      <c r="AW24" s="374"/>
      <c r="AX24" s="424">
        <f t="shared" si="20"/>
        <v>17000</v>
      </c>
      <c r="AY24" s="424">
        <f t="shared" si="19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553000</v>
      </c>
      <c r="P25" s="131">
        <f>P26+P27</f>
        <v>603000</v>
      </c>
      <c r="Q25" s="132">
        <f>Q26+Q27</f>
        <v>643000</v>
      </c>
      <c r="R25" s="103">
        <f>R26+R27</f>
        <v>553000</v>
      </c>
      <c r="S25" s="379"/>
      <c r="T25" s="103">
        <f>T26+T27</f>
        <v>83000</v>
      </c>
      <c r="U25" s="103">
        <f>U26+U27</f>
        <v>85000</v>
      </c>
      <c r="V25" s="103">
        <f>V26+V27</f>
        <v>30000</v>
      </c>
      <c r="W25" s="103">
        <f t="shared" si="4"/>
        <v>198000</v>
      </c>
      <c r="X25" s="102">
        <f t="shared" si="11"/>
        <v>35.804701627486438</v>
      </c>
      <c r="Y25" s="374"/>
      <c r="Z25" s="102">
        <f>Z26+Z27</f>
        <v>40000</v>
      </c>
      <c r="AA25" s="103">
        <f>AA26+AA27</f>
        <v>41000</v>
      </c>
      <c r="AB25" s="103">
        <f>AB26+AB27</f>
        <v>40000</v>
      </c>
      <c r="AC25" s="103">
        <f t="shared" si="5"/>
        <v>121000</v>
      </c>
      <c r="AD25" s="424">
        <f t="shared" si="21"/>
        <v>21.880650994575046</v>
      </c>
      <c r="AE25" s="374"/>
      <c r="AF25" s="420">
        <f t="shared" si="13"/>
        <v>319000</v>
      </c>
      <c r="AG25" s="420">
        <f t="shared" si="14"/>
        <v>57.68535262206148</v>
      </c>
      <c r="AH25" s="374"/>
      <c r="AI25" s="420">
        <f>AI26+AI27</f>
        <v>40000</v>
      </c>
      <c r="AJ25" s="103">
        <f>AJ26+AJ27</f>
        <v>41000</v>
      </c>
      <c r="AK25" s="103">
        <f>AK26+AK27</f>
        <v>40000</v>
      </c>
      <c r="AL25" s="103">
        <f t="shared" si="6"/>
        <v>121000</v>
      </c>
      <c r="AM25" s="424">
        <f t="shared" si="22"/>
        <v>21.880650994575046</v>
      </c>
      <c r="AN25" s="374"/>
      <c r="AO25" s="420">
        <f>AO26+AO27</f>
        <v>40000</v>
      </c>
      <c r="AP25" s="103">
        <f>AP26+AP27</f>
        <v>40000</v>
      </c>
      <c r="AQ25" s="103">
        <f>AQ26+AQ27</f>
        <v>33000</v>
      </c>
      <c r="AR25" s="103">
        <f t="shared" si="7"/>
        <v>113000</v>
      </c>
      <c r="AS25" s="424">
        <f t="shared" si="23"/>
        <v>20.433996383363471</v>
      </c>
      <c r="AT25" s="374"/>
      <c r="AU25" s="420">
        <f t="shared" si="17"/>
        <v>234000</v>
      </c>
      <c r="AV25" s="420">
        <f t="shared" si="18"/>
        <v>42.31464737793852</v>
      </c>
      <c r="AW25" s="374"/>
      <c r="AX25" s="420">
        <f t="shared" si="20"/>
        <v>553000</v>
      </c>
      <c r="AY25" s="420">
        <f t="shared" si="19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550000</v>
      </c>
      <c r="P26" s="136">
        <v>600000</v>
      </c>
      <c r="Q26" s="137">
        <v>640000</v>
      </c>
      <c r="R26" s="129">
        <v>550000</v>
      </c>
      <c r="S26" s="375"/>
      <c r="T26" s="129">
        <v>82000</v>
      </c>
      <c r="U26" s="129">
        <v>85000</v>
      </c>
      <c r="V26" s="129">
        <v>30000</v>
      </c>
      <c r="W26" s="129">
        <f t="shared" si="4"/>
        <v>197000</v>
      </c>
      <c r="X26" s="135">
        <f t="shared" si="11"/>
        <v>35.81818181818182</v>
      </c>
      <c r="Y26" s="374"/>
      <c r="Z26" s="135">
        <v>40000</v>
      </c>
      <c r="AA26" s="129">
        <v>40000</v>
      </c>
      <c r="AB26" s="129">
        <v>40000</v>
      </c>
      <c r="AC26" s="129">
        <f t="shared" si="5"/>
        <v>120000</v>
      </c>
      <c r="AD26" s="424">
        <f t="shared" si="21"/>
        <v>21.818181818181817</v>
      </c>
      <c r="AE26" s="374"/>
      <c r="AF26" s="424">
        <f t="shared" si="13"/>
        <v>317000</v>
      </c>
      <c r="AG26" s="424">
        <f t="shared" si="14"/>
        <v>57.636363636363633</v>
      </c>
      <c r="AH26" s="374"/>
      <c r="AI26" s="424">
        <v>40000</v>
      </c>
      <c r="AJ26" s="129">
        <v>40000</v>
      </c>
      <c r="AK26" s="129">
        <v>40000</v>
      </c>
      <c r="AL26" s="129">
        <f t="shared" si="6"/>
        <v>120000</v>
      </c>
      <c r="AM26" s="424">
        <f t="shared" si="22"/>
        <v>21.818181818181817</v>
      </c>
      <c r="AN26" s="374"/>
      <c r="AO26" s="424">
        <v>40000</v>
      </c>
      <c r="AP26" s="129">
        <v>40000</v>
      </c>
      <c r="AQ26" s="129">
        <v>33000</v>
      </c>
      <c r="AR26" s="129">
        <f t="shared" si="7"/>
        <v>113000</v>
      </c>
      <c r="AS26" s="424">
        <f t="shared" si="23"/>
        <v>20.545454545454547</v>
      </c>
      <c r="AT26" s="374"/>
      <c r="AU26" s="424">
        <f t="shared" si="17"/>
        <v>233000</v>
      </c>
      <c r="AV26" s="424">
        <f t="shared" si="18"/>
        <v>42.363636363636367</v>
      </c>
      <c r="AW26" s="374"/>
      <c r="AX26" s="424">
        <f t="shared" si="20"/>
        <v>550000</v>
      </c>
      <c r="AY26" s="424">
        <f t="shared" si="19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3000</v>
      </c>
      <c r="P27" s="136">
        <v>3000</v>
      </c>
      <c r="Q27" s="137">
        <v>3000</v>
      </c>
      <c r="R27" s="129">
        <v>3000</v>
      </c>
      <c r="S27" s="375"/>
      <c r="T27" s="129">
        <v>1000</v>
      </c>
      <c r="U27" s="129"/>
      <c r="V27" s="129"/>
      <c r="W27" s="129">
        <f t="shared" si="4"/>
        <v>1000</v>
      </c>
      <c r="X27" s="135">
        <f t="shared" si="11"/>
        <v>33.333333333333336</v>
      </c>
      <c r="Y27" s="374"/>
      <c r="Z27" s="135"/>
      <c r="AA27" s="129">
        <v>1000</v>
      </c>
      <c r="AB27" s="129"/>
      <c r="AC27" s="129">
        <f t="shared" si="5"/>
        <v>1000</v>
      </c>
      <c r="AD27" s="424">
        <f t="shared" si="21"/>
        <v>33.333333333333336</v>
      </c>
      <c r="AE27" s="374"/>
      <c r="AF27" s="424">
        <f t="shared" si="13"/>
        <v>2000</v>
      </c>
      <c r="AG27" s="424">
        <f t="shared" si="14"/>
        <v>66.666666666666671</v>
      </c>
      <c r="AH27" s="374"/>
      <c r="AI27" s="424"/>
      <c r="AJ27" s="129">
        <v>1000</v>
      </c>
      <c r="AK27" s="129"/>
      <c r="AL27" s="129">
        <f t="shared" si="6"/>
        <v>1000</v>
      </c>
      <c r="AM27" s="424">
        <f t="shared" si="22"/>
        <v>33.333333333333336</v>
      </c>
      <c r="AN27" s="374"/>
      <c r="AO27" s="424"/>
      <c r="AP27" s="129"/>
      <c r="AQ27" s="129"/>
      <c r="AR27" s="129">
        <f t="shared" si="7"/>
        <v>0</v>
      </c>
      <c r="AS27" s="424">
        <f t="shared" si="23"/>
        <v>0</v>
      </c>
      <c r="AT27" s="374"/>
      <c r="AU27" s="424">
        <f t="shared" si="17"/>
        <v>1000</v>
      </c>
      <c r="AV27" s="424">
        <f t="shared" si="18"/>
        <v>33.333333333333336</v>
      </c>
      <c r="AW27" s="374"/>
      <c r="AX27" s="424">
        <f t="shared" si="20"/>
        <v>3000</v>
      </c>
      <c r="AY27" s="424">
        <f t="shared" si="19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64000</v>
      </c>
      <c r="P28" s="131">
        <f>P29+P30+P31+P32</f>
        <v>70000</v>
      </c>
      <c r="Q28" s="132">
        <f>Q29+Q30+Q31+Q32</f>
        <v>75000</v>
      </c>
      <c r="R28" s="103">
        <f>R29+R30+R31+R32</f>
        <v>64000</v>
      </c>
      <c r="S28" s="379"/>
      <c r="T28" s="103">
        <f>T29+T30+T31+T32</f>
        <v>1700</v>
      </c>
      <c r="U28" s="103">
        <f>U29+U30+U31+U32</f>
        <v>5800</v>
      </c>
      <c r="V28" s="103">
        <f>V29+V30+V31+V32</f>
        <v>6000</v>
      </c>
      <c r="W28" s="103">
        <f t="shared" si="4"/>
        <v>13500</v>
      </c>
      <c r="X28" s="102">
        <f t="shared" si="11"/>
        <v>21.09375</v>
      </c>
      <c r="Y28" s="374"/>
      <c r="Z28" s="102">
        <f>Z29+Z30+Z31+Z32</f>
        <v>6000</v>
      </c>
      <c r="AA28" s="103">
        <f>AA29+AA30+AA31+AA32</f>
        <v>6300</v>
      </c>
      <c r="AB28" s="103">
        <f>AB29+AB30+AB31+AB32</f>
        <v>6500</v>
      </c>
      <c r="AC28" s="103">
        <f t="shared" si="5"/>
        <v>18800</v>
      </c>
      <c r="AD28" s="420">
        <f>AC28/(R28/100)</f>
        <v>29.375</v>
      </c>
      <c r="AE28" s="374"/>
      <c r="AF28" s="420">
        <f t="shared" si="13"/>
        <v>32300</v>
      </c>
      <c r="AG28" s="420">
        <f t="shared" si="14"/>
        <v>50.46875</v>
      </c>
      <c r="AH28" s="374"/>
      <c r="AI28" s="420">
        <f>AI29+AI30+AI31+AI32</f>
        <v>5800</v>
      </c>
      <c r="AJ28" s="103">
        <f>AJ29+AJ30+AJ31+AJ32</f>
        <v>6100</v>
      </c>
      <c r="AK28" s="103">
        <f>AK29+AK30+AK31+AK32</f>
        <v>6800</v>
      </c>
      <c r="AL28" s="103">
        <f t="shared" si="6"/>
        <v>18700</v>
      </c>
      <c r="AM28" s="420">
        <f>AL28/(R28/100)</f>
        <v>29.21875</v>
      </c>
      <c r="AN28" s="374"/>
      <c r="AO28" s="420">
        <f>AO29+AO30+AO31+AO32</f>
        <v>3900</v>
      </c>
      <c r="AP28" s="103">
        <f>AP29+AP30+AP31+AP32</f>
        <v>4600</v>
      </c>
      <c r="AQ28" s="103">
        <f>AQ29+AQ30+AQ31+AQ32</f>
        <v>4500</v>
      </c>
      <c r="AR28" s="103">
        <f t="shared" si="7"/>
        <v>13000</v>
      </c>
      <c r="AS28" s="420">
        <f>AR28/(R28/100)</f>
        <v>20.3125</v>
      </c>
      <c r="AT28" s="374"/>
      <c r="AU28" s="420">
        <f t="shared" si="17"/>
        <v>31700</v>
      </c>
      <c r="AV28" s="420">
        <f t="shared" si="18"/>
        <v>49.53125</v>
      </c>
      <c r="AW28" s="374"/>
      <c r="AX28" s="420">
        <f t="shared" si="20"/>
        <v>64000</v>
      </c>
      <c r="AY28" s="420">
        <f t="shared" si="19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8000</v>
      </c>
      <c r="P29" s="136">
        <v>9000</v>
      </c>
      <c r="Q29" s="137">
        <v>10000</v>
      </c>
      <c r="R29" s="129">
        <v>8000</v>
      </c>
      <c r="S29" s="375"/>
      <c r="T29" s="129">
        <v>600</v>
      </c>
      <c r="U29" s="129">
        <v>700</v>
      </c>
      <c r="V29" s="129">
        <v>700</v>
      </c>
      <c r="W29" s="129">
        <f t="shared" si="4"/>
        <v>2000</v>
      </c>
      <c r="X29" s="135">
        <f t="shared" si="11"/>
        <v>25</v>
      </c>
      <c r="Y29" s="374"/>
      <c r="Z29" s="135">
        <v>600</v>
      </c>
      <c r="AA29" s="129">
        <v>800</v>
      </c>
      <c r="AB29" s="129">
        <v>800</v>
      </c>
      <c r="AC29" s="129">
        <f t="shared" si="5"/>
        <v>2200</v>
      </c>
      <c r="AD29" s="424">
        <f>AC29/(R29/100)</f>
        <v>27.5</v>
      </c>
      <c r="AE29" s="374"/>
      <c r="AF29" s="424">
        <f t="shared" si="13"/>
        <v>4200</v>
      </c>
      <c r="AG29" s="424">
        <f t="shared" si="14"/>
        <v>52.5</v>
      </c>
      <c r="AH29" s="374"/>
      <c r="AI29" s="424">
        <v>600</v>
      </c>
      <c r="AJ29" s="129">
        <v>700</v>
      </c>
      <c r="AK29" s="129">
        <v>700</v>
      </c>
      <c r="AL29" s="129">
        <f t="shared" si="6"/>
        <v>2000</v>
      </c>
      <c r="AM29" s="424">
        <f>AL29/(R29/100)</f>
        <v>25</v>
      </c>
      <c r="AN29" s="374"/>
      <c r="AO29" s="424">
        <v>600</v>
      </c>
      <c r="AP29" s="129">
        <v>700</v>
      </c>
      <c r="AQ29" s="129">
        <v>500</v>
      </c>
      <c r="AR29" s="129">
        <f t="shared" si="7"/>
        <v>1800</v>
      </c>
      <c r="AS29" s="424">
        <f>AR29/(R29/100)</f>
        <v>22.5</v>
      </c>
      <c r="AT29" s="374"/>
      <c r="AU29" s="424">
        <f t="shared" si="17"/>
        <v>3800</v>
      </c>
      <c r="AV29" s="424">
        <f t="shared" si="18"/>
        <v>47.5</v>
      </c>
      <c r="AW29" s="374"/>
      <c r="AX29" s="424">
        <f t="shared" si="20"/>
        <v>8000</v>
      </c>
      <c r="AY29" s="424">
        <f t="shared" si="19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45000</v>
      </c>
      <c r="P30" s="136">
        <v>47000</v>
      </c>
      <c r="Q30" s="137">
        <v>49000</v>
      </c>
      <c r="R30" s="129">
        <v>45000</v>
      </c>
      <c r="S30" s="375"/>
      <c r="T30" s="129">
        <v>300</v>
      </c>
      <c r="U30" s="129">
        <v>4300</v>
      </c>
      <c r="V30" s="129">
        <v>4400</v>
      </c>
      <c r="W30" s="129">
        <f t="shared" si="4"/>
        <v>9000</v>
      </c>
      <c r="X30" s="135">
        <f t="shared" si="11"/>
        <v>20</v>
      </c>
      <c r="Y30" s="374"/>
      <c r="Z30" s="135">
        <v>4500</v>
      </c>
      <c r="AA30" s="129">
        <v>4500</v>
      </c>
      <c r="AB30" s="129">
        <v>4500</v>
      </c>
      <c r="AC30" s="129">
        <f t="shared" si="5"/>
        <v>13500</v>
      </c>
      <c r="AD30" s="424">
        <f>AC30/(R30/100)</f>
        <v>30</v>
      </c>
      <c r="AE30" s="374"/>
      <c r="AF30" s="424">
        <f t="shared" si="13"/>
        <v>22500</v>
      </c>
      <c r="AG30" s="424">
        <f t="shared" si="14"/>
        <v>50</v>
      </c>
      <c r="AH30" s="374"/>
      <c r="AI30" s="424">
        <v>4500</v>
      </c>
      <c r="AJ30" s="129">
        <v>4500</v>
      </c>
      <c r="AK30" s="129">
        <v>4500</v>
      </c>
      <c r="AL30" s="129">
        <f t="shared" si="6"/>
        <v>13500</v>
      </c>
      <c r="AM30" s="424">
        <f>AL30/(R30/100)</f>
        <v>30</v>
      </c>
      <c r="AN30" s="374"/>
      <c r="AO30" s="424">
        <v>2500</v>
      </c>
      <c r="AP30" s="129">
        <v>3000</v>
      </c>
      <c r="AQ30" s="129">
        <v>3500</v>
      </c>
      <c r="AR30" s="129">
        <f t="shared" si="7"/>
        <v>9000</v>
      </c>
      <c r="AS30" s="424">
        <f>AR30/(R30/100)</f>
        <v>20</v>
      </c>
      <c r="AT30" s="374"/>
      <c r="AU30" s="424">
        <f t="shared" si="17"/>
        <v>22500</v>
      </c>
      <c r="AV30" s="424">
        <f t="shared" si="18"/>
        <v>50</v>
      </c>
      <c r="AW30" s="374"/>
      <c r="AX30" s="424">
        <f t="shared" si="20"/>
        <v>45000</v>
      </c>
      <c r="AY30" s="424">
        <f t="shared" si="19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5000</v>
      </c>
      <c r="P31" s="136">
        <v>6000</v>
      </c>
      <c r="Q31" s="137">
        <v>8000</v>
      </c>
      <c r="R31" s="129">
        <v>5000</v>
      </c>
      <c r="S31" s="375"/>
      <c r="T31" s="129">
        <v>400</v>
      </c>
      <c r="U31" s="129">
        <v>400</v>
      </c>
      <c r="V31" s="129">
        <v>500</v>
      </c>
      <c r="W31" s="129">
        <f t="shared" si="4"/>
        <v>1300</v>
      </c>
      <c r="X31" s="135">
        <f t="shared" si="11"/>
        <v>26</v>
      </c>
      <c r="Y31" s="374"/>
      <c r="Z31" s="135">
        <v>400</v>
      </c>
      <c r="AA31" s="129">
        <v>400</v>
      </c>
      <c r="AB31" s="129">
        <v>500</v>
      </c>
      <c r="AC31" s="129">
        <f t="shared" si="5"/>
        <v>1300</v>
      </c>
      <c r="AD31" s="424">
        <f>AC31/(R31/100)</f>
        <v>26</v>
      </c>
      <c r="AE31" s="374"/>
      <c r="AF31" s="424">
        <f t="shared" si="13"/>
        <v>2600</v>
      </c>
      <c r="AG31" s="424">
        <f t="shared" si="14"/>
        <v>52</v>
      </c>
      <c r="AH31" s="374"/>
      <c r="AI31" s="424">
        <v>300</v>
      </c>
      <c r="AJ31" s="129">
        <v>400</v>
      </c>
      <c r="AK31" s="129">
        <v>400</v>
      </c>
      <c r="AL31" s="129">
        <f t="shared" si="6"/>
        <v>1100</v>
      </c>
      <c r="AM31" s="424">
        <f>AL31/(R31/100)</f>
        <v>22</v>
      </c>
      <c r="AN31" s="374"/>
      <c r="AO31" s="424">
        <v>400</v>
      </c>
      <c r="AP31" s="129">
        <v>400</v>
      </c>
      <c r="AQ31" s="129">
        <v>500</v>
      </c>
      <c r="AR31" s="129">
        <f t="shared" si="7"/>
        <v>1300</v>
      </c>
      <c r="AS31" s="424">
        <f>AR31/(R31/100)</f>
        <v>26</v>
      </c>
      <c r="AT31" s="374"/>
      <c r="AU31" s="424">
        <f t="shared" si="17"/>
        <v>2400</v>
      </c>
      <c r="AV31" s="424">
        <f t="shared" si="18"/>
        <v>48</v>
      </c>
      <c r="AW31" s="374"/>
      <c r="AX31" s="424">
        <f t="shared" si="20"/>
        <v>5000</v>
      </c>
      <c r="AY31" s="424">
        <f t="shared" si="19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6000</v>
      </c>
      <c r="P32" s="136">
        <v>8000</v>
      </c>
      <c r="Q32" s="137">
        <v>8000</v>
      </c>
      <c r="R32" s="129">
        <v>6000</v>
      </c>
      <c r="S32" s="375"/>
      <c r="T32" s="129">
        <v>400</v>
      </c>
      <c r="U32" s="129">
        <v>400</v>
      </c>
      <c r="V32" s="129">
        <v>400</v>
      </c>
      <c r="W32" s="129">
        <f t="shared" si="4"/>
        <v>1200</v>
      </c>
      <c r="X32" s="135">
        <f t="shared" si="11"/>
        <v>20</v>
      </c>
      <c r="Y32" s="374"/>
      <c r="Z32" s="135">
        <v>500</v>
      </c>
      <c r="AA32" s="129">
        <v>600</v>
      </c>
      <c r="AB32" s="129">
        <v>700</v>
      </c>
      <c r="AC32" s="129">
        <f t="shared" si="5"/>
        <v>1800</v>
      </c>
      <c r="AD32" s="424">
        <f>AC32/(R32/100)</f>
        <v>30</v>
      </c>
      <c r="AE32" s="374"/>
      <c r="AF32" s="424">
        <f t="shared" si="13"/>
        <v>3000</v>
      </c>
      <c r="AG32" s="424">
        <f t="shared" si="14"/>
        <v>50</v>
      </c>
      <c r="AH32" s="374"/>
      <c r="AI32" s="424">
        <v>400</v>
      </c>
      <c r="AJ32" s="129">
        <v>500</v>
      </c>
      <c r="AK32" s="129">
        <v>1200</v>
      </c>
      <c r="AL32" s="129">
        <f t="shared" si="6"/>
        <v>2100</v>
      </c>
      <c r="AM32" s="424">
        <f>AL32/(R32/100)</f>
        <v>35</v>
      </c>
      <c r="AN32" s="374"/>
      <c r="AO32" s="424">
        <v>400</v>
      </c>
      <c r="AP32" s="129">
        <v>500</v>
      </c>
      <c r="AQ32" s="129"/>
      <c r="AR32" s="129">
        <f t="shared" si="7"/>
        <v>900</v>
      </c>
      <c r="AS32" s="424">
        <f>AR32/(R32/100)</f>
        <v>15</v>
      </c>
      <c r="AT32" s="374"/>
      <c r="AU32" s="424">
        <f t="shared" si="17"/>
        <v>3000</v>
      </c>
      <c r="AV32" s="424">
        <f t="shared" si="18"/>
        <v>50</v>
      </c>
      <c r="AW32" s="374"/>
      <c r="AX32" s="424">
        <f t="shared" si="20"/>
        <v>6000</v>
      </c>
      <c r="AY32" s="424">
        <f t="shared" si="19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347000</v>
      </c>
      <c r="P33" s="119">
        <f>P34</f>
        <v>359000</v>
      </c>
      <c r="Q33" s="120">
        <f>Q34</f>
        <v>381000</v>
      </c>
      <c r="R33" s="118">
        <f>R34</f>
        <v>347000</v>
      </c>
      <c r="S33" s="379"/>
      <c r="T33" s="118">
        <f>T34</f>
        <v>50200</v>
      </c>
      <c r="U33" s="118">
        <f>U34</f>
        <v>32200</v>
      </c>
      <c r="V33" s="118">
        <f>V34</f>
        <v>32000</v>
      </c>
      <c r="W33" s="118">
        <f>SUM(T33:V33)</f>
        <v>114400</v>
      </c>
      <c r="X33" s="117">
        <f t="shared" si="11"/>
        <v>32.968299711815561</v>
      </c>
      <c r="Y33" s="374"/>
      <c r="Z33" s="117">
        <f>Z34</f>
        <v>32100</v>
      </c>
      <c r="AA33" s="118">
        <f>AA34</f>
        <v>32800</v>
      </c>
      <c r="AB33" s="118">
        <f>AB34</f>
        <v>33000</v>
      </c>
      <c r="AC33" s="118">
        <f>SUM(Z33:AB33)</f>
        <v>97900</v>
      </c>
      <c r="AD33" s="422">
        <f t="shared" si="12"/>
        <v>28.213256484149856</v>
      </c>
      <c r="AE33" s="374"/>
      <c r="AF33" s="422">
        <f t="shared" si="13"/>
        <v>212300</v>
      </c>
      <c r="AG33" s="422">
        <f t="shared" si="14"/>
        <v>61.18155619596542</v>
      </c>
      <c r="AH33" s="374"/>
      <c r="AI33" s="422">
        <f>AI34</f>
        <v>30200</v>
      </c>
      <c r="AJ33" s="118">
        <f>AJ34</f>
        <v>30800</v>
      </c>
      <c r="AK33" s="118">
        <f>AK34</f>
        <v>31100</v>
      </c>
      <c r="AL33" s="118">
        <f>SUM(AI33:AK33)</f>
        <v>92100</v>
      </c>
      <c r="AM33" s="422">
        <f t="shared" si="15"/>
        <v>26.54178674351585</v>
      </c>
      <c r="AN33" s="374"/>
      <c r="AO33" s="422">
        <f>AO34</f>
        <v>20900</v>
      </c>
      <c r="AP33" s="118">
        <f>AP34</f>
        <v>11500</v>
      </c>
      <c r="AQ33" s="118">
        <f>AQ34</f>
        <v>10200</v>
      </c>
      <c r="AR33" s="118">
        <f>SUM(AO33:AQ33)</f>
        <v>42600</v>
      </c>
      <c r="AS33" s="422">
        <f t="shared" si="16"/>
        <v>12.276657060518732</v>
      </c>
      <c r="AT33" s="374"/>
      <c r="AU33" s="422">
        <f>AL33+AR33</f>
        <v>134700</v>
      </c>
      <c r="AV33" s="422">
        <f t="shared" si="18"/>
        <v>38.81844380403458</v>
      </c>
      <c r="AW33" s="374"/>
      <c r="AX33" s="422">
        <f>AX34</f>
        <v>347000</v>
      </c>
      <c r="AY33" s="422">
        <f t="shared" si="19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O35+O38+O40</f>
        <v>347000</v>
      </c>
      <c r="P34" s="127">
        <f>P35+P38+P40</f>
        <v>359000</v>
      </c>
      <c r="Q34" s="128">
        <f>Q35+Q38+Q40</f>
        <v>381000</v>
      </c>
      <c r="R34" s="126">
        <f>R35+R38+R40</f>
        <v>347000</v>
      </c>
      <c r="S34" s="388"/>
      <c r="T34" s="126">
        <f>T35+T38+T40</f>
        <v>50200</v>
      </c>
      <c r="U34" s="126">
        <f>U35+U38+U40</f>
        <v>32200</v>
      </c>
      <c r="V34" s="126">
        <f>V35+V38+V40</f>
        <v>32000</v>
      </c>
      <c r="W34" s="126">
        <f>SUM(T34:V34)</f>
        <v>114400</v>
      </c>
      <c r="X34" s="125">
        <f t="shared" si="11"/>
        <v>32.968299711815561</v>
      </c>
      <c r="Y34" s="374"/>
      <c r="Z34" s="125">
        <f>Z35+Z38+Z40</f>
        <v>32100</v>
      </c>
      <c r="AA34" s="126">
        <f>AA35+AA38+AA40</f>
        <v>32800</v>
      </c>
      <c r="AB34" s="126">
        <f>AB35+AB38+AB40</f>
        <v>33000</v>
      </c>
      <c r="AC34" s="126">
        <f>SUM(Z34:AB34)</f>
        <v>97900</v>
      </c>
      <c r="AD34" s="423">
        <f t="shared" si="12"/>
        <v>28.213256484149856</v>
      </c>
      <c r="AE34" s="374"/>
      <c r="AF34" s="423">
        <f t="shared" si="13"/>
        <v>212300</v>
      </c>
      <c r="AG34" s="423">
        <f t="shared" si="14"/>
        <v>61.18155619596542</v>
      </c>
      <c r="AH34" s="374"/>
      <c r="AI34" s="423">
        <f>AI35+AI38+AI40</f>
        <v>30200</v>
      </c>
      <c r="AJ34" s="126">
        <f>AJ35+AJ38+AJ40</f>
        <v>30800</v>
      </c>
      <c r="AK34" s="126">
        <f>AK35+AK38+AK40</f>
        <v>31100</v>
      </c>
      <c r="AL34" s="126">
        <f>SUM(AI34:AK34)</f>
        <v>92100</v>
      </c>
      <c r="AM34" s="423">
        <f t="shared" si="15"/>
        <v>26.54178674351585</v>
      </c>
      <c r="AN34" s="374"/>
      <c r="AO34" s="423">
        <f>AO35+AO38+AO40</f>
        <v>20900</v>
      </c>
      <c r="AP34" s="126">
        <f>AP35+AP38+AP40</f>
        <v>11500</v>
      </c>
      <c r="AQ34" s="126">
        <f>AQ35+AQ38+AQ40</f>
        <v>10200</v>
      </c>
      <c r="AR34" s="126">
        <f>SUM(AO34:AQ34)</f>
        <v>42600</v>
      </c>
      <c r="AS34" s="423">
        <f t="shared" si="16"/>
        <v>12.276657060518732</v>
      </c>
      <c r="AT34" s="374"/>
      <c r="AU34" s="423">
        <f>AL34+AR34</f>
        <v>134700</v>
      </c>
      <c r="AV34" s="423">
        <f t="shared" si="18"/>
        <v>38.81844380403458</v>
      </c>
      <c r="AW34" s="374"/>
      <c r="AX34" s="423">
        <f>AX35+AX38+AX40</f>
        <v>347000</v>
      </c>
      <c r="AY34" s="423">
        <f t="shared" si="19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331000</v>
      </c>
      <c r="P35" s="131">
        <f>P36+P37</f>
        <v>342000</v>
      </c>
      <c r="Q35" s="132">
        <f>Q36+Q37</f>
        <v>363000</v>
      </c>
      <c r="R35" s="103">
        <f>R36+R37</f>
        <v>331000</v>
      </c>
      <c r="S35" s="379"/>
      <c r="T35" s="103">
        <f>T36+T37</f>
        <v>48700</v>
      </c>
      <c r="U35" s="103">
        <f>U36+U37</f>
        <v>30700</v>
      </c>
      <c r="V35" s="103">
        <f>V36+V37</f>
        <v>30700</v>
      </c>
      <c r="W35" s="103">
        <f>W36+W37</f>
        <v>110100</v>
      </c>
      <c r="X35" s="102">
        <f t="shared" si="11"/>
        <v>33.262839879154079</v>
      </c>
      <c r="Y35" s="374"/>
      <c r="Z35" s="102">
        <f>Z36+Z37</f>
        <v>30600</v>
      </c>
      <c r="AA35" s="103">
        <f>AA36+AA37</f>
        <v>31400</v>
      </c>
      <c r="AB35" s="103">
        <f>AB36+AB37</f>
        <v>31400</v>
      </c>
      <c r="AC35" s="103">
        <f>AC36+AC37</f>
        <v>93400</v>
      </c>
      <c r="AD35" s="420">
        <f t="shared" si="12"/>
        <v>28.217522658610271</v>
      </c>
      <c r="AE35" s="374"/>
      <c r="AF35" s="420">
        <f t="shared" si="13"/>
        <v>203500</v>
      </c>
      <c r="AG35" s="420">
        <f t="shared" si="14"/>
        <v>61.48036253776435</v>
      </c>
      <c r="AH35" s="374"/>
      <c r="AI35" s="420">
        <f>AI36+AI37</f>
        <v>28800</v>
      </c>
      <c r="AJ35" s="103">
        <f>AJ36+AJ37</f>
        <v>29200</v>
      </c>
      <c r="AK35" s="103">
        <f>AK36+AK37</f>
        <v>29500</v>
      </c>
      <c r="AL35" s="103">
        <f>AL36+AL37</f>
        <v>87500</v>
      </c>
      <c r="AM35" s="420">
        <f t="shared" si="15"/>
        <v>26.435045317220546</v>
      </c>
      <c r="AN35" s="374"/>
      <c r="AO35" s="420">
        <f>AO36+AO37</f>
        <v>20000</v>
      </c>
      <c r="AP35" s="103">
        <f>AP36+AP37</f>
        <v>10000</v>
      </c>
      <c r="AQ35" s="103">
        <f>AQ36+AQ37</f>
        <v>10000</v>
      </c>
      <c r="AR35" s="103">
        <f>AR36+AR37</f>
        <v>40000</v>
      </c>
      <c r="AS35" s="420">
        <f t="shared" si="16"/>
        <v>12.084592145015106</v>
      </c>
      <c r="AT35" s="374"/>
      <c r="AU35" s="420">
        <f>AU36</f>
        <v>122000</v>
      </c>
      <c r="AV35" s="420">
        <f t="shared" si="18"/>
        <v>36.858006042296076</v>
      </c>
      <c r="AW35" s="374"/>
      <c r="AX35" s="420">
        <f>AX36+AX37</f>
        <v>331000</v>
      </c>
      <c r="AY35" s="420">
        <f t="shared" si="19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320000</v>
      </c>
      <c r="P36" s="136">
        <v>330000</v>
      </c>
      <c r="Q36" s="137">
        <v>350000</v>
      </c>
      <c r="R36" s="129">
        <v>320000</v>
      </c>
      <c r="S36" s="375"/>
      <c r="T36" s="129">
        <v>48000</v>
      </c>
      <c r="U36" s="129">
        <v>30000</v>
      </c>
      <c r="V36" s="129">
        <v>30000</v>
      </c>
      <c r="W36" s="129">
        <f>SUM(T36:V36)</f>
        <v>108000</v>
      </c>
      <c r="X36" s="135">
        <f t="shared" si="11"/>
        <v>33.75</v>
      </c>
      <c r="Y36" s="374"/>
      <c r="Z36" s="135">
        <v>30000</v>
      </c>
      <c r="AA36" s="129">
        <v>30000</v>
      </c>
      <c r="AB36" s="129">
        <v>30000</v>
      </c>
      <c r="AC36" s="129">
        <f>SUM(Z36:AB36)</f>
        <v>90000</v>
      </c>
      <c r="AD36" s="424">
        <f t="shared" si="12"/>
        <v>28.125</v>
      </c>
      <c r="AE36" s="374"/>
      <c r="AF36" s="424">
        <f t="shared" si="13"/>
        <v>198000</v>
      </c>
      <c r="AG36" s="424">
        <f t="shared" si="14"/>
        <v>61.875</v>
      </c>
      <c r="AH36" s="374"/>
      <c r="AI36" s="424">
        <v>28000</v>
      </c>
      <c r="AJ36" s="129">
        <v>28000</v>
      </c>
      <c r="AK36" s="129">
        <v>28000</v>
      </c>
      <c r="AL36" s="129">
        <f>SUM(AI36:AK36)</f>
        <v>84000</v>
      </c>
      <c r="AM36" s="424">
        <f t="shared" si="15"/>
        <v>26.25</v>
      </c>
      <c r="AN36" s="374"/>
      <c r="AO36" s="424">
        <v>18000</v>
      </c>
      <c r="AP36" s="129">
        <v>10000</v>
      </c>
      <c r="AQ36" s="129">
        <v>10000</v>
      </c>
      <c r="AR36" s="129">
        <f>SUM(AO36:AQ36)</f>
        <v>38000</v>
      </c>
      <c r="AS36" s="424">
        <f t="shared" si="16"/>
        <v>11.875</v>
      </c>
      <c r="AT36" s="374"/>
      <c r="AU36" s="424">
        <f>AL36+AR36</f>
        <v>122000</v>
      </c>
      <c r="AV36" s="424">
        <f t="shared" si="18"/>
        <v>38.125</v>
      </c>
      <c r="AW36" s="374"/>
      <c r="AX36" s="424">
        <f>AF36+AU36</f>
        <v>320000</v>
      </c>
      <c r="AY36" s="424">
        <f t="shared" si="19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11000</v>
      </c>
      <c r="P37" s="136">
        <v>12000</v>
      </c>
      <c r="Q37" s="137">
        <v>13000</v>
      </c>
      <c r="R37" s="129">
        <v>11000</v>
      </c>
      <c r="S37" s="375"/>
      <c r="T37" s="129">
        <v>700</v>
      </c>
      <c r="U37" s="129">
        <v>700</v>
      </c>
      <c r="V37" s="129">
        <v>700</v>
      </c>
      <c r="W37" s="129">
        <f>SUM(T37:V37)</f>
        <v>2100</v>
      </c>
      <c r="X37" s="135">
        <f t="shared" si="11"/>
        <v>19.09090909090909</v>
      </c>
      <c r="Y37" s="374"/>
      <c r="Z37" s="135">
        <v>600</v>
      </c>
      <c r="AA37" s="129">
        <v>1400</v>
      </c>
      <c r="AB37" s="129">
        <v>1400</v>
      </c>
      <c r="AC37" s="129">
        <f>SUM(Z37:AB37)</f>
        <v>3400</v>
      </c>
      <c r="AD37" s="424">
        <f t="shared" si="12"/>
        <v>30.90909090909091</v>
      </c>
      <c r="AE37" s="374"/>
      <c r="AF37" s="424">
        <f t="shared" si="13"/>
        <v>5500</v>
      </c>
      <c r="AG37" s="424">
        <f t="shared" si="14"/>
        <v>50</v>
      </c>
      <c r="AH37" s="374"/>
      <c r="AI37" s="424">
        <v>800</v>
      </c>
      <c r="AJ37" s="129">
        <v>1200</v>
      </c>
      <c r="AK37" s="129">
        <v>1500</v>
      </c>
      <c r="AL37" s="129">
        <f>SUM(AI37:AK37)</f>
        <v>3500</v>
      </c>
      <c r="AM37" s="424">
        <f t="shared" si="15"/>
        <v>31.818181818181817</v>
      </c>
      <c r="AN37" s="374"/>
      <c r="AO37" s="424">
        <v>2000</v>
      </c>
      <c r="AP37" s="129"/>
      <c r="AQ37" s="129"/>
      <c r="AR37" s="129">
        <f>SUM(AO37:AQ37)</f>
        <v>2000</v>
      </c>
      <c r="AS37" s="424">
        <f t="shared" si="16"/>
        <v>18.181818181818183</v>
      </c>
      <c r="AT37" s="374"/>
      <c r="AU37" s="424">
        <f>AL37+AR37</f>
        <v>5500</v>
      </c>
      <c r="AV37" s="424">
        <f t="shared" si="18"/>
        <v>50</v>
      </c>
      <c r="AW37" s="374"/>
      <c r="AX37" s="424">
        <f>AF37+AU37</f>
        <v>11000</v>
      </c>
      <c r="AY37" s="424">
        <f t="shared" si="19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5000</v>
      </c>
      <c r="P38" s="131">
        <f>P39</f>
        <v>5000</v>
      </c>
      <c r="Q38" s="132">
        <f>Q39</f>
        <v>6000</v>
      </c>
      <c r="R38" s="103">
        <f>R39</f>
        <v>5000</v>
      </c>
      <c r="S38" s="379"/>
      <c r="T38" s="103">
        <f>T39</f>
        <v>700</v>
      </c>
      <c r="U38" s="103">
        <f>U39</f>
        <v>500</v>
      </c>
      <c r="V38" s="103">
        <f>V39</f>
        <v>300</v>
      </c>
      <c r="W38" s="103">
        <f>SUM(T38:V38)</f>
        <v>1500</v>
      </c>
      <c r="X38" s="102">
        <f t="shared" si="11"/>
        <v>30</v>
      </c>
      <c r="Y38" s="374"/>
      <c r="Z38" s="102">
        <f>Z39</f>
        <v>500</v>
      </c>
      <c r="AA38" s="103">
        <f>AA39</f>
        <v>400</v>
      </c>
      <c r="AB38" s="103">
        <f>AB39</f>
        <v>600</v>
      </c>
      <c r="AC38" s="103">
        <f>SUM(Z38:AB38)</f>
        <v>1500</v>
      </c>
      <c r="AD38" s="420">
        <f t="shared" si="12"/>
        <v>30</v>
      </c>
      <c r="AE38" s="374"/>
      <c r="AF38" s="420">
        <f t="shared" si="13"/>
        <v>3000</v>
      </c>
      <c r="AG38" s="420">
        <f t="shared" si="14"/>
        <v>60</v>
      </c>
      <c r="AH38" s="374"/>
      <c r="AI38" s="420">
        <f>AI39</f>
        <v>500</v>
      </c>
      <c r="AJ38" s="103">
        <f>AJ39</f>
        <v>700</v>
      </c>
      <c r="AK38" s="103">
        <f>AK39</f>
        <v>700</v>
      </c>
      <c r="AL38" s="103">
        <f>SUM(AI38:AK38)</f>
        <v>1900</v>
      </c>
      <c r="AM38" s="420">
        <f t="shared" si="15"/>
        <v>38</v>
      </c>
      <c r="AN38" s="374"/>
      <c r="AO38" s="420">
        <f>AO39</f>
        <v>100</v>
      </c>
      <c r="AP38" s="103">
        <f>AP39</f>
        <v>0</v>
      </c>
      <c r="AQ38" s="103">
        <f>AQ39</f>
        <v>0</v>
      </c>
      <c r="AR38" s="103">
        <f>SUM(AO38:AQ38)</f>
        <v>100</v>
      </c>
      <c r="AS38" s="420">
        <f t="shared" si="16"/>
        <v>2</v>
      </c>
      <c r="AT38" s="374"/>
      <c r="AU38" s="420">
        <f>AL38+AR38</f>
        <v>2000</v>
      </c>
      <c r="AV38" s="420">
        <f t="shared" si="18"/>
        <v>40</v>
      </c>
      <c r="AW38" s="374"/>
      <c r="AX38" s="420">
        <f>AF38+AU38</f>
        <v>5000</v>
      </c>
      <c r="AY38" s="420">
        <f t="shared" si="19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5000</v>
      </c>
      <c r="P39" s="136">
        <v>5000</v>
      </c>
      <c r="Q39" s="137">
        <v>6000</v>
      </c>
      <c r="R39" s="129">
        <v>5000</v>
      </c>
      <c r="S39" s="375"/>
      <c r="T39" s="129">
        <v>700</v>
      </c>
      <c r="U39" s="129">
        <v>500</v>
      </c>
      <c r="V39" s="129">
        <v>300</v>
      </c>
      <c r="W39" s="129">
        <f>SUM(T39:V39)</f>
        <v>1500</v>
      </c>
      <c r="X39" s="135">
        <f t="shared" si="11"/>
        <v>30</v>
      </c>
      <c r="Y39" s="374"/>
      <c r="Z39" s="135">
        <v>500</v>
      </c>
      <c r="AA39" s="129">
        <v>400</v>
      </c>
      <c r="AB39" s="129">
        <v>600</v>
      </c>
      <c r="AC39" s="129">
        <f>SUM(Z39:AB39)</f>
        <v>1500</v>
      </c>
      <c r="AD39" s="424">
        <f t="shared" si="12"/>
        <v>30</v>
      </c>
      <c r="AE39" s="374"/>
      <c r="AF39" s="424">
        <f t="shared" si="13"/>
        <v>3000</v>
      </c>
      <c r="AG39" s="424">
        <f t="shared" si="14"/>
        <v>60</v>
      </c>
      <c r="AH39" s="374"/>
      <c r="AI39" s="424">
        <v>500</v>
      </c>
      <c r="AJ39" s="129">
        <v>700</v>
      </c>
      <c r="AK39" s="129">
        <v>700</v>
      </c>
      <c r="AL39" s="129">
        <f>SUM(AI39:AK39)</f>
        <v>1900</v>
      </c>
      <c r="AM39" s="424">
        <f t="shared" si="15"/>
        <v>38</v>
      </c>
      <c r="AN39" s="374"/>
      <c r="AO39" s="424">
        <v>100</v>
      </c>
      <c r="AP39" s="129"/>
      <c r="AQ39" s="129"/>
      <c r="AR39" s="129">
        <f>SUM(AO39:AQ39)</f>
        <v>100</v>
      </c>
      <c r="AS39" s="424">
        <f t="shared" si="16"/>
        <v>2</v>
      </c>
      <c r="AT39" s="374"/>
      <c r="AU39" s="424">
        <f>AL39+AR39</f>
        <v>2000</v>
      </c>
      <c r="AV39" s="424">
        <f t="shared" si="18"/>
        <v>40</v>
      </c>
      <c r="AW39" s="374"/>
      <c r="AX39" s="424">
        <f>AF39+AU39</f>
        <v>5000</v>
      </c>
      <c r="AY39" s="424">
        <f t="shared" si="19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55</v>
      </c>
      <c r="K40" s="61"/>
      <c r="L40" s="62"/>
      <c r="M40" s="63"/>
      <c r="N40" s="101" t="s">
        <v>56</v>
      </c>
      <c r="O40" s="103">
        <f>O41+O42</f>
        <v>11000</v>
      </c>
      <c r="P40" s="103">
        <f>P41+P42</f>
        <v>12000</v>
      </c>
      <c r="Q40" s="103">
        <f>Q41+Q42</f>
        <v>12000</v>
      </c>
      <c r="R40" s="103">
        <f>R41+R42</f>
        <v>11000</v>
      </c>
      <c r="S40" s="379"/>
      <c r="T40" s="103">
        <f>T41+T42</f>
        <v>800</v>
      </c>
      <c r="U40" s="103">
        <f>U41+U42</f>
        <v>1000</v>
      </c>
      <c r="V40" s="103">
        <f>V41+V42</f>
        <v>1000</v>
      </c>
      <c r="W40" s="103">
        <f>W41+W42+W43</f>
        <v>2800</v>
      </c>
      <c r="X40" s="102">
        <f t="shared" si="11"/>
        <v>25.454545454545453</v>
      </c>
      <c r="Y40" s="374"/>
      <c r="Z40" s="102">
        <f>Z41+Z42+Z43</f>
        <v>1000</v>
      </c>
      <c r="AA40" s="103">
        <f>AA41+AA42+AA43</f>
        <v>1000</v>
      </c>
      <c r="AB40" s="103">
        <f>AB41+AB42</f>
        <v>1000</v>
      </c>
      <c r="AC40" s="103">
        <f>AC41+AC42</f>
        <v>3000</v>
      </c>
      <c r="AD40" s="420">
        <f t="shared" si="12"/>
        <v>27.272727272727273</v>
      </c>
      <c r="AE40" s="374"/>
      <c r="AF40" s="420">
        <f>AF41+AF42</f>
        <v>5800</v>
      </c>
      <c r="AG40" s="420">
        <f t="shared" si="14"/>
        <v>52.727272727272727</v>
      </c>
      <c r="AH40" s="374"/>
      <c r="AI40" s="420">
        <f>AI41+AI42</f>
        <v>900</v>
      </c>
      <c r="AJ40" s="103">
        <f>AJ41+AJ42</f>
        <v>900</v>
      </c>
      <c r="AK40" s="103">
        <f>AK41+AK42</f>
        <v>900</v>
      </c>
      <c r="AL40" s="103">
        <f>AL41+AL42</f>
        <v>2700</v>
      </c>
      <c r="AM40" s="420">
        <f t="shared" si="15"/>
        <v>24.545454545454547</v>
      </c>
      <c r="AN40" s="374"/>
      <c r="AO40" s="420">
        <f>AO41+AO42</f>
        <v>800</v>
      </c>
      <c r="AP40" s="103">
        <f>AP41+AP42</f>
        <v>1500</v>
      </c>
      <c r="AQ40" s="103">
        <f>AQ41+AQ42</f>
        <v>200</v>
      </c>
      <c r="AR40" s="103">
        <f>AR41+AR42</f>
        <v>2500</v>
      </c>
      <c r="AS40" s="420">
        <f t="shared" si="16"/>
        <v>22.727272727272727</v>
      </c>
      <c r="AT40" s="374"/>
      <c r="AU40" s="420">
        <f>AU41+AU42</f>
        <v>5200</v>
      </c>
      <c r="AV40" s="420">
        <f t="shared" si="18"/>
        <v>47.272727272727273</v>
      </c>
      <c r="AW40" s="374"/>
      <c r="AX40" s="420">
        <f>AX41+AX42</f>
        <v>11000</v>
      </c>
      <c r="AY40" s="420">
        <f t="shared" si="19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2</v>
      </c>
      <c r="L41" s="62"/>
      <c r="M41" s="63"/>
      <c r="N41" s="134" t="s">
        <v>57</v>
      </c>
      <c r="O41" s="129">
        <v>3000</v>
      </c>
      <c r="P41" s="136">
        <v>3000</v>
      </c>
      <c r="Q41" s="137">
        <v>3000</v>
      </c>
      <c r="R41" s="129">
        <v>3000</v>
      </c>
      <c r="S41" s="375"/>
      <c r="T41" s="129">
        <v>200</v>
      </c>
      <c r="U41" s="129">
        <v>300</v>
      </c>
      <c r="V41" s="129">
        <v>300</v>
      </c>
      <c r="W41" s="129">
        <f>SUM(T41:V41)</f>
        <v>800</v>
      </c>
      <c r="X41" s="135">
        <f t="shared" si="11"/>
        <v>26.666666666666668</v>
      </c>
      <c r="Y41" s="374"/>
      <c r="Z41" s="135">
        <v>300</v>
      </c>
      <c r="AA41" s="129">
        <v>300</v>
      </c>
      <c r="AB41" s="129">
        <v>300</v>
      </c>
      <c r="AC41" s="129">
        <f>SUM(Z41:AB41)</f>
        <v>900</v>
      </c>
      <c r="AD41" s="424">
        <f t="shared" si="12"/>
        <v>30</v>
      </c>
      <c r="AE41" s="374"/>
      <c r="AF41" s="424">
        <f t="shared" si="13"/>
        <v>1700</v>
      </c>
      <c r="AG41" s="424">
        <f t="shared" si="14"/>
        <v>56.666666666666664</v>
      </c>
      <c r="AH41" s="374"/>
      <c r="AI41" s="424">
        <v>200</v>
      </c>
      <c r="AJ41" s="129">
        <v>200</v>
      </c>
      <c r="AK41" s="129">
        <v>200</v>
      </c>
      <c r="AL41" s="129">
        <f>SUM(AI41:AK41)</f>
        <v>600</v>
      </c>
      <c r="AM41" s="424">
        <f t="shared" si="15"/>
        <v>20</v>
      </c>
      <c r="AN41" s="374"/>
      <c r="AO41" s="424">
        <v>200</v>
      </c>
      <c r="AP41" s="129">
        <v>300</v>
      </c>
      <c r="AQ41" s="129">
        <v>200</v>
      </c>
      <c r="AR41" s="129">
        <f>SUM(AO41:AQ41)</f>
        <v>700</v>
      </c>
      <c r="AS41" s="424">
        <f t="shared" si="16"/>
        <v>23.333333333333332</v>
      </c>
      <c r="AT41" s="374"/>
      <c r="AU41" s="424">
        <f>AL41+AR41</f>
        <v>1300</v>
      </c>
      <c r="AV41" s="424">
        <f t="shared" si="18"/>
        <v>43.333333333333336</v>
      </c>
      <c r="AW41" s="374"/>
      <c r="AX41" s="424">
        <f t="shared" ref="AX41:AX52" si="24">AF41+AU41</f>
        <v>3000</v>
      </c>
      <c r="AY41" s="424">
        <f t="shared" si="19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7</v>
      </c>
      <c r="L42" s="62"/>
      <c r="M42" s="63"/>
      <c r="N42" s="134" t="s">
        <v>59</v>
      </c>
      <c r="O42" s="129">
        <v>8000</v>
      </c>
      <c r="P42" s="136">
        <v>9000</v>
      </c>
      <c r="Q42" s="137">
        <v>9000</v>
      </c>
      <c r="R42" s="129">
        <v>8000</v>
      </c>
      <c r="S42" s="375"/>
      <c r="T42" s="129">
        <v>600</v>
      </c>
      <c r="U42" s="129">
        <v>700</v>
      </c>
      <c r="V42" s="129">
        <v>700</v>
      </c>
      <c r="W42" s="129">
        <f>SUM(T42:V42)</f>
        <v>2000</v>
      </c>
      <c r="X42" s="135">
        <f t="shared" si="11"/>
        <v>25</v>
      </c>
      <c r="Y42" s="374"/>
      <c r="Z42" s="135">
        <v>700</v>
      </c>
      <c r="AA42" s="129">
        <v>700</v>
      </c>
      <c r="AB42" s="129">
        <v>700</v>
      </c>
      <c r="AC42" s="129">
        <f>SUM(Z42:AB42)</f>
        <v>2100</v>
      </c>
      <c r="AD42" s="424">
        <f t="shared" si="12"/>
        <v>26.25</v>
      </c>
      <c r="AE42" s="374"/>
      <c r="AF42" s="424">
        <f t="shared" si="13"/>
        <v>4100</v>
      </c>
      <c r="AG42" s="424">
        <f t="shared" si="14"/>
        <v>51.25</v>
      </c>
      <c r="AH42" s="374"/>
      <c r="AI42" s="424">
        <v>700</v>
      </c>
      <c r="AJ42" s="129">
        <v>700</v>
      </c>
      <c r="AK42" s="129">
        <v>700</v>
      </c>
      <c r="AL42" s="129">
        <f>SUM(AI42:AK42)</f>
        <v>2100</v>
      </c>
      <c r="AM42" s="424">
        <f t="shared" si="15"/>
        <v>26.25</v>
      </c>
      <c r="AN42" s="374"/>
      <c r="AO42" s="424">
        <v>600</v>
      </c>
      <c r="AP42" s="129">
        <v>1200</v>
      </c>
      <c r="AQ42" s="129"/>
      <c r="AR42" s="129">
        <f>SUM(AO42:AQ42)</f>
        <v>1800</v>
      </c>
      <c r="AS42" s="424">
        <f t="shared" si="16"/>
        <v>22.5</v>
      </c>
      <c r="AT42" s="374"/>
      <c r="AU42" s="424">
        <f>AL42+AR42</f>
        <v>3900</v>
      </c>
      <c r="AV42" s="424">
        <f t="shared" si="18"/>
        <v>48.75</v>
      </c>
      <c r="AW42" s="374"/>
      <c r="AX42" s="424">
        <f t="shared" si="24"/>
        <v>8000</v>
      </c>
      <c r="AY42" s="424">
        <f t="shared" si="19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9"/>
      <c r="H43" s="138" t="s">
        <v>60</v>
      </c>
      <c r="I43" s="139"/>
      <c r="J43" s="140"/>
      <c r="K43" s="141"/>
      <c r="L43" s="142"/>
      <c r="M43" s="143"/>
      <c r="N43" s="144" t="s">
        <v>61</v>
      </c>
      <c r="O43" s="147">
        <f>O44</f>
        <v>27000</v>
      </c>
      <c r="P43" s="146">
        <f>P44</f>
        <v>37000</v>
      </c>
      <c r="Q43" s="174">
        <f>Q44</f>
        <v>37000</v>
      </c>
      <c r="R43" s="147">
        <f>R44</f>
        <v>27000</v>
      </c>
      <c r="S43" s="379"/>
      <c r="T43" s="147">
        <f>T44</f>
        <v>0</v>
      </c>
      <c r="U43" s="147">
        <f>U44</f>
        <v>0</v>
      </c>
      <c r="V43" s="147">
        <f>V44</f>
        <v>0</v>
      </c>
      <c r="W43" s="147">
        <f>SUM(T43:V43)</f>
        <v>0</v>
      </c>
      <c r="X43" s="145">
        <f t="shared" si="11"/>
        <v>0</v>
      </c>
      <c r="Y43" s="374"/>
      <c r="Z43" s="145">
        <f>Z44</f>
        <v>0</v>
      </c>
      <c r="AA43" s="147">
        <f>AA44</f>
        <v>0</v>
      </c>
      <c r="AB43" s="147">
        <f>AB44</f>
        <v>0</v>
      </c>
      <c r="AC43" s="147">
        <f>AC44</f>
        <v>0</v>
      </c>
      <c r="AD43" s="149">
        <f t="shared" si="12"/>
        <v>0</v>
      </c>
      <c r="AE43" s="374"/>
      <c r="AF43" s="149">
        <f t="shared" si="13"/>
        <v>0</v>
      </c>
      <c r="AG43" s="149">
        <f t="shared" si="14"/>
        <v>0</v>
      </c>
      <c r="AH43" s="374"/>
      <c r="AI43" s="149">
        <f>AI44</f>
        <v>27000</v>
      </c>
      <c r="AJ43" s="147">
        <f>AJ44</f>
        <v>0</v>
      </c>
      <c r="AK43" s="147">
        <f>AK44</f>
        <v>0</v>
      </c>
      <c r="AL43" s="147">
        <f>SUM(AI43:AK43)</f>
        <v>27000</v>
      </c>
      <c r="AM43" s="149">
        <f t="shared" si="15"/>
        <v>100</v>
      </c>
      <c r="AN43" s="374"/>
      <c r="AO43" s="149">
        <f>AO44</f>
        <v>0</v>
      </c>
      <c r="AP43" s="147">
        <f>AP44</f>
        <v>0</v>
      </c>
      <c r="AQ43" s="147">
        <f>AQ44</f>
        <v>0</v>
      </c>
      <c r="AR43" s="147">
        <f>SUM(AO43:AQ43)</f>
        <v>0</v>
      </c>
      <c r="AS43" s="149">
        <f t="shared" si="16"/>
        <v>0</v>
      </c>
      <c r="AT43" s="374"/>
      <c r="AU43" s="149">
        <f>AU44</f>
        <v>27000</v>
      </c>
      <c r="AV43" s="149">
        <f t="shared" si="18"/>
        <v>100</v>
      </c>
      <c r="AW43" s="374"/>
      <c r="AX43" s="149">
        <f>AX44</f>
        <v>27000</v>
      </c>
      <c r="AY43" s="446">
        <f t="shared" si="19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123">
        <v>2</v>
      </c>
      <c r="J44" s="60"/>
      <c r="K44" s="61"/>
      <c r="L44" s="62"/>
      <c r="M44" s="63"/>
      <c r="N44" s="124" t="s">
        <v>54</v>
      </c>
      <c r="O44" s="126">
        <f>O45+O47</f>
        <v>27000</v>
      </c>
      <c r="P44" s="126">
        <f>P45+P47</f>
        <v>37000</v>
      </c>
      <c r="Q44" s="126">
        <f>Q45+Q47</f>
        <v>37000</v>
      </c>
      <c r="R44" s="126">
        <f>R45+R47</f>
        <v>27000</v>
      </c>
      <c r="S44" s="388"/>
      <c r="T44" s="126">
        <f>T45+T47</f>
        <v>0</v>
      </c>
      <c r="U44" s="126">
        <f>U45+U47</f>
        <v>0</v>
      </c>
      <c r="V44" s="126">
        <f>V45+V47</f>
        <v>0</v>
      </c>
      <c r="W44" s="126">
        <f>T44+U44+V44</f>
        <v>0</v>
      </c>
      <c r="X44" s="125">
        <f t="shared" si="11"/>
        <v>0</v>
      </c>
      <c r="Y44" s="374"/>
      <c r="Z44" s="125">
        <f>Z45+Z47</f>
        <v>0</v>
      </c>
      <c r="AA44" s="126">
        <f>AA45+AA47</f>
        <v>0</v>
      </c>
      <c r="AB44" s="126">
        <f>AB45+AB47</f>
        <v>0</v>
      </c>
      <c r="AC44" s="126">
        <f>AC45+AC47</f>
        <v>0</v>
      </c>
      <c r="AD44" s="423">
        <f t="shared" si="12"/>
        <v>0</v>
      </c>
      <c r="AE44" s="374"/>
      <c r="AF44" s="423">
        <f>AF45+AF47</f>
        <v>0</v>
      </c>
      <c r="AG44" s="423">
        <f t="shared" si="14"/>
        <v>0</v>
      </c>
      <c r="AH44" s="374"/>
      <c r="AI44" s="423">
        <f>AI45+AI47</f>
        <v>27000</v>
      </c>
      <c r="AJ44" s="126">
        <f>AJ45+AJ47</f>
        <v>0</v>
      </c>
      <c r="AK44" s="126">
        <f>AK45+AK47</f>
        <v>0</v>
      </c>
      <c r="AL44" s="126">
        <f>SUM(AI44:AK44)</f>
        <v>27000</v>
      </c>
      <c r="AM44" s="423">
        <f t="shared" si="15"/>
        <v>100</v>
      </c>
      <c r="AN44" s="374"/>
      <c r="AO44" s="423">
        <f>AO45+AO47</f>
        <v>0</v>
      </c>
      <c r="AP44" s="126">
        <f>AP45+AP47</f>
        <v>0</v>
      </c>
      <c r="AQ44" s="126">
        <f>AQ45+AQ47</f>
        <v>0</v>
      </c>
      <c r="AR44" s="126">
        <f>SUM(AO44:AQ44)</f>
        <v>0</v>
      </c>
      <c r="AS44" s="423">
        <f t="shared" si="16"/>
        <v>0</v>
      </c>
      <c r="AT44" s="374"/>
      <c r="AU44" s="423">
        <f>AU45+AU47</f>
        <v>27000</v>
      </c>
      <c r="AV44" s="423">
        <f t="shared" si="18"/>
        <v>100</v>
      </c>
      <c r="AW44" s="374"/>
      <c r="AX44" s="423">
        <f t="shared" si="24"/>
        <v>27000</v>
      </c>
      <c r="AY44" s="447">
        <f t="shared" si="19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130" t="s">
        <v>63</v>
      </c>
      <c r="K45" s="61"/>
      <c r="L45" s="62"/>
      <c r="M45" s="63"/>
      <c r="N45" s="101" t="s">
        <v>64</v>
      </c>
      <c r="O45" s="103">
        <f>O46</f>
        <v>20000</v>
      </c>
      <c r="P45" s="103">
        <f>P46</f>
        <v>30000</v>
      </c>
      <c r="Q45" s="103">
        <f>Q46</f>
        <v>30000</v>
      </c>
      <c r="R45" s="103">
        <f>R46</f>
        <v>20000</v>
      </c>
      <c r="S45" s="379"/>
      <c r="T45" s="103">
        <f>T46</f>
        <v>0</v>
      </c>
      <c r="U45" s="103">
        <f>U46</f>
        <v>0</v>
      </c>
      <c r="V45" s="103">
        <f>V46</f>
        <v>0</v>
      </c>
      <c r="W45" s="103">
        <f>W46</f>
        <v>0</v>
      </c>
      <c r="X45" s="102">
        <f t="shared" si="11"/>
        <v>0</v>
      </c>
      <c r="Y45" s="374"/>
      <c r="Z45" s="102">
        <f>Z46</f>
        <v>0</v>
      </c>
      <c r="AA45" s="103">
        <f>AA46</f>
        <v>0</v>
      </c>
      <c r="AB45" s="103">
        <f>AB46</f>
        <v>0</v>
      </c>
      <c r="AC45" s="103">
        <f>AC46</f>
        <v>0</v>
      </c>
      <c r="AD45" s="420">
        <f t="shared" si="12"/>
        <v>0</v>
      </c>
      <c r="AE45" s="374"/>
      <c r="AF45" s="420">
        <f t="shared" si="13"/>
        <v>0</v>
      </c>
      <c r="AG45" s="420">
        <f t="shared" si="14"/>
        <v>0</v>
      </c>
      <c r="AH45" s="374"/>
      <c r="AI45" s="420">
        <f>AI46</f>
        <v>20000</v>
      </c>
      <c r="AJ45" s="103">
        <f>AJ46</f>
        <v>0</v>
      </c>
      <c r="AK45" s="103">
        <f>AK46</f>
        <v>0</v>
      </c>
      <c r="AL45" s="103">
        <f>AL46</f>
        <v>20000</v>
      </c>
      <c r="AM45" s="420">
        <f t="shared" si="15"/>
        <v>100</v>
      </c>
      <c r="AN45" s="374"/>
      <c r="AO45" s="420">
        <f>AO46</f>
        <v>0</v>
      </c>
      <c r="AP45" s="103">
        <f>AP46</f>
        <v>0</v>
      </c>
      <c r="AQ45" s="103">
        <f>AQ46</f>
        <v>0</v>
      </c>
      <c r="AR45" s="103">
        <f>AR46</f>
        <v>0</v>
      </c>
      <c r="AS45" s="420">
        <f t="shared" si="16"/>
        <v>0</v>
      </c>
      <c r="AT45" s="374"/>
      <c r="AU45" s="420">
        <f t="shared" ref="AU45:AU52" si="25">AL45+AR45</f>
        <v>20000</v>
      </c>
      <c r="AV45" s="420">
        <f t="shared" si="18"/>
        <v>100</v>
      </c>
      <c r="AW45" s="374"/>
      <c r="AX45" s="420">
        <f t="shared" si="24"/>
        <v>20000</v>
      </c>
      <c r="AY45" s="448">
        <f t="shared" si="19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1</v>
      </c>
      <c r="L46" s="62"/>
      <c r="M46" s="63"/>
      <c r="N46" s="134" t="s">
        <v>65</v>
      </c>
      <c r="O46" s="129">
        <v>20000</v>
      </c>
      <c r="P46" s="136">
        <v>30000</v>
      </c>
      <c r="Q46" s="137">
        <v>30000</v>
      </c>
      <c r="R46" s="129">
        <v>20000</v>
      </c>
      <c r="S46" s="375"/>
      <c r="T46" s="129"/>
      <c r="U46" s="129"/>
      <c r="V46" s="129"/>
      <c r="W46" s="129">
        <f>SUM(T46:V46)</f>
        <v>0</v>
      </c>
      <c r="X46" s="135">
        <f t="shared" si="11"/>
        <v>0</v>
      </c>
      <c r="Y46" s="374"/>
      <c r="Z46" s="135"/>
      <c r="AA46" s="129"/>
      <c r="AB46" s="129"/>
      <c r="AC46" s="129">
        <f>SUM(Z46:AB46)</f>
        <v>0</v>
      </c>
      <c r="AD46" s="424">
        <f t="shared" si="12"/>
        <v>0</v>
      </c>
      <c r="AE46" s="374"/>
      <c r="AF46" s="424">
        <f t="shared" si="13"/>
        <v>0</v>
      </c>
      <c r="AG46" s="424">
        <f t="shared" si="14"/>
        <v>0</v>
      </c>
      <c r="AH46" s="374"/>
      <c r="AI46" s="424">
        <v>20000</v>
      </c>
      <c r="AJ46" s="129"/>
      <c r="AK46" s="129"/>
      <c r="AL46" s="129">
        <f>SUM(AI46:AK46)</f>
        <v>20000</v>
      </c>
      <c r="AM46" s="424">
        <f t="shared" si="15"/>
        <v>100</v>
      </c>
      <c r="AN46" s="374"/>
      <c r="AO46" s="424"/>
      <c r="AP46" s="129"/>
      <c r="AQ46" s="129"/>
      <c r="AR46" s="129">
        <f>SUM(AO46:AQ46)</f>
        <v>0</v>
      </c>
      <c r="AS46" s="424">
        <f t="shared" si="16"/>
        <v>0</v>
      </c>
      <c r="AT46" s="374"/>
      <c r="AU46" s="424">
        <f t="shared" si="25"/>
        <v>20000</v>
      </c>
      <c r="AV46" s="424">
        <f t="shared" si="18"/>
        <v>100</v>
      </c>
      <c r="AW46" s="374"/>
      <c r="AX46" s="424">
        <f t="shared" si="24"/>
        <v>20000</v>
      </c>
      <c r="AY46" s="449">
        <f t="shared" si="19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130" t="s">
        <v>55</v>
      </c>
      <c r="K47" s="61"/>
      <c r="L47" s="62"/>
      <c r="M47" s="63"/>
      <c r="N47" s="101" t="s">
        <v>56</v>
      </c>
      <c r="O47" s="103">
        <f>O48</f>
        <v>7000</v>
      </c>
      <c r="P47" s="103">
        <f>P48</f>
        <v>7000</v>
      </c>
      <c r="Q47" s="103">
        <f>Q48</f>
        <v>7000</v>
      </c>
      <c r="R47" s="103">
        <f>R48</f>
        <v>7000</v>
      </c>
      <c r="S47" s="379"/>
      <c r="T47" s="103">
        <f>T48</f>
        <v>0</v>
      </c>
      <c r="U47" s="103">
        <f>U48</f>
        <v>0</v>
      </c>
      <c r="V47" s="103">
        <f>V48+V49+V50</f>
        <v>0</v>
      </c>
      <c r="W47" s="103">
        <f>W48</f>
        <v>0</v>
      </c>
      <c r="X47" s="102">
        <f t="shared" si="11"/>
        <v>0</v>
      </c>
      <c r="Y47" s="374"/>
      <c r="Z47" s="102"/>
      <c r="AA47" s="103">
        <f>AA48+AA49+AA50</f>
        <v>0</v>
      </c>
      <c r="AB47" s="103">
        <f>AB48+AB49+AB50</f>
        <v>0</v>
      </c>
      <c r="AC47" s="103">
        <f>AC48</f>
        <v>0</v>
      </c>
      <c r="AD47" s="420">
        <f t="shared" si="12"/>
        <v>0</v>
      </c>
      <c r="AE47" s="374"/>
      <c r="AF47" s="420">
        <f t="shared" si="13"/>
        <v>0</v>
      </c>
      <c r="AG47" s="420">
        <f t="shared" si="14"/>
        <v>0</v>
      </c>
      <c r="AH47" s="374"/>
      <c r="AI47" s="420">
        <f>AI48+AI49+AI50</f>
        <v>7000</v>
      </c>
      <c r="AJ47" s="103">
        <f>AJ48+AJ49+AJ50</f>
        <v>0</v>
      </c>
      <c r="AK47" s="103">
        <f>AK48+AK49+AK50</f>
        <v>0</v>
      </c>
      <c r="AL47" s="103">
        <f>AL48+AL49+AL50</f>
        <v>7000</v>
      </c>
      <c r="AM47" s="420">
        <f t="shared" si="15"/>
        <v>100</v>
      </c>
      <c r="AN47" s="374"/>
      <c r="AO47" s="420">
        <f>AO48+AO49+AO50</f>
        <v>0</v>
      </c>
      <c r="AP47" s="103">
        <f>AP48+AP49+AP50</f>
        <v>0</v>
      </c>
      <c r="AQ47" s="103">
        <f>AQ48+AQ49+AQ50</f>
        <v>0</v>
      </c>
      <c r="AR47" s="103">
        <f>AR48+AR49+AR50</f>
        <v>0</v>
      </c>
      <c r="AS47" s="420">
        <f t="shared" si="16"/>
        <v>0</v>
      </c>
      <c r="AT47" s="374"/>
      <c r="AU47" s="420">
        <f t="shared" si="25"/>
        <v>7000</v>
      </c>
      <c r="AV47" s="420">
        <f t="shared" si="18"/>
        <v>100</v>
      </c>
      <c r="AW47" s="374"/>
      <c r="AX47" s="420">
        <f t="shared" si="24"/>
        <v>7000</v>
      </c>
      <c r="AY47" s="448">
        <f t="shared" si="19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2</v>
      </c>
      <c r="L48" s="62"/>
      <c r="M48" s="63"/>
      <c r="N48" s="134" t="s">
        <v>57</v>
      </c>
      <c r="O48" s="129">
        <v>7000</v>
      </c>
      <c r="P48" s="136">
        <v>7000</v>
      </c>
      <c r="Q48" s="137">
        <v>7000</v>
      </c>
      <c r="R48" s="129">
        <v>7000</v>
      </c>
      <c r="S48" s="375"/>
      <c r="T48" s="129"/>
      <c r="U48" s="129"/>
      <c r="V48" s="129"/>
      <c r="W48" s="129">
        <f>SUM(T48:V48)</f>
        <v>0</v>
      </c>
      <c r="X48" s="135">
        <f t="shared" si="11"/>
        <v>0</v>
      </c>
      <c r="Y48" s="374"/>
      <c r="Z48" s="135"/>
      <c r="AA48" s="129"/>
      <c r="AB48" s="129"/>
      <c r="AC48" s="129">
        <f>SUM(Z48:AB48)</f>
        <v>0</v>
      </c>
      <c r="AD48" s="424">
        <f t="shared" si="12"/>
        <v>0</v>
      </c>
      <c r="AE48" s="374"/>
      <c r="AF48" s="424">
        <f t="shared" si="13"/>
        <v>0</v>
      </c>
      <c r="AG48" s="424">
        <f t="shared" si="14"/>
        <v>0</v>
      </c>
      <c r="AH48" s="374"/>
      <c r="AI48" s="424">
        <v>7000</v>
      </c>
      <c r="AJ48" s="129"/>
      <c r="AK48" s="129"/>
      <c r="AL48" s="129">
        <f>SUM(AI48:AK48)</f>
        <v>7000</v>
      </c>
      <c r="AM48" s="424">
        <f t="shared" si="15"/>
        <v>100</v>
      </c>
      <c r="AN48" s="374"/>
      <c r="AO48" s="424"/>
      <c r="AP48" s="129"/>
      <c r="AQ48" s="129"/>
      <c r="AR48" s="129">
        <f>SUM(AO48:AQ48)</f>
        <v>0</v>
      </c>
      <c r="AS48" s="424">
        <f t="shared" si="16"/>
        <v>0</v>
      </c>
      <c r="AT48" s="374"/>
      <c r="AU48" s="424">
        <f t="shared" si="25"/>
        <v>7000</v>
      </c>
      <c r="AV48" s="424">
        <f t="shared" si="18"/>
        <v>100</v>
      </c>
      <c r="AW48" s="374"/>
      <c r="AX48" s="424">
        <f t="shared" si="24"/>
        <v>7000</v>
      </c>
      <c r="AY48" s="449">
        <f t="shared" si="19"/>
        <v>100</v>
      </c>
    </row>
    <row r="49" spans="1:58" ht="30" customHeight="1" x14ac:dyDescent="0.2">
      <c r="A49" s="82"/>
      <c r="B49" s="83"/>
      <c r="C49" s="83"/>
      <c r="D49" s="63"/>
      <c r="E49" s="60"/>
      <c r="F49" s="83"/>
      <c r="G49" s="104"/>
      <c r="H49" s="179" t="s">
        <v>74</v>
      </c>
      <c r="I49" s="180"/>
      <c r="J49" s="181"/>
      <c r="K49" s="182"/>
      <c r="L49" s="182"/>
      <c r="M49" s="183"/>
      <c r="N49" s="184" t="s">
        <v>75</v>
      </c>
      <c r="O49" s="196">
        <f>O50</f>
        <v>2000</v>
      </c>
      <c r="P49" s="196">
        <f t="shared" ref="P49:Q51" si="26">P50</f>
        <v>2000</v>
      </c>
      <c r="Q49" s="196">
        <f t="shared" si="26"/>
        <v>2000</v>
      </c>
      <c r="R49" s="196">
        <f>R50</f>
        <v>2000</v>
      </c>
      <c r="S49" s="396"/>
      <c r="T49" s="196">
        <f>T50</f>
        <v>1000</v>
      </c>
      <c r="U49" s="196">
        <f t="shared" ref="U49:V51" si="27">U50</f>
        <v>1000</v>
      </c>
      <c r="V49" s="196">
        <f t="shared" si="27"/>
        <v>0</v>
      </c>
      <c r="W49" s="196">
        <f>T49+U49+V49</f>
        <v>2000</v>
      </c>
      <c r="X49" s="410">
        <f t="shared" si="11"/>
        <v>100</v>
      </c>
      <c r="Y49" s="374"/>
      <c r="Z49" s="414">
        <f>Z50</f>
        <v>0</v>
      </c>
      <c r="AA49" s="196">
        <f t="shared" ref="AA49:AB51" si="28">AA50</f>
        <v>0</v>
      </c>
      <c r="AB49" s="196">
        <f t="shared" si="28"/>
        <v>0</v>
      </c>
      <c r="AC49" s="196">
        <f>Z49+AA49+AB49</f>
        <v>0</v>
      </c>
      <c r="AD49" s="427">
        <f t="shared" si="12"/>
        <v>0</v>
      </c>
      <c r="AE49" s="374"/>
      <c r="AF49" s="435">
        <f t="shared" si="13"/>
        <v>2000</v>
      </c>
      <c r="AG49" s="435">
        <f t="shared" si="14"/>
        <v>100</v>
      </c>
      <c r="AH49" s="374"/>
      <c r="AI49" s="435">
        <f>AI50</f>
        <v>0</v>
      </c>
      <c r="AJ49" s="196">
        <f t="shared" ref="AJ49:AK51" si="29">AJ50</f>
        <v>0</v>
      </c>
      <c r="AK49" s="196">
        <f t="shared" si="29"/>
        <v>0</v>
      </c>
      <c r="AL49" s="196">
        <f>AI49+AJ49+AK49</f>
        <v>0</v>
      </c>
      <c r="AM49" s="427">
        <f t="shared" si="15"/>
        <v>0</v>
      </c>
      <c r="AN49" s="374"/>
      <c r="AO49" s="435">
        <f>AO50</f>
        <v>0</v>
      </c>
      <c r="AP49" s="196">
        <f t="shared" ref="AP49:AQ51" si="30">AP50</f>
        <v>0</v>
      </c>
      <c r="AQ49" s="196">
        <f t="shared" si="30"/>
        <v>0</v>
      </c>
      <c r="AR49" s="196">
        <f>AO49+AP49+AQ49</f>
        <v>0</v>
      </c>
      <c r="AS49" s="427">
        <f t="shared" si="16"/>
        <v>0</v>
      </c>
      <c r="AT49" s="374"/>
      <c r="AU49" s="435">
        <f t="shared" si="25"/>
        <v>0</v>
      </c>
      <c r="AV49" s="410">
        <f>AU49/(R49/100)</f>
        <v>0</v>
      </c>
      <c r="AW49" s="374"/>
      <c r="AX49" s="435">
        <f t="shared" si="24"/>
        <v>2000</v>
      </c>
      <c r="AY49" s="435">
        <f>AX49/(R49/100)</f>
        <v>100</v>
      </c>
    </row>
    <row r="50" spans="1:58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123">
        <v>2</v>
      </c>
      <c r="J50" s="60"/>
      <c r="K50" s="83"/>
      <c r="L50" s="83"/>
      <c r="M50" s="63"/>
      <c r="N50" s="124" t="s">
        <v>54</v>
      </c>
      <c r="O50" s="197">
        <f>O51</f>
        <v>2000</v>
      </c>
      <c r="P50" s="197">
        <f t="shared" si="26"/>
        <v>2000</v>
      </c>
      <c r="Q50" s="197">
        <f t="shared" si="26"/>
        <v>2000</v>
      </c>
      <c r="R50" s="197">
        <f>R51</f>
        <v>2000</v>
      </c>
      <c r="S50" s="397"/>
      <c r="T50" s="197">
        <f>T51</f>
        <v>1000</v>
      </c>
      <c r="U50" s="197">
        <f t="shared" si="27"/>
        <v>1000</v>
      </c>
      <c r="V50" s="197">
        <f t="shared" si="27"/>
        <v>0</v>
      </c>
      <c r="W50" s="197">
        <f>T50+U50+V50</f>
        <v>2000</v>
      </c>
      <c r="X50" s="65">
        <f t="shared" si="11"/>
        <v>100</v>
      </c>
      <c r="Y50" s="374"/>
      <c r="Z50" s="415">
        <f>Z51</f>
        <v>0</v>
      </c>
      <c r="AA50" s="197">
        <f t="shared" si="28"/>
        <v>0</v>
      </c>
      <c r="AB50" s="197">
        <f t="shared" si="28"/>
        <v>0</v>
      </c>
      <c r="AC50" s="197">
        <f>Z50+AA50+AB50</f>
        <v>0</v>
      </c>
      <c r="AD50" s="424">
        <f t="shared" si="12"/>
        <v>0</v>
      </c>
      <c r="AE50" s="374"/>
      <c r="AF50" s="436">
        <f t="shared" si="13"/>
        <v>2000</v>
      </c>
      <c r="AG50" s="436">
        <f t="shared" si="14"/>
        <v>100</v>
      </c>
      <c r="AH50" s="374"/>
      <c r="AI50" s="436">
        <f>AI51</f>
        <v>0</v>
      </c>
      <c r="AJ50" s="197">
        <f t="shared" si="29"/>
        <v>0</v>
      </c>
      <c r="AK50" s="197">
        <f t="shared" si="29"/>
        <v>0</v>
      </c>
      <c r="AL50" s="197">
        <f>AI50+AJ50+AK50</f>
        <v>0</v>
      </c>
      <c r="AM50" s="424">
        <f t="shared" si="15"/>
        <v>0</v>
      </c>
      <c r="AN50" s="374"/>
      <c r="AO50" s="436">
        <f>AO51</f>
        <v>0</v>
      </c>
      <c r="AP50" s="197">
        <f t="shared" si="30"/>
        <v>0</v>
      </c>
      <c r="AQ50" s="197">
        <f t="shared" si="30"/>
        <v>0</v>
      </c>
      <c r="AR50" s="197">
        <f>AO50+AP50+AQ50</f>
        <v>0</v>
      </c>
      <c r="AS50" s="424">
        <f t="shared" si="16"/>
        <v>0</v>
      </c>
      <c r="AT50" s="374"/>
      <c r="AU50" s="436">
        <f t="shared" si="25"/>
        <v>0</v>
      </c>
      <c r="AV50" s="65">
        <f>AU50/(R50/100)</f>
        <v>0</v>
      </c>
      <c r="AW50" s="374"/>
      <c r="AX50" s="436">
        <f t="shared" si="24"/>
        <v>2000</v>
      </c>
      <c r="AY50" s="436">
        <f>AX50/(R50/100)</f>
        <v>100</v>
      </c>
    </row>
    <row r="51" spans="1:58" ht="30" customHeight="1" x14ac:dyDescent="0.2">
      <c r="A51" s="82"/>
      <c r="B51" s="83"/>
      <c r="C51" s="83"/>
      <c r="D51" s="63"/>
      <c r="E51" s="60"/>
      <c r="F51" s="83"/>
      <c r="G51" s="104"/>
      <c r="H51" s="190"/>
      <c r="I51" s="191"/>
      <c r="J51" s="130" t="s">
        <v>63</v>
      </c>
      <c r="K51" s="176"/>
      <c r="L51" s="176"/>
      <c r="M51" s="177"/>
      <c r="N51" s="101" t="s">
        <v>64</v>
      </c>
      <c r="O51" s="198">
        <f>O52</f>
        <v>2000</v>
      </c>
      <c r="P51" s="198">
        <f t="shared" si="26"/>
        <v>2000</v>
      </c>
      <c r="Q51" s="198">
        <f t="shared" si="26"/>
        <v>2000</v>
      </c>
      <c r="R51" s="198">
        <f>R52</f>
        <v>2000</v>
      </c>
      <c r="S51" s="396"/>
      <c r="T51" s="198">
        <f>T52</f>
        <v>1000</v>
      </c>
      <c r="U51" s="198">
        <f t="shared" si="27"/>
        <v>1000</v>
      </c>
      <c r="V51" s="198">
        <f t="shared" si="27"/>
        <v>0</v>
      </c>
      <c r="W51" s="198">
        <f>T51+U51+V51</f>
        <v>2000</v>
      </c>
      <c r="X51" s="65">
        <f t="shared" si="11"/>
        <v>100</v>
      </c>
      <c r="Y51" s="374"/>
      <c r="Z51" s="416">
        <f>Z52</f>
        <v>0</v>
      </c>
      <c r="AA51" s="198">
        <f t="shared" si="28"/>
        <v>0</v>
      </c>
      <c r="AB51" s="198">
        <f t="shared" si="28"/>
        <v>0</v>
      </c>
      <c r="AC51" s="198">
        <f>Z51+AA51+AB51</f>
        <v>0</v>
      </c>
      <c r="AD51" s="424">
        <f t="shared" si="12"/>
        <v>0</v>
      </c>
      <c r="AE51" s="374"/>
      <c r="AF51" s="437">
        <f t="shared" si="13"/>
        <v>2000</v>
      </c>
      <c r="AG51" s="437">
        <f t="shared" si="14"/>
        <v>100</v>
      </c>
      <c r="AH51" s="374"/>
      <c r="AI51" s="437">
        <f>AI52</f>
        <v>0</v>
      </c>
      <c r="AJ51" s="198">
        <f t="shared" si="29"/>
        <v>0</v>
      </c>
      <c r="AK51" s="198">
        <f t="shared" si="29"/>
        <v>0</v>
      </c>
      <c r="AL51" s="198">
        <f>AI51+AJ51+AK51</f>
        <v>0</v>
      </c>
      <c r="AM51" s="424">
        <f t="shared" si="15"/>
        <v>0</v>
      </c>
      <c r="AN51" s="374"/>
      <c r="AO51" s="437">
        <f>AO52</f>
        <v>0</v>
      </c>
      <c r="AP51" s="198">
        <f t="shared" si="30"/>
        <v>0</v>
      </c>
      <c r="AQ51" s="198">
        <f t="shared" si="30"/>
        <v>0</v>
      </c>
      <c r="AR51" s="198">
        <f>AO51+AP51+AQ51</f>
        <v>0</v>
      </c>
      <c r="AS51" s="424">
        <f t="shared" si="16"/>
        <v>0</v>
      </c>
      <c r="AT51" s="374"/>
      <c r="AU51" s="437">
        <f t="shared" si="25"/>
        <v>0</v>
      </c>
      <c r="AV51" s="65">
        <f>AU51/(R51/100)</f>
        <v>0</v>
      </c>
      <c r="AW51" s="374"/>
      <c r="AX51" s="437">
        <f t="shared" si="24"/>
        <v>2000</v>
      </c>
      <c r="AY51" s="437">
        <f>AX51/(R51/100)</f>
        <v>100</v>
      </c>
    </row>
    <row r="52" spans="1:58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1</v>
      </c>
      <c r="L52" s="62"/>
      <c r="M52" s="63"/>
      <c r="N52" s="134" t="s">
        <v>65</v>
      </c>
      <c r="O52" s="129">
        <v>2000</v>
      </c>
      <c r="P52" s="136">
        <v>2000</v>
      </c>
      <c r="Q52" s="137">
        <v>2000</v>
      </c>
      <c r="R52" s="129">
        <v>2000</v>
      </c>
      <c r="S52" s="375"/>
      <c r="T52" s="129">
        <v>1000</v>
      </c>
      <c r="U52" s="129">
        <v>1000</v>
      </c>
      <c r="V52" s="129"/>
      <c r="W52" s="129">
        <f>T52+U52+V52</f>
        <v>2000</v>
      </c>
      <c r="X52" s="65">
        <f t="shared" si="11"/>
        <v>100</v>
      </c>
      <c r="Y52" s="374"/>
      <c r="Z52" s="135"/>
      <c r="AA52" s="129"/>
      <c r="AB52" s="129"/>
      <c r="AC52" s="129">
        <f>Z52+AA52+AB52</f>
        <v>0</v>
      </c>
      <c r="AD52" s="424">
        <f t="shared" si="12"/>
        <v>0</v>
      </c>
      <c r="AE52" s="374"/>
      <c r="AF52" s="424">
        <f t="shared" si="13"/>
        <v>2000</v>
      </c>
      <c r="AG52" s="424">
        <f t="shared" si="14"/>
        <v>100</v>
      </c>
      <c r="AH52" s="374"/>
      <c r="AI52" s="424"/>
      <c r="AJ52" s="129"/>
      <c r="AK52" s="129"/>
      <c r="AL52" s="129">
        <f>AI52+AJ52+AK52</f>
        <v>0</v>
      </c>
      <c r="AM52" s="424">
        <f t="shared" si="15"/>
        <v>0</v>
      </c>
      <c r="AN52" s="374"/>
      <c r="AO52" s="424"/>
      <c r="AP52" s="129"/>
      <c r="AQ52" s="129"/>
      <c r="AR52" s="129">
        <f>AO52+AP52+AQ52</f>
        <v>0</v>
      </c>
      <c r="AS52" s="424">
        <f t="shared" si="16"/>
        <v>0</v>
      </c>
      <c r="AT52" s="374"/>
      <c r="AU52" s="424">
        <f t="shared" si="25"/>
        <v>0</v>
      </c>
      <c r="AV52" s="65">
        <f>AU52/(R52/100)</f>
        <v>0</v>
      </c>
      <c r="AW52" s="374"/>
      <c r="AX52" s="424">
        <f t="shared" si="24"/>
        <v>2000</v>
      </c>
      <c r="AY52" s="424">
        <f>AX52/(R52/100)</f>
        <v>100</v>
      </c>
    </row>
    <row r="53" spans="1:58" x14ac:dyDescent="0.2">
      <c r="AZ53" s="194"/>
      <c r="BA53" s="194"/>
      <c r="BB53" s="194"/>
      <c r="BC53" s="194"/>
      <c r="BD53" s="194"/>
      <c r="BE53" s="194"/>
      <c r="BF53" s="194"/>
    </row>
    <row r="54" spans="1:58" x14ac:dyDescent="0.2">
      <c r="AZ54" s="194"/>
      <c r="BA54" s="194"/>
      <c r="BB54" s="194"/>
      <c r="BC54" s="194"/>
      <c r="BD54" s="194"/>
      <c r="BE54" s="194"/>
      <c r="BF54" s="194"/>
    </row>
    <row r="55" spans="1:58" x14ac:dyDescent="0.2">
      <c r="AZ55" s="194"/>
      <c r="BA55" s="194"/>
      <c r="BB55" s="194"/>
      <c r="BC55" s="194"/>
      <c r="BD55" s="194"/>
      <c r="BE55" s="194"/>
      <c r="BF55" s="194"/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AZ1" sqref="AZ1:BG1048576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12692000</v>
      </c>
      <c r="S13" s="393">
        <f t="shared" ref="S13:AH13" si="0">S14</f>
        <v>0</v>
      </c>
      <c r="T13" s="47">
        <f t="shared" si="0"/>
        <v>1893400</v>
      </c>
      <c r="U13" s="47">
        <f t="shared" si="0"/>
        <v>1232100</v>
      </c>
      <c r="V13" s="47">
        <f t="shared" si="0"/>
        <v>1178900</v>
      </c>
      <c r="W13" s="47">
        <f t="shared" si="0"/>
        <v>4304400</v>
      </c>
      <c r="X13" s="47">
        <f t="shared" si="0"/>
        <v>33.914276709738417</v>
      </c>
      <c r="Y13" s="393">
        <f t="shared" si="0"/>
        <v>0</v>
      </c>
      <c r="Z13" s="47">
        <f t="shared" si="0"/>
        <v>1227600</v>
      </c>
      <c r="AA13" s="47">
        <f t="shared" si="0"/>
        <v>1329000</v>
      </c>
      <c r="AB13" s="47">
        <f t="shared" si="0"/>
        <v>1338900</v>
      </c>
      <c r="AC13" s="47">
        <f t="shared" si="0"/>
        <v>3895500</v>
      </c>
      <c r="AD13" s="47">
        <f t="shared" si="0"/>
        <v>30.692562243933185</v>
      </c>
      <c r="AE13" s="393">
        <f t="shared" si="0"/>
        <v>0</v>
      </c>
      <c r="AF13" s="47">
        <f t="shared" si="0"/>
        <v>8199900</v>
      </c>
      <c r="AG13" s="47">
        <f t="shared" si="0"/>
        <v>64.606838953671598</v>
      </c>
      <c r="AH13" s="393">
        <f t="shared" si="0"/>
        <v>0</v>
      </c>
      <c r="AI13" s="47">
        <f t="shared" ref="AI13:AX13" si="1">AI14</f>
        <v>1396200</v>
      </c>
      <c r="AJ13" s="47">
        <f t="shared" si="1"/>
        <v>1247700</v>
      </c>
      <c r="AK13" s="47">
        <f t="shared" si="1"/>
        <v>1107600</v>
      </c>
      <c r="AL13" s="47">
        <f t="shared" si="1"/>
        <v>3751500</v>
      </c>
      <c r="AM13" s="47">
        <f t="shared" si="1"/>
        <v>29.557989284588718</v>
      </c>
      <c r="AN13" s="393">
        <f t="shared" si="1"/>
        <v>0</v>
      </c>
      <c r="AO13" s="47">
        <f t="shared" si="1"/>
        <v>357300</v>
      </c>
      <c r="AP13" s="47">
        <f t="shared" si="1"/>
        <v>331200</v>
      </c>
      <c r="AQ13" s="47">
        <f t="shared" si="1"/>
        <v>52100</v>
      </c>
      <c r="AR13" s="47">
        <f t="shared" si="1"/>
        <v>740600</v>
      </c>
      <c r="AS13" s="47">
        <f t="shared" si="1"/>
        <v>5.8351717617396783</v>
      </c>
      <c r="AT13" s="393">
        <f t="shared" si="1"/>
        <v>0</v>
      </c>
      <c r="AU13" s="47">
        <f t="shared" si="1"/>
        <v>4492100</v>
      </c>
      <c r="AV13" s="47">
        <f t="shared" si="1"/>
        <v>35.393161046328395</v>
      </c>
      <c r="AW13" s="393">
        <f t="shared" si="1"/>
        <v>0</v>
      </c>
      <c r="AX13" s="47">
        <f t="shared" si="1"/>
        <v>12692000</v>
      </c>
      <c r="AY13" s="47">
        <f t="shared" ref="S13:AY18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12692000</v>
      </c>
      <c r="S14" s="394">
        <f t="shared" si="2"/>
        <v>0</v>
      </c>
      <c r="T14" s="66">
        <f t="shared" si="2"/>
        <v>1893400</v>
      </c>
      <c r="U14" s="66">
        <f t="shared" si="2"/>
        <v>1232100</v>
      </c>
      <c r="V14" s="66">
        <f t="shared" si="2"/>
        <v>1178900</v>
      </c>
      <c r="W14" s="66">
        <f t="shared" si="2"/>
        <v>4304400</v>
      </c>
      <c r="X14" s="66">
        <f t="shared" si="2"/>
        <v>33.914276709738417</v>
      </c>
      <c r="Y14" s="394">
        <f t="shared" si="2"/>
        <v>0</v>
      </c>
      <c r="Z14" s="66">
        <f t="shared" si="2"/>
        <v>1227600</v>
      </c>
      <c r="AA14" s="66">
        <f t="shared" si="2"/>
        <v>1329000</v>
      </c>
      <c r="AB14" s="66">
        <f t="shared" si="2"/>
        <v>1338900</v>
      </c>
      <c r="AC14" s="66">
        <f t="shared" si="2"/>
        <v>3895500</v>
      </c>
      <c r="AD14" s="66">
        <f t="shared" si="2"/>
        <v>30.692562243933185</v>
      </c>
      <c r="AE14" s="394">
        <f t="shared" si="2"/>
        <v>0</v>
      </c>
      <c r="AF14" s="66">
        <f t="shared" si="2"/>
        <v>8199900</v>
      </c>
      <c r="AG14" s="66">
        <f t="shared" si="2"/>
        <v>64.606838953671598</v>
      </c>
      <c r="AH14" s="394">
        <f t="shared" si="2"/>
        <v>0</v>
      </c>
      <c r="AI14" s="66">
        <f t="shared" si="2"/>
        <v>1396200</v>
      </c>
      <c r="AJ14" s="66">
        <f t="shared" si="2"/>
        <v>1247700</v>
      </c>
      <c r="AK14" s="66">
        <f t="shared" si="2"/>
        <v>1107600</v>
      </c>
      <c r="AL14" s="66">
        <f t="shared" si="2"/>
        <v>3751500</v>
      </c>
      <c r="AM14" s="66">
        <f t="shared" si="2"/>
        <v>29.557989284588718</v>
      </c>
      <c r="AN14" s="394">
        <f t="shared" si="2"/>
        <v>0</v>
      </c>
      <c r="AO14" s="66">
        <f t="shared" si="2"/>
        <v>357300</v>
      </c>
      <c r="AP14" s="66">
        <f t="shared" si="2"/>
        <v>331200</v>
      </c>
      <c r="AQ14" s="66">
        <f t="shared" si="2"/>
        <v>52100</v>
      </c>
      <c r="AR14" s="66">
        <f t="shared" si="2"/>
        <v>740600</v>
      </c>
      <c r="AS14" s="66">
        <f t="shared" si="2"/>
        <v>5.8351717617396783</v>
      </c>
      <c r="AT14" s="394">
        <f t="shared" si="2"/>
        <v>0</v>
      </c>
      <c r="AU14" s="66">
        <f t="shared" si="2"/>
        <v>4492100</v>
      </c>
      <c r="AV14" s="66">
        <f t="shared" si="2"/>
        <v>35.393161046328395</v>
      </c>
      <c r="AW14" s="394">
        <f t="shared" si="2"/>
        <v>0</v>
      </c>
      <c r="AX14" s="66">
        <f t="shared" si="2"/>
        <v>12692000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12692000</v>
      </c>
      <c r="S15" s="379">
        <f t="shared" si="2"/>
        <v>0</v>
      </c>
      <c r="T15" s="80">
        <f t="shared" si="2"/>
        <v>1893400</v>
      </c>
      <c r="U15" s="80">
        <f t="shared" si="2"/>
        <v>1232100</v>
      </c>
      <c r="V15" s="80">
        <f t="shared" si="2"/>
        <v>1178900</v>
      </c>
      <c r="W15" s="80">
        <f t="shared" si="2"/>
        <v>4304400</v>
      </c>
      <c r="X15" s="80">
        <f t="shared" si="2"/>
        <v>33.914276709738417</v>
      </c>
      <c r="Y15" s="379">
        <f t="shared" si="2"/>
        <v>0</v>
      </c>
      <c r="Z15" s="80">
        <f t="shared" si="2"/>
        <v>1227600</v>
      </c>
      <c r="AA15" s="80">
        <f t="shared" si="2"/>
        <v>1329000</v>
      </c>
      <c r="AB15" s="80">
        <f t="shared" si="2"/>
        <v>1338900</v>
      </c>
      <c r="AC15" s="80">
        <f t="shared" si="2"/>
        <v>3895500</v>
      </c>
      <c r="AD15" s="80">
        <f t="shared" si="2"/>
        <v>30.692562243933185</v>
      </c>
      <c r="AE15" s="379">
        <f t="shared" si="2"/>
        <v>0</v>
      </c>
      <c r="AF15" s="80">
        <f t="shared" si="2"/>
        <v>8199900</v>
      </c>
      <c r="AG15" s="80">
        <f t="shared" si="2"/>
        <v>64.606838953671598</v>
      </c>
      <c r="AH15" s="379">
        <f t="shared" si="2"/>
        <v>0</v>
      </c>
      <c r="AI15" s="80">
        <f t="shared" si="2"/>
        <v>1396200</v>
      </c>
      <c r="AJ15" s="80">
        <f t="shared" si="2"/>
        <v>1247700</v>
      </c>
      <c r="AK15" s="80">
        <f t="shared" si="2"/>
        <v>1107600</v>
      </c>
      <c r="AL15" s="80">
        <f t="shared" si="2"/>
        <v>3751500</v>
      </c>
      <c r="AM15" s="80">
        <f t="shared" si="2"/>
        <v>29.557989284588718</v>
      </c>
      <c r="AN15" s="379">
        <f t="shared" si="2"/>
        <v>0</v>
      </c>
      <c r="AO15" s="80">
        <f t="shared" si="2"/>
        <v>357300</v>
      </c>
      <c r="AP15" s="80">
        <f t="shared" si="2"/>
        <v>331200</v>
      </c>
      <c r="AQ15" s="80">
        <f t="shared" si="2"/>
        <v>52100</v>
      </c>
      <c r="AR15" s="80">
        <f t="shared" si="2"/>
        <v>740600</v>
      </c>
      <c r="AS15" s="80">
        <f t="shared" si="2"/>
        <v>5.8351717617396783</v>
      </c>
      <c r="AT15" s="379">
        <f t="shared" si="2"/>
        <v>0</v>
      </c>
      <c r="AU15" s="80">
        <f t="shared" si="2"/>
        <v>4492100</v>
      </c>
      <c r="AV15" s="80">
        <f t="shared" si="2"/>
        <v>35.393161046328395</v>
      </c>
      <c r="AW15" s="379">
        <f t="shared" si="2"/>
        <v>0</v>
      </c>
      <c r="AX15" s="80">
        <f t="shared" si="2"/>
        <v>12692000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 t="s">
        <v>80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81</v>
      </c>
      <c r="O16" s="95">
        <f t="shared" ref="O16:R18" si="3">O17</f>
        <v>12692000</v>
      </c>
      <c r="P16" s="95">
        <f t="shared" si="3"/>
        <v>13717000</v>
      </c>
      <c r="Q16" s="95">
        <f t="shared" si="3"/>
        <v>14707000</v>
      </c>
      <c r="R16" s="95">
        <f t="shared" si="3"/>
        <v>12692000</v>
      </c>
      <c r="S16" s="375"/>
      <c r="T16" s="95">
        <f t="shared" si="2"/>
        <v>1893400</v>
      </c>
      <c r="U16" s="95">
        <f t="shared" si="2"/>
        <v>1232100</v>
      </c>
      <c r="V16" s="95">
        <f t="shared" si="2"/>
        <v>1178900</v>
      </c>
      <c r="W16" s="95">
        <f t="shared" ref="W16:W32" si="4">T16+U16+V16</f>
        <v>4304400</v>
      </c>
      <c r="X16" s="94">
        <f t="shared" ref="X16:X55" si="5">W16/(R16/100)</f>
        <v>33.914276709738417</v>
      </c>
      <c r="Y16" s="374"/>
      <c r="Z16" s="94">
        <f>Z17</f>
        <v>1227600</v>
      </c>
      <c r="AA16" s="95">
        <f>AA17</f>
        <v>1329000</v>
      </c>
      <c r="AB16" s="95">
        <f>AB17</f>
        <v>1338900</v>
      </c>
      <c r="AC16" s="95">
        <f t="shared" ref="AC16:AC32" si="6">Z16+AA16+AB16</f>
        <v>3895500</v>
      </c>
      <c r="AD16" s="195">
        <f t="shared" ref="AD16:AD55" si="7">AC16/(R16/100)</f>
        <v>30.692562243933185</v>
      </c>
      <c r="AE16" s="374"/>
      <c r="AF16" s="195">
        <f t="shared" ref="AF16:AF55" si="8">W16+AC16</f>
        <v>8199900</v>
      </c>
      <c r="AG16" s="195">
        <f t="shared" ref="AG16:AG55" si="9">AF16/(R16/100)</f>
        <v>64.606838953671598</v>
      </c>
      <c r="AH16" s="374"/>
      <c r="AI16" s="195">
        <f>AI17</f>
        <v>1396200</v>
      </c>
      <c r="AJ16" s="95">
        <f>AJ17</f>
        <v>1247700</v>
      </c>
      <c r="AK16" s="95">
        <f>AK17</f>
        <v>1107600</v>
      </c>
      <c r="AL16" s="95">
        <f t="shared" ref="AL16:AL32" si="10">AI16+AJ16+AK16</f>
        <v>3751500</v>
      </c>
      <c r="AM16" s="195">
        <f t="shared" ref="AM16:AM55" si="11">AL16/(R16/100)</f>
        <v>29.557989284588718</v>
      </c>
      <c r="AN16" s="374"/>
      <c r="AO16" s="195">
        <f>AO17</f>
        <v>357300</v>
      </c>
      <c r="AP16" s="95">
        <f>AP17</f>
        <v>331200</v>
      </c>
      <c r="AQ16" s="95">
        <f>AQ17</f>
        <v>52100</v>
      </c>
      <c r="AR16" s="95">
        <f t="shared" ref="AR16:AR32" si="12">AO16+AP16+AQ16</f>
        <v>740600</v>
      </c>
      <c r="AS16" s="195">
        <f t="shared" ref="AS16:AS55" si="13">AR16/(R16/100)</f>
        <v>5.8351717617396783</v>
      </c>
      <c r="AT16" s="374"/>
      <c r="AU16" s="195">
        <f t="shared" ref="AU16:AU32" si="14">AL16+AR16</f>
        <v>4492100</v>
      </c>
      <c r="AV16" s="195">
        <f t="shared" ref="AV16:AV55" si="15">AU16/(R16/100)</f>
        <v>35.393161046328395</v>
      </c>
      <c r="AW16" s="374"/>
      <c r="AX16" s="195">
        <f t="shared" ref="AX16:AX33" si="16">AF16+AU16</f>
        <v>12692000</v>
      </c>
      <c r="AY16" s="195">
        <f t="shared" ref="AY16:AY55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67">
        <f t="shared" si="3"/>
        <v>12692000</v>
      </c>
      <c r="P17" s="66">
        <f t="shared" si="3"/>
        <v>13717000</v>
      </c>
      <c r="Q17" s="67">
        <f t="shared" si="3"/>
        <v>14707000</v>
      </c>
      <c r="R17" s="67">
        <f t="shared" si="3"/>
        <v>12692000</v>
      </c>
      <c r="S17" s="398"/>
      <c r="T17" s="67">
        <f t="shared" si="2"/>
        <v>1893400</v>
      </c>
      <c r="U17" s="67">
        <f t="shared" si="2"/>
        <v>1232100</v>
      </c>
      <c r="V17" s="67">
        <f t="shared" si="2"/>
        <v>1178900</v>
      </c>
      <c r="W17" s="67">
        <f t="shared" si="4"/>
        <v>4304400</v>
      </c>
      <c r="X17" s="65">
        <f t="shared" si="5"/>
        <v>33.914276709738417</v>
      </c>
      <c r="Y17" s="374"/>
      <c r="Z17" s="65">
        <f t="shared" ref="Z17:AB18" si="18">Z18</f>
        <v>1227600</v>
      </c>
      <c r="AA17" s="67">
        <f t="shared" si="18"/>
        <v>1329000</v>
      </c>
      <c r="AB17" s="67">
        <f t="shared" si="18"/>
        <v>1338900</v>
      </c>
      <c r="AC17" s="67">
        <f t="shared" si="6"/>
        <v>3895500</v>
      </c>
      <c r="AD17" s="65">
        <f t="shared" si="7"/>
        <v>30.692562243933185</v>
      </c>
      <c r="AE17" s="374"/>
      <c r="AF17" s="65">
        <f t="shared" si="8"/>
        <v>8199900</v>
      </c>
      <c r="AG17" s="65">
        <f t="shared" si="9"/>
        <v>64.606838953671598</v>
      </c>
      <c r="AH17" s="374"/>
      <c r="AI17" s="65">
        <f t="shared" ref="AI17:AK18" si="19">AI18</f>
        <v>1396200</v>
      </c>
      <c r="AJ17" s="67">
        <f t="shared" si="19"/>
        <v>1247700</v>
      </c>
      <c r="AK17" s="67">
        <f t="shared" si="19"/>
        <v>1107600</v>
      </c>
      <c r="AL17" s="67">
        <f t="shared" si="10"/>
        <v>3751500</v>
      </c>
      <c r="AM17" s="65">
        <f t="shared" si="11"/>
        <v>29.557989284588718</v>
      </c>
      <c r="AN17" s="374"/>
      <c r="AO17" s="65">
        <f t="shared" ref="AO17:AQ18" si="20">AO18</f>
        <v>357300</v>
      </c>
      <c r="AP17" s="67">
        <f t="shared" si="20"/>
        <v>331200</v>
      </c>
      <c r="AQ17" s="67">
        <f t="shared" si="20"/>
        <v>52100</v>
      </c>
      <c r="AR17" s="67">
        <f t="shared" si="12"/>
        <v>740600</v>
      </c>
      <c r="AS17" s="65">
        <f t="shared" si="13"/>
        <v>5.8351717617396783</v>
      </c>
      <c r="AT17" s="374"/>
      <c r="AU17" s="65">
        <f t="shared" si="14"/>
        <v>4492100</v>
      </c>
      <c r="AV17" s="65">
        <f t="shared" si="15"/>
        <v>35.393161046328395</v>
      </c>
      <c r="AW17" s="374"/>
      <c r="AX17" s="65">
        <f t="shared" si="16"/>
        <v>12692000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12692000</v>
      </c>
      <c r="P18" s="131">
        <f t="shared" si="3"/>
        <v>13717000</v>
      </c>
      <c r="Q18" s="132">
        <f t="shared" si="3"/>
        <v>14707000</v>
      </c>
      <c r="R18" s="103">
        <f t="shared" si="3"/>
        <v>12692000</v>
      </c>
      <c r="S18" s="379"/>
      <c r="T18" s="103">
        <f t="shared" si="2"/>
        <v>1893400</v>
      </c>
      <c r="U18" s="103">
        <f t="shared" si="2"/>
        <v>1232100</v>
      </c>
      <c r="V18" s="103">
        <f t="shared" si="2"/>
        <v>1178900</v>
      </c>
      <c r="W18" s="103">
        <f t="shared" si="4"/>
        <v>4304400</v>
      </c>
      <c r="X18" s="102">
        <f t="shared" si="5"/>
        <v>33.914276709738417</v>
      </c>
      <c r="Y18" s="374"/>
      <c r="Z18" s="102">
        <f t="shared" si="18"/>
        <v>1227600</v>
      </c>
      <c r="AA18" s="103">
        <f t="shared" si="18"/>
        <v>1329000</v>
      </c>
      <c r="AB18" s="103">
        <f t="shared" si="18"/>
        <v>1338900</v>
      </c>
      <c r="AC18" s="103">
        <f t="shared" si="6"/>
        <v>3895500</v>
      </c>
      <c r="AD18" s="420">
        <f t="shared" si="7"/>
        <v>30.692562243933185</v>
      </c>
      <c r="AE18" s="374"/>
      <c r="AF18" s="420">
        <f t="shared" si="8"/>
        <v>8199900</v>
      </c>
      <c r="AG18" s="420">
        <f t="shared" si="9"/>
        <v>64.606838953671598</v>
      </c>
      <c r="AH18" s="374"/>
      <c r="AI18" s="420">
        <f t="shared" si="19"/>
        <v>1396200</v>
      </c>
      <c r="AJ18" s="103">
        <f t="shared" si="19"/>
        <v>1247700</v>
      </c>
      <c r="AK18" s="103">
        <f t="shared" si="19"/>
        <v>1107600</v>
      </c>
      <c r="AL18" s="103">
        <f t="shared" si="10"/>
        <v>3751500</v>
      </c>
      <c r="AM18" s="420">
        <f t="shared" si="11"/>
        <v>29.557989284588718</v>
      </c>
      <c r="AN18" s="374"/>
      <c r="AO18" s="420">
        <f t="shared" si="20"/>
        <v>357300</v>
      </c>
      <c r="AP18" s="103">
        <f t="shared" si="20"/>
        <v>331200</v>
      </c>
      <c r="AQ18" s="103">
        <f t="shared" si="20"/>
        <v>52100</v>
      </c>
      <c r="AR18" s="103">
        <f t="shared" si="12"/>
        <v>740600</v>
      </c>
      <c r="AS18" s="420">
        <f t="shared" si="13"/>
        <v>5.8351717617396783</v>
      </c>
      <c r="AT18" s="374"/>
      <c r="AU18" s="420">
        <f t="shared" si="14"/>
        <v>4492100</v>
      </c>
      <c r="AV18" s="420">
        <f t="shared" si="15"/>
        <v>35.393161046328395</v>
      </c>
      <c r="AW18" s="374"/>
      <c r="AX18" s="420">
        <f t="shared" si="16"/>
        <v>12692000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O20+O33+O44+O52</f>
        <v>12692000</v>
      </c>
      <c r="P19" s="131">
        <f>P20+P33+P44+P52</f>
        <v>13717000</v>
      </c>
      <c r="Q19" s="132">
        <f>Q20+Q33+Q44+Q52</f>
        <v>14707000</v>
      </c>
      <c r="R19" s="103">
        <f>R20+R33+R44+R52</f>
        <v>12692000</v>
      </c>
      <c r="S19" s="379"/>
      <c r="T19" s="103">
        <f>T20+T33+T44+T52</f>
        <v>1893400</v>
      </c>
      <c r="U19" s="103">
        <f>U20+U33+U44+U52</f>
        <v>1232100</v>
      </c>
      <c r="V19" s="103">
        <f>V20+V33+V44+V52</f>
        <v>1178900</v>
      </c>
      <c r="W19" s="103">
        <f t="shared" si="4"/>
        <v>4304400</v>
      </c>
      <c r="X19" s="102">
        <f t="shared" si="5"/>
        <v>33.914276709738417</v>
      </c>
      <c r="Y19" s="374"/>
      <c r="Z19" s="102">
        <f>Z20+Z33+Z44+Z52</f>
        <v>1227600</v>
      </c>
      <c r="AA19" s="103">
        <f>AA20+AA33+AA44+AA52</f>
        <v>1329000</v>
      </c>
      <c r="AB19" s="103">
        <f>AB20+AB33+AB44+AB52</f>
        <v>1338900</v>
      </c>
      <c r="AC19" s="103">
        <f t="shared" si="6"/>
        <v>3895500</v>
      </c>
      <c r="AD19" s="420">
        <f t="shared" si="7"/>
        <v>30.692562243933185</v>
      </c>
      <c r="AE19" s="374"/>
      <c r="AF19" s="420">
        <f t="shared" si="8"/>
        <v>8199900</v>
      </c>
      <c r="AG19" s="420">
        <f t="shared" si="9"/>
        <v>64.606838953671598</v>
      </c>
      <c r="AH19" s="374"/>
      <c r="AI19" s="420">
        <f>AI20+AI33+AI44+AI52</f>
        <v>1396200</v>
      </c>
      <c r="AJ19" s="103">
        <f>AJ20+AJ33+AJ44+AJ52</f>
        <v>1247700</v>
      </c>
      <c r="AK19" s="103">
        <f>AK20+AK33+AK44+AK52</f>
        <v>1107600</v>
      </c>
      <c r="AL19" s="103">
        <f t="shared" si="10"/>
        <v>3751500</v>
      </c>
      <c r="AM19" s="420">
        <f t="shared" si="11"/>
        <v>29.557989284588718</v>
      </c>
      <c r="AN19" s="374"/>
      <c r="AO19" s="420">
        <f>AO20+AO33+AO44+AO52</f>
        <v>357300</v>
      </c>
      <c r="AP19" s="103">
        <f>AP20+AP33+AP44+AP52</f>
        <v>331200</v>
      </c>
      <c r="AQ19" s="103">
        <f>AQ20+AQ33+AQ44+AQ52</f>
        <v>52100</v>
      </c>
      <c r="AR19" s="103">
        <f t="shared" si="12"/>
        <v>740600</v>
      </c>
      <c r="AS19" s="420">
        <f t="shared" si="13"/>
        <v>5.8351717617396783</v>
      </c>
      <c r="AT19" s="374"/>
      <c r="AU19" s="420">
        <f t="shared" si="14"/>
        <v>4492100</v>
      </c>
      <c r="AV19" s="420">
        <f t="shared" si="15"/>
        <v>35.393161046328395</v>
      </c>
      <c r="AW19" s="374"/>
      <c r="AX19" s="420">
        <f t="shared" si="16"/>
        <v>12692000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11639000</v>
      </c>
      <c r="P20" s="131">
        <f>P21</f>
        <v>12601000</v>
      </c>
      <c r="Q20" s="132">
        <f>Q21</f>
        <v>13549000</v>
      </c>
      <c r="R20" s="103">
        <f>R21</f>
        <v>11639000</v>
      </c>
      <c r="S20" s="379"/>
      <c r="T20" s="103">
        <f>T21</f>
        <v>1734200</v>
      </c>
      <c r="U20" s="103">
        <f>U21</f>
        <v>1157800</v>
      </c>
      <c r="V20" s="103">
        <f>V21</f>
        <v>1105600</v>
      </c>
      <c r="W20" s="103">
        <f t="shared" si="4"/>
        <v>3997600</v>
      </c>
      <c r="X20" s="102">
        <f t="shared" si="5"/>
        <v>34.34659334994415</v>
      </c>
      <c r="Y20" s="374"/>
      <c r="Z20" s="102">
        <f>Z21</f>
        <v>1134200</v>
      </c>
      <c r="AA20" s="103">
        <f>AA21</f>
        <v>1236000</v>
      </c>
      <c r="AB20" s="103">
        <f>AB21</f>
        <v>1245400</v>
      </c>
      <c r="AC20" s="103">
        <f t="shared" si="6"/>
        <v>3615600</v>
      </c>
      <c r="AD20" s="420">
        <f t="shared" si="7"/>
        <v>31.064524443680728</v>
      </c>
      <c r="AE20" s="374"/>
      <c r="AF20" s="420">
        <f t="shared" si="8"/>
        <v>7613200</v>
      </c>
      <c r="AG20" s="420">
        <f t="shared" si="9"/>
        <v>65.411117793624882</v>
      </c>
      <c r="AH20" s="374"/>
      <c r="AI20" s="420">
        <f>AI21</f>
        <v>1211300</v>
      </c>
      <c r="AJ20" s="103">
        <f>AJ21</f>
        <v>1164600</v>
      </c>
      <c r="AK20" s="103">
        <f>AK21</f>
        <v>1025600</v>
      </c>
      <c r="AL20" s="103">
        <f t="shared" si="10"/>
        <v>3401500</v>
      </c>
      <c r="AM20" s="420">
        <f t="shared" si="11"/>
        <v>29.225019331557693</v>
      </c>
      <c r="AN20" s="374"/>
      <c r="AO20" s="420">
        <f>AO21</f>
        <v>309300</v>
      </c>
      <c r="AP20" s="103">
        <f>AP21</f>
        <v>309700</v>
      </c>
      <c r="AQ20" s="103">
        <f>AQ21</f>
        <v>5300</v>
      </c>
      <c r="AR20" s="103">
        <f t="shared" si="12"/>
        <v>624300</v>
      </c>
      <c r="AS20" s="420">
        <f t="shared" si="13"/>
        <v>5.363862874817424</v>
      </c>
      <c r="AT20" s="374"/>
      <c r="AU20" s="420">
        <f t="shared" si="14"/>
        <v>4025800</v>
      </c>
      <c r="AV20" s="420">
        <f t="shared" si="15"/>
        <v>34.588882206375118</v>
      </c>
      <c r="AW20" s="374"/>
      <c r="AX20" s="420">
        <f t="shared" si="16"/>
        <v>11639000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11639000</v>
      </c>
      <c r="P21" s="127">
        <f>P22+P25+P28</f>
        <v>12601000</v>
      </c>
      <c r="Q21" s="128">
        <f>Q22+Q25+Q28</f>
        <v>13549000</v>
      </c>
      <c r="R21" s="126">
        <f>R22+R25+R28</f>
        <v>11639000</v>
      </c>
      <c r="S21" s="388"/>
      <c r="T21" s="126">
        <f>T22+T25+T28</f>
        <v>1734200</v>
      </c>
      <c r="U21" s="126">
        <f>U22+U25+U28</f>
        <v>1157800</v>
      </c>
      <c r="V21" s="126">
        <f>V22+V25+V28</f>
        <v>1105600</v>
      </c>
      <c r="W21" s="126">
        <f t="shared" si="4"/>
        <v>3997600</v>
      </c>
      <c r="X21" s="125">
        <f t="shared" si="5"/>
        <v>34.34659334994415</v>
      </c>
      <c r="Y21" s="374"/>
      <c r="Z21" s="125">
        <f>Z22+Z25+Z28</f>
        <v>1134200</v>
      </c>
      <c r="AA21" s="126">
        <f>AA22+AA25+AA28</f>
        <v>1236000</v>
      </c>
      <c r="AB21" s="126">
        <f>AB22+AB25+AB28</f>
        <v>1245400</v>
      </c>
      <c r="AC21" s="126">
        <f t="shared" si="6"/>
        <v>3615600</v>
      </c>
      <c r="AD21" s="423">
        <f t="shared" si="7"/>
        <v>31.064524443680728</v>
      </c>
      <c r="AE21" s="374"/>
      <c r="AF21" s="423">
        <f t="shared" si="8"/>
        <v>7613200</v>
      </c>
      <c r="AG21" s="423">
        <f t="shared" si="9"/>
        <v>65.411117793624882</v>
      </c>
      <c r="AH21" s="374"/>
      <c r="AI21" s="423">
        <f>AI22+AI25+AI28</f>
        <v>1211300</v>
      </c>
      <c r="AJ21" s="126">
        <f>AJ22+AJ25+AJ28</f>
        <v>1164600</v>
      </c>
      <c r="AK21" s="126">
        <f>AK22+AK25+AK28</f>
        <v>1025600</v>
      </c>
      <c r="AL21" s="126">
        <f t="shared" si="10"/>
        <v>3401500</v>
      </c>
      <c r="AM21" s="423">
        <f t="shared" si="11"/>
        <v>29.225019331557693</v>
      </c>
      <c r="AN21" s="374"/>
      <c r="AO21" s="423">
        <f>AO22+AO25+AO28</f>
        <v>309300</v>
      </c>
      <c r="AP21" s="126">
        <f>AP22+AP25+AP28</f>
        <v>309700</v>
      </c>
      <c r="AQ21" s="126">
        <f>AQ22+AQ25+AQ28</f>
        <v>5300</v>
      </c>
      <c r="AR21" s="126">
        <f t="shared" si="12"/>
        <v>624300</v>
      </c>
      <c r="AS21" s="423">
        <f t="shared" si="13"/>
        <v>5.363862874817424</v>
      </c>
      <c r="AT21" s="374"/>
      <c r="AU21" s="423">
        <f t="shared" si="14"/>
        <v>4025800</v>
      </c>
      <c r="AV21" s="423">
        <f t="shared" si="15"/>
        <v>34.588882206375118</v>
      </c>
      <c r="AW21" s="374"/>
      <c r="AX21" s="423">
        <f t="shared" si="16"/>
        <v>11639000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9725000</v>
      </c>
      <c r="P22" s="131">
        <f>P23+P24</f>
        <v>10530000</v>
      </c>
      <c r="Q22" s="132">
        <f>Q23+Q24</f>
        <v>11342000</v>
      </c>
      <c r="R22" s="103">
        <f>R23+R24</f>
        <v>9725000</v>
      </c>
      <c r="S22" s="379"/>
      <c r="T22" s="103">
        <f>T23+T24</f>
        <v>1454000</v>
      </c>
      <c r="U22" s="103">
        <f>U23+U24</f>
        <v>903000</v>
      </c>
      <c r="V22" s="103">
        <f>V23+V24</f>
        <v>803000</v>
      </c>
      <c r="W22" s="103">
        <f t="shared" si="4"/>
        <v>3160000</v>
      </c>
      <c r="X22" s="102">
        <f t="shared" si="5"/>
        <v>32.493573264781489</v>
      </c>
      <c r="Y22" s="374"/>
      <c r="Z22" s="102">
        <f>Z23+Z24</f>
        <v>1001000</v>
      </c>
      <c r="AA22" s="103">
        <f>AA23+AA24</f>
        <v>1001000</v>
      </c>
      <c r="AB22" s="103">
        <f>AB23+AB24</f>
        <v>1001000</v>
      </c>
      <c r="AC22" s="103">
        <f t="shared" si="6"/>
        <v>3003000</v>
      </c>
      <c r="AD22" s="424">
        <f t="shared" ref="AD22:AD27" si="21">AC22/(O22/100)</f>
        <v>30.879177377892031</v>
      </c>
      <c r="AE22" s="374"/>
      <c r="AF22" s="420">
        <f t="shared" si="8"/>
        <v>6163000</v>
      </c>
      <c r="AG22" s="420">
        <f t="shared" si="9"/>
        <v>63.372750642673523</v>
      </c>
      <c r="AH22" s="374"/>
      <c r="AI22" s="420">
        <f>AI23+AI24</f>
        <v>1001000</v>
      </c>
      <c r="AJ22" s="103">
        <f>AJ23+AJ24</f>
        <v>1051000</v>
      </c>
      <c r="AK22" s="103">
        <f>AK23+AK24</f>
        <v>910000</v>
      </c>
      <c r="AL22" s="103">
        <f t="shared" si="10"/>
        <v>2962000</v>
      </c>
      <c r="AM22" s="424">
        <f t="shared" ref="AM22:AM27" si="22">AL22/(O22/100)</f>
        <v>30.457583547557842</v>
      </c>
      <c r="AN22" s="374"/>
      <c r="AO22" s="420">
        <f>AO23+AO24</f>
        <v>300000</v>
      </c>
      <c r="AP22" s="103">
        <f>AP23+AP24</f>
        <v>300000</v>
      </c>
      <c r="AQ22" s="103">
        <f>AQ23+AQ24</f>
        <v>0</v>
      </c>
      <c r="AR22" s="103">
        <f t="shared" si="12"/>
        <v>600000</v>
      </c>
      <c r="AS22" s="424">
        <f t="shared" ref="AS22:AS27" si="23">AR22/(O22/100)</f>
        <v>6.1696658097686372</v>
      </c>
      <c r="AT22" s="374"/>
      <c r="AU22" s="420">
        <f t="shared" si="14"/>
        <v>3562000</v>
      </c>
      <c r="AV22" s="420">
        <f t="shared" si="15"/>
        <v>36.627249357326477</v>
      </c>
      <c r="AW22" s="374"/>
      <c r="AX22" s="420">
        <f t="shared" si="16"/>
        <v>9725000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9715000</v>
      </c>
      <c r="P23" s="136">
        <v>10510000</v>
      </c>
      <c r="Q23" s="137">
        <v>11325000</v>
      </c>
      <c r="R23" s="129">
        <v>9715000</v>
      </c>
      <c r="S23" s="375"/>
      <c r="T23" s="129">
        <v>1450000</v>
      </c>
      <c r="U23" s="129">
        <v>900000</v>
      </c>
      <c r="V23" s="129">
        <v>800000</v>
      </c>
      <c r="W23" s="129">
        <f t="shared" si="4"/>
        <v>3150000</v>
      </c>
      <c r="X23" s="135">
        <f t="shared" si="5"/>
        <v>32.42408646423057</v>
      </c>
      <c r="Y23" s="374"/>
      <c r="Z23" s="135">
        <v>1001000</v>
      </c>
      <c r="AA23" s="129">
        <v>1001000</v>
      </c>
      <c r="AB23" s="129">
        <v>1001000</v>
      </c>
      <c r="AC23" s="129">
        <f t="shared" si="6"/>
        <v>3003000</v>
      </c>
      <c r="AD23" s="424">
        <f t="shared" si="21"/>
        <v>30.910962429233145</v>
      </c>
      <c r="AE23" s="374"/>
      <c r="AF23" s="424">
        <f t="shared" si="8"/>
        <v>6153000</v>
      </c>
      <c r="AG23" s="424">
        <f t="shared" si="9"/>
        <v>63.335048893463714</v>
      </c>
      <c r="AH23" s="374"/>
      <c r="AI23" s="424">
        <v>1001000</v>
      </c>
      <c r="AJ23" s="129">
        <v>1051000</v>
      </c>
      <c r="AK23" s="129">
        <v>910000</v>
      </c>
      <c r="AL23" s="129">
        <f t="shared" si="10"/>
        <v>2962000</v>
      </c>
      <c r="AM23" s="424">
        <f t="shared" si="22"/>
        <v>30.488934637159034</v>
      </c>
      <c r="AN23" s="374"/>
      <c r="AO23" s="424">
        <v>300000</v>
      </c>
      <c r="AP23" s="129">
        <v>300000</v>
      </c>
      <c r="AQ23" s="129"/>
      <c r="AR23" s="129">
        <f t="shared" si="12"/>
        <v>600000</v>
      </c>
      <c r="AS23" s="424">
        <f t="shared" si="23"/>
        <v>6.1760164693772515</v>
      </c>
      <c r="AT23" s="374"/>
      <c r="AU23" s="424">
        <f t="shared" si="14"/>
        <v>3562000</v>
      </c>
      <c r="AV23" s="424">
        <f t="shared" si="15"/>
        <v>36.664951106536286</v>
      </c>
      <c r="AW23" s="374"/>
      <c r="AX23" s="424">
        <f t="shared" si="16"/>
        <v>9715000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10000</v>
      </c>
      <c r="P24" s="136">
        <v>20000</v>
      </c>
      <c r="Q24" s="137">
        <v>17000</v>
      </c>
      <c r="R24" s="129">
        <v>10000</v>
      </c>
      <c r="S24" s="375"/>
      <c r="T24" s="129">
        <v>4000</v>
      </c>
      <c r="U24" s="129">
        <v>3000</v>
      </c>
      <c r="V24" s="129">
        <v>3000</v>
      </c>
      <c r="W24" s="129">
        <f t="shared" si="4"/>
        <v>10000</v>
      </c>
      <c r="X24" s="135">
        <f t="shared" si="5"/>
        <v>100</v>
      </c>
      <c r="Y24" s="374"/>
      <c r="Z24" s="135"/>
      <c r="AA24" s="129"/>
      <c r="AB24" s="129"/>
      <c r="AC24" s="129">
        <f t="shared" si="6"/>
        <v>0</v>
      </c>
      <c r="AD24" s="424">
        <f t="shared" si="21"/>
        <v>0</v>
      </c>
      <c r="AE24" s="374"/>
      <c r="AF24" s="424">
        <f t="shared" si="8"/>
        <v>10000</v>
      </c>
      <c r="AG24" s="424">
        <f t="shared" si="9"/>
        <v>100</v>
      </c>
      <c r="AH24" s="374"/>
      <c r="AI24" s="424"/>
      <c r="AJ24" s="129"/>
      <c r="AK24" s="129"/>
      <c r="AL24" s="129">
        <f t="shared" si="10"/>
        <v>0</v>
      </c>
      <c r="AM24" s="424">
        <f t="shared" si="22"/>
        <v>0</v>
      </c>
      <c r="AN24" s="374"/>
      <c r="AO24" s="424"/>
      <c r="AP24" s="129"/>
      <c r="AQ24" s="129"/>
      <c r="AR24" s="129">
        <f t="shared" si="12"/>
        <v>0</v>
      </c>
      <c r="AS24" s="424">
        <f t="shared" si="23"/>
        <v>0</v>
      </c>
      <c r="AT24" s="374"/>
      <c r="AU24" s="424">
        <f t="shared" si="14"/>
        <v>0</v>
      </c>
      <c r="AV24" s="424">
        <f t="shared" si="15"/>
        <v>0</v>
      </c>
      <c r="AW24" s="374"/>
      <c r="AX24" s="424">
        <f t="shared" si="16"/>
        <v>10000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1773000</v>
      </c>
      <c r="P25" s="131">
        <f>P26+P27</f>
        <v>1923000</v>
      </c>
      <c r="Q25" s="132">
        <f>Q26+Q27</f>
        <v>2053000</v>
      </c>
      <c r="R25" s="103">
        <f>R26+R27</f>
        <v>1773000</v>
      </c>
      <c r="S25" s="379"/>
      <c r="T25" s="103">
        <f>T26+T27</f>
        <v>270000</v>
      </c>
      <c r="U25" s="103">
        <f>U26+U27</f>
        <v>241000</v>
      </c>
      <c r="V25" s="103">
        <f>V26+V27</f>
        <v>290000</v>
      </c>
      <c r="W25" s="103">
        <f t="shared" si="4"/>
        <v>801000</v>
      </c>
      <c r="X25" s="102">
        <f t="shared" si="5"/>
        <v>45.17766497461929</v>
      </c>
      <c r="Y25" s="374"/>
      <c r="Z25" s="102">
        <f>Z26+Z27</f>
        <v>120000</v>
      </c>
      <c r="AA25" s="103">
        <f>AA26+AA27</f>
        <v>221000</v>
      </c>
      <c r="AB25" s="103">
        <f>AB26+AB27</f>
        <v>230000</v>
      </c>
      <c r="AC25" s="103">
        <f t="shared" si="6"/>
        <v>571000</v>
      </c>
      <c r="AD25" s="424">
        <f t="shared" si="21"/>
        <v>32.20530174844896</v>
      </c>
      <c r="AE25" s="374"/>
      <c r="AF25" s="420">
        <f t="shared" si="8"/>
        <v>1372000</v>
      </c>
      <c r="AG25" s="420">
        <f t="shared" si="9"/>
        <v>77.38296672306825</v>
      </c>
      <c r="AH25" s="374"/>
      <c r="AI25" s="420">
        <f>AI26+AI27</f>
        <v>200000</v>
      </c>
      <c r="AJ25" s="103">
        <f>AJ26+AJ27</f>
        <v>100000</v>
      </c>
      <c r="AK25" s="103">
        <f>AK26+AK27</f>
        <v>101000</v>
      </c>
      <c r="AL25" s="103">
        <f t="shared" si="10"/>
        <v>401000</v>
      </c>
      <c r="AM25" s="424">
        <f t="shared" si="22"/>
        <v>22.617033276931753</v>
      </c>
      <c r="AN25" s="374"/>
      <c r="AO25" s="420">
        <f>AO26+AO27</f>
        <v>0</v>
      </c>
      <c r="AP25" s="103">
        <f>AP26+AP27</f>
        <v>0</v>
      </c>
      <c r="AQ25" s="103">
        <f>AQ26+AQ27</f>
        <v>0</v>
      </c>
      <c r="AR25" s="103">
        <f t="shared" si="12"/>
        <v>0</v>
      </c>
      <c r="AS25" s="424">
        <f t="shared" si="23"/>
        <v>0</v>
      </c>
      <c r="AT25" s="374"/>
      <c r="AU25" s="420">
        <f t="shared" si="14"/>
        <v>401000</v>
      </c>
      <c r="AV25" s="420">
        <f t="shared" si="15"/>
        <v>22.617033276931753</v>
      </c>
      <c r="AW25" s="374"/>
      <c r="AX25" s="420">
        <f t="shared" si="16"/>
        <v>1773000</v>
      </c>
      <c r="AY25" s="420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1770000</v>
      </c>
      <c r="P26" s="136">
        <v>1920000</v>
      </c>
      <c r="Q26" s="137">
        <v>2050000</v>
      </c>
      <c r="R26" s="129">
        <v>1770000</v>
      </c>
      <c r="S26" s="375"/>
      <c r="T26" s="129">
        <v>270000</v>
      </c>
      <c r="U26" s="129">
        <v>240000</v>
      </c>
      <c r="V26" s="129">
        <v>290000</v>
      </c>
      <c r="W26" s="129">
        <f t="shared" si="4"/>
        <v>800000</v>
      </c>
      <c r="X26" s="135">
        <f t="shared" si="5"/>
        <v>45.197740112994353</v>
      </c>
      <c r="Y26" s="374"/>
      <c r="Z26" s="135">
        <v>120000</v>
      </c>
      <c r="AA26" s="129">
        <v>220000</v>
      </c>
      <c r="AB26" s="129">
        <v>230000</v>
      </c>
      <c r="AC26" s="129">
        <f t="shared" si="6"/>
        <v>570000</v>
      </c>
      <c r="AD26" s="424">
        <f t="shared" si="21"/>
        <v>32.203389830508478</v>
      </c>
      <c r="AE26" s="374"/>
      <c r="AF26" s="424">
        <f t="shared" si="8"/>
        <v>1370000</v>
      </c>
      <c r="AG26" s="424">
        <f t="shared" si="9"/>
        <v>77.401129943502823</v>
      </c>
      <c r="AH26" s="374"/>
      <c r="AI26" s="424">
        <v>200000</v>
      </c>
      <c r="AJ26" s="129">
        <v>100000</v>
      </c>
      <c r="AK26" s="129">
        <v>100000</v>
      </c>
      <c r="AL26" s="129">
        <f t="shared" si="10"/>
        <v>400000</v>
      </c>
      <c r="AM26" s="424">
        <f t="shared" si="22"/>
        <v>22.598870056497177</v>
      </c>
      <c r="AN26" s="374"/>
      <c r="AO26" s="424"/>
      <c r="AP26" s="129"/>
      <c r="AQ26" s="129"/>
      <c r="AR26" s="129">
        <f t="shared" si="12"/>
        <v>0</v>
      </c>
      <c r="AS26" s="424">
        <f t="shared" si="23"/>
        <v>0</v>
      </c>
      <c r="AT26" s="374"/>
      <c r="AU26" s="424">
        <f t="shared" si="14"/>
        <v>400000</v>
      </c>
      <c r="AV26" s="424">
        <f t="shared" si="15"/>
        <v>22.598870056497177</v>
      </c>
      <c r="AW26" s="374"/>
      <c r="AX26" s="424">
        <f t="shared" si="16"/>
        <v>1770000</v>
      </c>
      <c r="AY26" s="424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3000</v>
      </c>
      <c r="P27" s="136">
        <v>3000</v>
      </c>
      <c r="Q27" s="137">
        <v>3000</v>
      </c>
      <c r="R27" s="129">
        <v>3000</v>
      </c>
      <c r="S27" s="375"/>
      <c r="T27" s="129"/>
      <c r="U27" s="129">
        <v>1000</v>
      </c>
      <c r="V27" s="129"/>
      <c r="W27" s="129">
        <f t="shared" si="4"/>
        <v>1000</v>
      </c>
      <c r="X27" s="135">
        <f t="shared" si="5"/>
        <v>33.333333333333336</v>
      </c>
      <c r="Y27" s="374"/>
      <c r="Z27" s="135"/>
      <c r="AA27" s="129">
        <v>1000</v>
      </c>
      <c r="AB27" s="129"/>
      <c r="AC27" s="129">
        <f t="shared" si="6"/>
        <v>1000</v>
      </c>
      <c r="AD27" s="424">
        <f t="shared" si="21"/>
        <v>33.333333333333336</v>
      </c>
      <c r="AE27" s="374"/>
      <c r="AF27" s="424">
        <f t="shared" si="8"/>
        <v>2000</v>
      </c>
      <c r="AG27" s="424">
        <f t="shared" si="9"/>
        <v>66.666666666666671</v>
      </c>
      <c r="AH27" s="374"/>
      <c r="AI27" s="424"/>
      <c r="AJ27" s="129"/>
      <c r="AK27" s="129">
        <v>1000</v>
      </c>
      <c r="AL27" s="129">
        <f t="shared" si="10"/>
        <v>1000</v>
      </c>
      <c r="AM27" s="424">
        <f t="shared" si="22"/>
        <v>33.333333333333336</v>
      </c>
      <c r="AN27" s="374"/>
      <c r="AO27" s="424"/>
      <c r="AP27" s="129"/>
      <c r="AQ27" s="129"/>
      <c r="AR27" s="129">
        <f t="shared" si="12"/>
        <v>0</v>
      </c>
      <c r="AS27" s="424">
        <f t="shared" si="23"/>
        <v>0</v>
      </c>
      <c r="AT27" s="374"/>
      <c r="AU27" s="424">
        <f t="shared" si="14"/>
        <v>1000</v>
      </c>
      <c r="AV27" s="424">
        <f t="shared" si="15"/>
        <v>33.333333333333336</v>
      </c>
      <c r="AW27" s="374"/>
      <c r="AX27" s="424">
        <f t="shared" si="16"/>
        <v>3000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141000</v>
      </c>
      <c r="P28" s="131">
        <f>P29+P30+P31+P32</f>
        <v>148000</v>
      </c>
      <c r="Q28" s="132">
        <f>Q29+Q30+Q31+Q32</f>
        <v>154000</v>
      </c>
      <c r="R28" s="103">
        <f>R29+R30+R31+R32</f>
        <v>141000</v>
      </c>
      <c r="S28" s="379"/>
      <c r="T28" s="103">
        <f>T29+T30+T31+T32</f>
        <v>10200</v>
      </c>
      <c r="U28" s="103">
        <f>U29+U30+U31+U32</f>
        <v>13800</v>
      </c>
      <c r="V28" s="103">
        <f>V29+V30+V31+V32</f>
        <v>12600</v>
      </c>
      <c r="W28" s="103">
        <f t="shared" si="4"/>
        <v>36600</v>
      </c>
      <c r="X28" s="102">
        <f t="shared" si="5"/>
        <v>25.957446808510639</v>
      </c>
      <c r="Y28" s="374"/>
      <c r="Z28" s="102">
        <f>Z29+Z30+Z31+Z32</f>
        <v>13200</v>
      </c>
      <c r="AA28" s="103">
        <f>AA29+AA30+AA31+AA32</f>
        <v>14000</v>
      </c>
      <c r="AB28" s="103">
        <f>AB29+AB30+AB31+AB32</f>
        <v>14400</v>
      </c>
      <c r="AC28" s="103">
        <f t="shared" si="6"/>
        <v>41600</v>
      </c>
      <c r="AD28" s="420">
        <f>AC28/(R28/100)</f>
        <v>29.50354609929078</v>
      </c>
      <c r="AE28" s="374"/>
      <c r="AF28" s="420">
        <f t="shared" si="8"/>
        <v>78200</v>
      </c>
      <c r="AG28" s="420">
        <f t="shared" si="9"/>
        <v>55.460992907801419</v>
      </c>
      <c r="AH28" s="374"/>
      <c r="AI28" s="420">
        <f>AI29+AI30+AI31+AI32</f>
        <v>10300</v>
      </c>
      <c r="AJ28" s="103">
        <f>AJ29+AJ30+AJ31+AJ32</f>
        <v>13600</v>
      </c>
      <c r="AK28" s="103">
        <f>AK29+AK30+AK31+AK32</f>
        <v>14600</v>
      </c>
      <c r="AL28" s="103">
        <f t="shared" si="10"/>
        <v>38500</v>
      </c>
      <c r="AM28" s="420">
        <f>AL28/(R28/100)</f>
        <v>27.304964539007091</v>
      </c>
      <c r="AN28" s="374"/>
      <c r="AO28" s="420">
        <f>AO29+AO30+AO31+AO32</f>
        <v>9300</v>
      </c>
      <c r="AP28" s="103">
        <f>AP29+AP30+AP31+AP32</f>
        <v>9700</v>
      </c>
      <c r="AQ28" s="103">
        <f>AQ29+AQ30+AQ31+AQ32</f>
        <v>5300</v>
      </c>
      <c r="AR28" s="103">
        <f t="shared" si="12"/>
        <v>24300</v>
      </c>
      <c r="AS28" s="420">
        <f>AR28/(R28/100)</f>
        <v>17.23404255319149</v>
      </c>
      <c r="AT28" s="374"/>
      <c r="AU28" s="420">
        <f t="shared" si="14"/>
        <v>62800</v>
      </c>
      <c r="AV28" s="420">
        <f t="shared" si="15"/>
        <v>44.539007092198581</v>
      </c>
      <c r="AW28" s="374"/>
      <c r="AX28" s="420">
        <f t="shared" si="16"/>
        <v>141000</v>
      </c>
      <c r="AY28" s="420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25000</v>
      </c>
      <c r="P29" s="136">
        <v>26000</v>
      </c>
      <c r="Q29" s="137">
        <v>27000</v>
      </c>
      <c r="R29" s="129">
        <v>25000</v>
      </c>
      <c r="S29" s="375"/>
      <c r="T29" s="129">
        <v>2000</v>
      </c>
      <c r="U29" s="129">
        <v>2000</v>
      </c>
      <c r="V29" s="129">
        <v>2300</v>
      </c>
      <c r="W29" s="129">
        <f t="shared" si="4"/>
        <v>6300</v>
      </c>
      <c r="X29" s="135">
        <f t="shared" si="5"/>
        <v>25.2</v>
      </c>
      <c r="Y29" s="374"/>
      <c r="Z29" s="135">
        <v>2000</v>
      </c>
      <c r="AA29" s="129">
        <v>2600</v>
      </c>
      <c r="AB29" s="129">
        <v>2700</v>
      </c>
      <c r="AC29" s="129">
        <f t="shared" si="6"/>
        <v>7300</v>
      </c>
      <c r="AD29" s="424">
        <f>AC29/(R29/100)</f>
        <v>29.2</v>
      </c>
      <c r="AE29" s="374"/>
      <c r="AF29" s="424">
        <f t="shared" si="8"/>
        <v>13600</v>
      </c>
      <c r="AG29" s="424">
        <f t="shared" si="9"/>
        <v>54.4</v>
      </c>
      <c r="AH29" s="374"/>
      <c r="AI29" s="424">
        <v>2000</v>
      </c>
      <c r="AJ29" s="129">
        <v>2100</v>
      </c>
      <c r="AK29" s="129">
        <v>2200</v>
      </c>
      <c r="AL29" s="129">
        <f t="shared" si="10"/>
        <v>6300</v>
      </c>
      <c r="AM29" s="424">
        <f>AL29/(R29/100)</f>
        <v>25.2</v>
      </c>
      <c r="AN29" s="374"/>
      <c r="AO29" s="424">
        <v>2000</v>
      </c>
      <c r="AP29" s="129">
        <v>2000</v>
      </c>
      <c r="AQ29" s="129">
        <v>1100</v>
      </c>
      <c r="AR29" s="129">
        <f t="shared" si="12"/>
        <v>5100</v>
      </c>
      <c r="AS29" s="424">
        <f>AR29/(R29/100)</f>
        <v>20.399999999999999</v>
      </c>
      <c r="AT29" s="374"/>
      <c r="AU29" s="424">
        <f t="shared" si="14"/>
        <v>11400</v>
      </c>
      <c r="AV29" s="424">
        <f t="shared" si="15"/>
        <v>45.6</v>
      </c>
      <c r="AW29" s="374"/>
      <c r="AX29" s="424">
        <f t="shared" si="16"/>
        <v>25000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97000</v>
      </c>
      <c r="P30" s="136">
        <v>102000</v>
      </c>
      <c r="Q30" s="137">
        <v>107000</v>
      </c>
      <c r="R30" s="129">
        <v>97000</v>
      </c>
      <c r="S30" s="375"/>
      <c r="T30" s="129">
        <v>6700</v>
      </c>
      <c r="U30" s="129">
        <v>10500</v>
      </c>
      <c r="V30" s="129">
        <v>8800</v>
      </c>
      <c r="W30" s="129">
        <f t="shared" si="4"/>
        <v>26000</v>
      </c>
      <c r="X30" s="135">
        <f t="shared" si="5"/>
        <v>26.804123711340207</v>
      </c>
      <c r="Y30" s="374"/>
      <c r="Z30" s="135">
        <v>9600</v>
      </c>
      <c r="AA30" s="129">
        <v>9700</v>
      </c>
      <c r="AB30" s="129">
        <v>9800</v>
      </c>
      <c r="AC30" s="129">
        <f t="shared" si="6"/>
        <v>29100</v>
      </c>
      <c r="AD30" s="424">
        <f>AC30/(R30/100)</f>
        <v>30</v>
      </c>
      <c r="AE30" s="374"/>
      <c r="AF30" s="424">
        <f t="shared" si="8"/>
        <v>55100</v>
      </c>
      <c r="AG30" s="424">
        <f t="shared" si="9"/>
        <v>56.804123711340203</v>
      </c>
      <c r="AH30" s="374"/>
      <c r="AI30" s="424">
        <v>6600</v>
      </c>
      <c r="AJ30" s="129">
        <v>9700</v>
      </c>
      <c r="AK30" s="129">
        <v>9800</v>
      </c>
      <c r="AL30" s="129">
        <f t="shared" si="10"/>
        <v>26100</v>
      </c>
      <c r="AM30" s="424">
        <f>AL30/(R30/100)</f>
        <v>26.907216494845361</v>
      </c>
      <c r="AN30" s="374"/>
      <c r="AO30" s="424">
        <v>6000</v>
      </c>
      <c r="AP30" s="129">
        <v>6300</v>
      </c>
      <c r="AQ30" s="129">
        <v>3500</v>
      </c>
      <c r="AR30" s="129">
        <f t="shared" si="12"/>
        <v>15800</v>
      </c>
      <c r="AS30" s="424">
        <f>AR30/(R30/100)</f>
        <v>16.288659793814432</v>
      </c>
      <c r="AT30" s="374"/>
      <c r="AU30" s="424">
        <f t="shared" si="14"/>
        <v>41900</v>
      </c>
      <c r="AV30" s="424">
        <f t="shared" si="15"/>
        <v>43.195876288659797</v>
      </c>
      <c r="AW30" s="374"/>
      <c r="AX30" s="424">
        <f t="shared" si="16"/>
        <v>97000</v>
      </c>
      <c r="AY30" s="424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10000</v>
      </c>
      <c r="P31" s="136">
        <v>11000</v>
      </c>
      <c r="Q31" s="137">
        <v>11000</v>
      </c>
      <c r="R31" s="129">
        <v>10000</v>
      </c>
      <c r="S31" s="375"/>
      <c r="T31" s="129">
        <v>800</v>
      </c>
      <c r="U31" s="129">
        <v>800</v>
      </c>
      <c r="V31" s="129">
        <v>900</v>
      </c>
      <c r="W31" s="129">
        <f t="shared" si="4"/>
        <v>2500</v>
      </c>
      <c r="X31" s="135">
        <f t="shared" si="5"/>
        <v>25</v>
      </c>
      <c r="Y31" s="374"/>
      <c r="Z31" s="135">
        <v>800</v>
      </c>
      <c r="AA31" s="129">
        <v>800</v>
      </c>
      <c r="AB31" s="129">
        <v>900</v>
      </c>
      <c r="AC31" s="129">
        <f t="shared" si="6"/>
        <v>2500</v>
      </c>
      <c r="AD31" s="424">
        <f>AC31/(R31/100)</f>
        <v>25</v>
      </c>
      <c r="AE31" s="374"/>
      <c r="AF31" s="424">
        <f t="shared" si="8"/>
        <v>5000</v>
      </c>
      <c r="AG31" s="424">
        <f t="shared" si="9"/>
        <v>50</v>
      </c>
      <c r="AH31" s="374"/>
      <c r="AI31" s="424">
        <v>1000</v>
      </c>
      <c r="AJ31" s="129">
        <v>1000</v>
      </c>
      <c r="AK31" s="129">
        <v>1000</v>
      </c>
      <c r="AL31" s="129">
        <f t="shared" si="10"/>
        <v>3000</v>
      </c>
      <c r="AM31" s="424">
        <f>AL31/(R31/100)</f>
        <v>30</v>
      </c>
      <c r="AN31" s="374"/>
      <c r="AO31" s="424">
        <v>600</v>
      </c>
      <c r="AP31" s="129">
        <v>700</v>
      </c>
      <c r="AQ31" s="129">
        <v>700</v>
      </c>
      <c r="AR31" s="129">
        <f t="shared" si="12"/>
        <v>2000</v>
      </c>
      <c r="AS31" s="424">
        <f>AR31/(R31/100)</f>
        <v>20</v>
      </c>
      <c r="AT31" s="374"/>
      <c r="AU31" s="424">
        <f t="shared" si="14"/>
        <v>5000</v>
      </c>
      <c r="AV31" s="424">
        <f t="shared" si="15"/>
        <v>50</v>
      </c>
      <c r="AW31" s="374"/>
      <c r="AX31" s="424">
        <f t="shared" si="16"/>
        <v>10000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9000</v>
      </c>
      <c r="P32" s="136">
        <v>9000</v>
      </c>
      <c r="Q32" s="137">
        <v>9000</v>
      </c>
      <c r="R32" s="129">
        <v>9000</v>
      </c>
      <c r="S32" s="375"/>
      <c r="T32" s="129">
        <v>700</v>
      </c>
      <c r="U32" s="129">
        <v>500</v>
      </c>
      <c r="V32" s="129">
        <v>600</v>
      </c>
      <c r="W32" s="129">
        <f t="shared" si="4"/>
        <v>1800</v>
      </c>
      <c r="X32" s="135">
        <f t="shared" si="5"/>
        <v>20</v>
      </c>
      <c r="Y32" s="374"/>
      <c r="Z32" s="135">
        <v>800</v>
      </c>
      <c r="AA32" s="129">
        <v>900</v>
      </c>
      <c r="AB32" s="129">
        <v>1000</v>
      </c>
      <c r="AC32" s="129">
        <f t="shared" si="6"/>
        <v>2700</v>
      </c>
      <c r="AD32" s="424">
        <f>AC32/(R32/100)</f>
        <v>30</v>
      </c>
      <c r="AE32" s="374"/>
      <c r="AF32" s="424">
        <f t="shared" si="8"/>
        <v>4500</v>
      </c>
      <c r="AG32" s="424">
        <f t="shared" si="9"/>
        <v>50</v>
      </c>
      <c r="AH32" s="374"/>
      <c r="AI32" s="424">
        <v>700</v>
      </c>
      <c r="AJ32" s="129">
        <v>800</v>
      </c>
      <c r="AK32" s="129">
        <v>1600</v>
      </c>
      <c r="AL32" s="129">
        <f t="shared" si="10"/>
        <v>3100</v>
      </c>
      <c r="AM32" s="424">
        <f>AL32/(R32/100)</f>
        <v>34.444444444444443</v>
      </c>
      <c r="AN32" s="374"/>
      <c r="AO32" s="424">
        <v>700</v>
      </c>
      <c r="AP32" s="129">
        <v>700</v>
      </c>
      <c r="AQ32" s="129"/>
      <c r="AR32" s="129">
        <f t="shared" si="12"/>
        <v>1400</v>
      </c>
      <c r="AS32" s="424">
        <f>AR32/(R32/100)</f>
        <v>15.555555555555555</v>
      </c>
      <c r="AT32" s="374"/>
      <c r="AU32" s="424">
        <f t="shared" si="14"/>
        <v>4500</v>
      </c>
      <c r="AV32" s="424">
        <f t="shared" si="15"/>
        <v>50</v>
      </c>
      <c r="AW32" s="374"/>
      <c r="AX32" s="424">
        <f t="shared" si="16"/>
        <v>9000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933000</v>
      </c>
      <c r="P33" s="119">
        <f>P34</f>
        <v>985000</v>
      </c>
      <c r="Q33" s="120">
        <f>Q34</f>
        <v>1026000</v>
      </c>
      <c r="R33" s="118">
        <f>R34</f>
        <v>933000</v>
      </c>
      <c r="S33" s="379"/>
      <c r="T33" s="118">
        <f>T34</f>
        <v>158200</v>
      </c>
      <c r="U33" s="118">
        <f>U34</f>
        <v>73300</v>
      </c>
      <c r="V33" s="118">
        <f>V34</f>
        <v>73300</v>
      </c>
      <c r="W33" s="118">
        <f>W34</f>
        <v>304800</v>
      </c>
      <c r="X33" s="117">
        <f t="shared" si="5"/>
        <v>32.668810289389064</v>
      </c>
      <c r="Y33" s="374"/>
      <c r="Z33" s="117">
        <f>Z34</f>
        <v>93400</v>
      </c>
      <c r="AA33" s="118">
        <f>AA34</f>
        <v>93000</v>
      </c>
      <c r="AB33" s="118">
        <f>AB34</f>
        <v>93500</v>
      </c>
      <c r="AC33" s="118">
        <f>AC34</f>
        <v>279900</v>
      </c>
      <c r="AD33" s="422">
        <f t="shared" si="7"/>
        <v>30</v>
      </c>
      <c r="AE33" s="374"/>
      <c r="AF33" s="422">
        <f t="shared" si="8"/>
        <v>584700</v>
      </c>
      <c r="AG33" s="422">
        <f t="shared" si="9"/>
        <v>62.668810289389064</v>
      </c>
      <c r="AH33" s="374"/>
      <c r="AI33" s="422">
        <f>AI34</f>
        <v>66900</v>
      </c>
      <c r="AJ33" s="118">
        <f>AJ34</f>
        <v>83100</v>
      </c>
      <c r="AK33" s="118">
        <f>AK34</f>
        <v>82000</v>
      </c>
      <c r="AL33" s="118">
        <f>AL34</f>
        <v>232000</v>
      </c>
      <c r="AM33" s="422">
        <f t="shared" si="11"/>
        <v>24.866023579849948</v>
      </c>
      <c r="AN33" s="374"/>
      <c r="AO33" s="422">
        <f>AO34</f>
        <v>48000</v>
      </c>
      <c r="AP33" s="118">
        <f>AP34</f>
        <v>21500</v>
      </c>
      <c r="AQ33" s="118">
        <f>AQ34</f>
        <v>46800</v>
      </c>
      <c r="AR33" s="118">
        <f>AR34</f>
        <v>116300</v>
      </c>
      <c r="AS33" s="422">
        <f t="shared" si="13"/>
        <v>12.465166130760986</v>
      </c>
      <c r="AT33" s="374"/>
      <c r="AU33" s="422">
        <f>AU34</f>
        <v>348300</v>
      </c>
      <c r="AV33" s="422">
        <f t="shared" si="15"/>
        <v>37.331189710610936</v>
      </c>
      <c r="AW33" s="374"/>
      <c r="AX33" s="422">
        <f t="shared" si="16"/>
        <v>933000</v>
      </c>
      <c r="AY33" s="422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O35+O38+O40</f>
        <v>933000</v>
      </c>
      <c r="P34" s="127">
        <f>P35+P38+P40</f>
        <v>985000</v>
      </c>
      <c r="Q34" s="128">
        <f>Q35+Q38+Q40</f>
        <v>1026000</v>
      </c>
      <c r="R34" s="126">
        <f>R35+R38+R40</f>
        <v>933000</v>
      </c>
      <c r="S34" s="388"/>
      <c r="T34" s="126">
        <f>T35+T38+T40</f>
        <v>158200</v>
      </c>
      <c r="U34" s="126">
        <f>U35+U38+U40</f>
        <v>73300</v>
      </c>
      <c r="V34" s="126">
        <f>V35+V38+V40</f>
        <v>73300</v>
      </c>
      <c r="W34" s="126">
        <f>W35+W38+W40</f>
        <v>304800</v>
      </c>
      <c r="X34" s="125">
        <f t="shared" si="5"/>
        <v>32.668810289389064</v>
      </c>
      <c r="Y34" s="374"/>
      <c r="Z34" s="125">
        <f>Z35+Z38+Z40</f>
        <v>93400</v>
      </c>
      <c r="AA34" s="126">
        <f>AA35+AA38+AA40</f>
        <v>93000</v>
      </c>
      <c r="AB34" s="126">
        <f>AB35+AB38+AB40</f>
        <v>93500</v>
      </c>
      <c r="AC34" s="126">
        <f>AC35+AC38+AC40</f>
        <v>279900</v>
      </c>
      <c r="AD34" s="423">
        <f t="shared" si="7"/>
        <v>30</v>
      </c>
      <c r="AE34" s="374"/>
      <c r="AF34" s="423">
        <f t="shared" si="8"/>
        <v>584700</v>
      </c>
      <c r="AG34" s="423">
        <f t="shared" si="9"/>
        <v>62.668810289389064</v>
      </c>
      <c r="AH34" s="374"/>
      <c r="AI34" s="423">
        <f>AI35+AI38+AI40</f>
        <v>66900</v>
      </c>
      <c r="AJ34" s="126">
        <f>AJ35+AJ38+AJ40</f>
        <v>83100</v>
      </c>
      <c r="AK34" s="126">
        <f>AK35+AK38+AK40</f>
        <v>82000</v>
      </c>
      <c r="AL34" s="126">
        <f>AL35+AL38+AL40</f>
        <v>232000</v>
      </c>
      <c r="AM34" s="423">
        <f t="shared" si="11"/>
        <v>24.866023579849948</v>
      </c>
      <c r="AN34" s="374"/>
      <c r="AO34" s="423">
        <f>AO35+AO38+AO40</f>
        <v>48000</v>
      </c>
      <c r="AP34" s="126">
        <f>AP35+AP38+AP40</f>
        <v>21500</v>
      </c>
      <c r="AQ34" s="126">
        <f>AQ35+AQ38+AQ40</f>
        <v>46800</v>
      </c>
      <c r="AR34" s="126">
        <f>AR35+AR38+AR40</f>
        <v>116300</v>
      </c>
      <c r="AS34" s="423">
        <f t="shared" si="13"/>
        <v>12.465166130760986</v>
      </c>
      <c r="AT34" s="374"/>
      <c r="AU34" s="423">
        <f>AU35+AU38+AU40</f>
        <v>348300</v>
      </c>
      <c r="AV34" s="423">
        <f t="shared" si="15"/>
        <v>37.331189710610936</v>
      </c>
      <c r="AW34" s="374"/>
      <c r="AX34" s="423">
        <f>AX35+AX38+AX40</f>
        <v>933000</v>
      </c>
      <c r="AY34" s="423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908000</v>
      </c>
      <c r="P35" s="131">
        <f>P36+P37</f>
        <v>959000</v>
      </c>
      <c r="Q35" s="132">
        <f>Q36+Q37</f>
        <v>1000000</v>
      </c>
      <c r="R35" s="103">
        <f>R36+R37</f>
        <v>908000</v>
      </c>
      <c r="S35" s="379"/>
      <c r="T35" s="103">
        <f>T36+T37</f>
        <v>156000</v>
      </c>
      <c r="U35" s="103">
        <f>U36+U37</f>
        <v>71000</v>
      </c>
      <c r="V35" s="103">
        <f>V36+V37</f>
        <v>70900</v>
      </c>
      <c r="W35" s="103">
        <f t="shared" ref="W35:W43" si="24">SUM(T35:V35)</f>
        <v>297900</v>
      </c>
      <c r="X35" s="102">
        <f t="shared" si="5"/>
        <v>32.808370044052865</v>
      </c>
      <c r="Y35" s="374"/>
      <c r="Z35" s="102">
        <f>Z36+Z37</f>
        <v>91000</v>
      </c>
      <c r="AA35" s="103">
        <f>AA36+AA37</f>
        <v>90700</v>
      </c>
      <c r="AB35" s="103">
        <f>AB36+AB37</f>
        <v>91000</v>
      </c>
      <c r="AC35" s="103">
        <f t="shared" ref="AC35:AC43" si="25">SUM(Z35:AB35)</f>
        <v>272700</v>
      </c>
      <c r="AD35" s="420">
        <f t="shared" si="7"/>
        <v>30.033039647577091</v>
      </c>
      <c r="AE35" s="374"/>
      <c r="AF35" s="420">
        <f t="shared" si="8"/>
        <v>570600</v>
      </c>
      <c r="AG35" s="420">
        <f t="shared" si="9"/>
        <v>62.841409691629956</v>
      </c>
      <c r="AH35" s="374"/>
      <c r="AI35" s="420">
        <f>AI36+AI37</f>
        <v>64800</v>
      </c>
      <c r="AJ35" s="103">
        <f>AJ36+AJ37</f>
        <v>81000</v>
      </c>
      <c r="AK35" s="103">
        <f>AK36+AK37</f>
        <v>80000</v>
      </c>
      <c r="AL35" s="103">
        <f t="shared" ref="AL35:AL43" si="26">SUM(AI35:AK35)</f>
        <v>225800</v>
      </c>
      <c r="AM35" s="420">
        <f t="shared" si="11"/>
        <v>24.867841409691628</v>
      </c>
      <c r="AN35" s="374"/>
      <c r="AO35" s="420">
        <f>AO36+AO37</f>
        <v>46000</v>
      </c>
      <c r="AP35" s="103">
        <f>AP36+AP37</f>
        <v>20000</v>
      </c>
      <c r="AQ35" s="103">
        <f>AQ36+AQ37</f>
        <v>45600</v>
      </c>
      <c r="AR35" s="103">
        <f t="shared" ref="AR35:AR43" si="27">SUM(AO35:AQ35)</f>
        <v>111600</v>
      </c>
      <c r="AS35" s="420">
        <f t="shared" si="13"/>
        <v>12.290748898678414</v>
      </c>
      <c r="AT35" s="374"/>
      <c r="AU35" s="420">
        <f t="shared" ref="AU35:AU55" si="28">AL35+AR35</f>
        <v>337400</v>
      </c>
      <c r="AV35" s="420">
        <f t="shared" si="15"/>
        <v>37.158590308370044</v>
      </c>
      <c r="AW35" s="374"/>
      <c r="AX35" s="420">
        <f t="shared" ref="AX35:AX55" si="29">AF35+AU35</f>
        <v>908000</v>
      </c>
      <c r="AY35" s="420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900000</v>
      </c>
      <c r="P36" s="136">
        <v>950000</v>
      </c>
      <c r="Q36" s="137">
        <v>990000</v>
      </c>
      <c r="R36" s="129">
        <v>900000</v>
      </c>
      <c r="S36" s="375"/>
      <c r="T36" s="129">
        <v>154400</v>
      </c>
      <c r="U36" s="129">
        <v>70000</v>
      </c>
      <c r="V36" s="129">
        <v>70000</v>
      </c>
      <c r="W36" s="129">
        <f t="shared" si="24"/>
        <v>294400</v>
      </c>
      <c r="X36" s="135">
        <f t="shared" si="5"/>
        <v>32.711111111111109</v>
      </c>
      <c r="Y36" s="374"/>
      <c r="Z36" s="135">
        <v>90000</v>
      </c>
      <c r="AA36" s="129">
        <v>90000</v>
      </c>
      <c r="AB36" s="129">
        <v>90000</v>
      </c>
      <c r="AC36" s="129">
        <f t="shared" si="25"/>
        <v>270000</v>
      </c>
      <c r="AD36" s="424">
        <f t="shared" si="7"/>
        <v>30</v>
      </c>
      <c r="AE36" s="374"/>
      <c r="AF36" s="424">
        <f t="shared" si="8"/>
        <v>564400</v>
      </c>
      <c r="AG36" s="424">
        <f t="shared" si="9"/>
        <v>62.711111111111109</v>
      </c>
      <c r="AH36" s="374"/>
      <c r="AI36" s="424">
        <v>64000</v>
      </c>
      <c r="AJ36" s="129">
        <v>80000</v>
      </c>
      <c r="AK36" s="129">
        <v>80000</v>
      </c>
      <c r="AL36" s="129">
        <f t="shared" si="26"/>
        <v>224000</v>
      </c>
      <c r="AM36" s="424">
        <f t="shared" si="11"/>
        <v>24.888888888888889</v>
      </c>
      <c r="AN36" s="374"/>
      <c r="AO36" s="424">
        <v>46000</v>
      </c>
      <c r="AP36" s="129">
        <v>20000</v>
      </c>
      <c r="AQ36" s="129">
        <v>45600</v>
      </c>
      <c r="AR36" s="129">
        <f t="shared" si="27"/>
        <v>111600</v>
      </c>
      <c r="AS36" s="424">
        <f t="shared" si="13"/>
        <v>12.4</v>
      </c>
      <c r="AT36" s="374"/>
      <c r="AU36" s="424">
        <f t="shared" si="28"/>
        <v>335600</v>
      </c>
      <c r="AV36" s="424">
        <f t="shared" si="15"/>
        <v>37.288888888888891</v>
      </c>
      <c r="AW36" s="374"/>
      <c r="AX36" s="424">
        <f t="shared" si="29"/>
        <v>900000</v>
      </c>
      <c r="AY36" s="424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8000</v>
      </c>
      <c r="P37" s="136">
        <v>9000</v>
      </c>
      <c r="Q37" s="137">
        <v>10000</v>
      </c>
      <c r="R37" s="129">
        <v>8000</v>
      </c>
      <c r="S37" s="375"/>
      <c r="T37" s="129">
        <v>1600</v>
      </c>
      <c r="U37" s="129">
        <v>1000</v>
      </c>
      <c r="V37" s="129">
        <v>900</v>
      </c>
      <c r="W37" s="129">
        <f t="shared" si="24"/>
        <v>3500</v>
      </c>
      <c r="X37" s="135">
        <f t="shared" si="5"/>
        <v>43.75</v>
      </c>
      <c r="Y37" s="374"/>
      <c r="Z37" s="135">
        <v>1000</v>
      </c>
      <c r="AA37" s="129">
        <v>700</v>
      </c>
      <c r="AB37" s="129">
        <v>1000</v>
      </c>
      <c r="AC37" s="129">
        <f t="shared" si="25"/>
        <v>2700</v>
      </c>
      <c r="AD37" s="424">
        <f t="shared" si="7"/>
        <v>33.75</v>
      </c>
      <c r="AE37" s="374"/>
      <c r="AF37" s="424">
        <f t="shared" si="8"/>
        <v>6200</v>
      </c>
      <c r="AG37" s="424">
        <f t="shared" si="9"/>
        <v>77.5</v>
      </c>
      <c r="AH37" s="374"/>
      <c r="AI37" s="424">
        <v>800</v>
      </c>
      <c r="AJ37" s="129">
        <v>1000</v>
      </c>
      <c r="AK37" s="129"/>
      <c r="AL37" s="129">
        <f t="shared" si="26"/>
        <v>1800</v>
      </c>
      <c r="AM37" s="424">
        <f t="shared" si="11"/>
        <v>22.5</v>
      </c>
      <c r="AN37" s="374"/>
      <c r="AO37" s="424"/>
      <c r="AP37" s="129"/>
      <c r="AQ37" s="129"/>
      <c r="AR37" s="129">
        <f t="shared" si="27"/>
        <v>0</v>
      </c>
      <c r="AS37" s="424">
        <f t="shared" si="13"/>
        <v>0</v>
      </c>
      <c r="AT37" s="374"/>
      <c r="AU37" s="424">
        <f t="shared" si="28"/>
        <v>1800</v>
      </c>
      <c r="AV37" s="424">
        <f t="shared" si="15"/>
        <v>22.5</v>
      </c>
      <c r="AW37" s="374"/>
      <c r="AX37" s="424">
        <f t="shared" si="29"/>
        <v>8000</v>
      </c>
      <c r="AY37" s="424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4000</v>
      </c>
      <c r="P38" s="131">
        <f>P39</f>
        <v>4000</v>
      </c>
      <c r="Q38" s="132">
        <f>Q39</f>
        <v>4000</v>
      </c>
      <c r="R38" s="103">
        <f>R39</f>
        <v>4000</v>
      </c>
      <c r="S38" s="379"/>
      <c r="T38" s="103">
        <f>T39</f>
        <v>600</v>
      </c>
      <c r="U38" s="103">
        <f>U39</f>
        <v>500</v>
      </c>
      <c r="V38" s="103">
        <f>V39</f>
        <v>500</v>
      </c>
      <c r="W38" s="103">
        <f t="shared" si="24"/>
        <v>1600</v>
      </c>
      <c r="X38" s="102">
        <f t="shared" si="5"/>
        <v>40</v>
      </c>
      <c r="Y38" s="374"/>
      <c r="Z38" s="102">
        <f>Z39</f>
        <v>500</v>
      </c>
      <c r="AA38" s="103">
        <f>AA39</f>
        <v>300</v>
      </c>
      <c r="AB38" s="103">
        <f>AB39</f>
        <v>500</v>
      </c>
      <c r="AC38" s="103">
        <f t="shared" si="25"/>
        <v>1300</v>
      </c>
      <c r="AD38" s="420">
        <f t="shared" si="7"/>
        <v>32.5</v>
      </c>
      <c r="AE38" s="374"/>
      <c r="AF38" s="420">
        <f t="shared" si="8"/>
        <v>2900</v>
      </c>
      <c r="AG38" s="420">
        <f t="shared" si="9"/>
        <v>72.5</v>
      </c>
      <c r="AH38" s="374"/>
      <c r="AI38" s="420">
        <f>AI39</f>
        <v>300</v>
      </c>
      <c r="AJ38" s="103">
        <f>AJ39</f>
        <v>300</v>
      </c>
      <c r="AK38" s="103">
        <f>AK39</f>
        <v>300</v>
      </c>
      <c r="AL38" s="103">
        <f t="shared" si="26"/>
        <v>900</v>
      </c>
      <c r="AM38" s="420">
        <f t="shared" si="11"/>
        <v>22.5</v>
      </c>
      <c r="AN38" s="374"/>
      <c r="AO38" s="420">
        <f>AO39</f>
        <v>200</v>
      </c>
      <c r="AP38" s="103">
        <f>AP39</f>
        <v>0</v>
      </c>
      <c r="AQ38" s="103">
        <f>AQ39</f>
        <v>0</v>
      </c>
      <c r="AR38" s="103">
        <f t="shared" si="27"/>
        <v>200</v>
      </c>
      <c r="AS38" s="420">
        <f t="shared" si="13"/>
        <v>5</v>
      </c>
      <c r="AT38" s="374"/>
      <c r="AU38" s="420">
        <f t="shared" si="28"/>
        <v>1100</v>
      </c>
      <c r="AV38" s="420">
        <f t="shared" si="15"/>
        <v>27.5</v>
      </c>
      <c r="AW38" s="374"/>
      <c r="AX38" s="420">
        <f t="shared" si="29"/>
        <v>4000</v>
      </c>
      <c r="AY38" s="420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4000</v>
      </c>
      <c r="P39" s="136">
        <v>4000</v>
      </c>
      <c r="Q39" s="137">
        <v>4000</v>
      </c>
      <c r="R39" s="129">
        <v>4000</v>
      </c>
      <c r="S39" s="375"/>
      <c r="T39" s="129">
        <v>600</v>
      </c>
      <c r="U39" s="129">
        <v>500</v>
      </c>
      <c r="V39" s="129">
        <v>500</v>
      </c>
      <c r="W39" s="129">
        <f t="shared" si="24"/>
        <v>1600</v>
      </c>
      <c r="X39" s="135">
        <f t="shared" si="5"/>
        <v>40</v>
      </c>
      <c r="Y39" s="374"/>
      <c r="Z39" s="135">
        <v>500</v>
      </c>
      <c r="AA39" s="129">
        <v>300</v>
      </c>
      <c r="AB39" s="129">
        <v>500</v>
      </c>
      <c r="AC39" s="129">
        <f t="shared" si="25"/>
        <v>1300</v>
      </c>
      <c r="AD39" s="424">
        <f t="shared" si="7"/>
        <v>32.5</v>
      </c>
      <c r="AE39" s="374"/>
      <c r="AF39" s="424">
        <f t="shared" si="8"/>
        <v>2900</v>
      </c>
      <c r="AG39" s="424">
        <f t="shared" si="9"/>
        <v>72.5</v>
      </c>
      <c r="AH39" s="374"/>
      <c r="AI39" s="424">
        <v>300</v>
      </c>
      <c r="AJ39" s="129">
        <v>300</v>
      </c>
      <c r="AK39" s="129">
        <v>300</v>
      </c>
      <c r="AL39" s="129">
        <f t="shared" si="26"/>
        <v>900</v>
      </c>
      <c r="AM39" s="424">
        <f t="shared" si="11"/>
        <v>22.5</v>
      </c>
      <c r="AN39" s="374"/>
      <c r="AO39" s="424">
        <v>200</v>
      </c>
      <c r="AP39" s="129"/>
      <c r="AQ39" s="129"/>
      <c r="AR39" s="129">
        <f t="shared" si="27"/>
        <v>200</v>
      </c>
      <c r="AS39" s="424">
        <f t="shared" si="13"/>
        <v>5</v>
      </c>
      <c r="AT39" s="374"/>
      <c r="AU39" s="424">
        <f t="shared" si="28"/>
        <v>1100</v>
      </c>
      <c r="AV39" s="424">
        <f t="shared" si="15"/>
        <v>27.5</v>
      </c>
      <c r="AW39" s="374"/>
      <c r="AX39" s="424">
        <f t="shared" si="29"/>
        <v>4000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55</v>
      </c>
      <c r="K40" s="61"/>
      <c r="L40" s="62"/>
      <c r="M40" s="63"/>
      <c r="N40" s="101" t="s">
        <v>56</v>
      </c>
      <c r="O40" s="103">
        <f>O41+O42+O43</f>
        <v>21000</v>
      </c>
      <c r="P40" s="131">
        <f>P41+P42+P43</f>
        <v>22000</v>
      </c>
      <c r="Q40" s="132">
        <f>Q41+Q42+Q43</f>
        <v>22000</v>
      </c>
      <c r="R40" s="103">
        <f>R41+R42+R43</f>
        <v>21000</v>
      </c>
      <c r="S40" s="379"/>
      <c r="T40" s="103">
        <f>T41+T42+T43</f>
        <v>1600</v>
      </c>
      <c r="U40" s="103">
        <f>U41+U42+U43</f>
        <v>1800</v>
      </c>
      <c r="V40" s="103">
        <f>V41+V42+V43</f>
        <v>1900</v>
      </c>
      <c r="W40" s="103">
        <f t="shared" si="24"/>
        <v>5300</v>
      </c>
      <c r="X40" s="102">
        <f t="shared" si="5"/>
        <v>25.238095238095237</v>
      </c>
      <c r="Y40" s="374"/>
      <c r="Z40" s="102">
        <f>Z41+Z42+Z43</f>
        <v>1900</v>
      </c>
      <c r="AA40" s="103">
        <f>AA41+AA42+AA43</f>
        <v>2000</v>
      </c>
      <c r="AB40" s="103">
        <f>AB41+AB42+AB43</f>
        <v>2000</v>
      </c>
      <c r="AC40" s="103">
        <f t="shared" si="25"/>
        <v>5900</v>
      </c>
      <c r="AD40" s="420">
        <f t="shared" si="7"/>
        <v>28.095238095238095</v>
      </c>
      <c r="AE40" s="374"/>
      <c r="AF40" s="420">
        <f t="shared" si="8"/>
        <v>11200</v>
      </c>
      <c r="AG40" s="420">
        <f t="shared" si="9"/>
        <v>53.333333333333336</v>
      </c>
      <c r="AH40" s="374"/>
      <c r="AI40" s="420">
        <f>AI41+AI42+AI43</f>
        <v>1800</v>
      </c>
      <c r="AJ40" s="103">
        <f>AJ41+AJ42+AJ43</f>
        <v>1800</v>
      </c>
      <c r="AK40" s="103">
        <f>AK41+AK42+AK43</f>
        <v>1700</v>
      </c>
      <c r="AL40" s="103">
        <f t="shared" si="26"/>
        <v>5300</v>
      </c>
      <c r="AM40" s="420">
        <f t="shared" si="11"/>
        <v>25.238095238095237</v>
      </c>
      <c r="AN40" s="374"/>
      <c r="AO40" s="420">
        <f>AO41+AO42+AO43</f>
        <v>1800</v>
      </c>
      <c r="AP40" s="103">
        <f>AP41+AP42+AP43</f>
        <v>1500</v>
      </c>
      <c r="AQ40" s="103">
        <f>AQ41+AQ42+AQ43</f>
        <v>1200</v>
      </c>
      <c r="AR40" s="103">
        <f t="shared" si="27"/>
        <v>4500</v>
      </c>
      <c r="AS40" s="420">
        <f t="shared" si="13"/>
        <v>21.428571428571427</v>
      </c>
      <c r="AT40" s="374"/>
      <c r="AU40" s="420">
        <f t="shared" si="28"/>
        <v>9800</v>
      </c>
      <c r="AV40" s="420">
        <f t="shared" si="15"/>
        <v>46.666666666666664</v>
      </c>
      <c r="AW40" s="374"/>
      <c r="AX40" s="420">
        <f t="shared" si="29"/>
        <v>21000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2</v>
      </c>
      <c r="L41" s="62"/>
      <c r="M41" s="63"/>
      <c r="N41" s="134" t="s">
        <v>57</v>
      </c>
      <c r="O41" s="129">
        <v>8000</v>
      </c>
      <c r="P41" s="136">
        <v>9000</v>
      </c>
      <c r="Q41" s="137">
        <v>9000</v>
      </c>
      <c r="R41" s="129">
        <v>8000</v>
      </c>
      <c r="S41" s="375"/>
      <c r="T41" s="129">
        <v>600</v>
      </c>
      <c r="U41" s="129">
        <v>700</v>
      </c>
      <c r="V41" s="129">
        <v>700</v>
      </c>
      <c r="W41" s="129">
        <f t="shared" si="24"/>
        <v>2000</v>
      </c>
      <c r="X41" s="135">
        <f t="shared" si="5"/>
        <v>25</v>
      </c>
      <c r="Y41" s="374"/>
      <c r="Z41" s="135">
        <v>700</v>
      </c>
      <c r="AA41" s="129">
        <v>700</v>
      </c>
      <c r="AB41" s="129">
        <v>700</v>
      </c>
      <c r="AC41" s="129">
        <f t="shared" si="25"/>
        <v>2100</v>
      </c>
      <c r="AD41" s="424">
        <f t="shared" si="7"/>
        <v>26.25</v>
      </c>
      <c r="AE41" s="374"/>
      <c r="AF41" s="424">
        <f t="shared" si="8"/>
        <v>4100</v>
      </c>
      <c r="AG41" s="424">
        <f t="shared" si="9"/>
        <v>51.25</v>
      </c>
      <c r="AH41" s="374"/>
      <c r="AI41" s="424">
        <v>700</v>
      </c>
      <c r="AJ41" s="129">
        <v>700</v>
      </c>
      <c r="AK41" s="129">
        <v>700</v>
      </c>
      <c r="AL41" s="129">
        <f t="shared" si="26"/>
        <v>2100</v>
      </c>
      <c r="AM41" s="424">
        <f t="shared" si="11"/>
        <v>26.25</v>
      </c>
      <c r="AN41" s="374"/>
      <c r="AO41" s="424">
        <v>600</v>
      </c>
      <c r="AP41" s="129">
        <v>600</v>
      </c>
      <c r="AQ41" s="129">
        <v>600</v>
      </c>
      <c r="AR41" s="129">
        <f t="shared" si="27"/>
        <v>1800</v>
      </c>
      <c r="AS41" s="424">
        <f t="shared" si="13"/>
        <v>22.5</v>
      </c>
      <c r="AT41" s="374"/>
      <c r="AU41" s="424">
        <f t="shared" si="28"/>
        <v>3900</v>
      </c>
      <c r="AV41" s="424">
        <f t="shared" si="15"/>
        <v>48.75</v>
      </c>
      <c r="AW41" s="374"/>
      <c r="AX41" s="424">
        <f t="shared" si="29"/>
        <v>8000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5</v>
      </c>
      <c r="L42" s="62"/>
      <c r="M42" s="63"/>
      <c r="N42" s="134" t="s">
        <v>58</v>
      </c>
      <c r="O42" s="129">
        <v>10000</v>
      </c>
      <c r="P42" s="136">
        <v>10000</v>
      </c>
      <c r="Q42" s="137">
        <v>10000</v>
      </c>
      <c r="R42" s="129">
        <v>10000</v>
      </c>
      <c r="S42" s="375"/>
      <c r="T42" s="129">
        <v>800</v>
      </c>
      <c r="U42" s="129">
        <v>800</v>
      </c>
      <c r="V42" s="129">
        <v>900</v>
      </c>
      <c r="W42" s="129">
        <f t="shared" si="24"/>
        <v>2500</v>
      </c>
      <c r="X42" s="135">
        <f t="shared" si="5"/>
        <v>25</v>
      </c>
      <c r="Y42" s="374"/>
      <c r="Z42" s="135">
        <v>1000</v>
      </c>
      <c r="AA42" s="129">
        <v>1000</v>
      </c>
      <c r="AB42" s="129">
        <v>1000</v>
      </c>
      <c r="AC42" s="129">
        <f t="shared" si="25"/>
        <v>3000</v>
      </c>
      <c r="AD42" s="424">
        <f t="shared" si="7"/>
        <v>30</v>
      </c>
      <c r="AE42" s="374"/>
      <c r="AF42" s="424">
        <f t="shared" si="8"/>
        <v>5500</v>
      </c>
      <c r="AG42" s="424">
        <f t="shared" si="9"/>
        <v>55</v>
      </c>
      <c r="AH42" s="374"/>
      <c r="AI42" s="424">
        <v>800</v>
      </c>
      <c r="AJ42" s="129">
        <v>800</v>
      </c>
      <c r="AK42" s="129">
        <v>800</v>
      </c>
      <c r="AL42" s="129">
        <f t="shared" si="26"/>
        <v>2400</v>
      </c>
      <c r="AM42" s="424">
        <f t="shared" si="11"/>
        <v>24</v>
      </c>
      <c r="AN42" s="374"/>
      <c r="AO42" s="424">
        <v>1000</v>
      </c>
      <c r="AP42" s="129">
        <v>500</v>
      </c>
      <c r="AQ42" s="129">
        <v>600</v>
      </c>
      <c r="AR42" s="129">
        <f t="shared" si="27"/>
        <v>2100</v>
      </c>
      <c r="AS42" s="424">
        <f t="shared" si="13"/>
        <v>21</v>
      </c>
      <c r="AT42" s="374"/>
      <c r="AU42" s="424">
        <f t="shared" si="28"/>
        <v>4500</v>
      </c>
      <c r="AV42" s="424">
        <f t="shared" si="15"/>
        <v>45</v>
      </c>
      <c r="AW42" s="374"/>
      <c r="AX42" s="424">
        <f t="shared" si="29"/>
        <v>10000</v>
      </c>
      <c r="AY42" s="424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7</v>
      </c>
      <c r="L43" s="62"/>
      <c r="M43" s="63"/>
      <c r="N43" s="134" t="s">
        <v>59</v>
      </c>
      <c r="O43" s="129">
        <v>3000</v>
      </c>
      <c r="P43" s="136">
        <v>3000</v>
      </c>
      <c r="Q43" s="137">
        <v>3000</v>
      </c>
      <c r="R43" s="129">
        <v>3000</v>
      </c>
      <c r="S43" s="375"/>
      <c r="T43" s="129">
        <v>200</v>
      </c>
      <c r="U43" s="129">
        <v>300</v>
      </c>
      <c r="V43" s="129">
        <v>300</v>
      </c>
      <c r="W43" s="129">
        <f t="shared" si="24"/>
        <v>800</v>
      </c>
      <c r="X43" s="135">
        <f t="shared" si="5"/>
        <v>26.666666666666668</v>
      </c>
      <c r="Y43" s="374"/>
      <c r="Z43" s="135">
        <v>200</v>
      </c>
      <c r="AA43" s="129">
        <v>300</v>
      </c>
      <c r="AB43" s="129">
        <v>300</v>
      </c>
      <c r="AC43" s="129">
        <f t="shared" si="25"/>
        <v>800</v>
      </c>
      <c r="AD43" s="424">
        <f t="shared" si="7"/>
        <v>26.666666666666668</v>
      </c>
      <c r="AE43" s="374"/>
      <c r="AF43" s="424">
        <f t="shared" si="8"/>
        <v>1600</v>
      </c>
      <c r="AG43" s="424">
        <f t="shared" si="9"/>
        <v>53.333333333333336</v>
      </c>
      <c r="AH43" s="374"/>
      <c r="AI43" s="424">
        <v>300</v>
      </c>
      <c r="AJ43" s="129">
        <v>300</v>
      </c>
      <c r="AK43" s="129">
        <v>200</v>
      </c>
      <c r="AL43" s="129">
        <f t="shared" si="26"/>
        <v>800</v>
      </c>
      <c r="AM43" s="424">
        <f t="shared" si="11"/>
        <v>26.666666666666668</v>
      </c>
      <c r="AN43" s="374"/>
      <c r="AO43" s="424">
        <v>200</v>
      </c>
      <c r="AP43" s="129">
        <v>400</v>
      </c>
      <c r="AQ43" s="129"/>
      <c r="AR43" s="129">
        <f t="shared" si="27"/>
        <v>600</v>
      </c>
      <c r="AS43" s="424">
        <f t="shared" si="13"/>
        <v>20</v>
      </c>
      <c r="AT43" s="374"/>
      <c r="AU43" s="424">
        <f t="shared" si="28"/>
        <v>1400</v>
      </c>
      <c r="AV43" s="424">
        <f t="shared" si="15"/>
        <v>46.666666666666664</v>
      </c>
      <c r="AW43" s="374"/>
      <c r="AX43" s="424">
        <f t="shared" si="29"/>
        <v>3000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9"/>
      <c r="H44" s="138" t="s">
        <v>60</v>
      </c>
      <c r="I44" s="139"/>
      <c r="J44" s="140"/>
      <c r="K44" s="141"/>
      <c r="L44" s="142"/>
      <c r="M44" s="143"/>
      <c r="N44" s="144" t="s">
        <v>61</v>
      </c>
      <c r="O44" s="147">
        <f>O45</f>
        <v>118000</v>
      </c>
      <c r="P44" s="146">
        <f>P45</f>
        <v>129000</v>
      </c>
      <c r="Q44" s="174">
        <f>Q45</f>
        <v>130000</v>
      </c>
      <c r="R44" s="147">
        <f>R45</f>
        <v>118000</v>
      </c>
      <c r="S44" s="379"/>
      <c r="T44" s="147">
        <f>T45</f>
        <v>0</v>
      </c>
      <c r="U44" s="147">
        <f>U45</f>
        <v>0</v>
      </c>
      <c r="V44" s="147">
        <f>V45</f>
        <v>0</v>
      </c>
      <c r="W44" s="147">
        <f>W45</f>
        <v>0</v>
      </c>
      <c r="X44" s="145">
        <f t="shared" si="5"/>
        <v>0</v>
      </c>
      <c r="Y44" s="374"/>
      <c r="Z44" s="145">
        <f>Z45</f>
        <v>0</v>
      </c>
      <c r="AA44" s="147">
        <f>AA45</f>
        <v>0</v>
      </c>
      <c r="AB44" s="147">
        <f>AB45</f>
        <v>0</v>
      </c>
      <c r="AC44" s="147">
        <f>AC45</f>
        <v>0</v>
      </c>
      <c r="AD44" s="149">
        <f t="shared" si="7"/>
        <v>0</v>
      </c>
      <c r="AE44" s="374"/>
      <c r="AF44" s="149">
        <f t="shared" si="8"/>
        <v>0</v>
      </c>
      <c r="AG44" s="149">
        <f t="shared" si="9"/>
        <v>0</v>
      </c>
      <c r="AH44" s="374"/>
      <c r="AI44" s="149">
        <f>AI45</f>
        <v>118000</v>
      </c>
      <c r="AJ44" s="147">
        <f>AJ45</f>
        <v>0</v>
      </c>
      <c r="AK44" s="147">
        <f>AK45</f>
        <v>0</v>
      </c>
      <c r="AL44" s="147">
        <f>AL45</f>
        <v>118000</v>
      </c>
      <c r="AM44" s="149">
        <f t="shared" si="11"/>
        <v>100</v>
      </c>
      <c r="AN44" s="374"/>
      <c r="AO44" s="149">
        <f>AO45</f>
        <v>0</v>
      </c>
      <c r="AP44" s="147">
        <f>AP45</f>
        <v>0</v>
      </c>
      <c r="AQ44" s="147">
        <f>AQ45</f>
        <v>0</v>
      </c>
      <c r="AR44" s="147">
        <f>AR45</f>
        <v>0</v>
      </c>
      <c r="AS44" s="149">
        <f t="shared" si="13"/>
        <v>0</v>
      </c>
      <c r="AT44" s="374"/>
      <c r="AU44" s="149">
        <f t="shared" si="28"/>
        <v>118000</v>
      </c>
      <c r="AV44" s="149">
        <f t="shared" si="15"/>
        <v>100</v>
      </c>
      <c r="AW44" s="374"/>
      <c r="AX44" s="149">
        <f t="shared" si="29"/>
        <v>118000</v>
      </c>
      <c r="AY44" s="446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123">
        <v>2</v>
      </c>
      <c r="J45" s="60"/>
      <c r="K45" s="61"/>
      <c r="L45" s="62"/>
      <c r="M45" s="63"/>
      <c r="N45" s="124" t="s">
        <v>54</v>
      </c>
      <c r="O45" s="126">
        <f>O46+O48</f>
        <v>118000</v>
      </c>
      <c r="P45" s="126">
        <f>P46+P48</f>
        <v>129000</v>
      </c>
      <c r="Q45" s="126">
        <f>Q46+Q48</f>
        <v>130000</v>
      </c>
      <c r="R45" s="126">
        <f>R46+R48</f>
        <v>118000</v>
      </c>
      <c r="S45" s="388"/>
      <c r="T45" s="126">
        <f>T46+T48</f>
        <v>0</v>
      </c>
      <c r="U45" s="126">
        <f>U46+U48</f>
        <v>0</v>
      </c>
      <c r="V45" s="126">
        <f>V46+V48</f>
        <v>0</v>
      </c>
      <c r="W45" s="126">
        <f>W46+W48</f>
        <v>0</v>
      </c>
      <c r="X45" s="125">
        <f t="shared" si="5"/>
        <v>0</v>
      </c>
      <c r="Y45" s="374"/>
      <c r="Z45" s="125">
        <f>Z46+Z48</f>
        <v>0</v>
      </c>
      <c r="AA45" s="126">
        <f>AA46+AA48</f>
        <v>0</v>
      </c>
      <c r="AB45" s="126">
        <f>AB46+AB48</f>
        <v>0</v>
      </c>
      <c r="AC45" s="126">
        <f>AC46+AC48</f>
        <v>0</v>
      </c>
      <c r="AD45" s="423">
        <f t="shared" si="7"/>
        <v>0</v>
      </c>
      <c r="AE45" s="374"/>
      <c r="AF45" s="423">
        <f t="shared" si="8"/>
        <v>0</v>
      </c>
      <c r="AG45" s="423">
        <f t="shared" si="9"/>
        <v>0</v>
      </c>
      <c r="AH45" s="374"/>
      <c r="AI45" s="423">
        <f>AI46+AI48</f>
        <v>118000</v>
      </c>
      <c r="AJ45" s="126">
        <f>AJ46+AJ48</f>
        <v>0</v>
      </c>
      <c r="AK45" s="126">
        <f>AK46+AK48</f>
        <v>0</v>
      </c>
      <c r="AL45" s="126">
        <f>AL46+AL48</f>
        <v>118000</v>
      </c>
      <c r="AM45" s="423">
        <f t="shared" si="11"/>
        <v>100</v>
      </c>
      <c r="AN45" s="374"/>
      <c r="AO45" s="423">
        <f>AO46+AO48</f>
        <v>0</v>
      </c>
      <c r="AP45" s="126">
        <f>AP46+AP48</f>
        <v>0</v>
      </c>
      <c r="AQ45" s="126">
        <f>AQ46+AQ48</f>
        <v>0</v>
      </c>
      <c r="AR45" s="126">
        <f>AR46+AR48</f>
        <v>0</v>
      </c>
      <c r="AS45" s="423">
        <f t="shared" si="13"/>
        <v>0</v>
      </c>
      <c r="AT45" s="374"/>
      <c r="AU45" s="423">
        <f t="shared" si="28"/>
        <v>118000</v>
      </c>
      <c r="AV45" s="423">
        <f t="shared" si="15"/>
        <v>100</v>
      </c>
      <c r="AW45" s="374"/>
      <c r="AX45" s="423">
        <f t="shared" si="29"/>
        <v>118000</v>
      </c>
      <c r="AY45" s="447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130" t="s">
        <v>63</v>
      </c>
      <c r="K46" s="61"/>
      <c r="L46" s="62"/>
      <c r="M46" s="63"/>
      <c r="N46" s="101" t="s">
        <v>64</v>
      </c>
      <c r="O46" s="103">
        <f>O47</f>
        <v>110000</v>
      </c>
      <c r="P46" s="103">
        <f>P47</f>
        <v>120000</v>
      </c>
      <c r="Q46" s="103">
        <f>Q47</f>
        <v>120000</v>
      </c>
      <c r="R46" s="103">
        <f>R47</f>
        <v>110000</v>
      </c>
      <c r="S46" s="379"/>
      <c r="T46" s="103">
        <f>T47</f>
        <v>0</v>
      </c>
      <c r="U46" s="103">
        <f>U47</f>
        <v>0</v>
      </c>
      <c r="V46" s="103">
        <f>V47</f>
        <v>0</v>
      </c>
      <c r="W46" s="103">
        <f>W47</f>
        <v>0</v>
      </c>
      <c r="X46" s="102">
        <f t="shared" si="5"/>
        <v>0</v>
      </c>
      <c r="Y46" s="374"/>
      <c r="Z46" s="102">
        <f>Z47</f>
        <v>0</v>
      </c>
      <c r="AA46" s="103">
        <f>AA47</f>
        <v>0</v>
      </c>
      <c r="AB46" s="103">
        <f>AB47</f>
        <v>0</v>
      </c>
      <c r="AC46" s="103">
        <f>AC47</f>
        <v>0</v>
      </c>
      <c r="AD46" s="420">
        <f t="shared" si="7"/>
        <v>0</v>
      </c>
      <c r="AE46" s="374"/>
      <c r="AF46" s="420">
        <f t="shared" si="8"/>
        <v>0</v>
      </c>
      <c r="AG46" s="420">
        <f t="shared" si="9"/>
        <v>0</v>
      </c>
      <c r="AH46" s="374"/>
      <c r="AI46" s="420">
        <f>AI47</f>
        <v>110000</v>
      </c>
      <c r="AJ46" s="103">
        <f>AJ47</f>
        <v>0</v>
      </c>
      <c r="AK46" s="103">
        <f>AK47</f>
        <v>0</v>
      </c>
      <c r="AL46" s="103">
        <f>AL47</f>
        <v>110000</v>
      </c>
      <c r="AM46" s="420">
        <f t="shared" si="11"/>
        <v>100</v>
      </c>
      <c r="AN46" s="374"/>
      <c r="AO46" s="420">
        <f>AO47</f>
        <v>0</v>
      </c>
      <c r="AP46" s="103">
        <f>AP47</f>
        <v>0</v>
      </c>
      <c r="AQ46" s="103">
        <f>AQ47</f>
        <v>0</v>
      </c>
      <c r="AR46" s="103">
        <f>AR47</f>
        <v>0</v>
      </c>
      <c r="AS46" s="420">
        <f t="shared" si="13"/>
        <v>0</v>
      </c>
      <c r="AT46" s="374"/>
      <c r="AU46" s="420">
        <f t="shared" si="28"/>
        <v>110000</v>
      </c>
      <c r="AV46" s="420">
        <f t="shared" si="15"/>
        <v>100</v>
      </c>
      <c r="AW46" s="374"/>
      <c r="AX46" s="420">
        <f t="shared" si="29"/>
        <v>110000</v>
      </c>
      <c r="AY46" s="448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1</v>
      </c>
      <c r="L47" s="62"/>
      <c r="M47" s="63"/>
      <c r="N47" s="134" t="s">
        <v>65</v>
      </c>
      <c r="O47" s="129">
        <v>110000</v>
      </c>
      <c r="P47" s="136">
        <v>120000</v>
      </c>
      <c r="Q47" s="137">
        <v>120000</v>
      </c>
      <c r="R47" s="129">
        <v>110000</v>
      </c>
      <c r="S47" s="375"/>
      <c r="T47" s="129"/>
      <c r="U47" s="129"/>
      <c r="V47" s="129"/>
      <c r="W47" s="129">
        <f>SUM(T47:V47)</f>
        <v>0</v>
      </c>
      <c r="X47" s="135">
        <f t="shared" si="5"/>
        <v>0</v>
      </c>
      <c r="Y47" s="374"/>
      <c r="Z47" s="135"/>
      <c r="AA47" s="129"/>
      <c r="AB47" s="129"/>
      <c r="AC47" s="129">
        <f>SUM(Z47:AB47)</f>
        <v>0</v>
      </c>
      <c r="AD47" s="424">
        <f t="shared" si="7"/>
        <v>0</v>
      </c>
      <c r="AE47" s="374"/>
      <c r="AF47" s="424">
        <f t="shared" si="8"/>
        <v>0</v>
      </c>
      <c r="AG47" s="424">
        <f t="shared" si="9"/>
        <v>0</v>
      </c>
      <c r="AH47" s="374"/>
      <c r="AI47" s="424">
        <v>110000</v>
      </c>
      <c r="AJ47" s="129"/>
      <c r="AK47" s="129"/>
      <c r="AL47" s="129">
        <f>SUM(AI47:AK47)</f>
        <v>110000</v>
      </c>
      <c r="AM47" s="424">
        <f t="shared" si="11"/>
        <v>100</v>
      </c>
      <c r="AN47" s="374"/>
      <c r="AO47" s="424"/>
      <c r="AP47" s="129"/>
      <c r="AQ47" s="129"/>
      <c r="AR47" s="129">
        <f>SUM(AO47:AQ47)</f>
        <v>0</v>
      </c>
      <c r="AS47" s="424">
        <f t="shared" si="13"/>
        <v>0</v>
      </c>
      <c r="AT47" s="374"/>
      <c r="AU47" s="424">
        <f t="shared" si="28"/>
        <v>110000</v>
      </c>
      <c r="AV47" s="424">
        <f t="shared" si="15"/>
        <v>100</v>
      </c>
      <c r="AW47" s="374"/>
      <c r="AX47" s="424">
        <f t="shared" si="29"/>
        <v>110000</v>
      </c>
      <c r="AY47" s="449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55</v>
      </c>
      <c r="K48" s="61"/>
      <c r="L48" s="62"/>
      <c r="M48" s="63"/>
      <c r="N48" s="101" t="s">
        <v>56</v>
      </c>
      <c r="O48" s="103">
        <f>O49+O50+O51</f>
        <v>8000</v>
      </c>
      <c r="P48" s="131">
        <f>P49+P50+P51</f>
        <v>9000</v>
      </c>
      <c r="Q48" s="132">
        <f>Q49+Q50+Q51</f>
        <v>10000</v>
      </c>
      <c r="R48" s="103">
        <f>R49+R50+R51</f>
        <v>8000</v>
      </c>
      <c r="S48" s="379"/>
      <c r="T48" s="103">
        <f>T49+T50+T51</f>
        <v>0</v>
      </c>
      <c r="U48" s="103">
        <f>U49+U50+U51</f>
        <v>0</v>
      </c>
      <c r="V48" s="103">
        <f>V49+V50+V51</f>
        <v>0</v>
      </c>
      <c r="W48" s="103">
        <f>SUM(T48:V48)</f>
        <v>0</v>
      </c>
      <c r="X48" s="102">
        <f t="shared" si="5"/>
        <v>0</v>
      </c>
      <c r="Y48" s="374"/>
      <c r="Z48" s="102">
        <f>Z49+Z50+Z51</f>
        <v>0</v>
      </c>
      <c r="AA48" s="103">
        <f>AA49+AA50+AA51</f>
        <v>0</v>
      </c>
      <c r="AB48" s="103">
        <f>AB49+AB50+AB51</f>
        <v>0</v>
      </c>
      <c r="AC48" s="103">
        <f>SUM(Z48:AB48)</f>
        <v>0</v>
      </c>
      <c r="AD48" s="420">
        <f t="shared" si="7"/>
        <v>0</v>
      </c>
      <c r="AE48" s="374"/>
      <c r="AF48" s="420">
        <f t="shared" si="8"/>
        <v>0</v>
      </c>
      <c r="AG48" s="420">
        <f t="shared" si="9"/>
        <v>0</v>
      </c>
      <c r="AH48" s="374"/>
      <c r="AI48" s="420">
        <f>AI49+AI50+AI51</f>
        <v>8000</v>
      </c>
      <c r="AJ48" s="103">
        <f>AJ49+AJ50+AJ51</f>
        <v>0</v>
      </c>
      <c r="AK48" s="103">
        <f>AK49+AK50+AK51</f>
        <v>0</v>
      </c>
      <c r="AL48" s="103">
        <f>SUM(AI48:AK48)</f>
        <v>8000</v>
      </c>
      <c r="AM48" s="420">
        <f t="shared" si="11"/>
        <v>100</v>
      </c>
      <c r="AN48" s="374"/>
      <c r="AO48" s="420">
        <f>AO49+AO50+AO51</f>
        <v>0</v>
      </c>
      <c r="AP48" s="103">
        <f>AP49+AP50+AP51</f>
        <v>0</v>
      </c>
      <c r="AQ48" s="103">
        <f>AQ49+AQ50+AQ51</f>
        <v>0</v>
      </c>
      <c r="AR48" s="103">
        <f>SUM(AO48:AQ48)</f>
        <v>0</v>
      </c>
      <c r="AS48" s="420">
        <f t="shared" si="13"/>
        <v>0</v>
      </c>
      <c r="AT48" s="374"/>
      <c r="AU48" s="420">
        <f t="shared" si="28"/>
        <v>8000</v>
      </c>
      <c r="AV48" s="420">
        <f t="shared" si="15"/>
        <v>100</v>
      </c>
      <c r="AW48" s="374"/>
      <c r="AX48" s="420">
        <f t="shared" si="29"/>
        <v>8000</v>
      </c>
      <c r="AY48" s="448">
        <f t="shared" si="17"/>
        <v>100</v>
      </c>
    </row>
    <row r="49" spans="1:56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2</v>
      </c>
      <c r="L49" s="62"/>
      <c r="M49" s="63"/>
      <c r="N49" s="134" t="s">
        <v>57</v>
      </c>
      <c r="O49" s="129">
        <v>3000</v>
      </c>
      <c r="P49" s="136">
        <v>3000</v>
      </c>
      <c r="Q49" s="137">
        <v>3000</v>
      </c>
      <c r="R49" s="129">
        <v>3000</v>
      </c>
      <c r="S49" s="375"/>
      <c r="T49" s="129"/>
      <c r="U49" s="129"/>
      <c r="V49" s="129"/>
      <c r="W49" s="129">
        <f>SUM(T49:V49)</f>
        <v>0</v>
      </c>
      <c r="X49" s="135">
        <f t="shared" si="5"/>
        <v>0</v>
      </c>
      <c r="Y49" s="374"/>
      <c r="Z49" s="135"/>
      <c r="AA49" s="129"/>
      <c r="AB49" s="129"/>
      <c r="AC49" s="129">
        <f>SUM(Z49:AB49)</f>
        <v>0</v>
      </c>
      <c r="AD49" s="424">
        <f t="shared" si="7"/>
        <v>0</v>
      </c>
      <c r="AE49" s="374"/>
      <c r="AF49" s="424">
        <f t="shared" si="8"/>
        <v>0</v>
      </c>
      <c r="AG49" s="424">
        <f t="shared" si="9"/>
        <v>0</v>
      </c>
      <c r="AH49" s="374"/>
      <c r="AI49" s="424">
        <v>3000</v>
      </c>
      <c r="AJ49" s="129"/>
      <c r="AK49" s="129"/>
      <c r="AL49" s="129">
        <f>SUM(AI49:AK49)</f>
        <v>3000</v>
      </c>
      <c r="AM49" s="424">
        <f t="shared" si="11"/>
        <v>100</v>
      </c>
      <c r="AN49" s="374"/>
      <c r="AO49" s="424"/>
      <c r="AP49" s="129"/>
      <c r="AQ49" s="129"/>
      <c r="AR49" s="129">
        <f>SUM(AO49:AQ49)</f>
        <v>0</v>
      </c>
      <c r="AS49" s="424">
        <f t="shared" si="13"/>
        <v>0</v>
      </c>
      <c r="AT49" s="374"/>
      <c r="AU49" s="424">
        <f t="shared" si="28"/>
        <v>3000</v>
      </c>
      <c r="AV49" s="424">
        <f t="shared" si="15"/>
        <v>100</v>
      </c>
      <c r="AW49" s="374"/>
      <c r="AX49" s="424">
        <f t="shared" si="29"/>
        <v>3000</v>
      </c>
      <c r="AY49" s="449">
        <f t="shared" si="17"/>
        <v>100</v>
      </c>
    </row>
    <row r="50" spans="1:56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5</v>
      </c>
      <c r="L50" s="62"/>
      <c r="M50" s="63"/>
      <c r="N50" s="134" t="s">
        <v>58</v>
      </c>
      <c r="O50" s="129">
        <v>1000</v>
      </c>
      <c r="P50" s="136">
        <v>1000</v>
      </c>
      <c r="Q50" s="137">
        <v>1000</v>
      </c>
      <c r="R50" s="129">
        <v>1000</v>
      </c>
      <c r="S50" s="375"/>
      <c r="T50" s="129"/>
      <c r="U50" s="129"/>
      <c r="V50" s="129"/>
      <c r="W50" s="129">
        <f>SUM(T50:V50)</f>
        <v>0</v>
      </c>
      <c r="X50" s="135">
        <f t="shared" si="5"/>
        <v>0</v>
      </c>
      <c r="Y50" s="374"/>
      <c r="Z50" s="135"/>
      <c r="AA50" s="129"/>
      <c r="AB50" s="129"/>
      <c r="AC50" s="129">
        <f>SUM(Z50:AB50)</f>
        <v>0</v>
      </c>
      <c r="AD50" s="424">
        <f t="shared" si="7"/>
        <v>0</v>
      </c>
      <c r="AE50" s="374"/>
      <c r="AF50" s="424">
        <f t="shared" si="8"/>
        <v>0</v>
      </c>
      <c r="AG50" s="424">
        <f t="shared" si="9"/>
        <v>0</v>
      </c>
      <c r="AH50" s="374"/>
      <c r="AI50" s="424">
        <v>1000</v>
      </c>
      <c r="AJ50" s="129"/>
      <c r="AK50" s="129"/>
      <c r="AL50" s="129">
        <f>SUM(AI50:AK50)</f>
        <v>1000</v>
      </c>
      <c r="AM50" s="424">
        <f t="shared" si="11"/>
        <v>100</v>
      </c>
      <c r="AN50" s="374"/>
      <c r="AO50" s="424"/>
      <c r="AP50" s="129"/>
      <c r="AQ50" s="129"/>
      <c r="AR50" s="129">
        <f>SUM(AO50:AQ50)</f>
        <v>0</v>
      </c>
      <c r="AS50" s="424">
        <f t="shared" si="13"/>
        <v>0</v>
      </c>
      <c r="AT50" s="374"/>
      <c r="AU50" s="424">
        <f t="shared" si="28"/>
        <v>1000</v>
      </c>
      <c r="AV50" s="424">
        <f t="shared" si="15"/>
        <v>100</v>
      </c>
      <c r="AW50" s="374"/>
      <c r="AX50" s="424">
        <f t="shared" si="29"/>
        <v>1000</v>
      </c>
      <c r="AY50" s="449">
        <f t="shared" si="17"/>
        <v>100</v>
      </c>
    </row>
    <row r="51" spans="1:56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7</v>
      </c>
      <c r="L51" s="62"/>
      <c r="M51" s="63"/>
      <c r="N51" s="134" t="s">
        <v>59</v>
      </c>
      <c r="O51" s="129">
        <v>4000</v>
      </c>
      <c r="P51" s="136">
        <v>5000</v>
      </c>
      <c r="Q51" s="137">
        <v>6000</v>
      </c>
      <c r="R51" s="129">
        <v>4000</v>
      </c>
      <c r="S51" s="375"/>
      <c r="T51" s="129"/>
      <c r="U51" s="129"/>
      <c r="V51" s="129"/>
      <c r="W51" s="129">
        <f>SUM(T51:V51)</f>
        <v>0</v>
      </c>
      <c r="X51" s="135">
        <f t="shared" si="5"/>
        <v>0</v>
      </c>
      <c r="Y51" s="374"/>
      <c r="Z51" s="135"/>
      <c r="AA51" s="129"/>
      <c r="AB51" s="129"/>
      <c r="AC51" s="129">
        <f>SUM(Z51:AB51)</f>
        <v>0</v>
      </c>
      <c r="AD51" s="424">
        <f t="shared" si="7"/>
        <v>0</v>
      </c>
      <c r="AE51" s="374"/>
      <c r="AF51" s="424">
        <f t="shared" si="8"/>
        <v>0</v>
      </c>
      <c r="AG51" s="424">
        <f t="shared" si="9"/>
        <v>0</v>
      </c>
      <c r="AH51" s="374"/>
      <c r="AI51" s="424">
        <v>4000</v>
      </c>
      <c r="AJ51" s="129"/>
      <c r="AK51" s="129"/>
      <c r="AL51" s="129">
        <f>SUM(AI51:AK51)</f>
        <v>4000</v>
      </c>
      <c r="AM51" s="424">
        <f t="shared" si="11"/>
        <v>100</v>
      </c>
      <c r="AN51" s="374"/>
      <c r="AO51" s="424"/>
      <c r="AP51" s="129"/>
      <c r="AQ51" s="129"/>
      <c r="AR51" s="129">
        <f>SUM(AO51:AQ51)</f>
        <v>0</v>
      </c>
      <c r="AS51" s="424">
        <f t="shared" si="13"/>
        <v>0</v>
      </c>
      <c r="AT51" s="374"/>
      <c r="AU51" s="424">
        <f t="shared" si="28"/>
        <v>4000</v>
      </c>
      <c r="AV51" s="424">
        <f t="shared" si="15"/>
        <v>100</v>
      </c>
      <c r="AW51" s="374"/>
      <c r="AX51" s="424">
        <f t="shared" si="29"/>
        <v>4000</v>
      </c>
      <c r="AY51" s="449">
        <f t="shared" si="17"/>
        <v>100</v>
      </c>
    </row>
    <row r="52" spans="1:56" ht="30" customHeight="1" x14ac:dyDescent="0.2">
      <c r="A52" s="82"/>
      <c r="B52" s="83"/>
      <c r="C52" s="83"/>
      <c r="D52" s="63"/>
      <c r="E52" s="60"/>
      <c r="F52" s="83"/>
      <c r="G52" s="104"/>
      <c r="H52" s="199" t="s">
        <v>74</v>
      </c>
      <c r="I52" s="200"/>
      <c r="J52" s="201"/>
      <c r="K52" s="202"/>
      <c r="L52" s="202"/>
      <c r="M52" s="203"/>
      <c r="N52" s="204" t="s">
        <v>75</v>
      </c>
      <c r="O52" s="206">
        <f>O53</f>
        <v>2000</v>
      </c>
      <c r="P52" s="206">
        <f t="shared" ref="P52:Q54" si="30">P53</f>
        <v>2000</v>
      </c>
      <c r="Q52" s="206">
        <f t="shared" si="30"/>
        <v>2000</v>
      </c>
      <c r="R52" s="206">
        <f>R53</f>
        <v>2000</v>
      </c>
      <c r="S52" s="399"/>
      <c r="T52" s="206">
        <f t="shared" ref="T52:V54" si="31">T53</f>
        <v>1000</v>
      </c>
      <c r="U52" s="206">
        <f t="shared" si="31"/>
        <v>1000</v>
      </c>
      <c r="V52" s="206">
        <f t="shared" si="31"/>
        <v>0</v>
      </c>
      <c r="W52" s="206">
        <f t="shared" ref="W52:W55" si="32">T52+U52+V52</f>
        <v>2000</v>
      </c>
      <c r="X52" s="205">
        <f t="shared" si="5"/>
        <v>100</v>
      </c>
      <c r="Y52" s="374"/>
      <c r="Z52" s="205">
        <f t="shared" ref="Z52:AB54" si="33">Z53</f>
        <v>0</v>
      </c>
      <c r="AA52" s="206">
        <f t="shared" si="33"/>
        <v>0</v>
      </c>
      <c r="AB52" s="206">
        <f t="shared" si="33"/>
        <v>0</v>
      </c>
      <c r="AC52" s="206">
        <f t="shared" ref="AC52:AC55" si="34">Z52+AA52+AB52</f>
        <v>0</v>
      </c>
      <c r="AD52" s="428">
        <f t="shared" si="7"/>
        <v>0</v>
      </c>
      <c r="AE52" s="374"/>
      <c r="AF52" s="428">
        <f t="shared" si="8"/>
        <v>2000</v>
      </c>
      <c r="AG52" s="428">
        <f t="shared" si="9"/>
        <v>100</v>
      </c>
      <c r="AH52" s="374"/>
      <c r="AI52" s="428">
        <f t="shared" ref="AI52:AK54" si="35">AI53</f>
        <v>0</v>
      </c>
      <c r="AJ52" s="206">
        <f t="shared" si="35"/>
        <v>0</v>
      </c>
      <c r="AK52" s="206">
        <f t="shared" si="35"/>
        <v>0</v>
      </c>
      <c r="AL52" s="206">
        <f t="shared" ref="AL52:AL55" si="36">AI52+AJ52+AK52</f>
        <v>0</v>
      </c>
      <c r="AM52" s="428">
        <f t="shared" si="11"/>
        <v>0</v>
      </c>
      <c r="AN52" s="374"/>
      <c r="AO52" s="428">
        <f t="shared" ref="AO52:AQ54" si="37">AO53</f>
        <v>0</v>
      </c>
      <c r="AP52" s="206">
        <f t="shared" si="37"/>
        <v>0</v>
      </c>
      <c r="AQ52" s="206">
        <f t="shared" si="37"/>
        <v>0</v>
      </c>
      <c r="AR52" s="206">
        <f t="shared" ref="AR52:AR55" si="38">AO52+AP52+AQ52</f>
        <v>0</v>
      </c>
      <c r="AS52" s="428">
        <f t="shared" si="13"/>
        <v>0</v>
      </c>
      <c r="AT52" s="374"/>
      <c r="AU52" s="428">
        <f t="shared" si="28"/>
        <v>0</v>
      </c>
      <c r="AV52" s="428">
        <f t="shared" si="15"/>
        <v>0</v>
      </c>
      <c r="AW52" s="374"/>
      <c r="AX52" s="428">
        <f t="shared" si="29"/>
        <v>2000</v>
      </c>
      <c r="AY52" s="428">
        <f t="shared" si="17"/>
        <v>100</v>
      </c>
    </row>
    <row r="53" spans="1:56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123">
        <v>2</v>
      </c>
      <c r="J53" s="60"/>
      <c r="K53" s="83"/>
      <c r="L53" s="83"/>
      <c r="M53" s="63"/>
      <c r="N53" s="124" t="s">
        <v>54</v>
      </c>
      <c r="O53" s="188">
        <f>O54</f>
        <v>2000</v>
      </c>
      <c r="P53" s="188">
        <f t="shared" si="30"/>
        <v>2000</v>
      </c>
      <c r="Q53" s="188">
        <f t="shared" si="30"/>
        <v>2000</v>
      </c>
      <c r="R53" s="188">
        <f>R54</f>
        <v>2000</v>
      </c>
      <c r="S53" s="387"/>
      <c r="T53" s="188">
        <f t="shared" si="31"/>
        <v>1000</v>
      </c>
      <c r="U53" s="188">
        <f t="shared" si="31"/>
        <v>1000</v>
      </c>
      <c r="V53" s="188">
        <f t="shared" si="31"/>
        <v>0</v>
      </c>
      <c r="W53" s="188">
        <f t="shared" si="32"/>
        <v>2000</v>
      </c>
      <c r="X53" s="125">
        <f t="shared" si="5"/>
        <v>100</v>
      </c>
      <c r="Y53" s="374"/>
      <c r="Z53" s="125">
        <f t="shared" si="33"/>
        <v>0</v>
      </c>
      <c r="AA53" s="188">
        <f t="shared" si="33"/>
        <v>0</v>
      </c>
      <c r="AB53" s="188">
        <f t="shared" si="33"/>
        <v>0</v>
      </c>
      <c r="AC53" s="188">
        <f t="shared" si="34"/>
        <v>0</v>
      </c>
      <c r="AD53" s="423">
        <f t="shared" si="7"/>
        <v>0</v>
      </c>
      <c r="AE53" s="374"/>
      <c r="AF53" s="423">
        <f t="shared" si="8"/>
        <v>2000</v>
      </c>
      <c r="AG53" s="423">
        <f t="shared" si="9"/>
        <v>100</v>
      </c>
      <c r="AH53" s="374"/>
      <c r="AI53" s="423">
        <f t="shared" si="35"/>
        <v>0</v>
      </c>
      <c r="AJ53" s="188">
        <f t="shared" si="35"/>
        <v>0</v>
      </c>
      <c r="AK53" s="188">
        <f t="shared" si="35"/>
        <v>0</v>
      </c>
      <c r="AL53" s="188">
        <f t="shared" si="36"/>
        <v>0</v>
      </c>
      <c r="AM53" s="423">
        <f t="shared" si="11"/>
        <v>0</v>
      </c>
      <c r="AN53" s="374"/>
      <c r="AO53" s="423">
        <f t="shared" si="37"/>
        <v>0</v>
      </c>
      <c r="AP53" s="188">
        <f t="shared" si="37"/>
        <v>0</v>
      </c>
      <c r="AQ53" s="188">
        <f t="shared" si="37"/>
        <v>0</v>
      </c>
      <c r="AR53" s="188">
        <f t="shared" si="38"/>
        <v>0</v>
      </c>
      <c r="AS53" s="423">
        <f t="shared" si="13"/>
        <v>0</v>
      </c>
      <c r="AT53" s="374"/>
      <c r="AU53" s="423">
        <f t="shared" si="28"/>
        <v>0</v>
      </c>
      <c r="AV53" s="423">
        <f t="shared" si="15"/>
        <v>0</v>
      </c>
      <c r="AW53" s="374"/>
      <c r="AX53" s="423">
        <f t="shared" si="29"/>
        <v>2000</v>
      </c>
      <c r="AY53" s="423">
        <f t="shared" si="17"/>
        <v>100</v>
      </c>
    </row>
    <row r="54" spans="1:56" ht="30" customHeight="1" x14ac:dyDescent="0.2">
      <c r="A54" s="82"/>
      <c r="B54" s="83"/>
      <c r="C54" s="83"/>
      <c r="D54" s="63"/>
      <c r="E54" s="60"/>
      <c r="F54" s="83"/>
      <c r="G54" s="104"/>
      <c r="H54" s="190"/>
      <c r="I54" s="191"/>
      <c r="J54" s="130" t="s">
        <v>63</v>
      </c>
      <c r="K54" s="176"/>
      <c r="L54" s="176"/>
      <c r="M54" s="177"/>
      <c r="N54" s="101" t="s">
        <v>64</v>
      </c>
      <c r="O54" s="192">
        <f>O55</f>
        <v>2000</v>
      </c>
      <c r="P54" s="192">
        <f t="shared" si="30"/>
        <v>2000</v>
      </c>
      <c r="Q54" s="192">
        <f t="shared" si="30"/>
        <v>2000</v>
      </c>
      <c r="R54" s="192">
        <f>R55</f>
        <v>2000</v>
      </c>
      <c r="S54" s="380"/>
      <c r="T54" s="192">
        <f>T55</f>
        <v>1000</v>
      </c>
      <c r="U54" s="192">
        <f t="shared" si="31"/>
        <v>1000</v>
      </c>
      <c r="V54" s="192">
        <f t="shared" si="31"/>
        <v>0</v>
      </c>
      <c r="W54" s="192">
        <f t="shared" si="32"/>
        <v>2000</v>
      </c>
      <c r="X54" s="65">
        <f t="shared" si="5"/>
        <v>100</v>
      </c>
      <c r="Y54" s="374"/>
      <c r="Z54" s="102">
        <f>Z55</f>
        <v>0</v>
      </c>
      <c r="AA54" s="192">
        <f t="shared" si="33"/>
        <v>0</v>
      </c>
      <c r="AB54" s="192">
        <f t="shared" si="33"/>
        <v>0</v>
      </c>
      <c r="AC54" s="192">
        <f t="shared" si="34"/>
        <v>0</v>
      </c>
      <c r="AD54" s="424">
        <f t="shared" si="7"/>
        <v>0</v>
      </c>
      <c r="AE54" s="374"/>
      <c r="AF54" s="420">
        <f t="shared" si="8"/>
        <v>2000</v>
      </c>
      <c r="AG54" s="420">
        <f t="shared" si="9"/>
        <v>100</v>
      </c>
      <c r="AH54" s="374"/>
      <c r="AI54" s="420">
        <f>AI55</f>
        <v>0</v>
      </c>
      <c r="AJ54" s="192">
        <f t="shared" si="35"/>
        <v>0</v>
      </c>
      <c r="AK54" s="192">
        <f t="shared" si="35"/>
        <v>0</v>
      </c>
      <c r="AL54" s="192">
        <f t="shared" si="36"/>
        <v>0</v>
      </c>
      <c r="AM54" s="424">
        <f t="shared" si="11"/>
        <v>0</v>
      </c>
      <c r="AN54" s="374"/>
      <c r="AO54" s="420">
        <f>AO55</f>
        <v>0</v>
      </c>
      <c r="AP54" s="192">
        <f t="shared" si="37"/>
        <v>0</v>
      </c>
      <c r="AQ54" s="192">
        <f t="shared" si="37"/>
        <v>0</v>
      </c>
      <c r="AR54" s="192">
        <f t="shared" si="38"/>
        <v>0</v>
      </c>
      <c r="AS54" s="424">
        <f t="shared" si="13"/>
        <v>0</v>
      </c>
      <c r="AT54" s="374"/>
      <c r="AU54" s="420">
        <f t="shared" si="28"/>
        <v>0</v>
      </c>
      <c r="AV54" s="65">
        <f t="shared" si="15"/>
        <v>0</v>
      </c>
      <c r="AW54" s="374"/>
      <c r="AX54" s="420">
        <f t="shared" si="29"/>
        <v>2000</v>
      </c>
      <c r="AY54" s="420">
        <f t="shared" si="17"/>
        <v>100</v>
      </c>
    </row>
    <row r="55" spans="1:56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1</v>
      </c>
      <c r="L55" s="62"/>
      <c r="M55" s="63"/>
      <c r="N55" s="134" t="s">
        <v>65</v>
      </c>
      <c r="O55" s="129">
        <v>2000</v>
      </c>
      <c r="P55" s="136">
        <v>2000</v>
      </c>
      <c r="Q55" s="137">
        <v>2000</v>
      </c>
      <c r="R55" s="129">
        <v>2000</v>
      </c>
      <c r="S55" s="375"/>
      <c r="T55" s="129">
        <v>1000</v>
      </c>
      <c r="U55" s="129">
        <v>1000</v>
      </c>
      <c r="V55" s="129"/>
      <c r="W55" s="129">
        <f t="shared" si="32"/>
        <v>2000</v>
      </c>
      <c r="X55" s="65">
        <f t="shared" si="5"/>
        <v>100</v>
      </c>
      <c r="Y55" s="374"/>
      <c r="Z55" s="135"/>
      <c r="AA55" s="129"/>
      <c r="AB55" s="129"/>
      <c r="AC55" s="129">
        <f t="shared" si="34"/>
        <v>0</v>
      </c>
      <c r="AD55" s="424">
        <f t="shared" si="7"/>
        <v>0</v>
      </c>
      <c r="AE55" s="374"/>
      <c r="AF55" s="424">
        <f t="shared" si="8"/>
        <v>2000</v>
      </c>
      <c r="AG55" s="424">
        <f t="shared" si="9"/>
        <v>100</v>
      </c>
      <c r="AH55" s="374"/>
      <c r="AI55" s="424"/>
      <c r="AJ55" s="129"/>
      <c r="AK55" s="129"/>
      <c r="AL55" s="129">
        <f t="shared" si="36"/>
        <v>0</v>
      </c>
      <c r="AM55" s="424">
        <f t="shared" si="11"/>
        <v>0</v>
      </c>
      <c r="AN55" s="374"/>
      <c r="AO55" s="424"/>
      <c r="AP55" s="129"/>
      <c r="AQ55" s="129"/>
      <c r="AR55" s="129">
        <f t="shared" si="38"/>
        <v>0</v>
      </c>
      <c r="AS55" s="424">
        <f t="shared" si="13"/>
        <v>0</v>
      </c>
      <c r="AT55" s="374"/>
      <c r="AU55" s="424">
        <f t="shared" si="28"/>
        <v>0</v>
      </c>
      <c r="AV55" s="65">
        <f t="shared" si="15"/>
        <v>0</v>
      </c>
      <c r="AW55" s="374"/>
      <c r="AX55" s="424">
        <f t="shared" si="29"/>
        <v>2000</v>
      </c>
      <c r="AY55" s="424">
        <f t="shared" si="17"/>
        <v>100</v>
      </c>
    </row>
    <row r="56" spans="1:56" x14ac:dyDescent="0.2">
      <c r="AZ56" s="194"/>
      <c r="BA56" s="194"/>
      <c r="BB56" s="194"/>
      <c r="BC56" s="194"/>
      <c r="BD56" s="194"/>
    </row>
    <row r="57" spans="1:56" x14ac:dyDescent="0.2">
      <c r="AZ57" s="194"/>
      <c r="BA57" s="194"/>
      <c r="BB57" s="194"/>
      <c r="BC57" s="194"/>
      <c r="BD57" s="194"/>
    </row>
    <row r="58" spans="1:56" x14ac:dyDescent="0.2">
      <c r="AZ58" s="194"/>
      <c r="BA58" s="194"/>
      <c r="BB58" s="194"/>
      <c r="BC58" s="194"/>
      <c r="BD58" s="194"/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6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N18" sqref="N18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9" width="9.140625" style="14"/>
    <col min="240" max="247" width="4" style="14" customWidth="1"/>
    <col min="248" max="248" width="6" style="14" customWidth="1"/>
    <col min="249" max="250" width="4" style="14" customWidth="1"/>
    <col min="251" max="252" width="0" style="14" hidden="1" customWidth="1"/>
    <col min="253" max="253" width="47.7109375" style="14" customWidth="1"/>
    <col min="254" max="256" width="0" style="14" hidden="1" customWidth="1"/>
    <col min="257" max="257" width="14.5703125" style="14" customWidth="1"/>
    <col min="258" max="267" width="0" style="14" hidden="1" customWidth="1"/>
    <col min="268" max="268" width="1.7109375" style="14" customWidth="1"/>
    <col min="269" max="269" width="13" style="14" customWidth="1"/>
    <col min="270" max="271" width="11.7109375" style="14" customWidth="1"/>
    <col min="272" max="272" width="13" style="14" customWidth="1"/>
    <col min="273" max="273" width="11.7109375" style="14" customWidth="1"/>
    <col min="274" max="274" width="1.7109375" style="14" customWidth="1"/>
    <col min="275" max="275" width="13" style="14" customWidth="1"/>
    <col min="276" max="277" width="11.7109375" style="14" customWidth="1"/>
    <col min="278" max="278" width="13" style="14" customWidth="1"/>
    <col min="279" max="279" width="11.7109375" style="14" customWidth="1"/>
    <col min="280" max="280" width="1.7109375" style="14" customWidth="1"/>
    <col min="281" max="281" width="13" style="14" customWidth="1"/>
    <col min="282" max="282" width="11.7109375" style="14" customWidth="1"/>
    <col min="283" max="283" width="1.7109375" style="14" customWidth="1"/>
    <col min="284" max="287" width="13" style="14" customWidth="1"/>
    <col min="288" max="288" width="11.7109375" style="14" customWidth="1"/>
    <col min="289" max="289" width="1.7109375" style="14" customWidth="1"/>
    <col min="290" max="292" width="11.7109375" style="14" customWidth="1"/>
    <col min="293" max="293" width="13" style="14" customWidth="1"/>
    <col min="294" max="294" width="11.7109375" style="14" customWidth="1"/>
    <col min="295" max="295" width="1.7109375" style="14" customWidth="1"/>
    <col min="296" max="296" width="13" style="14" customWidth="1"/>
    <col min="297" max="297" width="11.7109375" style="14" customWidth="1"/>
    <col min="298" max="298" width="1.7109375" style="14" customWidth="1"/>
    <col min="299" max="299" width="14.5703125" style="14" customWidth="1"/>
    <col min="300" max="300" width="11.7109375" style="14" customWidth="1"/>
    <col min="301" max="495" width="9.140625" style="14"/>
    <col min="496" max="503" width="4" style="14" customWidth="1"/>
    <col min="504" max="504" width="6" style="14" customWidth="1"/>
    <col min="505" max="506" width="4" style="14" customWidth="1"/>
    <col min="507" max="508" width="0" style="14" hidden="1" customWidth="1"/>
    <col min="509" max="509" width="47.7109375" style="14" customWidth="1"/>
    <col min="510" max="512" width="0" style="14" hidden="1" customWidth="1"/>
    <col min="513" max="513" width="14.5703125" style="14" customWidth="1"/>
    <col min="514" max="523" width="0" style="14" hidden="1" customWidth="1"/>
    <col min="524" max="524" width="1.7109375" style="14" customWidth="1"/>
    <col min="525" max="525" width="13" style="14" customWidth="1"/>
    <col min="526" max="527" width="11.7109375" style="14" customWidth="1"/>
    <col min="528" max="528" width="13" style="14" customWidth="1"/>
    <col min="529" max="529" width="11.7109375" style="14" customWidth="1"/>
    <col min="530" max="530" width="1.7109375" style="14" customWidth="1"/>
    <col min="531" max="531" width="13" style="14" customWidth="1"/>
    <col min="532" max="533" width="11.7109375" style="14" customWidth="1"/>
    <col min="534" max="534" width="13" style="14" customWidth="1"/>
    <col min="535" max="535" width="11.7109375" style="14" customWidth="1"/>
    <col min="536" max="536" width="1.7109375" style="14" customWidth="1"/>
    <col min="537" max="537" width="13" style="14" customWidth="1"/>
    <col min="538" max="538" width="11.7109375" style="14" customWidth="1"/>
    <col min="539" max="539" width="1.7109375" style="14" customWidth="1"/>
    <col min="540" max="543" width="13" style="14" customWidth="1"/>
    <col min="544" max="544" width="11.7109375" style="14" customWidth="1"/>
    <col min="545" max="545" width="1.7109375" style="14" customWidth="1"/>
    <col min="546" max="548" width="11.7109375" style="14" customWidth="1"/>
    <col min="549" max="549" width="13" style="14" customWidth="1"/>
    <col min="550" max="550" width="11.7109375" style="14" customWidth="1"/>
    <col min="551" max="551" width="1.7109375" style="14" customWidth="1"/>
    <col min="552" max="552" width="13" style="14" customWidth="1"/>
    <col min="553" max="553" width="11.7109375" style="14" customWidth="1"/>
    <col min="554" max="554" width="1.7109375" style="14" customWidth="1"/>
    <col min="555" max="555" width="14.5703125" style="14" customWidth="1"/>
    <col min="556" max="556" width="11.7109375" style="14" customWidth="1"/>
    <col min="557" max="751" width="9.140625" style="14"/>
    <col min="752" max="759" width="4" style="14" customWidth="1"/>
    <col min="760" max="760" width="6" style="14" customWidth="1"/>
    <col min="761" max="762" width="4" style="14" customWidth="1"/>
    <col min="763" max="764" width="0" style="14" hidden="1" customWidth="1"/>
    <col min="765" max="765" width="47.7109375" style="14" customWidth="1"/>
    <col min="766" max="768" width="0" style="14" hidden="1" customWidth="1"/>
    <col min="769" max="769" width="14.5703125" style="14" customWidth="1"/>
    <col min="770" max="779" width="0" style="14" hidden="1" customWidth="1"/>
    <col min="780" max="780" width="1.7109375" style="14" customWidth="1"/>
    <col min="781" max="781" width="13" style="14" customWidth="1"/>
    <col min="782" max="783" width="11.7109375" style="14" customWidth="1"/>
    <col min="784" max="784" width="13" style="14" customWidth="1"/>
    <col min="785" max="785" width="11.7109375" style="14" customWidth="1"/>
    <col min="786" max="786" width="1.7109375" style="14" customWidth="1"/>
    <col min="787" max="787" width="13" style="14" customWidth="1"/>
    <col min="788" max="789" width="11.7109375" style="14" customWidth="1"/>
    <col min="790" max="790" width="13" style="14" customWidth="1"/>
    <col min="791" max="791" width="11.7109375" style="14" customWidth="1"/>
    <col min="792" max="792" width="1.7109375" style="14" customWidth="1"/>
    <col min="793" max="793" width="13" style="14" customWidth="1"/>
    <col min="794" max="794" width="11.7109375" style="14" customWidth="1"/>
    <col min="795" max="795" width="1.7109375" style="14" customWidth="1"/>
    <col min="796" max="799" width="13" style="14" customWidth="1"/>
    <col min="800" max="800" width="11.7109375" style="14" customWidth="1"/>
    <col min="801" max="801" width="1.7109375" style="14" customWidth="1"/>
    <col min="802" max="804" width="11.7109375" style="14" customWidth="1"/>
    <col min="805" max="805" width="13" style="14" customWidth="1"/>
    <col min="806" max="806" width="11.7109375" style="14" customWidth="1"/>
    <col min="807" max="807" width="1.7109375" style="14" customWidth="1"/>
    <col min="808" max="808" width="13" style="14" customWidth="1"/>
    <col min="809" max="809" width="11.7109375" style="14" customWidth="1"/>
    <col min="810" max="810" width="1.7109375" style="14" customWidth="1"/>
    <col min="811" max="811" width="14.5703125" style="14" customWidth="1"/>
    <col min="812" max="812" width="11.7109375" style="14" customWidth="1"/>
    <col min="813" max="1007" width="9.140625" style="14"/>
    <col min="1008" max="1015" width="4" style="14" customWidth="1"/>
    <col min="1016" max="1016" width="6" style="14" customWidth="1"/>
    <col min="1017" max="1018" width="4" style="14" customWidth="1"/>
    <col min="1019" max="1020" width="0" style="14" hidden="1" customWidth="1"/>
    <col min="1021" max="1021" width="47.7109375" style="14" customWidth="1"/>
    <col min="1022" max="1024" width="0" style="14" hidden="1" customWidth="1"/>
    <col min="1025" max="1025" width="14.5703125" style="14" customWidth="1"/>
    <col min="1026" max="1035" width="0" style="14" hidden="1" customWidth="1"/>
    <col min="1036" max="1036" width="1.7109375" style="14" customWidth="1"/>
    <col min="1037" max="1037" width="13" style="14" customWidth="1"/>
    <col min="1038" max="1039" width="11.7109375" style="14" customWidth="1"/>
    <col min="1040" max="1040" width="13" style="14" customWidth="1"/>
    <col min="1041" max="1041" width="11.7109375" style="14" customWidth="1"/>
    <col min="1042" max="1042" width="1.7109375" style="14" customWidth="1"/>
    <col min="1043" max="1043" width="13" style="14" customWidth="1"/>
    <col min="1044" max="1045" width="11.7109375" style="14" customWidth="1"/>
    <col min="1046" max="1046" width="13" style="14" customWidth="1"/>
    <col min="1047" max="1047" width="11.7109375" style="14" customWidth="1"/>
    <col min="1048" max="1048" width="1.7109375" style="14" customWidth="1"/>
    <col min="1049" max="1049" width="13" style="14" customWidth="1"/>
    <col min="1050" max="1050" width="11.7109375" style="14" customWidth="1"/>
    <col min="1051" max="1051" width="1.7109375" style="14" customWidth="1"/>
    <col min="1052" max="1055" width="13" style="14" customWidth="1"/>
    <col min="1056" max="1056" width="11.7109375" style="14" customWidth="1"/>
    <col min="1057" max="1057" width="1.7109375" style="14" customWidth="1"/>
    <col min="1058" max="1060" width="11.7109375" style="14" customWidth="1"/>
    <col min="1061" max="1061" width="13" style="14" customWidth="1"/>
    <col min="1062" max="1062" width="11.7109375" style="14" customWidth="1"/>
    <col min="1063" max="1063" width="1.7109375" style="14" customWidth="1"/>
    <col min="1064" max="1064" width="13" style="14" customWidth="1"/>
    <col min="1065" max="1065" width="11.7109375" style="14" customWidth="1"/>
    <col min="1066" max="1066" width="1.7109375" style="14" customWidth="1"/>
    <col min="1067" max="1067" width="14.5703125" style="14" customWidth="1"/>
    <col min="1068" max="1068" width="11.7109375" style="14" customWidth="1"/>
    <col min="1069" max="1263" width="9.140625" style="14"/>
    <col min="1264" max="1271" width="4" style="14" customWidth="1"/>
    <col min="1272" max="1272" width="6" style="14" customWidth="1"/>
    <col min="1273" max="1274" width="4" style="14" customWidth="1"/>
    <col min="1275" max="1276" width="0" style="14" hidden="1" customWidth="1"/>
    <col min="1277" max="1277" width="47.7109375" style="14" customWidth="1"/>
    <col min="1278" max="1280" width="0" style="14" hidden="1" customWidth="1"/>
    <col min="1281" max="1281" width="14.5703125" style="14" customWidth="1"/>
    <col min="1282" max="1291" width="0" style="14" hidden="1" customWidth="1"/>
    <col min="1292" max="1292" width="1.7109375" style="14" customWidth="1"/>
    <col min="1293" max="1293" width="13" style="14" customWidth="1"/>
    <col min="1294" max="1295" width="11.7109375" style="14" customWidth="1"/>
    <col min="1296" max="1296" width="13" style="14" customWidth="1"/>
    <col min="1297" max="1297" width="11.7109375" style="14" customWidth="1"/>
    <col min="1298" max="1298" width="1.7109375" style="14" customWidth="1"/>
    <col min="1299" max="1299" width="13" style="14" customWidth="1"/>
    <col min="1300" max="1301" width="11.7109375" style="14" customWidth="1"/>
    <col min="1302" max="1302" width="13" style="14" customWidth="1"/>
    <col min="1303" max="1303" width="11.7109375" style="14" customWidth="1"/>
    <col min="1304" max="1304" width="1.7109375" style="14" customWidth="1"/>
    <col min="1305" max="1305" width="13" style="14" customWidth="1"/>
    <col min="1306" max="1306" width="11.7109375" style="14" customWidth="1"/>
    <col min="1307" max="1307" width="1.7109375" style="14" customWidth="1"/>
    <col min="1308" max="1311" width="13" style="14" customWidth="1"/>
    <col min="1312" max="1312" width="11.7109375" style="14" customWidth="1"/>
    <col min="1313" max="1313" width="1.7109375" style="14" customWidth="1"/>
    <col min="1314" max="1316" width="11.7109375" style="14" customWidth="1"/>
    <col min="1317" max="1317" width="13" style="14" customWidth="1"/>
    <col min="1318" max="1318" width="11.7109375" style="14" customWidth="1"/>
    <col min="1319" max="1319" width="1.7109375" style="14" customWidth="1"/>
    <col min="1320" max="1320" width="13" style="14" customWidth="1"/>
    <col min="1321" max="1321" width="11.7109375" style="14" customWidth="1"/>
    <col min="1322" max="1322" width="1.7109375" style="14" customWidth="1"/>
    <col min="1323" max="1323" width="14.5703125" style="14" customWidth="1"/>
    <col min="1324" max="1324" width="11.7109375" style="14" customWidth="1"/>
    <col min="1325" max="1519" width="9.140625" style="14"/>
    <col min="1520" max="1527" width="4" style="14" customWidth="1"/>
    <col min="1528" max="1528" width="6" style="14" customWidth="1"/>
    <col min="1529" max="1530" width="4" style="14" customWidth="1"/>
    <col min="1531" max="1532" width="0" style="14" hidden="1" customWidth="1"/>
    <col min="1533" max="1533" width="47.7109375" style="14" customWidth="1"/>
    <col min="1534" max="1536" width="0" style="14" hidden="1" customWidth="1"/>
    <col min="1537" max="1537" width="14.5703125" style="14" customWidth="1"/>
    <col min="1538" max="1547" width="0" style="14" hidden="1" customWidth="1"/>
    <col min="1548" max="1548" width="1.7109375" style="14" customWidth="1"/>
    <col min="1549" max="1549" width="13" style="14" customWidth="1"/>
    <col min="1550" max="1551" width="11.7109375" style="14" customWidth="1"/>
    <col min="1552" max="1552" width="13" style="14" customWidth="1"/>
    <col min="1553" max="1553" width="11.7109375" style="14" customWidth="1"/>
    <col min="1554" max="1554" width="1.7109375" style="14" customWidth="1"/>
    <col min="1555" max="1555" width="13" style="14" customWidth="1"/>
    <col min="1556" max="1557" width="11.7109375" style="14" customWidth="1"/>
    <col min="1558" max="1558" width="13" style="14" customWidth="1"/>
    <col min="1559" max="1559" width="11.7109375" style="14" customWidth="1"/>
    <col min="1560" max="1560" width="1.7109375" style="14" customWidth="1"/>
    <col min="1561" max="1561" width="13" style="14" customWidth="1"/>
    <col min="1562" max="1562" width="11.7109375" style="14" customWidth="1"/>
    <col min="1563" max="1563" width="1.7109375" style="14" customWidth="1"/>
    <col min="1564" max="1567" width="13" style="14" customWidth="1"/>
    <col min="1568" max="1568" width="11.7109375" style="14" customWidth="1"/>
    <col min="1569" max="1569" width="1.7109375" style="14" customWidth="1"/>
    <col min="1570" max="1572" width="11.7109375" style="14" customWidth="1"/>
    <col min="1573" max="1573" width="13" style="14" customWidth="1"/>
    <col min="1574" max="1574" width="11.7109375" style="14" customWidth="1"/>
    <col min="1575" max="1575" width="1.7109375" style="14" customWidth="1"/>
    <col min="1576" max="1576" width="13" style="14" customWidth="1"/>
    <col min="1577" max="1577" width="11.7109375" style="14" customWidth="1"/>
    <col min="1578" max="1578" width="1.7109375" style="14" customWidth="1"/>
    <col min="1579" max="1579" width="14.5703125" style="14" customWidth="1"/>
    <col min="1580" max="1580" width="11.7109375" style="14" customWidth="1"/>
    <col min="1581" max="1775" width="9.140625" style="14"/>
    <col min="1776" max="1783" width="4" style="14" customWidth="1"/>
    <col min="1784" max="1784" width="6" style="14" customWidth="1"/>
    <col min="1785" max="1786" width="4" style="14" customWidth="1"/>
    <col min="1787" max="1788" width="0" style="14" hidden="1" customWidth="1"/>
    <col min="1789" max="1789" width="47.7109375" style="14" customWidth="1"/>
    <col min="1790" max="1792" width="0" style="14" hidden="1" customWidth="1"/>
    <col min="1793" max="1793" width="14.5703125" style="14" customWidth="1"/>
    <col min="1794" max="1803" width="0" style="14" hidden="1" customWidth="1"/>
    <col min="1804" max="1804" width="1.7109375" style="14" customWidth="1"/>
    <col min="1805" max="1805" width="13" style="14" customWidth="1"/>
    <col min="1806" max="1807" width="11.7109375" style="14" customWidth="1"/>
    <col min="1808" max="1808" width="13" style="14" customWidth="1"/>
    <col min="1809" max="1809" width="11.7109375" style="14" customWidth="1"/>
    <col min="1810" max="1810" width="1.7109375" style="14" customWidth="1"/>
    <col min="1811" max="1811" width="13" style="14" customWidth="1"/>
    <col min="1812" max="1813" width="11.7109375" style="14" customWidth="1"/>
    <col min="1814" max="1814" width="13" style="14" customWidth="1"/>
    <col min="1815" max="1815" width="11.7109375" style="14" customWidth="1"/>
    <col min="1816" max="1816" width="1.7109375" style="14" customWidth="1"/>
    <col min="1817" max="1817" width="13" style="14" customWidth="1"/>
    <col min="1818" max="1818" width="11.7109375" style="14" customWidth="1"/>
    <col min="1819" max="1819" width="1.7109375" style="14" customWidth="1"/>
    <col min="1820" max="1823" width="13" style="14" customWidth="1"/>
    <col min="1824" max="1824" width="11.7109375" style="14" customWidth="1"/>
    <col min="1825" max="1825" width="1.7109375" style="14" customWidth="1"/>
    <col min="1826" max="1828" width="11.7109375" style="14" customWidth="1"/>
    <col min="1829" max="1829" width="13" style="14" customWidth="1"/>
    <col min="1830" max="1830" width="11.7109375" style="14" customWidth="1"/>
    <col min="1831" max="1831" width="1.7109375" style="14" customWidth="1"/>
    <col min="1832" max="1832" width="13" style="14" customWidth="1"/>
    <col min="1833" max="1833" width="11.7109375" style="14" customWidth="1"/>
    <col min="1834" max="1834" width="1.7109375" style="14" customWidth="1"/>
    <col min="1835" max="1835" width="14.5703125" style="14" customWidth="1"/>
    <col min="1836" max="1836" width="11.7109375" style="14" customWidth="1"/>
    <col min="1837" max="2031" width="9.140625" style="14"/>
    <col min="2032" max="2039" width="4" style="14" customWidth="1"/>
    <col min="2040" max="2040" width="6" style="14" customWidth="1"/>
    <col min="2041" max="2042" width="4" style="14" customWidth="1"/>
    <col min="2043" max="2044" width="0" style="14" hidden="1" customWidth="1"/>
    <col min="2045" max="2045" width="47.7109375" style="14" customWidth="1"/>
    <col min="2046" max="2048" width="0" style="14" hidden="1" customWidth="1"/>
    <col min="2049" max="2049" width="14.5703125" style="14" customWidth="1"/>
    <col min="2050" max="2059" width="0" style="14" hidden="1" customWidth="1"/>
    <col min="2060" max="2060" width="1.7109375" style="14" customWidth="1"/>
    <col min="2061" max="2061" width="13" style="14" customWidth="1"/>
    <col min="2062" max="2063" width="11.7109375" style="14" customWidth="1"/>
    <col min="2064" max="2064" width="13" style="14" customWidth="1"/>
    <col min="2065" max="2065" width="11.7109375" style="14" customWidth="1"/>
    <col min="2066" max="2066" width="1.7109375" style="14" customWidth="1"/>
    <col min="2067" max="2067" width="13" style="14" customWidth="1"/>
    <col min="2068" max="2069" width="11.7109375" style="14" customWidth="1"/>
    <col min="2070" max="2070" width="13" style="14" customWidth="1"/>
    <col min="2071" max="2071" width="11.7109375" style="14" customWidth="1"/>
    <col min="2072" max="2072" width="1.7109375" style="14" customWidth="1"/>
    <col min="2073" max="2073" width="13" style="14" customWidth="1"/>
    <col min="2074" max="2074" width="11.7109375" style="14" customWidth="1"/>
    <col min="2075" max="2075" width="1.7109375" style="14" customWidth="1"/>
    <col min="2076" max="2079" width="13" style="14" customWidth="1"/>
    <col min="2080" max="2080" width="11.7109375" style="14" customWidth="1"/>
    <col min="2081" max="2081" width="1.7109375" style="14" customWidth="1"/>
    <col min="2082" max="2084" width="11.7109375" style="14" customWidth="1"/>
    <col min="2085" max="2085" width="13" style="14" customWidth="1"/>
    <col min="2086" max="2086" width="11.7109375" style="14" customWidth="1"/>
    <col min="2087" max="2087" width="1.7109375" style="14" customWidth="1"/>
    <col min="2088" max="2088" width="13" style="14" customWidth="1"/>
    <col min="2089" max="2089" width="11.7109375" style="14" customWidth="1"/>
    <col min="2090" max="2090" width="1.7109375" style="14" customWidth="1"/>
    <col min="2091" max="2091" width="14.5703125" style="14" customWidth="1"/>
    <col min="2092" max="2092" width="11.7109375" style="14" customWidth="1"/>
    <col min="2093" max="2287" width="9.140625" style="14"/>
    <col min="2288" max="2295" width="4" style="14" customWidth="1"/>
    <col min="2296" max="2296" width="6" style="14" customWidth="1"/>
    <col min="2297" max="2298" width="4" style="14" customWidth="1"/>
    <col min="2299" max="2300" width="0" style="14" hidden="1" customWidth="1"/>
    <col min="2301" max="2301" width="47.7109375" style="14" customWidth="1"/>
    <col min="2302" max="2304" width="0" style="14" hidden="1" customWidth="1"/>
    <col min="2305" max="2305" width="14.5703125" style="14" customWidth="1"/>
    <col min="2306" max="2315" width="0" style="14" hidden="1" customWidth="1"/>
    <col min="2316" max="2316" width="1.7109375" style="14" customWidth="1"/>
    <col min="2317" max="2317" width="13" style="14" customWidth="1"/>
    <col min="2318" max="2319" width="11.7109375" style="14" customWidth="1"/>
    <col min="2320" max="2320" width="13" style="14" customWidth="1"/>
    <col min="2321" max="2321" width="11.7109375" style="14" customWidth="1"/>
    <col min="2322" max="2322" width="1.7109375" style="14" customWidth="1"/>
    <col min="2323" max="2323" width="13" style="14" customWidth="1"/>
    <col min="2324" max="2325" width="11.7109375" style="14" customWidth="1"/>
    <col min="2326" max="2326" width="13" style="14" customWidth="1"/>
    <col min="2327" max="2327" width="11.7109375" style="14" customWidth="1"/>
    <col min="2328" max="2328" width="1.7109375" style="14" customWidth="1"/>
    <col min="2329" max="2329" width="13" style="14" customWidth="1"/>
    <col min="2330" max="2330" width="11.7109375" style="14" customWidth="1"/>
    <col min="2331" max="2331" width="1.7109375" style="14" customWidth="1"/>
    <col min="2332" max="2335" width="13" style="14" customWidth="1"/>
    <col min="2336" max="2336" width="11.7109375" style="14" customWidth="1"/>
    <col min="2337" max="2337" width="1.7109375" style="14" customWidth="1"/>
    <col min="2338" max="2340" width="11.7109375" style="14" customWidth="1"/>
    <col min="2341" max="2341" width="13" style="14" customWidth="1"/>
    <col min="2342" max="2342" width="11.7109375" style="14" customWidth="1"/>
    <col min="2343" max="2343" width="1.7109375" style="14" customWidth="1"/>
    <col min="2344" max="2344" width="13" style="14" customWidth="1"/>
    <col min="2345" max="2345" width="11.7109375" style="14" customWidth="1"/>
    <col min="2346" max="2346" width="1.7109375" style="14" customWidth="1"/>
    <col min="2347" max="2347" width="14.5703125" style="14" customWidth="1"/>
    <col min="2348" max="2348" width="11.7109375" style="14" customWidth="1"/>
    <col min="2349" max="2543" width="9.140625" style="14"/>
    <col min="2544" max="2551" width="4" style="14" customWidth="1"/>
    <col min="2552" max="2552" width="6" style="14" customWidth="1"/>
    <col min="2553" max="2554" width="4" style="14" customWidth="1"/>
    <col min="2555" max="2556" width="0" style="14" hidden="1" customWidth="1"/>
    <col min="2557" max="2557" width="47.7109375" style="14" customWidth="1"/>
    <col min="2558" max="2560" width="0" style="14" hidden="1" customWidth="1"/>
    <col min="2561" max="2561" width="14.5703125" style="14" customWidth="1"/>
    <col min="2562" max="2571" width="0" style="14" hidden="1" customWidth="1"/>
    <col min="2572" max="2572" width="1.7109375" style="14" customWidth="1"/>
    <col min="2573" max="2573" width="13" style="14" customWidth="1"/>
    <col min="2574" max="2575" width="11.7109375" style="14" customWidth="1"/>
    <col min="2576" max="2576" width="13" style="14" customWidth="1"/>
    <col min="2577" max="2577" width="11.7109375" style="14" customWidth="1"/>
    <col min="2578" max="2578" width="1.7109375" style="14" customWidth="1"/>
    <col min="2579" max="2579" width="13" style="14" customWidth="1"/>
    <col min="2580" max="2581" width="11.7109375" style="14" customWidth="1"/>
    <col min="2582" max="2582" width="13" style="14" customWidth="1"/>
    <col min="2583" max="2583" width="11.7109375" style="14" customWidth="1"/>
    <col min="2584" max="2584" width="1.7109375" style="14" customWidth="1"/>
    <col min="2585" max="2585" width="13" style="14" customWidth="1"/>
    <col min="2586" max="2586" width="11.7109375" style="14" customWidth="1"/>
    <col min="2587" max="2587" width="1.7109375" style="14" customWidth="1"/>
    <col min="2588" max="2591" width="13" style="14" customWidth="1"/>
    <col min="2592" max="2592" width="11.7109375" style="14" customWidth="1"/>
    <col min="2593" max="2593" width="1.7109375" style="14" customWidth="1"/>
    <col min="2594" max="2596" width="11.7109375" style="14" customWidth="1"/>
    <col min="2597" max="2597" width="13" style="14" customWidth="1"/>
    <col min="2598" max="2598" width="11.7109375" style="14" customWidth="1"/>
    <col min="2599" max="2599" width="1.7109375" style="14" customWidth="1"/>
    <col min="2600" max="2600" width="13" style="14" customWidth="1"/>
    <col min="2601" max="2601" width="11.7109375" style="14" customWidth="1"/>
    <col min="2602" max="2602" width="1.7109375" style="14" customWidth="1"/>
    <col min="2603" max="2603" width="14.5703125" style="14" customWidth="1"/>
    <col min="2604" max="2604" width="11.7109375" style="14" customWidth="1"/>
    <col min="2605" max="2799" width="9.140625" style="14"/>
    <col min="2800" max="2807" width="4" style="14" customWidth="1"/>
    <col min="2808" max="2808" width="6" style="14" customWidth="1"/>
    <col min="2809" max="2810" width="4" style="14" customWidth="1"/>
    <col min="2811" max="2812" width="0" style="14" hidden="1" customWidth="1"/>
    <col min="2813" max="2813" width="47.7109375" style="14" customWidth="1"/>
    <col min="2814" max="2816" width="0" style="14" hidden="1" customWidth="1"/>
    <col min="2817" max="2817" width="14.5703125" style="14" customWidth="1"/>
    <col min="2818" max="2827" width="0" style="14" hidden="1" customWidth="1"/>
    <col min="2828" max="2828" width="1.7109375" style="14" customWidth="1"/>
    <col min="2829" max="2829" width="13" style="14" customWidth="1"/>
    <col min="2830" max="2831" width="11.7109375" style="14" customWidth="1"/>
    <col min="2832" max="2832" width="13" style="14" customWidth="1"/>
    <col min="2833" max="2833" width="11.7109375" style="14" customWidth="1"/>
    <col min="2834" max="2834" width="1.7109375" style="14" customWidth="1"/>
    <col min="2835" max="2835" width="13" style="14" customWidth="1"/>
    <col min="2836" max="2837" width="11.7109375" style="14" customWidth="1"/>
    <col min="2838" max="2838" width="13" style="14" customWidth="1"/>
    <col min="2839" max="2839" width="11.7109375" style="14" customWidth="1"/>
    <col min="2840" max="2840" width="1.7109375" style="14" customWidth="1"/>
    <col min="2841" max="2841" width="13" style="14" customWidth="1"/>
    <col min="2842" max="2842" width="11.7109375" style="14" customWidth="1"/>
    <col min="2843" max="2843" width="1.7109375" style="14" customWidth="1"/>
    <col min="2844" max="2847" width="13" style="14" customWidth="1"/>
    <col min="2848" max="2848" width="11.7109375" style="14" customWidth="1"/>
    <col min="2849" max="2849" width="1.7109375" style="14" customWidth="1"/>
    <col min="2850" max="2852" width="11.7109375" style="14" customWidth="1"/>
    <col min="2853" max="2853" width="13" style="14" customWidth="1"/>
    <col min="2854" max="2854" width="11.7109375" style="14" customWidth="1"/>
    <col min="2855" max="2855" width="1.7109375" style="14" customWidth="1"/>
    <col min="2856" max="2856" width="13" style="14" customWidth="1"/>
    <col min="2857" max="2857" width="11.7109375" style="14" customWidth="1"/>
    <col min="2858" max="2858" width="1.7109375" style="14" customWidth="1"/>
    <col min="2859" max="2859" width="14.5703125" style="14" customWidth="1"/>
    <col min="2860" max="2860" width="11.7109375" style="14" customWidth="1"/>
    <col min="2861" max="3055" width="9.140625" style="14"/>
    <col min="3056" max="3063" width="4" style="14" customWidth="1"/>
    <col min="3064" max="3064" width="6" style="14" customWidth="1"/>
    <col min="3065" max="3066" width="4" style="14" customWidth="1"/>
    <col min="3067" max="3068" width="0" style="14" hidden="1" customWidth="1"/>
    <col min="3069" max="3069" width="47.7109375" style="14" customWidth="1"/>
    <col min="3070" max="3072" width="0" style="14" hidden="1" customWidth="1"/>
    <col min="3073" max="3073" width="14.5703125" style="14" customWidth="1"/>
    <col min="3074" max="3083" width="0" style="14" hidden="1" customWidth="1"/>
    <col min="3084" max="3084" width="1.7109375" style="14" customWidth="1"/>
    <col min="3085" max="3085" width="13" style="14" customWidth="1"/>
    <col min="3086" max="3087" width="11.7109375" style="14" customWidth="1"/>
    <col min="3088" max="3088" width="13" style="14" customWidth="1"/>
    <col min="3089" max="3089" width="11.7109375" style="14" customWidth="1"/>
    <col min="3090" max="3090" width="1.7109375" style="14" customWidth="1"/>
    <col min="3091" max="3091" width="13" style="14" customWidth="1"/>
    <col min="3092" max="3093" width="11.7109375" style="14" customWidth="1"/>
    <col min="3094" max="3094" width="13" style="14" customWidth="1"/>
    <col min="3095" max="3095" width="11.7109375" style="14" customWidth="1"/>
    <col min="3096" max="3096" width="1.7109375" style="14" customWidth="1"/>
    <col min="3097" max="3097" width="13" style="14" customWidth="1"/>
    <col min="3098" max="3098" width="11.7109375" style="14" customWidth="1"/>
    <col min="3099" max="3099" width="1.7109375" style="14" customWidth="1"/>
    <col min="3100" max="3103" width="13" style="14" customWidth="1"/>
    <col min="3104" max="3104" width="11.7109375" style="14" customWidth="1"/>
    <col min="3105" max="3105" width="1.7109375" style="14" customWidth="1"/>
    <col min="3106" max="3108" width="11.7109375" style="14" customWidth="1"/>
    <col min="3109" max="3109" width="13" style="14" customWidth="1"/>
    <col min="3110" max="3110" width="11.7109375" style="14" customWidth="1"/>
    <col min="3111" max="3111" width="1.7109375" style="14" customWidth="1"/>
    <col min="3112" max="3112" width="13" style="14" customWidth="1"/>
    <col min="3113" max="3113" width="11.7109375" style="14" customWidth="1"/>
    <col min="3114" max="3114" width="1.7109375" style="14" customWidth="1"/>
    <col min="3115" max="3115" width="14.5703125" style="14" customWidth="1"/>
    <col min="3116" max="3116" width="11.7109375" style="14" customWidth="1"/>
    <col min="3117" max="3311" width="9.140625" style="14"/>
    <col min="3312" max="3319" width="4" style="14" customWidth="1"/>
    <col min="3320" max="3320" width="6" style="14" customWidth="1"/>
    <col min="3321" max="3322" width="4" style="14" customWidth="1"/>
    <col min="3323" max="3324" width="0" style="14" hidden="1" customWidth="1"/>
    <col min="3325" max="3325" width="47.7109375" style="14" customWidth="1"/>
    <col min="3326" max="3328" width="0" style="14" hidden="1" customWidth="1"/>
    <col min="3329" max="3329" width="14.5703125" style="14" customWidth="1"/>
    <col min="3330" max="3339" width="0" style="14" hidden="1" customWidth="1"/>
    <col min="3340" max="3340" width="1.7109375" style="14" customWidth="1"/>
    <col min="3341" max="3341" width="13" style="14" customWidth="1"/>
    <col min="3342" max="3343" width="11.7109375" style="14" customWidth="1"/>
    <col min="3344" max="3344" width="13" style="14" customWidth="1"/>
    <col min="3345" max="3345" width="11.7109375" style="14" customWidth="1"/>
    <col min="3346" max="3346" width="1.7109375" style="14" customWidth="1"/>
    <col min="3347" max="3347" width="13" style="14" customWidth="1"/>
    <col min="3348" max="3349" width="11.7109375" style="14" customWidth="1"/>
    <col min="3350" max="3350" width="13" style="14" customWidth="1"/>
    <col min="3351" max="3351" width="11.7109375" style="14" customWidth="1"/>
    <col min="3352" max="3352" width="1.7109375" style="14" customWidth="1"/>
    <col min="3353" max="3353" width="13" style="14" customWidth="1"/>
    <col min="3354" max="3354" width="11.7109375" style="14" customWidth="1"/>
    <col min="3355" max="3355" width="1.7109375" style="14" customWidth="1"/>
    <col min="3356" max="3359" width="13" style="14" customWidth="1"/>
    <col min="3360" max="3360" width="11.7109375" style="14" customWidth="1"/>
    <col min="3361" max="3361" width="1.7109375" style="14" customWidth="1"/>
    <col min="3362" max="3364" width="11.7109375" style="14" customWidth="1"/>
    <col min="3365" max="3365" width="13" style="14" customWidth="1"/>
    <col min="3366" max="3366" width="11.7109375" style="14" customWidth="1"/>
    <col min="3367" max="3367" width="1.7109375" style="14" customWidth="1"/>
    <col min="3368" max="3368" width="13" style="14" customWidth="1"/>
    <col min="3369" max="3369" width="11.7109375" style="14" customWidth="1"/>
    <col min="3370" max="3370" width="1.7109375" style="14" customWidth="1"/>
    <col min="3371" max="3371" width="14.5703125" style="14" customWidth="1"/>
    <col min="3372" max="3372" width="11.7109375" style="14" customWidth="1"/>
    <col min="3373" max="3567" width="9.140625" style="14"/>
    <col min="3568" max="3575" width="4" style="14" customWidth="1"/>
    <col min="3576" max="3576" width="6" style="14" customWidth="1"/>
    <col min="3577" max="3578" width="4" style="14" customWidth="1"/>
    <col min="3579" max="3580" width="0" style="14" hidden="1" customWidth="1"/>
    <col min="3581" max="3581" width="47.7109375" style="14" customWidth="1"/>
    <col min="3582" max="3584" width="0" style="14" hidden="1" customWidth="1"/>
    <col min="3585" max="3585" width="14.5703125" style="14" customWidth="1"/>
    <col min="3586" max="3595" width="0" style="14" hidden="1" customWidth="1"/>
    <col min="3596" max="3596" width="1.7109375" style="14" customWidth="1"/>
    <col min="3597" max="3597" width="13" style="14" customWidth="1"/>
    <col min="3598" max="3599" width="11.7109375" style="14" customWidth="1"/>
    <col min="3600" max="3600" width="13" style="14" customWidth="1"/>
    <col min="3601" max="3601" width="11.7109375" style="14" customWidth="1"/>
    <col min="3602" max="3602" width="1.7109375" style="14" customWidth="1"/>
    <col min="3603" max="3603" width="13" style="14" customWidth="1"/>
    <col min="3604" max="3605" width="11.7109375" style="14" customWidth="1"/>
    <col min="3606" max="3606" width="13" style="14" customWidth="1"/>
    <col min="3607" max="3607" width="11.7109375" style="14" customWidth="1"/>
    <col min="3608" max="3608" width="1.7109375" style="14" customWidth="1"/>
    <col min="3609" max="3609" width="13" style="14" customWidth="1"/>
    <col min="3610" max="3610" width="11.7109375" style="14" customWidth="1"/>
    <col min="3611" max="3611" width="1.7109375" style="14" customWidth="1"/>
    <col min="3612" max="3615" width="13" style="14" customWidth="1"/>
    <col min="3616" max="3616" width="11.7109375" style="14" customWidth="1"/>
    <col min="3617" max="3617" width="1.7109375" style="14" customWidth="1"/>
    <col min="3618" max="3620" width="11.7109375" style="14" customWidth="1"/>
    <col min="3621" max="3621" width="13" style="14" customWidth="1"/>
    <col min="3622" max="3622" width="11.7109375" style="14" customWidth="1"/>
    <col min="3623" max="3623" width="1.7109375" style="14" customWidth="1"/>
    <col min="3624" max="3624" width="13" style="14" customWidth="1"/>
    <col min="3625" max="3625" width="11.7109375" style="14" customWidth="1"/>
    <col min="3626" max="3626" width="1.7109375" style="14" customWidth="1"/>
    <col min="3627" max="3627" width="14.5703125" style="14" customWidth="1"/>
    <col min="3628" max="3628" width="11.7109375" style="14" customWidth="1"/>
    <col min="3629" max="3823" width="9.140625" style="14"/>
    <col min="3824" max="3831" width="4" style="14" customWidth="1"/>
    <col min="3832" max="3832" width="6" style="14" customWidth="1"/>
    <col min="3833" max="3834" width="4" style="14" customWidth="1"/>
    <col min="3835" max="3836" width="0" style="14" hidden="1" customWidth="1"/>
    <col min="3837" max="3837" width="47.7109375" style="14" customWidth="1"/>
    <col min="3838" max="3840" width="0" style="14" hidden="1" customWidth="1"/>
    <col min="3841" max="3841" width="14.5703125" style="14" customWidth="1"/>
    <col min="3842" max="3851" width="0" style="14" hidden="1" customWidth="1"/>
    <col min="3852" max="3852" width="1.7109375" style="14" customWidth="1"/>
    <col min="3853" max="3853" width="13" style="14" customWidth="1"/>
    <col min="3854" max="3855" width="11.7109375" style="14" customWidth="1"/>
    <col min="3856" max="3856" width="13" style="14" customWidth="1"/>
    <col min="3857" max="3857" width="11.7109375" style="14" customWidth="1"/>
    <col min="3858" max="3858" width="1.7109375" style="14" customWidth="1"/>
    <col min="3859" max="3859" width="13" style="14" customWidth="1"/>
    <col min="3860" max="3861" width="11.7109375" style="14" customWidth="1"/>
    <col min="3862" max="3862" width="13" style="14" customWidth="1"/>
    <col min="3863" max="3863" width="11.7109375" style="14" customWidth="1"/>
    <col min="3864" max="3864" width="1.7109375" style="14" customWidth="1"/>
    <col min="3865" max="3865" width="13" style="14" customWidth="1"/>
    <col min="3866" max="3866" width="11.7109375" style="14" customWidth="1"/>
    <col min="3867" max="3867" width="1.7109375" style="14" customWidth="1"/>
    <col min="3868" max="3871" width="13" style="14" customWidth="1"/>
    <col min="3872" max="3872" width="11.7109375" style="14" customWidth="1"/>
    <col min="3873" max="3873" width="1.7109375" style="14" customWidth="1"/>
    <col min="3874" max="3876" width="11.7109375" style="14" customWidth="1"/>
    <col min="3877" max="3877" width="13" style="14" customWidth="1"/>
    <col min="3878" max="3878" width="11.7109375" style="14" customWidth="1"/>
    <col min="3879" max="3879" width="1.7109375" style="14" customWidth="1"/>
    <col min="3880" max="3880" width="13" style="14" customWidth="1"/>
    <col min="3881" max="3881" width="11.7109375" style="14" customWidth="1"/>
    <col min="3882" max="3882" width="1.7109375" style="14" customWidth="1"/>
    <col min="3883" max="3883" width="14.5703125" style="14" customWidth="1"/>
    <col min="3884" max="3884" width="11.7109375" style="14" customWidth="1"/>
    <col min="3885" max="4079" width="9.140625" style="14"/>
    <col min="4080" max="4087" width="4" style="14" customWidth="1"/>
    <col min="4088" max="4088" width="6" style="14" customWidth="1"/>
    <col min="4089" max="4090" width="4" style="14" customWidth="1"/>
    <col min="4091" max="4092" width="0" style="14" hidden="1" customWidth="1"/>
    <col min="4093" max="4093" width="47.7109375" style="14" customWidth="1"/>
    <col min="4094" max="4096" width="0" style="14" hidden="1" customWidth="1"/>
    <col min="4097" max="4097" width="14.5703125" style="14" customWidth="1"/>
    <col min="4098" max="4107" width="0" style="14" hidden="1" customWidth="1"/>
    <col min="4108" max="4108" width="1.7109375" style="14" customWidth="1"/>
    <col min="4109" max="4109" width="13" style="14" customWidth="1"/>
    <col min="4110" max="4111" width="11.7109375" style="14" customWidth="1"/>
    <col min="4112" max="4112" width="13" style="14" customWidth="1"/>
    <col min="4113" max="4113" width="11.7109375" style="14" customWidth="1"/>
    <col min="4114" max="4114" width="1.7109375" style="14" customWidth="1"/>
    <col min="4115" max="4115" width="13" style="14" customWidth="1"/>
    <col min="4116" max="4117" width="11.7109375" style="14" customWidth="1"/>
    <col min="4118" max="4118" width="13" style="14" customWidth="1"/>
    <col min="4119" max="4119" width="11.7109375" style="14" customWidth="1"/>
    <col min="4120" max="4120" width="1.7109375" style="14" customWidth="1"/>
    <col min="4121" max="4121" width="13" style="14" customWidth="1"/>
    <col min="4122" max="4122" width="11.7109375" style="14" customWidth="1"/>
    <col min="4123" max="4123" width="1.7109375" style="14" customWidth="1"/>
    <col min="4124" max="4127" width="13" style="14" customWidth="1"/>
    <col min="4128" max="4128" width="11.7109375" style="14" customWidth="1"/>
    <col min="4129" max="4129" width="1.7109375" style="14" customWidth="1"/>
    <col min="4130" max="4132" width="11.7109375" style="14" customWidth="1"/>
    <col min="4133" max="4133" width="13" style="14" customWidth="1"/>
    <col min="4134" max="4134" width="11.7109375" style="14" customWidth="1"/>
    <col min="4135" max="4135" width="1.7109375" style="14" customWidth="1"/>
    <col min="4136" max="4136" width="13" style="14" customWidth="1"/>
    <col min="4137" max="4137" width="11.7109375" style="14" customWidth="1"/>
    <col min="4138" max="4138" width="1.7109375" style="14" customWidth="1"/>
    <col min="4139" max="4139" width="14.5703125" style="14" customWidth="1"/>
    <col min="4140" max="4140" width="11.7109375" style="14" customWidth="1"/>
    <col min="4141" max="4335" width="9.140625" style="14"/>
    <col min="4336" max="4343" width="4" style="14" customWidth="1"/>
    <col min="4344" max="4344" width="6" style="14" customWidth="1"/>
    <col min="4345" max="4346" width="4" style="14" customWidth="1"/>
    <col min="4347" max="4348" width="0" style="14" hidden="1" customWidth="1"/>
    <col min="4349" max="4349" width="47.7109375" style="14" customWidth="1"/>
    <col min="4350" max="4352" width="0" style="14" hidden="1" customWidth="1"/>
    <col min="4353" max="4353" width="14.5703125" style="14" customWidth="1"/>
    <col min="4354" max="4363" width="0" style="14" hidden="1" customWidth="1"/>
    <col min="4364" max="4364" width="1.7109375" style="14" customWidth="1"/>
    <col min="4365" max="4365" width="13" style="14" customWidth="1"/>
    <col min="4366" max="4367" width="11.7109375" style="14" customWidth="1"/>
    <col min="4368" max="4368" width="13" style="14" customWidth="1"/>
    <col min="4369" max="4369" width="11.7109375" style="14" customWidth="1"/>
    <col min="4370" max="4370" width="1.7109375" style="14" customWidth="1"/>
    <col min="4371" max="4371" width="13" style="14" customWidth="1"/>
    <col min="4372" max="4373" width="11.7109375" style="14" customWidth="1"/>
    <col min="4374" max="4374" width="13" style="14" customWidth="1"/>
    <col min="4375" max="4375" width="11.7109375" style="14" customWidth="1"/>
    <col min="4376" max="4376" width="1.7109375" style="14" customWidth="1"/>
    <col min="4377" max="4377" width="13" style="14" customWidth="1"/>
    <col min="4378" max="4378" width="11.7109375" style="14" customWidth="1"/>
    <col min="4379" max="4379" width="1.7109375" style="14" customWidth="1"/>
    <col min="4380" max="4383" width="13" style="14" customWidth="1"/>
    <col min="4384" max="4384" width="11.7109375" style="14" customWidth="1"/>
    <col min="4385" max="4385" width="1.7109375" style="14" customWidth="1"/>
    <col min="4386" max="4388" width="11.7109375" style="14" customWidth="1"/>
    <col min="4389" max="4389" width="13" style="14" customWidth="1"/>
    <col min="4390" max="4390" width="11.7109375" style="14" customWidth="1"/>
    <col min="4391" max="4391" width="1.7109375" style="14" customWidth="1"/>
    <col min="4392" max="4392" width="13" style="14" customWidth="1"/>
    <col min="4393" max="4393" width="11.7109375" style="14" customWidth="1"/>
    <col min="4394" max="4394" width="1.7109375" style="14" customWidth="1"/>
    <col min="4395" max="4395" width="14.5703125" style="14" customWidth="1"/>
    <col min="4396" max="4396" width="11.7109375" style="14" customWidth="1"/>
    <col min="4397" max="4591" width="9.140625" style="14"/>
    <col min="4592" max="4599" width="4" style="14" customWidth="1"/>
    <col min="4600" max="4600" width="6" style="14" customWidth="1"/>
    <col min="4601" max="4602" width="4" style="14" customWidth="1"/>
    <col min="4603" max="4604" width="0" style="14" hidden="1" customWidth="1"/>
    <col min="4605" max="4605" width="47.7109375" style="14" customWidth="1"/>
    <col min="4606" max="4608" width="0" style="14" hidden="1" customWidth="1"/>
    <col min="4609" max="4609" width="14.5703125" style="14" customWidth="1"/>
    <col min="4610" max="4619" width="0" style="14" hidden="1" customWidth="1"/>
    <col min="4620" max="4620" width="1.7109375" style="14" customWidth="1"/>
    <col min="4621" max="4621" width="13" style="14" customWidth="1"/>
    <col min="4622" max="4623" width="11.7109375" style="14" customWidth="1"/>
    <col min="4624" max="4624" width="13" style="14" customWidth="1"/>
    <col min="4625" max="4625" width="11.7109375" style="14" customWidth="1"/>
    <col min="4626" max="4626" width="1.7109375" style="14" customWidth="1"/>
    <col min="4627" max="4627" width="13" style="14" customWidth="1"/>
    <col min="4628" max="4629" width="11.7109375" style="14" customWidth="1"/>
    <col min="4630" max="4630" width="13" style="14" customWidth="1"/>
    <col min="4631" max="4631" width="11.7109375" style="14" customWidth="1"/>
    <col min="4632" max="4632" width="1.7109375" style="14" customWidth="1"/>
    <col min="4633" max="4633" width="13" style="14" customWidth="1"/>
    <col min="4634" max="4634" width="11.7109375" style="14" customWidth="1"/>
    <col min="4635" max="4635" width="1.7109375" style="14" customWidth="1"/>
    <col min="4636" max="4639" width="13" style="14" customWidth="1"/>
    <col min="4640" max="4640" width="11.7109375" style="14" customWidth="1"/>
    <col min="4641" max="4641" width="1.7109375" style="14" customWidth="1"/>
    <col min="4642" max="4644" width="11.7109375" style="14" customWidth="1"/>
    <col min="4645" max="4645" width="13" style="14" customWidth="1"/>
    <col min="4646" max="4646" width="11.7109375" style="14" customWidth="1"/>
    <col min="4647" max="4647" width="1.7109375" style="14" customWidth="1"/>
    <col min="4648" max="4648" width="13" style="14" customWidth="1"/>
    <col min="4649" max="4649" width="11.7109375" style="14" customWidth="1"/>
    <col min="4650" max="4650" width="1.7109375" style="14" customWidth="1"/>
    <col min="4651" max="4651" width="14.5703125" style="14" customWidth="1"/>
    <col min="4652" max="4652" width="11.7109375" style="14" customWidth="1"/>
    <col min="4653" max="4847" width="9.140625" style="14"/>
    <col min="4848" max="4855" width="4" style="14" customWidth="1"/>
    <col min="4856" max="4856" width="6" style="14" customWidth="1"/>
    <col min="4857" max="4858" width="4" style="14" customWidth="1"/>
    <col min="4859" max="4860" width="0" style="14" hidden="1" customWidth="1"/>
    <col min="4861" max="4861" width="47.7109375" style="14" customWidth="1"/>
    <col min="4862" max="4864" width="0" style="14" hidden="1" customWidth="1"/>
    <col min="4865" max="4865" width="14.5703125" style="14" customWidth="1"/>
    <col min="4866" max="4875" width="0" style="14" hidden="1" customWidth="1"/>
    <col min="4876" max="4876" width="1.7109375" style="14" customWidth="1"/>
    <col min="4877" max="4877" width="13" style="14" customWidth="1"/>
    <col min="4878" max="4879" width="11.7109375" style="14" customWidth="1"/>
    <col min="4880" max="4880" width="13" style="14" customWidth="1"/>
    <col min="4881" max="4881" width="11.7109375" style="14" customWidth="1"/>
    <col min="4882" max="4882" width="1.7109375" style="14" customWidth="1"/>
    <col min="4883" max="4883" width="13" style="14" customWidth="1"/>
    <col min="4884" max="4885" width="11.7109375" style="14" customWidth="1"/>
    <col min="4886" max="4886" width="13" style="14" customWidth="1"/>
    <col min="4887" max="4887" width="11.7109375" style="14" customWidth="1"/>
    <col min="4888" max="4888" width="1.7109375" style="14" customWidth="1"/>
    <col min="4889" max="4889" width="13" style="14" customWidth="1"/>
    <col min="4890" max="4890" width="11.7109375" style="14" customWidth="1"/>
    <col min="4891" max="4891" width="1.7109375" style="14" customWidth="1"/>
    <col min="4892" max="4895" width="13" style="14" customWidth="1"/>
    <col min="4896" max="4896" width="11.7109375" style="14" customWidth="1"/>
    <col min="4897" max="4897" width="1.7109375" style="14" customWidth="1"/>
    <col min="4898" max="4900" width="11.7109375" style="14" customWidth="1"/>
    <col min="4901" max="4901" width="13" style="14" customWidth="1"/>
    <col min="4902" max="4902" width="11.7109375" style="14" customWidth="1"/>
    <col min="4903" max="4903" width="1.7109375" style="14" customWidth="1"/>
    <col min="4904" max="4904" width="13" style="14" customWidth="1"/>
    <col min="4905" max="4905" width="11.7109375" style="14" customWidth="1"/>
    <col min="4906" max="4906" width="1.7109375" style="14" customWidth="1"/>
    <col min="4907" max="4907" width="14.5703125" style="14" customWidth="1"/>
    <col min="4908" max="4908" width="11.7109375" style="14" customWidth="1"/>
    <col min="4909" max="5103" width="9.140625" style="14"/>
    <col min="5104" max="5111" width="4" style="14" customWidth="1"/>
    <col min="5112" max="5112" width="6" style="14" customWidth="1"/>
    <col min="5113" max="5114" width="4" style="14" customWidth="1"/>
    <col min="5115" max="5116" width="0" style="14" hidden="1" customWidth="1"/>
    <col min="5117" max="5117" width="47.7109375" style="14" customWidth="1"/>
    <col min="5118" max="5120" width="0" style="14" hidden="1" customWidth="1"/>
    <col min="5121" max="5121" width="14.5703125" style="14" customWidth="1"/>
    <col min="5122" max="5131" width="0" style="14" hidden="1" customWidth="1"/>
    <col min="5132" max="5132" width="1.7109375" style="14" customWidth="1"/>
    <col min="5133" max="5133" width="13" style="14" customWidth="1"/>
    <col min="5134" max="5135" width="11.7109375" style="14" customWidth="1"/>
    <col min="5136" max="5136" width="13" style="14" customWidth="1"/>
    <col min="5137" max="5137" width="11.7109375" style="14" customWidth="1"/>
    <col min="5138" max="5138" width="1.7109375" style="14" customWidth="1"/>
    <col min="5139" max="5139" width="13" style="14" customWidth="1"/>
    <col min="5140" max="5141" width="11.7109375" style="14" customWidth="1"/>
    <col min="5142" max="5142" width="13" style="14" customWidth="1"/>
    <col min="5143" max="5143" width="11.7109375" style="14" customWidth="1"/>
    <col min="5144" max="5144" width="1.7109375" style="14" customWidth="1"/>
    <col min="5145" max="5145" width="13" style="14" customWidth="1"/>
    <col min="5146" max="5146" width="11.7109375" style="14" customWidth="1"/>
    <col min="5147" max="5147" width="1.7109375" style="14" customWidth="1"/>
    <col min="5148" max="5151" width="13" style="14" customWidth="1"/>
    <col min="5152" max="5152" width="11.7109375" style="14" customWidth="1"/>
    <col min="5153" max="5153" width="1.7109375" style="14" customWidth="1"/>
    <col min="5154" max="5156" width="11.7109375" style="14" customWidth="1"/>
    <col min="5157" max="5157" width="13" style="14" customWidth="1"/>
    <col min="5158" max="5158" width="11.7109375" style="14" customWidth="1"/>
    <col min="5159" max="5159" width="1.7109375" style="14" customWidth="1"/>
    <col min="5160" max="5160" width="13" style="14" customWidth="1"/>
    <col min="5161" max="5161" width="11.7109375" style="14" customWidth="1"/>
    <col min="5162" max="5162" width="1.7109375" style="14" customWidth="1"/>
    <col min="5163" max="5163" width="14.5703125" style="14" customWidth="1"/>
    <col min="5164" max="5164" width="11.7109375" style="14" customWidth="1"/>
    <col min="5165" max="5359" width="9.140625" style="14"/>
    <col min="5360" max="5367" width="4" style="14" customWidth="1"/>
    <col min="5368" max="5368" width="6" style="14" customWidth="1"/>
    <col min="5369" max="5370" width="4" style="14" customWidth="1"/>
    <col min="5371" max="5372" width="0" style="14" hidden="1" customWidth="1"/>
    <col min="5373" max="5373" width="47.7109375" style="14" customWidth="1"/>
    <col min="5374" max="5376" width="0" style="14" hidden="1" customWidth="1"/>
    <col min="5377" max="5377" width="14.5703125" style="14" customWidth="1"/>
    <col min="5378" max="5387" width="0" style="14" hidden="1" customWidth="1"/>
    <col min="5388" max="5388" width="1.7109375" style="14" customWidth="1"/>
    <col min="5389" max="5389" width="13" style="14" customWidth="1"/>
    <col min="5390" max="5391" width="11.7109375" style="14" customWidth="1"/>
    <col min="5392" max="5392" width="13" style="14" customWidth="1"/>
    <col min="5393" max="5393" width="11.7109375" style="14" customWidth="1"/>
    <col min="5394" max="5394" width="1.7109375" style="14" customWidth="1"/>
    <col min="5395" max="5395" width="13" style="14" customWidth="1"/>
    <col min="5396" max="5397" width="11.7109375" style="14" customWidth="1"/>
    <col min="5398" max="5398" width="13" style="14" customWidth="1"/>
    <col min="5399" max="5399" width="11.7109375" style="14" customWidth="1"/>
    <col min="5400" max="5400" width="1.7109375" style="14" customWidth="1"/>
    <col min="5401" max="5401" width="13" style="14" customWidth="1"/>
    <col min="5402" max="5402" width="11.7109375" style="14" customWidth="1"/>
    <col min="5403" max="5403" width="1.7109375" style="14" customWidth="1"/>
    <col min="5404" max="5407" width="13" style="14" customWidth="1"/>
    <col min="5408" max="5408" width="11.7109375" style="14" customWidth="1"/>
    <col min="5409" max="5409" width="1.7109375" style="14" customWidth="1"/>
    <col min="5410" max="5412" width="11.7109375" style="14" customWidth="1"/>
    <col min="5413" max="5413" width="13" style="14" customWidth="1"/>
    <col min="5414" max="5414" width="11.7109375" style="14" customWidth="1"/>
    <col min="5415" max="5415" width="1.7109375" style="14" customWidth="1"/>
    <col min="5416" max="5416" width="13" style="14" customWidth="1"/>
    <col min="5417" max="5417" width="11.7109375" style="14" customWidth="1"/>
    <col min="5418" max="5418" width="1.7109375" style="14" customWidth="1"/>
    <col min="5419" max="5419" width="14.5703125" style="14" customWidth="1"/>
    <col min="5420" max="5420" width="11.7109375" style="14" customWidth="1"/>
    <col min="5421" max="5615" width="9.140625" style="14"/>
    <col min="5616" max="5623" width="4" style="14" customWidth="1"/>
    <col min="5624" max="5624" width="6" style="14" customWidth="1"/>
    <col min="5625" max="5626" width="4" style="14" customWidth="1"/>
    <col min="5627" max="5628" width="0" style="14" hidden="1" customWidth="1"/>
    <col min="5629" max="5629" width="47.7109375" style="14" customWidth="1"/>
    <col min="5630" max="5632" width="0" style="14" hidden="1" customWidth="1"/>
    <col min="5633" max="5633" width="14.5703125" style="14" customWidth="1"/>
    <col min="5634" max="5643" width="0" style="14" hidden="1" customWidth="1"/>
    <col min="5644" max="5644" width="1.7109375" style="14" customWidth="1"/>
    <col min="5645" max="5645" width="13" style="14" customWidth="1"/>
    <col min="5646" max="5647" width="11.7109375" style="14" customWidth="1"/>
    <col min="5648" max="5648" width="13" style="14" customWidth="1"/>
    <col min="5649" max="5649" width="11.7109375" style="14" customWidth="1"/>
    <col min="5650" max="5650" width="1.7109375" style="14" customWidth="1"/>
    <col min="5651" max="5651" width="13" style="14" customWidth="1"/>
    <col min="5652" max="5653" width="11.7109375" style="14" customWidth="1"/>
    <col min="5654" max="5654" width="13" style="14" customWidth="1"/>
    <col min="5655" max="5655" width="11.7109375" style="14" customWidth="1"/>
    <col min="5656" max="5656" width="1.7109375" style="14" customWidth="1"/>
    <col min="5657" max="5657" width="13" style="14" customWidth="1"/>
    <col min="5658" max="5658" width="11.7109375" style="14" customWidth="1"/>
    <col min="5659" max="5659" width="1.7109375" style="14" customWidth="1"/>
    <col min="5660" max="5663" width="13" style="14" customWidth="1"/>
    <col min="5664" max="5664" width="11.7109375" style="14" customWidth="1"/>
    <col min="5665" max="5665" width="1.7109375" style="14" customWidth="1"/>
    <col min="5666" max="5668" width="11.7109375" style="14" customWidth="1"/>
    <col min="5669" max="5669" width="13" style="14" customWidth="1"/>
    <col min="5670" max="5670" width="11.7109375" style="14" customWidth="1"/>
    <col min="5671" max="5671" width="1.7109375" style="14" customWidth="1"/>
    <col min="5672" max="5672" width="13" style="14" customWidth="1"/>
    <col min="5673" max="5673" width="11.7109375" style="14" customWidth="1"/>
    <col min="5674" max="5674" width="1.7109375" style="14" customWidth="1"/>
    <col min="5675" max="5675" width="14.5703125" style="14" customWidth="1"/>
    <col min="5676" max="5676" width="11.7109375" style="14" customWidth="1"/>
    <col min="5677" max="5871" width="9.140625" style="14"/>
    <col min="5872" max="5879" width="4" style="14" customWidth="1"/>
    <col min="5880" max="5880" width="6" style="14" customWidth="1"/>
    <col min="5881" max="5882" width="4" style="14" customWidth="1"/>
    <col min="5883" max="5884" width="0" style="14" hidden="1" customWidth="1"/>
    <col min="5885" max="5885" width="47.7109375" style="14" customWidth="1"/>
    <col min="5886" max="5888" width="0" style="14" hidden="1" customWidth="1"/>
    <col min="5889" max="5889" width="14.5703125" style="14" customWidth="1"/>
    <col min="5890" max="5899" width="0" style="14" hidden="1" customWidth="1"/>
    <col min="5900" max="5900" width="1.7109375" style="14" customWidth="1"/>
    <col min="5901" max="5901" width="13" style="14" customWidth="1"/>
    <col min="5902" max="5903" width="11.7109375" style="14" customWidth="1"/>
    <col min="5904" max="5904" width="13" style="14" customWidth="1"/>
    <col min="5905" max="5905" width="11.7109375" style="14" customWidth="1"/>
    <col min="5906" max="5906" width="1.7109375" style="14" customWidth="1"/>
    <col min="5907" max="5907" width="13" style="14" customWidth="1"/>
    <col min="5908" max="5909" width="11.7109375" style="14" customWidth="1"/>
    <col min="5910" max="5910" width="13" style="14" customWidth="1"/>
    <col min="5911" max="5911" width="11.7109375" style="14" customWidth="1"/>
    <col min="5912" max="5912" width="1.7109375" style="14" customWidth="1"/>
    <col min="5913" max="5913" width="13" style="14" customWidth="1"/>
    <col min="5914" max="5914" width="11.7109375" style="14" customWidth="1"/>
    <col min="5915" max="5915" width="1.7109375" style="14" customWidth="1"/>
    <col min="5916" max="5919" width="13" style="14" customWidth="1"/>
    <col min="5920" max="5920" width="11.7109375" style="14" customWidth="1"/>
    <col min="5921" max="5921" width="1.7109375" style="14" customWidth="1"/>
    <col min="5922" max="5924" width="11.7109375" style="14" customWidth="1"/>
    <col min="5925" max="5925" width="13" style="14" customWidth="1"/>
    <col min="5926" max="5926" width="11.7109375" style="14" customWidth="1"/>
    <col min="5927" max="5927" width="1.7109375" style="14" customWidth="1"/>
    <col min="5928" max="5928" width="13" style="14" customWidth="1"/>
    <col min="5929" max="5929" width="11.7109375" style="14" customWidth="1"/>
    <col min="5930" max="5930" width="1.7109375" style="14" customWidth="1"/>
    <col min="5931" max="5931" width="14.5703125" style="14" customWidth="1"/>
    <col min="5932" max="5932" width="11.7109375" style="14" customWidth="1"/>
    <col min="5933" max="6127" width="9.140625" style="14"/>
    <col min="6128" max="6135" width="4" style="14" customWidth="1"/>
    <col min="6136" max="6136" width="6" style="14" customWidth="1"/>
    <col min="6137" max="6138" width="4" style="14" customWidth="1"/>
    <col min="6139" max="6140" width="0" style="14" hidden="1" customWidth="1"/>
    <col min="6141" max="6141" width="47.7109375" style="14" customWidth="1"/>
    <col min="6142" max="6144" width="0" style="14" hidden="1" customWidth="1"/>
    <col min="6145" max="6145" width="14.5703125" style="14" customWidth="1"/>
    <col min="6146" max="6155" width="0" style="14" hidden="1" customWidth="1"/>
    <col min="6156" max="6156" width="1.7109375" style="14" customWidth="1"/>
    <col min="6157" max="6157" width="13" style="14" customWidth="1"/>
    <col min="6158" max="6159" width="11.7109375" style="14" customWidth="1"/>
    <col min="6160" max="6160" width="13" style="14" customWidth="1"/>
    <col min="6161" max="6161" width="11.7109375" style="14" customWidth="1"/>
    <col min="6162" max="6162" width="1.7109375" style="14" customWidth="1"/>
    <col min="6163" max="6163" width="13" style="14" customWidth="1"/>
    <col min="6164" max="6165" width="11.7109375" style="14" customWidth="1"/>
    <col min="6166" max="6166" width="13" style="14" customWidth="1"/>
    <col min="6167" max="6167" width="11.7109375" style="14" customWidth="1"/>
    <col min="6168" max="6168" width="1.7109375" style="14" customWidth="1"/>
    <col min="6169" max="6169" width="13" style="14" customWidth="1"/>
    <col min="6170" max="6170" width="11.7109375" style="14" customWidth="1"/>
    <col min="6171" max="6171" width="1.7109375" style="14" customWidth="1"/>
    <col min="6172" max="6175" width="13" style="14" customWidth="1"/>
    <col min="6176" max="6176" width="11.7109375" style="14" customWidth="1"/>
    <col min="6177" max="6177" width="1.7109375" style="14" customWidth="1"/>
    <col min="6178" max="6180" width="11.7109375" style="14" customWidth="1"/>
    <col min="6181" max="6181" width="13" style="14" customWidth="1"/>
    <col min="6182" max="6182" width="11.7109375" style="14" customWidth="1"/>
    <col min="6183" max="6183" width="1.7109375" style="14" customWidth="1"/>
    <col min="6184" max="6184" width="13" style="14" customWidth="1"/>
    <col min="6185" max="6185" width="11.7109375" style="14" customWidth="1"/>
    <col min="6186" max="6186" width="1.7109375" style="14" customWidth="1"/>
    <col min="6187" max="6187" width="14.5703125" style="14" customWidth="1"/>
    <col min="6188" max="6188" width="11.7109375" style="14" customWidth="1"/>
    <col min="6189" max="6383" width="9.140625" style="14"/>
    <col min="6384" max="6391" width="4" style="14" customWidth="1"/>
    <col min="6392" max="6392" width="6" style="14" customWidth="1"/>
    <col min="6393" max="6394" width="4" style="14" customWidth="1"/>
    <col min="6395" max="6396" width="0" style="14" hidden="1" customWidth="1"/>
    <col min="6397" max="6397" width="47.7109375" style="14" customWidth="1"/>
    <col min="6398" max="6400" width="0" style="14" hidden="1" customWidth="1"/>
    <col min="6401" max="6401" width="14.5703125" style="14" customWidth="1"/>
    <col min="6402" max="6411" width="0" style="14" hidden="1" customWidth="1"/>
    <col min="6412" max="6412" width="1.7109375" style="14" customWidth="1"/>
    <col min="6413" max="6413" width="13" style="14" customWidth="1"/>
    <col min="6414" max="6415" width="11.7109375" style="14" customWidth="1"/>
    <col min="6416" max="6416" width="13" style="14" customWidth="1"/>
    <col min="6417" max="6417" width="11.7109375" style="14" customWidth="1"/>
    <col min="6418" max="6418" width="1.7109375" style="14" customWidth="1"/>
    <col min="6419" max="6419" width="13" style="14" customWidth="1"/>
    <col min="6420" max="6421" width="11.7109375" style="14" customWidth="1"/>
    <col min="6422" max="6422" width="13" style="14" customWidth="1"/>
    <col min="6423" max="6423" width="11.7109375" style="14" customWidth="1"/>
    <col min="6424" max="6424" width="1.7109375" style="14" customWidth="1"/>
    <col min="6425" max="6425" width="13" style="14" customWidth="1"/>
    <col min="6426" max="6426" width="11.7109375" style="14" customWidth="1"/>
    <col min="6427" max="6427" width="1.7109375" style="14" customWidth="1"/>
    <col min="6428" max="6431" width="13" style="14" customWidth="1"/>
    <col min="6432" max="6432" width="11.7109375" style="14" customWidth="1"/>
    <col min="6433" max="6433" width="1.7109375" style="14" customWidth="1"/>
    <col min="6434" max="6436" width="11.7109375" style="14" customWidth="1"/>
    <col min="6437" max="6437" width="13" style="14" customWidth="1"/>
    <col min="6438" max="6438" width="11.7109375" style="14" customWidth="1"/>
    <col min="6439" max="6439" width="1.7109375" style="14" customWidth="1"/>
    <col min="6440" max="6440" width="13" style="14" customWidth="1"/>
    <col min="6441" max="6441" width="11.7109375" style="14" customWidth="1"/>
    <col min="6442" max="6442" width="1.7109375" style="14" customWidth="1"/>
    <col min="6443" max="6443" width="14.5703125" style="14" customWidth="1"/>
    <col min="6444" max="6444" width="11.7109375" style="14" customWidth="1"/>
    <col min="6445" max="6639" width="9.140625" style="14"/>
    <col min="6640" max="6647" width="4" style="14" customWidth="1"/>
    <col min="6648" max="6648" width="6" style="14" customWidth="1"/>
    <col min="6649" max="6650" width="4" style="14" customWidth="1"/>
    <col min="6651" max="6652" width="0" style="14" hidden="1" customWidth="1"/>
    <col min="6653" max="6653" width="47.7109375" style="14" customWidth="1"/>
    <col min="6654" max="6656" width="0" style="14" hidden="1" customWidth="1"/>
    <col min="6657" max="6657" width="14.5703125" style="14" customWidth="1"/>
    <col min="6658" max="6667" width="0" style="14" hidden="1" customWidth="1"/>
    <col min="6668" max="6668" width="1.7109375" style="14" customWidth="1"/>
    <col min="6669" max="6669" width="13" style="14" customWidth="1"/>
    <col min="6670" max="6671" width="11.7109375" style="14" customWidth="1"/>
    <col min="6672" max="6672" width="13" style="14" customWidth="1"/>
    <col min="6673" max="6673" width="11.7109375" style="14" customWidth="1"/>
    <col min="6674" max="6674" width="1.7109375" style="14" customWidth="1"/>
    <col min="6675" max="6675" width="13" style="14" customWidth="1"/>
    <col min="6676" max="6677" width="11.7109375" style="14" customWidth="1"/>
    <col min="6678" max="6678" width="13" style="14" customWidth="1"/>
    <col min="6679" max="6679" width="11.7109375" style="14" customWidth="1"/>
    <col min="6680" max="6680" width="1.7109375" style="14" customWidth="1"/>
    <col min="6681" max="6681" width="13" style="14" customWidth="1"/>
    <col min="6682" max="6682" width="11.7109375" style="14" customWidth="1"/>
    <col min="6683" max="6683" width="1.7109375" style="14" customWidth="1"/>
    <col min="6684" max="6687" width="13" style="14" customWidth="1"/>
    <col min="6688" max="6688" width="11.7109375" style="14" customWidth="1"/>
    <col min="6689" max="6689" width="1.7109375" style="14" customWidth="1"/>
    <col min="6690" max="6692" width="11.7109375" style="14" customWidth="1"/>
    <col min="6693" max="6693" width="13" style="14" customWidth="1"/>
    <col min="6694" max="6694" width="11.7109375" style="14" customWidth="1"/>
    <col min="6695" max="6695" width="1.7109375" style="14" customWidth="1"/>
    <col min="6696" max="6696" width="13" style="14" customWidth="1"/>
    <col min="6697" max="6697" width="11.7109375" style="14" customWidth="1"/>
    <col min="6698" max="6698" width="1.7109375" style="14" customWidth="1"/>
    <col min="6699" max="6699" width="14.5703125" style="14" customWidth="1"/>
    <col min="6700" max="6700" width="11.7109375" style="14" customWidth="1"/>
    <col min="6701" max="6895" width="9.140625" style="14"/>
    <col min="6896" max="6903" width="4" style="14" customWidth="1"/>
    <col min="6904" max="6904" width="6" style="14" customWidth="1"/>
    <col min="6905" max="6906" width="4" style="14" customWidth="1"/>
    <col min="6907" max="6908" width="0" style="14" hidden="1" customWidth="1"/>
    <col min="6909" max="6909" width="47.7109375" style="14" customWidth="1"/>
    <col min="6910" max="6912" width="0" style="14" hidden="1" customWidth="1"/>
    <col min="6913" max="6913" width="14.5703125" style="14" customWidth="1"/>
    <col min="6914" max="6923" width="0" style="14" hidden="1" customWidth="1"/>
    <col min="6924" max="6924" width="1.7109375" style="14" customWidth="1"/>
    <col min="6925" max="6925" width="13" style="14" customWidth="1"/>
    <col min="6926" max="6927" width="11.7109375" style="14" customWidth="1"/>
    <col min="6928" max="6928" width="13" style="14" customWidth="1"/>
    <col min="6929" max="6929" width="11.7109375" style="14" customWidth="1"/>
    <col min="6930" max="6930" width="1.7109375" style="14" customWidth="1"/>
    <col min="6931" max="6931" width="13" style="14" customWidth="1"/>
    <col min="6932" max="6933" width="11.7109375" style="14" customWidth="1"/>
    <col min="6934" max="6934" width="13" style="14" customWidth="1"/>
    <col min="6935" max="6935" width="11.7109375" style="14" customWidth="1"/>
    <col min="6936" max="6936" width="1.7109375" style="14" customWidth="1"/>
    <col min="6937" max="6937" width="13" style="14" customWidth="1"/>
    <col min="6938" max="6938" width="11.7109375" style="14" customWidth="1"/>
    <col min="6939" max="6939" width="1.7109375" style="14" customWidth="1"/>
    <col min="6940" max="6943" width="13" style="14" customWidth="1"/>
    <col min="6944" max="6944" width="11.7109375" style="14" customWidth="1"/>
    <col min="6945" max="6945" width="1.7109375" style="14" customWidth="1"/>
    <col min="6946" max="6948" width="11.7109375" style="14" customWidth="1"/>
    <col min="6949" max="6949" width="13" style="14" customWidth="1"/>
    <col min="6950" max="6950" width="11.7109375" style="14" customWidth="1"/>
    <col min="6951" max="6951" width="1.7109375" style="14" customWidth="1"/>
    <col min="6952" max="6952" width="13" style="14" customWidth="1"/>
    <col min="6953" max="6953" width="11.7109375" style="14" customWidth="1"/>
    <col min="6954" max="6954" width="1.7109375" style="14" customWidth="1"/>
    <col min="6955" max="6955" width="14.5703125" style="14" customWidth="1"/>
    <col min="6956" max="6956" width="11.7109375" style="14" customWidth="1"/>
    <col min="6957" max="7151" width="9.140625" style="14"/>
    <col min="7152" max="7159" width="4" style="14" customWidth="1"/>
    <col min="7160" max="7160" width="6" style="14" customWidth="1"/>
    <col min="7161" max="7162" width="4" style="14" customWidth="1"/>
    <col min="7163" max="7164" width="0" style="14" hidden="1" customWidth="1"/>
    <col min="7165" max="7165" width="47.7109375" style="14" customWidth="1"/>
    <col min="7166" max="7168" width="0" style="14" hidden="1" customWidth="1"/>
    <col min="7169" max="7169" width="14.5703125" style="14" customWidth="1"/>
    <col min="7170" max="7179" width="0" style="14" hidden="1" customWidth="1"/>
    <col min="7180" max="7180" width="1.7109375" style="14" customWidth="1"/>
    <col min="7181" max="7181" width="13" style="14" customWidth="1"/>
    <col min="7182" max="7183" width="11.7109375" style="14" customWidth="1"/>
    <col min="7184" max="7184" width="13" style="14" customWidth="1"/>
    <col min="7185" max="7185" width="11.7109375" style="14" customWidth="1"/>
    <col min="7186" max="7186" width="1.7109375" style="14" customWidth="1"/>
    <col min="7187" max="7187" width="13" style="14" customWidth="1"/>
    <col min="7188" max="7189" width="11.7109375" style="14" customWidth="1"/>
    <col min="7190" max="7190" width="13" style="14" customWidth="1"/>
    <col min="7191" max="7191" width="11.7109375" style="14" customWidth="1"/>
    <col min="7192" max="7192" width="1.7109375" style="14" customWidth="1"/>
    <col min="7193" max="7193" width="13" style="14" customWidth="1"/>
    <col min="7194" max="7194" width="11.7109375" style="14" customWidth="1"/>
    <col min="7195" max="7195" width="1.7109375" style="14" customWidth="1"/>
    <col min="7196" max="7199" width="13" style="14" customWidth="1"/>
    <col min="7200" max="7200" width="11.7109375" style="14" customWidth="1"/>
    <col min="7201" max="7201" width="1.7109375" style="14" customWidth="1"/>
    <col min="7202" max="7204" width="11.7109375" style="14" customWidth="1"/>
    <col min="7205" max="7205" width="13" style="14" customWidth="1"/>
    <col min="7206" max="7206" width="11.7109375" style="14" customWidth="1"/>
    <col min="7207" max="7207" width="1.7109375" style="14" customWidth="1"/>
    <col min="7208" max="7208" width="13" style="14" customWidth="1"/>
    <col min="7209" max="7209" width="11.7109375" style="14" customWidth="1"/>
    <col min="7210" max="7210" width="1.7109375" style="14" customWidth="1"/>
    <col min="7211" max="7211" width="14.5703125" style="14" customWidth="1"/>
    <col min="7212" max="7212" width="11.7109375" style="14" customWidth="1"/>
    <col min="7213" max="7407" width="9.140625" style="14"/>
    <col min="7408" max="7415" width="4" style="14" customWidth="1"/>
    <col min="7416" max="7416" width="6" style="14" customWidth="1"/>
    <col min="7417" max="7418" width="4" style="14" customWidth="1"/>
    <col min="7419" max="7420" width="0" style="14" hidden="1" customWidth="1"/>
    <col min="7421" max="7421" width="47.7109375" style="14" customWidth="1"/>
    <col min="7422" max="7424" width="0" style="14" hidden="1" customWidth="1"/>
    <col min="7425" max="7425" width="14.5703125" style="14" customWidth="1"/>
    <col min="7426" max="7435" width="0" style="14" hidden="1" customWidth="1"/>
    <col min="7436" max="7436" width="1.7109375" style="14" customWidth="1"/>
    <col min="7437" max="7437" width="13" style="14" customWidth="1"/>
    <col min="7438" max="7439" width="11.7109375" style="14" customWidth="1"/>
    <col min="7440" max="7440" width="13" style="14" customWidth="1"/>
    <col min="7441" max="7441" width="11.7109375" style="14" customWidth="1"/>
    <col min="7442" max="7442" width="1.7109375" style="14" customWidth="1"/>
    <col min="7443" max="7443" width="13" style="14" customWidth="1"/>
    <col min="7444" max="7445" width="11.7109375" style="14" customWidth="1"/>
    <col min="7446" max="7446" width="13" style="14" customWidth="1"/>
    <col min="7447" max="7447" width="11.7109375" style="14" customWidth="1"/>
    <col min="7448" max="7448" width="1.7109375" style="14" customWidth="1"/>
    <col min="7449" max="7449" width="13" style="14" customWidth="1"/>
    <col min="7450" max="7450" width="11.7109375" style="14" customWidth="1"/>
    <col min="7451" max="7451" width="1.7109375" style="14" customWidth="1"/>
    <col min="7452" max="7455" width="13" style="14" customWidth="1"/>
    <col min="7456" max="7456" width="11.7109375" style="14" customWidth="1"/>
    <col min="7457" max="7457" width="1.7109375" style="14" customWidth="1"/>
    <col min="7458" max="7460" width="11.7109375" style="14" customWidth="1"/>
    <col min="7461" max="7461" width="13" style="14" customWidth="1"/>
    <col min="7462" max="7462" width="11.7109375" style="14" customWidth="1"/>
    <col min="7463" max="7463" width="1.7109375" style="14" customWidth="1"/>
    <col min="7464" max="7464" width="13" style="14" customWidth="1"/>
    <col min="7465" max="7465" width="11.7109375" style="14" customWidth="1"/>
    <col min="7466" max="7466" width="1.7109375" style="14" customWidth="1"/>
    <col min="7467" max="7467" width="14.5703125" style="14" customWidth="1"/>
    <col min="7468" max="7468" width="11.7109375" style="14" customWidth="1"/>
    <col min="7469" max="7663" width="9.140625" style="14"/>
    <col min="7664" max="7671" width="4" style="14" customWidth="1"/>
    <col min="7672" max="7672" width="6" style="14" customWidth="1"/>
    <col min="7673" max="7674" width="4" style="14" customWidth="1"/>
    <col min="7675" max="7676" width="0" style="14" hidden="1" customWidth="1"/>
    <col min="7677" max="7677" width="47.7109375" style="14" customWidth="1"/>
    <col min="7678" max="7680" width="0" style="14" hidden="1" customWidth="1"/>
    <col min="7681" max="7681" width="14.5703125" style="14" customWidth="1"/>
    <col min="7682" max="7691" width="0" style="14" hidden="1" customWidth="1"/>
    <col min="7692" max="7692" width="1.7109375" style="14" customWidth="1"/>
    <col min="7693" max="7693" width="13" style="14" customWidth="1"/>
    <col min="7694" max="7695" width="11.7109375" style="14" customWidth="1"/>
    <col min="7696" max="7696" width="13" style="14" customWidth="1"/>
    <col min="7697" max="7697" width="11.7109375" style="14" customWidth="1"/>
    <col min="7698" max="7698" width="1.7109375" style="14" customWidth="1"/>
    <col min="7699" max="7699" width="13" style="14" customWidth="1"/>
    <col min="7700" max="7701" width="11.7109375" style="14" customWidth="1"/>
    <col min="7702" max="7702" width="13" style="14" customWidth="1"/>
    <col min="7703" max="7703" width="11.7109375" style="14" customWidth="1"/>
    <col min="7704" max="7704" width="1.7109375" style="14" customWidth="1"/>
    <col min="7705" max="7705" width="13" style="14" customWidth="1"/>
    <col min="7706" max="7706" width="11.7109375" style="14" customWidth="1"/>
    <col min="7707" max="7707" width="1.7109375" style="14" customWidth="1"/>
    <col min="7708" max="7711" width="13" style="14" customWidth="1"/>
    <col min="7712" max="7712" width="11.7109375" style="14" customWidth="1"/>
    <col min="7713" max="7713" width="1.7109375" style="14" customWidth="1"/>
    <col min="7714" max="7716" width="11.7109375" style="14" customWidth="1"/>
    <col min="7717" max="7717" width="13" style="14" customWidth="1"/>
    <col min="7718" max="7718" width="11.7109375" style="14" customWidth="1"/>
    <col min="7719" max="7719" width="1.7109375" style="14" customWidth="1"/>
    <col min="7720" max="7720" width="13" style="14" customWidth="1"/>
    <col min="7721" max="7721" width="11.7109375" style="14" customWidth="1"/>
    <col min="7722" max="7722" width="1.7109375" style="14" customWidth="1"/>
    <col min="7723" max="7723" width="14.5703125" style="14" customWidth="1"/>
    <col min="7724" max="7724" width="11.7109375" style="14" customWidth="1"/>
    <col min="7725" max="7919" width="9.140625" style="14"/>
    <col min="7920" max="7927" width="4" style="14" customWidth="1"/>
    <col min="7928" max="7928" width="6" style="14" customWidth="1"/>
    <col min="7929" max="7930" width="4" style="14" customWidth="1"/>
    <col min="7931" max="7932" width="0" style="14" hidden="1" customWidth="1"/>
    <col min="7933" max="7933" width="47.7109375" style="14" customWidth="1"/>
    <col min="7934" max="7936" width="0" style="14" hidden="1" customWidth="1"/>
    <col min="7937" max="7937" width="14.5703125" style="14" customWidth="1"/>
    <col min="7938" max="7947" width="0" style="14" hidden="1" customWidth="1"/>
    <col min="7948" max="7948" width="1.7109375" style="14" customWidth="1"/>
    <col min="7949" max="7949" width="13" style="14" customWidth="1"/>
    <col min="7950" max="7951" width="11.7109375" style="14" customWidth="1"/>
    <col min="7952" max="7952" width="13" style="14" customWidth="1"/>
    <col min="7953" max="7953" width="11.7109375" style="14" customWidth="1"/>
    <col min="7954" max="7954" width="1.7109375" style="14" customWidth="1"/>
    <col min="7955" max="7955" width="13" style="14" customWidth="1"/>
    <col min="7956" max="7957" width="11.7109375" style="14" customWidth="1"/>
    <col min="7958" max="7958" width="13" style="14" customWidth="1"/>
    <col min="7959" max="7959" width="11.7109375" style="14" customWidth="1"/>
    <col min="7960" max="7960" width="1.7109375" style="14" customWidth="1"/>
    <col min="7961" max="7961" width="13" style="14" customWidth="1"/>
    <col min="7962" max="7962" width="11.7109375" style="14" customWidth="1"/>
    <col min="7963" max="7963" width="1.7109375" style="14" customWidth="1"/>
    <col min="7964" max="7967" width="13" style="14" customWidth="1"/>
    <col min="7968" max="7968" width="11.7109375" style="14" customWidth="1"/>
    <col min="7969" max="7969" width="1.7109375" style="14" customWidth="1"/>
    <col min="7970" max="7972" width="11.7109375" style="14" customWidth="1"/>
    <col min="7973" max="7973" width="13" style="14" customWidth="1"/>
    <col min="7974" max="7974" width="11.7109375" style="14" customWidth="1"/>
    <col min="7975" max="7975" width="1.7109375" style="14" customWidth="1"/>
    <col min="7976" max="7976" width="13" style="14" customWidth="1"/>
    <col min="7977" max="7977" width="11.7109375" style="14" customWidth="1"/>
    <col min="7978" max="7978" width="1.7109375" style="14" customWidth="1"/>
    <col min="7979" max="7979" width="14.5703125" style="14" customWidth="1"/>
    <col min="7980" max="7980" width="11.7109375" style="14" customWidth="1"/>
    <col min="7981" max="8175" width="9.140625" style="14"/>
    <col min="8176" max="8183" width="4" style="14" customWidth="1"/>
    <col min="8184" max="8184" width="6" style="14" customWidth="1"/>
    <col min="8185" max="8186" width="4" style="14" customWidth="1"/>
    <col min="8187" max="8188" width="0" style="14" hidden="1" customWidth="1"/>
    <col min="8189" max="8189" width="47.7109375" style="14" customWidth="1"/>
    <col min="8190" max="8192" width="0" style="14" hidden="1" customWidth="1"/>
    <col min="8193" max="8193" width="14.5703125" style="14" customWidth="1"/>
    <col min="8194" max="8203" width="0" style="14" hidden="1" customWidth="1"/>
    <col min="8204" max="8204" width="1.7109375" style="14" customWidth="1"/>
    <col min="8205" max="8205" width="13" style="14" customWidth="1"/>
    <col min="8206" max="8207" width="11.7109375" style="14" customWidth="1"/>
    <col min="8208" max="8208" width="13" style="14" customWidth="1"/>
    <col min="8209" max="8209" width="11.7109375" style="14" customWidth="1"/>
    <col min="8210" max="8210" width="1.7109375" style="14" customWidth="1"/>
    <col min="8211" max="8211" width="13" style="14" customWidth="1"/>
    <col min="8212" max="8213" width="11.7109375" style="14" customWidth="1"/>
    <col min="8214" max="8214" width="13" style="14" customWidth="1"/>
    <col min="8215" max="8215" width="11.7109375" style="14" customWidth="1"/>
    <col min="8216" max="8216" width="1.7109375" style="14" customWidth="1"/>
    <col min="8217" max="8217" width="13" style="14" customWidth="1"/>
    <col min="8218" max="8218" width="11.7109375" style="14" customWidth="1"/>
    <col min="8219" max="8219" width="1.7109375" style="14" customWidth="1"/>
    <col min="8220" max="8223" width="13" style="14" customWidth="1"/>
    <col min="8224" max="8224" width="11.7109375" style="14" customWidth="1"/>
    <col min="8225" max="8225" width="1.7109375" style="14" customWidth="1"/>
    <col min="8226" max="8228" width="11.7109375" style="14" customWidth="1"/>
    <col min="8229" max="8229" width="13" style="14" customWidth="1"/>
    <col min="8230" max="8230" width="11.7109375" style="14" customWidth="1"/>
    <col min="8231" max="8231" width="1.7109375" style="14" customWidth="1"/>
    <col min="8232" max="8232" width="13" style="14" customWidth="1"/>
    <col min="8233" max="8233" width="11.7109375" style="14" customWidth="1"/>
    <col min="8234" max="8234" width="1.7109375" style="14" customWidth="1"/>
    <col min="8235" max="8235" width="14.5703125" style="14" customWidth="1"/>
    <col min="8236" max="8236" width="11.7109375" style="14" customWidth="1"/>
    <col min="8237" max="8431" width="9.140625" style="14"/>
    <col min="8432" max="8439" width="4" style="14" customWidth="1"/>
    <col min="8440" max="8440" width="6" style="14" customWidth="1"/>
    <col min="8441" max="8442" width="4" style="14" customWidth="1"/>
    <col min="8443" max="8444" width="0" style="14" hidden="1" customWidth="1"/>
    <col min="8445" max="8445" width="47.7109375" style="14" customWidth="1"/>
    <col min="8446" max="8448" width="0" style="14" hidden="1" customWidth="1"/>
    <col min="8449" max="8449" width="14.5703125" style="14" customWidth="1"/>
    <col min="8450" max="8459" width="0" style="14" hidden="1" customWidth="1"/>
    <col min="8460" max="8460" width="1.7109375" style="14" customWidth="1"/>
    <col min="8461" max="8461" width="13" style="14" customWidth="1"/>
    <col min="8462" max="8463" width="11.7109375" style="14" customWidth="1"/>
    <col min="8464" max="8464" width="13" style="14" customWidth="1"/>
    <col min="8465" max="8465" width="11.7109375" style="14" customWidth="1"/>
    <col min="8466" max="8466" width="1.7109375" style="14" customWidth="1"/>
    <col min="8467" max="8467" width="13" style="14" customWidth="1"/>
    <col min="8468" max="8469" width="11.7109375" style="14" customWidth="1"/>
    <col min="8470" max="8470" width="13" style="14" customWidth="1"/>
    <col min="8471" max="8471" width="11.7109375" style="14" customWidth="1"/>
    <col min="8472" max="8472" width="1.7109375" style="14" customWidth="1"/>
    <col min="8473" max="8473" width="13" style="14" customWidth="1"/>
    <col min="8474" max="8474" width="11.7109375" style="14" customWidth="1"/>
    <col min="8475" max="8475" width="1.7109375" style="14" customWidth="1"/>
    <col min="8476" max="8479" width="13" style="14" customWidth="1"/>
    <col min="8480" max="8480" width="11.7109375" style="14" customWidth="1"/>
    <col min="8481" max="8481" width="1.7109375" style="14" customWidth="1"/>
    <col min="8482" max="8484" width="11.7109375" style="14" customWidth="1"/>
    <col min="8485" max="8485" width="13" style="14" customWidth="1"/>
    <col min="8486" max="8486" width="11.7109375" style="14" customWidth="1"/>
    <col min="8487" max="8487" width="1.7109375" style="14" customWidth="1"/>
    <col min="8488" max="8488" width="13" style="14" customWidth="1"/>
    <col min="8489" max="8489" width="11.7109375" style="14" customWidth="1"/>
    <col min="8490" max="8490" width="1.7109375" style="14" customWidth="1"/>
    <col min="8491" max="8491" width="14.5703125" style="14" customWidth="1"/>
    <col min="8492" max="8492" width="11.7109375" style="14" customWidth="1"/>
    <col min="8493" max="8687" width="9.140625" style="14"/>
    <col min="8688" max="8695" width="4" style="14" customWidth="1"/>
    <col min="8696" max="8696" width="6" style="14" customWidth="1"/>
    <col min="8697" max="8698" width="4" style="14" customWidth="1"/>
    <col min="8699" max="8700" width="0" style="14" hidden="1" customWidth="1"/>
    <col min="8701" max="8701" width="47.7109375" style="14" customWidth="1"/>
    <col min="8702" max="8704" width="0" style="14" hidden="1" customWidth="1"/>
    <col min="8705" max="8705" width="14.5703125" style="14" customWidth="1"/>
    <col min="8706" max="8715" width="0" style="14" hidden="1" customWidth="1"/>
    <col min="8716" max="8716" width="1.7109375" style="14" customWidth="1"/>
    <col min="8717" max="8717" width="13" style="14" customWidth="1"/>
    <col min="8718" max="8719" width="11.7109375" style="14" customWidth="1"/>
    <col min="8720" max="8720" width="13" style="14" customWidth="1"/>
    <col min="8721" max="8721" width="11.7109375" style="14" customWidth="1"/>
    <col min="8722" max="8722" width="1.7109375" style="14" customWidth="1"/>
    <col min="8723" max="8723" width="13" style="14" customWidth="1"/>
    <col min="8724" max="8725" width="11.7109375" style="14" customWidth="1"/>
    <col min="8726" max="8726" width="13" style="14" customWidth="1"/>
    <col min="8727" max="8727" width="11.7109375" style="14" customWidth="1"/>
    <col min="8728" max="8728" width="1.7109375" style="14" customWidth="1"/>
    <col min="8729" max="8729" width="13" style="14" customWidth="1"/>
    <col min="8730" max="8730" width="11.7109375" style="14" customWidth="1"/>
    <col min="8731" max="8731" width="1.7109375" style="14" customWidth="1"/>
    <col min="8732" max="8735" width="13" style="14" customWidth="1"/>
    <col min="8736" max="8736" width="11.7109375" style="14" customWidth="1"/>
    <col min="8737" max="8737" width="1.7109375" style="14" customWidth="1"/>
    <col min="8738" max="8740" width="11.7109375" style="14" customWidth="1"/>
    <col min="8741" max="8741" width="13" style="14" customWidth="1"/>
    <col min="8742" max="8742" width="11.7109375" style="14" customWidth="1"/>
    <col min="8743" max="8743" width="1.7109375" style="14" customWidth="1"/>
    <col min="8744" max="8744" width="13" style="14" customWidth="1"/>
    <col min="8745" max="8745" width="11.7109375" style="14" customWidth="1"/>
    <col min="8746" max="8746" width="1.7109375" style="14" customWidth="1"/>
    <col min="8747" max="8747" width="14.5703125" style="14" customWidth="1"/>
    <col min="8748" max="8748" width="11.7109375" style="14" customWidth="1"/>
    <col min="8749" max="8943" width="9.140625" style="14"/>
    <col min="8944" max="8951" width="4" style="14" customWidth="1"/>
    <col min="8952" max="8952" width="6" style="14" customWidth="1"/>
    <col min="8953" max="8954" width="4" style="14" customWidth="1"/>
    <col min="8955" max="8956" width="0" style="14" hidden="1" customWidth="1"/>
    <col min="8957" max="8957" width="47.7109375" style="14" customWidth="1"/>
    <col min="8958" max="8960" width="0" style="14" hidden="1" customWidth="1"/>
    <col min="8961" max="8961" width="14.5703125" style="14" customWidth="1"/>
    <col min="8962" max="8971" width="0" style="14" hidden="1" customWidth="1"/>
    <col min="8972" max="8972" width="1.7109375" style="14" customWidth="1"/>
    <col min="8973" max="8973" width="13" style="14" customWidth="1"/>
    <col min="8974" max="8975" width="11.7109375" style="14" customWidth="1"/>
    <col min="8976" max="8976" width="13" style="14" customWidth="1"/>
    <col min="8977" max="8977" width="11.7109375" style="14" customWidth="1"/>
    <col min="8978" max="8978" width="1.7109375" style="14" customWidth="1"/>
    <col min="8979" max="8979" width="13" style="14" customWidth="1"/>
    <col min="8980" max="8981" width="11.7109375" style="14" customWidth="1"/>
    <col min="8982" max="8982" width="13" style="14" customWidth="1"/>
    <col min="8983" max="8983" width="11.7109375" style="14" customWidth="1"/>
    <col min="8984" max="8984" width="1.7109375" style="14" customWidth="1"/>
    <col min="8985" max="8985" width="13" style="14" customWidth="1"/>
    <col min="8986" max="8986" width="11.7109375" style="14" customWidth="1"/>
    <col min="8987" max="8987" width="1.7109375" style="14" customWidth="1"/>
    <col min="8988" max="8991" width="13" style="14" customWidth="1"/>
    <col min="8992" max="8992" width="11.7109375" style="14" customWidth="1"/>
    <col min="8993" max="8993" width="1.7109375" style="14" customWidth="1"/>
    <col min="8994" max="8996" width="11.7109375" style="14" customWidth="1"/>
    <col min="8997" max="8997" width="13" style="14" customWidth="1"/>
    <col min="8998" max="8998" width="11.7109375" style="14" customWidth="1"/>
    <col min="8999" max="8999" width="1.7109375" style="14" customWidth="1"/>
    <col min="9000" max="9000" width="13" style="14" customWidth="1"/>
    <col min="9001" max="9001" width="11.7109375" style="14" customWidth="1"/>
    <col min="9002" max="9002" width="1.7109375" style="14" customWidth="1"/>
    <col min="9003" max="9003" width="14.5703125" style="14" customWidth="1"/>
    <col min="9004" max="9004" width="11.7109375" style="14" customWidth="1"/>
    <col min="9005" max="9199" width="9.140625" style="14"/>
    <col min="9200" max="9207" width="4" style="14" customWidth="1"/>
    <col min="9208" max="9208" width="6" style="14" customWidth="1"/>
    <col min="9209" max="9210" width="4" style="14" customWidth="1"/>
    <col min="9211" max="9212" width="0" style="14" hidden="1" customWidth="1"/>
    <col min="9213" max="9213" width="47.7109375" style="14" customWidth="1"/>
    <col min="9214" max="9216" width="0" style="14" hidden="1" customWidth="1"/>
    <col min="9217" max="9217" width="14.5703125" style="14" customWidth="1"/>
    <col min="9218" max="9227" width="0" style="14" hidden="1" customWidth="1"/>
    <col min="9228" max="9228" width="1.7109375" style="14" customWidth="1"/>
    <col min="9229" max="9229" width="13" style="14" customWidth="1"/>
    <col min="9230" max="9231" width="11.7109375" style="14" customWidth="1"/>
    <col min="9232" max="9232" width="13" style="14" customWidth="1"/>
    <col min="9233" max="9233" width="11.7109375" style="14" customWidth="1"/>
    <col min="9234" max="9234" width="1.7109375" style="14" customWidth="1"/>
    <col min="9235" max="9235" width="13" style="14" customWidth="1"/>
    <col min="9236" max="9237" width="11.7109375" style="14" customWidth="1"/>
    <col min="9238" max="9238" width="13" style="14" customWidth="1"/>
    <col min="9239" max="9239" width="11.7109375" style="14" customWidth="1"/>
    <col min="9240" max="9240" width="1.7109375" style="14" customWidth="1"/>
    <col min="9241" max="9241" width="13" style="14" customWidth="1"/>
    <col min="9242" max="9242" width="11.7109375" style="14" customWidth="1"/>
    <col min="9243" max="9243" width="1.7109375" style="14" customWidth="1"/>
    <col min="9244" max="9247" width="13" style="14" customWidth="1"/>
    <col min="9248" max="9248" width="11.7109375" style="14" customWidth="1"/>
    <col min="9249" max="9249" width="1.7109375" style="14" customWidth="1"/>
    <col min="9250" max="9252" width="11.7109375" style="14" customWidth="1"/>
    <col min="9253" max="9253" width="13" style="14" customWidth="1"/>
    <col min="9254" max="9254" width="11.7109375" style="14" customWidth="1"/>
    <col min="9255" max="9255" width="1.7109375" style="14" customWidth="1"/>
    <col min="9256" max="9256" width="13" style="14" customWidth="1"/>
    <col min="9257" max="9257" width="11.7109375" style="14" customWidth="1"/>
    <col min="9258" max="9258" width="1.7109375" style="14" customWidth="1"/>
    <col min="9259" max="9259" width="14.5703125" style="14" customWidth="1"/>
    <col min="9260" max="9260" width="11.7109375" style="14" customWidth="1"/>
    <col min="9261" max="9455" width="9.140625" style="14"/>
    <col min="9456" max="9463" width="4" style="14" customWidth="1"/>
    <col min="9464" max="9464" width="6" style="14" customWidth="1"/>
    <col min="9465" max="9466" width="4" style="14" customWidth="1"/>
    <col min="9467" max="9468" width="0" style="14" hidden="1" customWidth="1"/>
    <col min="9469" max="9469" width="47.7109375" style="14" customWidth="1"/>
    <col min="9470" max="9472" width="0" style="14" hidden="1" customWidth="1"/>
    <col min="9473" max="9473" width="14.5703125" style="14" customWidth="1"/>
    <col min="9474" max="9483" width="0" style="14" hidden="1" customWidth="1"/>
    <col min="9484" max="9484" width="1.7109375" style="14" customWidth="1"/>
    <col min="9485" max="9485" width="13" style="14" customWidth="1"/>
    <col min="9486" max="9487" width="11.7109375" style="14" customWidth="1"/>
    <col min="9488" max="9488" width="13" style="14" customWidth="1"/>
    <col min="9489" max="9489" width="11.7109375" style="14" customWidth="1"/>
    <col min="9490" max="9490" width="1.7109375" style="14" customWidth="1"/>
    <col min="9491" max="9491" width="13" style="14" customWidth="1"/>
    <col min="9492" max="9493" width="11.7109375" style="14" customWidth="1"/>
    <col min="9494" max="9494" width="13" style="14" customWidth="1"/>
    <col min="9495" max="9495" width="11.7109375" style="14" customWidth="1"/>
    <col min="9496" max="9496" width="1.7109375" style="14" customWidth="1"/>
    <col min="9497" max="9497" width="13" style="14" customWidth="1"/>
    <col min="9498" max="9498" width="11.7109375" style="14" customWidth="1"/>
    <col min="9499" max="9499" width="1.7109375" style="14" customWidth="1"/>
    <col min="9500" max="9503" width="13" style="14" customWidth="1"/>
    <col min="9504" max="9504" width="11.7109375" style="14" customWidth="1"/>
    <col min="9505" max="9505" width="1.7109375" style="14" customWidth="1"/>
    <col min="9506" max="9508" width="11.7109375" style="14" customWidth="1"/>
    <col min="9509" max="9509" width="13" style="14" customWidth="1"/>
    <col min="9510" max="9510" width="11.7109375" style="14" customWidth="1"/>
    <col min="9511" max="9511" width="1.7109375" style="14" customWidth="1"/>
    <col min="9512" max="9512" width="13" style="14" customWidth="1"/>
    <col min="9513" max="9513" width="11.7109375" style="14" customWidth="1"/>
    <col min="9514" max="9514" width="1.7109375" style="14" customWidth="1"/>
    <col min="9515" max="9515" width="14.5703125" style="14" customWidth="1"/>
    <col min="9516" max="9516" width="11.7109375" style="14" customWidth="1"/>
    <col min="9517" max="9711" width="9.140625" style="14"/>
    <col min="9712" max="9719" width="4" style="14" customWidth="1"/>
    <col min="9720" max="9720" width="6" style="14" customWidth="1"/>
    <col min="9721" max="9722" width="4" style="14" customWidth="1"/>
    <col min="9723" max="9724" width="0" style="14" hidden="1" customWidth="1"/>
    <col min="9725" max="9725" width="47.7109375" style="14" customWidth="1"/>
    <col min="9726" max="9728" width="0" style="14" hidden="1" customWidth="1"/>
    <col min="9729" max="9729" width="14.5703125" style="14" customWidth="1"/>
    <col min="9730" max="9739" width="0" style="14" hidden="1" customWidth="1"/>
    <col min="9740" max="9740" width="1.7109375" style="14" customWidth="1"/>
    <col min="9741" max="9741" width="13" style="14" customWidth="1"/>
    <col min="9742" max="9743" width="11.7109375" style="14" customWidth="1"/>
    <col min="9744" max="9744" width="13" style="14" customWidth="1"/>
    <col min="9745" max="9745" width="11.7109375" style="14" customWidth="1"/>
    <col min="9746" max="9746" width="1.7109375" style="14" customWidth="1"/>
    <col min="9747" max="9747" width="13" style="14" customWidth="1"/>
    <col min="9748" max="9749" width="11.7109375" style="14" customWidth="1"/>
    <col min="9750" max="9750" width="13" style="14" customWidth="1"/>
    <col min="9751" max="9751" width="11.7109375" style="14" customWidth="1"/>
    <col min="9752" max="9752" width="1.7109375" style="14" customWidth="1"/>
    <col min="9753" max="9753" width="13" style="14" customWidth="1"/>
    <col min="9754" max="9754" width="11.7109375" style="14" customWidth="1"/>
    <col min="9755" max="9755" width="1.7109375" style="14" customWidth="1"/>
    <col min="9756" max="9759" width="13" style="14" customWidth="1"/>
    <col min="9760" max="9760" width="11.7109375" style="14" customWidth="1"/>
    <col min="9761" max="9761" width="1.7109375" style="14" customWidth="1"/>
    <col min="9762" max="9764" width="11.7109375" style="14" customWidth="1"/>
    <col min="9765" max="9765" width="13" style="14" customWidth="1"/>
    <col min="9766" max="9766" width="11.7109375" style="14" customWidth="1"/>
    <col min="9767" max="9767" width="1.7109375" style="14" customWidth="1"/>
    <col min="9768" max="9768" width="13" style="14" customWidth="1"/>
    <col min="9769" max="9769" width="11.7109375" style="14" customWidth="1"/>
    <col min="9770" max="9770" width="1.7109375" style="14" customWidth="1"/>
    <col min="9771" max="9771" width="14.5703125" style="14" customWidth="1"/>
    <col min="9772" max="9772" width="11.7109375" style="14" customWidth="1"/>
    <col min="9773" max="9967" width="9.140625" style="14"/>
    <col min="9968" max="9975" width="4" style="14" customWidth="1"/>
    <col min="9976" max="9976" width="6" style="14" customWidth="1"/>
    <col min="9977" max="9978" width="4" style="14" customWidth="1"/>
    <col min="9979" max="9980" width="0" style="14" hidden="1" customWidth="1"/>
    <col min="9981" max="9981" width="47.7109375" style="14" customWidth="1"/>
    <col min="9982" max="9984" width="0" style="14" hidden="1" customWidth="1"/>
    <col min="9985" max="9985" width="14.5703125" style="14" customWidth="1"/>
    <col min="9986" max="9995" width="0" style="14" hidden="1" customWidth="1"/>
    <col min="9996" max="9996" width="1.7109375" style="14" customWidth="1"/>
    <col min="9997" max="9997" width="13" style="14" customWidth="1"/>
    <col min="9998" max="9999" width="11.7109375" style="14" customWidth="1"/>
    <col min="10000" max="10000" width="13" style="14" customWidth="1"/>
    <col min="10001" max="10001" width="11.7109375" style="14" customWidth="1"/>
    <col min="10002" max="10002" width="1.7109375" style="14" customWidth="1"/>
    <col min="10003" max="10003" width="13" style="14" customWidth="1"/>
    <col min="10004" max="10005" width="11.7109375" style="14" customWidth="1"/>
    <col min="10006" max="10006" width="13" style="14" customWidth="1"/>
    <col min="10007" max="10007" width="11.7109375" style="14" customWidth="1"/>
    <col min="10008" max="10008" width="1.7109375" style="14" customWidth="1"/>
    <col min="10009" max="10009" width="13" style="14" customWidth="1"/>
    <col min="10010" max="10010" width="11.7109375" style="14" customWidth="1"/>
    <col min="10011" max="10011" width="1.7109375" style="14" customWidth="1"/>
    <col min="10012" max="10015" width="13" style="14" customWidth="1"/>
    <col min="10016" max="10016" width="11.7109375" style="14" customWidth="1"/>
    <col min="10017" max="10017" width="1.7109375" style="14" customWidth="1"/>
    <col min="10018" max="10020" width="11.7109375" style="14" customWidth="1"/>
    <col min="10021" max="10021" width="13" style="14" customWidth="1"/>
    <col min="10022" max="10022" width="11.7109375" style="14" customWidth="1"/>
    <col min="10023" max="10023" width="1.7109375" style="14" customWidth="1"/>
    <col min="10024" max="10024" width="13" style="14" customWidth="1"/>
    <col min="10025" max="10025" width="11.7109375" style="14" customWidth="1"/>
    <col min="10026" max="10026" width="1.7109375" style="14" customWidth="1"/>
    <col min="10027" max="10027" width="14.5703125" style="14" customWidth="1"/>
    <col min="10028" max="10028" width="11.7109375" style="14" customWidth="1"/>
    <col min="10029" max="10223" width="9.140625" style="14"/>
    <col min="10224" max="10231" width="4" style="14" customWidth="1"/>
    <col min="10232" max="10232" width="6" style="14" customWidth="1"/>
    <col min="10233" max="10234" width="4" style="14" customWidth="1"/>
    <col min="10235" max="10236" width="0" style="14" hidden="1" customWidth="1"/>
    <col min="10237" max="10237" width="47.7109375" style="14" customWidth="1"/>
    <col min="10238" max="10240" width="0" style="14" hidden="1" customWidth="1"/>
    <col min="10241" max="10241" width="14.5703125" style="14" customWidth="1"/>
    <col min="10242" max="10251" width="0" style="14" hidden="1" customWidth="1"/>
    <col min="10252" max="10252" width="1.7109375" style="14" customWidth="1"/>
    <col min="10253" max="10253" width="13" style="14" customWidth="1"/>
    <col min="10254" max="10255" width="11.7109375" style="14" customWidth="1"/>
    <col min="10256" max="10256" width="13" style="14" customWidth="1"/>
    <col min="10257" max="10257" width="11.7109375" style="14" customWidth="1"/>
    <col min="10258" max="10258" width="1.7109375" style="14" customWidth="1"/>
    <col min="10259" max="10259" width="13" style="14" customWidth="1"/>
    <col min="10260" max="10261" width="11.7109375" style="14" customWidth="1"/>
    <col min="10262" max="10262" width="13" style="14" customWidth="1"/>
    <col min="10263" max="10263" width="11.7109375" style="14" customWidth="1"/>
    <col min="10264" max="10264" width="1.7109375" style="14" customWidth="1"/>
    <col min="10265" max="10265" width="13" style="14" customWidth="1"/>
    <col min="10266" max="10266" width="11.7109375" style="14" customWidth="1"/>
    <col min="10267" max="10267" width="1.7109375" style="14" customWidth="1"/>
    <col min="10268" max="10271" width="13" style="14" customWidth="1"/>
    <col min="10272" max="10272" width="11.7109375" style="14" customWidth="1"/>
    <col min="10273" max="10273" width="1.7109375" style="14" customWidth="1"/>
    <col min="10274" max="10276" width="11.7109375" style="14" customWidth="1"/>
    <col min="10277" max="10277" width="13" style="14" customWidth="1"/>
    <col min="10278" max="10278" width="11.7109375" style="14" customWidth="1"/>
    <col min="10279" max="10279" width="1.7109375" style="14" customWidth="1"/>
    <col min="10280" max="10280" width="13" style="14" customWidth="1"/>
    <col min="10281" max="10281" width="11.7109375" style="14" customWidth="1"/>
    <col min="10282" max="10282" width="1.7109375" style="14" customWidth="1"/>
    <col min="10283" max="10283" width="14.5703125" style="14" customWidth="1"/>
    <col min="10284" max="10284" width="11.7109375" style="14" customWidth="1"/>
    <col min="10285" max="10479" width="9.140625" style="14"/>
    <col min="10480" max="10487" width="4" style="14" customWidth="1"/>
    <col min="10488" max="10488" width="6" style="14" customWidth="1"/>
    <col min="10489" max="10490" width="4" style="14" customWidth="1"/>
    <col min="10491" max="10492" width="0" style="14" hidden="1" customWidth="1"/>
    <col min="10493" max="10493" width="47.7109375" style="14" customWidth="1"/>
    <col min="10494" max="10496" width="0" style="14" hidden="1" customWidth="1"/>
    <col min="10497" max="10497" width="14.5703125" style="14" customWidth="1"/>
    <col min="10498" max="10507" width="0" style="14" hidden="1" customWidth="1"/>
    <col min="10508" max="10508" width="1.7109375" style="14" customWidth="1"/>
    <col min="10509" max="10509" width="13" style="14" customWidth="1"/>
    <col min="10510" max="10511" width="11.7109375" style="14" customWidth="1"/>
    <col min="10512" max="10512" width="13" style="14" customWidth="1"/>
    <col min="10513" max="10513" width="11.7109375" style="14" customWidth="1"/>
    <col min="10514" max="10514" width="1.7109375" style="14" customWidth="1"/>
    <col min="10515" max="10515" width="13" style="14" customWidth="1"/>
    <col min="10516" max="10517" width="11.7109375" style="14" customWidth="1"/>
    <col min="10518" max="10518" width="13" style="14" customWidth="1"/>
    <col min="10519" max="10519" width="11.7109375" style="14" customWidth="1"/>
    <col min="10520" max="10520" width="1.7109375" style="14" customWidth="1"/>
    <col min="10521" max="10521" width="13" style="14" customWidth="1"/>
    <col min="10522" max="10522" width="11.7109375" style="14" customWidth="1"/>
    <col min="10523" max="10523" width="1.7109375" style="14" customWidth="1"/>
    <col min="10524" max="10527" width="13" style="14" customWidth="1"/>
    <col min="10528" max="10528" width="11.7109375" style="14" customWidth="1"/>
    <col min="10529" max="10529" width="1.7109375" style="14" customWidth="1"/>
    <col min="10530" max="10532" width="11.7109375" style="14" customWidth="1"/>
    <col min="10533" max="10533" width="13" style="14" customWidth="1"/>
    <col min="10534" max="10534" width="11.7109375" style="14" customWidth="1"/>
    <col min="10535" max="10535" width="1.7109375" style="14" customWidth="1"/>
    <col min="10536" max="10536" width="13" style="14" customWidth="1"/>
    <col min="10537" max="10537" width="11.7109375" style="14" customWidth="1"/>
    <col min="10538" max="10538" width="1.7109375" style="14" customWidth="1"/>
    <col min="10539" max="10539" width="14.5703125" style="14" customWidth="1"/>
    <col min="10540" max="10540" width="11.7109375" style="14" customWidth="1"/>
    <col min="10541" max="10735" width="9.140625" style="14"/>
    <col min="10736" max="10743" width="4" style="14" customWidth="1"/>
    <col min="10744" max="10744" width="6" style="14" customWidth="1"/>
    <col min="10745" max="10746" width="4" style="14" customWidth="1"/>
    <col min="10747" max="10748" width="0" style="14" hidden="1" customWidth="1"/>
    <col min="10749" max="10749" width="47.7109375" style="14" customWidth="1"/>
    <col min="10750" max="10752" width="0" style="14" hidden="1" customWidth="1"/>
    <col min="10753" max="10753" width="14.5703125" style="14" customWidth="1"/>
    <col min="10754" max="10763" width="0" style="14" hidden="1" customWidth="1"/>
    <col min="10764" max="10764" width="1.7109375" style="14" customWidth="1"/>
    <col min="10765" max="10765" width="13" style="14" customWidth="1"/>
    <col min="10766" max="10767" width="11.7109375" style="14" customWidth="1"/>
    <col min="10768" max="10768" width="13" style="14" customWidth="1"/>
    <col min="10769" max="10769" width="11.7109375" style="14" customWidth="1"/>
    <col min="10770" max="10770" width="1.7109375" style="14" customWidth="1"/>
    <col min="10771" max="10771" width="13" style="14" customWidth="1"/>
    <col min="10772" max="10773" width="11.7109375" style="14" customWidth="1"/>
    <col min="10774" max="10774" width="13" style="14" customWidth="1"/>
    <col min="10775" max="10775" width="11.7109375" style="14" customWidth="1"/>
    <col min="10776" max="10776" width="1.7109375" style="14" customWidth="1"/>
    <col min="10777" max="10777" width="13" style="14" customWidth="1"/>
    <col min="10778" max="10778" width="11.7109375" style="14" customWidth="1"/>
    <col min="10779" max="10779" width="1.7109375" style="14" customWidth="1"/>
    <col min="10780" max="10783" width="13" style="14" customWidth="1"/>
    <col min="10784" max="10784" width="11.7109375" style="14" customWidth="1"/>
    <col min="10785" max="10785" width="1.7109375" style="14" customWidth="1"/>
    <col min="10786" max="10788" width="11.7109375" style="14" customWidth="1"/>
    <col min="10789" max="10789" width="13" style="14" customWidth="1"/>
    <col min="10790" max="10790" width="11.7109375" style="14" customWidth="1"/>
    <col min="10791" max="10791" width="1.7109375" style="14" customWidth="1"/>
    <col min="10792" max="10792" width="13" style="14" customWidth="1"/>
    <col min="10793" max="10793" width="11.7109375" style="14" customWidth="1"/>
    <col min="10794" max="10794" width="1.7109375" style="14" customWidth="1"/>
    <col min="10795" max="10795" width="14.5703125" style="14" customWidth="1"/>
    <col min="10796" max="10796" width="11.7109375" style="14" customWidth="1"/>
    <col min="10797" max="10991" width="9.140625" style="14"/>
    <col min="10992" max="10999" width="4" style="14" customWidth="1"/>
    <col min="11000" max="11000" width="6" style="14" customWidth="1"/>
    <col min="11001" max="11002" width="4" style="14" customWidth="1"/>
    <col min="11003" max="11004" width="0" style="14" hidden="1" customWidth="1"/>
    <col min="11005" max="11005" width="47.7109375" style="14" customWidth="1"/>
    <col min="11006" max="11008" width="0" style="14" hidden="1" customWidth="1"/>
    <col min="11009" max="11009" width="14.5703125" style="14" customWidth="1"/>
    <col min="11010" max="11019" width="0" style="14" hidden="1" customWidth="1"/>
    <col min="11020" max="11020" width="1.7109375" style="14" customWidth="1"/>
    <col min="11021" max="11021" width="13" style="14" customWidth="1"/>
    <col min="11022" max="11023" width="11.7109375" style="14" customWidth="1"/>
    <col min="11024" max="11024" width="13" style="14" customWidth="1"/>
    <col min="11025" max="11025" width="11.7109375" style="14" customWidth="1"/>
    <col min="11026" max="11026" width="1.7109375" style="14" customWidth="1"/>
    <col min="11027" max="11027" width="13" style="14" customWidth="1"/>
    <col min="11028" max="11029" width="11.7109375" style="14" customWidth="1"/>
    <col min="11030" max="11030" width="13" style="14" customWidth="1"/>
    <col min="11031" max="11031" width="11.7109375" style="14" customWidth="1"/>
    <col min="11032" max="11032" width="1.7109375" style="14" customWidth="1"/>
    <col min="11033" max="11033" width="13" style="14" customWidth="1"/>
    <col min="11034" max="11034" width="11.7109375" style="14" customWidth="1"/>
    <col min="11035" max="11035" width="1.7109375" style="14" customWidth="1"/>
    <col min="11036" max="11039" width="13" style="14" customWidth="1"/>
    <col min="11040" max="11040" width="11.7109375" style="14" customWidth="1"/>
    <col min="11041" max="11041" width="1.7109375" style="14" customWidth="1"/>
    <col min="11042" max="11044" width="11.7109375" style="14" customWidth="1"/>
    <col min="11045" max="11045" width="13" style="14" customWidth="1"/>
    <col min="11046" max="11046" width="11.7109375" style="14" customWidth="1"/>
    <col min="11047" max="11047" width="1.7109375" style="14" customWidth="1"/>
    <col min="11048" max="11048" width="13" style="14" customWidth="1"/>
    <col min="11049" max="11049" width="11.7109375" style="14" customWidth="1"/>
    <col min="11050" max="11050" width="1.7109375" style="14" customWidth="1"/>
    <col min="11051" max="11051" width="14.5703125" style="14" customWidth="1"/>
    <col min="11052" max="11052" width="11.7109375" style="14" customWidth="1"/>
    <col min="11053" max="11247" width="9.140625" style="14"/>
    <col min="11248" max="11255" width="4" style="14" customWidth="1"/>
    <col min="11256" max="11256" width="6" style="14" customWidth="1"/>
    <col min="11257" max="11258" width="4" style="14" customWidth="1"/>
    <col min="11259" max="11260" width="0" style="14" hidden="1" customWidth="1"/>
    <col min="11261" max="11261" width="47.7109375" style="14" customWidth="1"/>
    <col min="11262" max="11264" width="0" style="14" hidden="1" customWidth="1"/>
    <col min="11265" max="11265" width="14.5703125" style="14" customWidth="1"/>
    <col min="11266" max="11275" width="0" style="14" hidden="1" customWidth="1"/>
    <col min="11276" max="11276" width="1.7109375" style="14" customWidth="1"/>
    <col min="11277" max="11277" width="13" style="14" customWidth="1"/>
    <col min="11278" max="11279" width="11.7109375" style="14" customWidth="1"/>
    <col min="11280" max="11280" width="13" style="14" customWidth="1"/>
    <col min="11281" max="11281" width="11.7109375" style="14" customWidth="1"/>
    <col min="11282" max="11282" width="1.7109375" style="14" customWidth="1"/>
    <col min="11283" max="11283" width="13" style="14" customWidth="1"/>
    <col min="11284" max="11285" width="11.7109375" style="14" customWidth="1"/>
    <col min="11286" max="11286" width="13" style="14" customWidth="1"/>
    <col min="11287" max="11287" width="11.7109375" style="14" customWidth="1"/>
    <col min="11288" max="11288" width="1.7109375" style="14" customWidth="1"/>
    <col min="11289" max="11289" width="13" style="14" customWidth="1"/>
    <col min="11290" max="11290" width="11.7109375" style="14" customWidth="1"/>
    <col min="11291" max="11291" width="1.7109375" style="14" customWidth="1"/>
    <col min="11292" max="11295" width="13" style="14" customWidth="1"/>
    <col min="11296" max="11296" width="11.7109375" style="14" customWidth="1"/>
    <col min="11297" max="11297" width="1.7109375" style="14" customWidth="1"/>
    <col min="11298" max="11300" width="11.7109375" style="14" customWidth="1"/>
    <col min="11301" max="11301" width="13" style="14" customWidth="1"/>
    <col min="11302" max="11302" width="11.7109375" style="14" customWidth="1"/>
    <col min="11303" max="11303" width="1.7109375" style="14" customWidth="1"/>
    <col min="11304" max="11304" width="13" style="14" customWidth="1"/>
    <col min="11305" max="11305" width="11.7109375" style="14" customWidth="1"/>
    <col min="11306" max="11306" width="1.7109375" style="14" customWidth="1"/>
    <col min="11307" max="11307" width="14.5703125" style="14" customWidth="1"/>
    <col min="11308" max="11308" width="11.7109375" style="14" customWidth="1"/>
    <col min="11309" max="11503" width="9.140625" style="14"/>
    <col min="11504" max="11511" width="4" style="14" customWidth="1"/>
    <col min="11512" max="11512" width="6" style="14" customWidth="1"/>
    <col min="11513" max="11514" width="4" style="14" customWidth="1"/>
    <col min="11515" max="11516" width="0" style="14" hidden="1" customWidth="1"/>
    <col min="11517" max="11517" width="47.7109375" style="14" customWidth="1"/>
    <col min="11518" max="11520" width="0" style="14" hidden="1" customWidth="1"/>
    <col min="11521" max="11521" width="14.5703125" style="14" customWidth="1"/>
    <col min="11522" max="11531" width="0" style="14" hidden="1" customWidth="1"/>
    <col min="11532" max="11532" width="1.7109375" style="14" customWidth="1"/>
    <col min="11533" max="11533" width="13" style="14" customWidth="1"/>
    <col min="11534" max="11535" width="11.7109375" style="14" customWidth="1"/>
    <col min="11536" max="11536" width="13" style="14" customWidth="1"/>
    <col min="11537" max="11537" width="11.7109375" style="14" customWidth="1"/>
    <col min="11538" max="11538" width="1.7109375" style="14" customWidth="1"/>
    <col min="11539" max="11539" width="13" style="14" customWidth="1"/>
    <col min="11540" max="11541" width="11.7109375" style="14" customWidth="1"/>
    <col min="11542" max="11542" width="13" style="14" customWidth="1"/>
    <col min="11543" max="11543" width="11.7109375" style="14" customWidth="1"/>
    <col min="11544" max="11544" width="1.7109375" style="14" customWidth="1"/>
    <col min="11545" max="11545" width="13" style="14" customWidth="1"/>
    <col min="11546" max="11546" width="11.7109375" style="14" customWidth="1"/>
    <col min="11547" max="11547" width="1.7109375" style="14" customWidth="1"/>
    <col min="11548" max="11551" width="13" style="14" customWidth="1"/>
    <col min="11552" max="11552" width="11.7109375" style="14" customWidth="1"/>
    <col min="11553" max="11553" width="1.7109375" style="14" customWidth="1"/>
    <col min="11554" max="11556" width="11.7109375" style="14" customWidth="1"/>
    <col min="11557" max="11557" width="13" style="14" customWidth="1"/>
    <col min="11558" max="11558" width="11.7109375" style="14" customWidth="1"/>
    <col min="11559" max="11559" width="1.7109375" style="14" customWidth="1"/>
    <col min="11560" max="11560" width="13" style="14" customWidth="1"/>
    <col min="11561" max="11561" width="11.7109375" style="14" customWidth="1"/>
    <col min="11562" max="11562" width="1.7109375" style="14" customWidth="1"/>
    <col min="11563" max="11563" width="14.5703125" style="14" customWidth="1"/>
    <col min="11564" max="11564" width="11.7109375" style="14" customWidth="1"/>
    <col min="11565" max="11759" width="9.140625" style="14"/>
    <col min="11760" max="11767" width="4" style="14" customWidth="1"/>
    <col min="11768" max="11768" width="6" style="14" customWidth="1"/>
    <col min="11769" max="11770" width="4" style="14" customWidth="1"/>
    <col min="11771" max="11772" width="0" style="14" hidden="1" customWidth="1"/>
    <col min="11773" max="11773" width="47.7109375" style="14" customWidth="1"/>
    <col min="11774" max="11776" width="0" style="14" hidden="1" customWidth="1"/>
    <col min="11777" max="11777" width="14.5703125" style="14" customWidth="1"/>
    <col min="11778" max="11787" width="0" style="14" hidden="1" customWidth="1"/>
    <col min="11788" max="11788" width="1.7109375" style="14" customWidth="1"/>
    <col min="11789" max="11789" width="13" style="14" customWidth="1"/>
    <col min="11790" max="11791" width="11.7109375" style="14" customWidth="1"/>
    <col min="11792" max="11792" width="13" style="14" customWidth="1"/>
    <col min="11793" max="11793" width="11.7109375" style="14" customWidth="1"/>
    <col min="11794" max="11794" width="1.7109375" style="14" customWidth="1"/>
    <col min="11795" max="11795" width="13" style="14" customWidth="1"/>
    <col min="11796" max="11797" width="11.7109375" style="14" customWidth="1"/>
    <col min="11798" max="11798" width="13" style="14" customWidth="1"/>
    <col min="11799" max="11799" width="11.7109375" style="14" customWidth="1"/>
    <col min="11800" max="11800" width="1.7109375" style="14" customWidth="1"/>
    <col min="11801" max="11801" width="13" style="14" customWidth="1"/>
    <col min="11802" max="11802" width="11.7109375" style="14" customWidth="1"/>
    <col min="11803" max="11803" width="1.7109375" style="14" customWidth="1"/>
    <col min="11804" max="11807" width="13" style="14" customWidth="1"/>
    <col min="11808" max="11808" width="11.7109375" style="14" customWidth="1"/>
    <col min="11809" max="11809" width="1.7109375" style="14" customWidth="1"/>
    <col min="11810" max="11812" width="11.7109375" style="14" customWidth="1"/>
    <col min="11813" max="11813" width="13" style="14" customWidth="1"/>
    <col min="11814" max="11814" width="11.7109375" style="14" customWidth="1"/>
    <col min="11815" max="11815" width="1.7109375" style="14" customWidth="1"/>
    <col min="11816" max="11816" width="13" style="14" customWidth="1"/>
    <col min="11817" max="11817" width="11.7109375" style="14" customWidth="1"/>
    <col min="11818" max="11818" width="1.7109375" style="14" customWidth="1"/>
    <col min="11819" max="11819" width="14.5703125" style="14" customWidth="1"/>
    <col min="11820" max="11820" width="11.7109375" style="14" customWidth="1"/>
    <col min="11821" max="12015" width="9.140625" style="14"/>
    <col min="12016" max="12023" width="4" style="14" customWidth="1"/>
    <col min="12024" max="12024" width="6" style="14" customWidth="1"/>
    <col min="12025" max="12026" width="4" style="14" customWidth="1"/>
    <col min="12027" max="12028" width="0" style="14" hidden="1" customWidth="1"/>
    <col min="12029" max="12029" width="47.7109375" style="14" customWidth="1"/>
    <col min="12030" max="12032" width="0" style="14" hidden="1" customWidth="1"/>
    <col min="12033" max="12033" width="14.5703125" style="14" customWidth="1"/>
    <col min="12034" max="12043" width="0" style="14" hidden="1" customWidth="1"/>
    <col min="12044" max="12044" width="1.7109375" style="14" customWidth="1"/>
    <col min="12045" max="12045" width="13" style="14" customWidth="1"/>
    <col min="12046" max="12047" width="11.7109375" style="14" customWidth="1"/>
    <col min="12048" max="12048" width="13" style="14" customWidth="1"/>
    <col min="12049" max="12049" width="11.7109375" style="14" customWidth="1"/>
    <col min="12050" max="12050" width="1.7109375" style="14" customWidth="1"/>
    <col min="12051" max="12051" width="13" style="14" customWidth="1"/>
    <col min="12052" max="12053" width="11.7109375" style="14" customWidth="1"/>
    <col min="12054" max="12054" width="13" style="14" customWidth="1"/>
    <col min="12055" max="12055" width="11.7109375" style="14" customWidth="1"/>
    <col min="12056" max="12056" width="1.7109375" style="14" customWidth="1"/>
    <col min="12057" max="12057" width="13" style="14" customWidth="1"/>
    <col min="12058" max="12058" width="11.7109375" style="14" customWidth="1"/>
    <col min="12059" max="12059" width="1.7109375" style="14" customWidth="1"/>
    <col min="12060" max="12063" width="13" style="14" customWidth="1"/>
    <col min="12064" max="12064" width="11.7109375" style="14" customWidth="1"/>
    <col min="12065" max="12065" width="1.7109375" style="14" customWidth="1"/>
    <col min="12066" max="12068" width="11.7109375" style="14" customWidth="1"/>
    <col min="12069" max="12069" width="13" style="14" customWidth="1"/>
    <col min="12070" max="12070" width="11.7109375" style="14" customWidth="1"/>
    <col min="12071" max="12071" width="1.7109375" style="14" customWidth="1"/>
    <col min="12072" max="12072" width="13" style="14" customWidth="1"/>
    <col min="12073" max="12073" width="11.7109375" style="14" customWidth="1"/>
    <col min="12074" max="12074" width="1.7109375" style="14" customWidth="1"/>
    <col min="12075" max="12075" width="14.5703125" style="14" customWidth="1"/>
    <col min="12076" max="12076" width="11.7109375" style="14" customWidth="1"/>
    <col min="12077" max="12271" width="9.140625" style="14"/>
    <col min="12272" max="12279" width="4" style="14" customWidth="1"/>
    <col min="12280" max="12280" width="6" style="14" customWidth="1"/>
    <col min="12281" max="12282" width="4" style="14" customWidth="1"/>
    <col min="12283" max="12284" width="0" style="14" hidden="1" customWidth="1"/>
    <col min="12285" max="12285" width="47.7109375" style="14" customWidth="1"/>
    <col min="12286" max="12288" width="0" style="14" hidden="1" customWidth="1"/>
    <col min="12289" max="12289" width="14.5703125" style="14" customWidth="1"/>
    <col min="12290" max="12299" width="0" style="14" hidden="1" customWidth="1"/>
    <col min="12300" max="12300" width="1.7109375" style="14" customWidth="1"/>
    <col min="12301" max="12301" width="13" style="14" customWidth="1"/>
    <col min="12302" max="12303" width="11.7109375" style="14" customWidth="1"/>
    <col min="12304" max="12304" width="13" style="14" customWidth="1"/>
    <col min="12305" max="12305" width="11.7109375" style="14" customWidth="1"/>
    <col min="12306" max="12306" width="1.7109375" style="14" customWidth="1"/>
    <col min="12307" max="12307" width="13" style="14" customWidth="1"/>
    <col min="12308" max="12309" width="11.7109375" style="14" customWidth="1"/>
    <col min="12310" max="12310" width="13" style="14" customWidth="1"/>
    <col min="12311" max="12311" width="11.7109375" style="14" customWidth="1"/>
    <col min="12312" max="12312" width="1.7109375" style="14" customWidth="1"/>
    <col min="12313" max="12313" width="13" style="14" customWidth="1"/>
    <col min="12314" max="12314" width="11.7109375" style="14" customWidth="1"/>
    <col min="12315" max="12315" width="1.7109375" style="14" customWidth="1"/>
    <col min="12316" max="12319" width="13" style="14" customWidth="1"/>
    <col min="12320" max="12320" width="11.7109375" style="14" customWidth="1"/>
    <col min="12321" max="12321" width="1.7109375" style="14" customWidth="1"/>
    <col min="12322" max="12324" width="11.7109375" style="14" customWidth="1"/>
    <col min="12325" max="12325" width="13" style="14" customWidth="1"/>
    <col min="12326" max="12326" width="11.7109375" style="14" customWidth="1"/>
    <col min="12327" max="12327" width="1.7109375" style="14" customWidth="1"/>
    <col min="12328" max="12328" width="13" style="14" customWidth="1"/>
    <col min="12329" max="12329" width="11.7109375" style="14" customWidth="1"/>
    <col min="12330" max="12330" width="1.7109375" style="14" customWidth="1"/>
    <col min="12331" max="12331" width="14.5703125" style="14" customWidth="1"/>
    <col min="12332" max="12332" width="11.7109375" style="14" customWidth="1"/>
    <col min="12333" max="12527" width="9.140625" style="14"/>
    <col min="12528" max="12535" width="4" style="14" customWidth="1"/>
    <col min="12536" max="12536" width="6" style="14" customWidth="1"/>
    <col min="12537" max="12538" width="4" style="14" customWidth="1"/>
    <col min="12539" max="12540" width="0" style="14" hidden="1" customWidth="1"/>
    <col min="12541" max="12541" width="47.7109375" style="14" customWidth="1"/>
    <col min="12542" max="12544" width="0" style="14" hidden="1" customWidth="1"/>
    <col min="12545" max="12545" width="14.5703125" style="14" customWidth="1"/>
    <col min="12546" max="12555" width="0" style="14" hidden="1" customWidth="1"/>
    <col min="12556" max="12556" width="1.7109375" style="14" customWidth="1"/>
    <col min="12557" max="12557" width="13" style="14" customWidth="1"/>
    <col min="12558" max="12559" width="11.7109375" style="14" customWidth="1"/>
    <col min="12560" max="12560" width="13" style="14" customWidth="1"/>
    <col min="12561" max="12561" width="11.7109375" style="14" customWidth="1"/>
    <col min="12562" max="12562" width="1.7109375" style="14" customWidth="1"/>
    <col min="12563" max="12563" width="13" style="14" customWidth="1"/>
    <col min="12564" max="12565" width="11.7109375" style="14" customWidth="1"/>
    <col min="12566" max="12566" width="13" style="14" customWidth="1"/>
    <col min="12567" max="12567" width="11.7109375" style="14" customWidth="1"/>
    <col min="12568" max="12568" width="1.7109375" style="14" customWidth="1"/>
    <col min="12569" max="12569" width="13" style="14" customWidth="1"/>
    <col min="12570" max="12570" width="11.7109375" style="14" customWidth="1"/>
    <col min="12571" max="12571" width="1.7109375" style="14" customWidth="1"/>
    <col min="12572" max="12575" width="13" style="14" customWidth="1"/>
    <col min="12576" max="12576" width="11.7109375" style="14" customWidth="1"/>
    <col min="12577" max="12577" width="1.7109375" style="14" customWidth="1"/>
    <col min="12578" max="12580" width="11.7109375" style="14" customWidth="1"/>
    <col min="12581" max="12581" width="13" style="14" customWidth="1"/>
    <col min="12582" max="12582" width="11.7109375" style="14" customWidth="1"/>
    <col min="12583" max="12583" width="1.7109375" style="14" customWidth="1"/>
    <col min="12584" max="12584" width="13" style="14" customWidth="1"/>
    <col min="12585" max="12585" width="11.7109375" style="14" customWidth="1"/>
    <col min="12586" max="12586" width="1.7109375" style="14" customWidth="1"/>
    <col min="12587" max="12587" width="14.5703125" style="14" customWidth="1"/>
    <col min="12588" max="12588" width="11.7109375" style="14" customWidth="1"/>
    <col min="12589" max="12783" width="9.140625" style="14"/>
    <col min="12784" max="12791" width="4" style="14" customWidth="1"/>
    <col min="12792" max="12792" width="6" style="14" customWidth="1"/>
    <col min="12793" max="12794" width="4" style="14" customWidth="1"/>
    <col min="12795" max="12796" width="0" style="14" hidden="1" customWidth="1"/>
    <col min="12797" max="12797" width="47.7109375" style="14" customWidth="1"/>
    <col min="12798" max="12800" width="0" style="14" hidden="1" customWidth="1"/>
    <col min="12801" max="12801" width="14.5703125" style="14" customWidth="1"/>
    <col min="12802" max="12811" width="0" style="14" hidden="1" customWidth="1"/>
    <col min="12812" max="12812" width="1.7109375" style="14" customWidth="1"/>
    <col min="12813" max="12813" width="13" style="14" customWidth="1"/>
    <col min="12814" max="12815" width="11.7109375" style="14" customWidth="1"/>
    <col min="12816" max="12816" width="13" style="14" customWidth="1"/>
    <col min="12817" max="12817" width="11.7109375" style="14" customWidth="1"/>
    <col min="12818" max="12818" width="1.7109375" style="14" customWidth="1"/>
    <col min="12819" max="12819" width="13" style="14" customWidth="1"/>
    <col min="12820" max="12821" width="11.7109375" style="14" customWidth="1"/>
    <col min="12822" max="12822" width="13" style="14" customWidth="1"/>
    <col min="12823" max="12823" width="11.7109375" style="14" customWidth="1"/>
    <col min="12824" max="12824" width="1.7109375" style="14" customWidth="1"/>
    <col min="12825" max="12825" width="13" style="14" customWidth="1"/>
    <col min="12826" max="12826" width="11.7109375" style="14" customWidth="1"/>
    <col min="12827" max="12827" width="1.7109375" style="14" customWidth="1"/>
    <col min="12828" max="12831" width="13" style="14" customWidth="1"/>
    <col min="12832" max="12832" width="11.7109375" style="14" customWidth="1"/>
    <col min="12833" max="12833" width="1.7109375" style="14" customWidth="1"/>
    <col min="12834" max="12836" width="11.7109375" style="14" customWidth="1"/>
    <col min="12837" max="12837" width="13" style="14" customWidth="1"/>
    <col min="12838" max="12838" width="11.7109375" style="14" customWidth="1"/>
    <col min="12839" max="12839" width="1.7109375" style="14" customWidth="1"/>
    <col min="12840" max="12840" width="13" style="14" customWidth="1"/>
    <col min="12841" max="12841" width="11.7109375" style="14" customWidth="1"/>
    <col min="12842" max="12842" width="1.7109375" style="14" customWidth="1"/>
    <col min="12843" max="12843" width="14.5703125" style="14" customWidth="1"/>
    <col min="12844" max="12844" width="11.7109375" style="14" customWidth="1"/>
    <col min="12845" max="13039" width="9.140625" style="14"/>
    <col min="13040" max="13047" width="4" style="14" customWidth="1"/>
    <col min="13048" max="13048" width="6" style="14" customWidth="1"/>
    <col min="13049" max="13050" width="4" style="14" customWidth="1"/>
    <col min="13051" max="13052" width="0" style="14" hidden="1" customWidth="1"/>
    <col min="13053" max="13053" width="47.7109375" style="14" customWidth="1"/>
    <col min="13054" max="13056" width="0" style="14" hidden="1" customWidth="1"/>
    <col min="13057" max="13057" width="14.5703125" style="14" customWidth="1"/>
    <col min="13058" max="13067" width="0" style="14" hidden="1" customWidth="1"/>
    <col min="13068" max="13068" width="1.7109375" style="14" customWidth="1"/>
    <col min="13069" max="13069" width="13" style="14" customWidth="1"/>
    <col min="13070" max="13071" width="11.7109375" style="14" customWidth="1"/>
    <col min="13072" max="13072" width="13" style="14" customWidth="1"/>
    <col min="13073" max="13073" width="11.7109375" style="14" customWidth="1"/>
    <col min="13074" max="13074" width="1.7109375" style="14" customWidth="1"/>
    <col min="13075" max="13075" width="13" style="14" customWidth="1"/>
    <col min="13076" max="13077" width="11.7109375" style="14" customWidth="1"/>
    <col min="13078" max="13078" width="13" style="14" customWidth="1"/>
    <col min="13079" max="13079" width="11.7109375" style="14" customWidth="1"/>
    <col min="13080" max="13080" width="1.7109375" style="14" customWidth="1"/>
    <col min="13081" max="13081" width="13" style="14" customWidth="1"/>
    <col min="13082" max="13082" width="11.7109375" style="14" customWidth="1"/>
    <col min="13083" max="13083" width="1.7109375" style="14" customWidth="1"/>
    <col min="13084" max="13087" width="13" style="14" customWidth="1"/>
    <col min="13088" max="13088" width="11.7109375" style="14" customWidth="1"/>
    <col min="13089" max="13089" width="1.7109375" style="14" customWidth="1"/>
    <col min="13090" max="13092" width="11.7109375" style="14" customWidth="1"/>
    <col min="13093" max="13093" width="13" style="14" customWidth="1"/>
    <col min="13094" max="13094" width="11.7109375" style="14" customWidth="1"/>
    <col min="13095" max="13095" width="1.7109375" style="14" customWidth="1"/>
    <col min="13096" max="13096" width="13" style="14" customWidth="1"/>
    <col min="13097" max="13097" width="11.7109375" style="14" customWidth="1"/>
    <col min="13098" max="13098" width="1.7109375" style="14" customWidth="1"/>
    <col min="13099" max="13099" width="14.5703125" style="14" customWidth="1"/>
    <col min="13100" max="13100" width="11.7109375" style="14" customWidth="1"/>
    <col min="13101" max="13295" width="9.140625" style="14"/>
    <col min="13296" max="13303" width="4" style="14" customWidth="1"/>
    <col min="13304" max="13304" width="6" style="14" customWidth="1"/>
    <col min="13305" max="13306" width="4" style="14" customWidth="1"/>
    <col min="13307" max="13308" width="0" style="14" hidden="1" customWidth="1"/>
    <col min="13309" max="13309" width="47.7109375" style="14" customWidth="1"/>
    <col min="13310" max="13312" width="0" style="14" hidden="1" customWidth="1"/>
    <col min="13313" max="13313" width="14.5703125" style="14" customWidth="1"/>
    <col min="13314" max="13323" width="0" style="14" hidden="1" customWidth="1"/>
    <col min="13324" max="13324" width="1.7109375" style="14" customWidth="1"/>
    <col min="13325" max="13325" width="13" style="14" customWidth="1"/>
    <col min="13326" max="13327" width="11.7109375" style="14" customWidth="1"/>
    <col min="13328" max="13328" width="13" style="14" customWidth="1"/>
    <col min="13329" max="13329" width="11.7109375" style="14" customWidth="1"/>
    <col min="13330" max="13330" width="1.7109375" style="14" customWidth="1"/>
    <col min="13331" max="13331" width="13" style="14" customWidth="1"/>
    <col min="13332" max="13333" width="11.7109375" style="14" customWidth="1"/>
    <col min="13334" max="13334" width="13" style="14" customWidth="1"/>
    <col min="13335" max="13335" width="11.7109375" style="14" customWidth="1"/>
    <col min="13336" max="13336" width="1.7109375" style="14" customWidth="1"/>
    <col min="13337" max="13337" width="13" style="14" customWidth="1"/>
    <col min="13338" max="13338" width="11.7109375" style="14" customWidth="1"/>
    <col min="13339" max="13339" width="1.7109375" style="14" customWidth="1"/>
    <col min="13340" max="13343" width="13" style="14" customWidth="1"/>
    <col min="13344" max="13344" width="11.7109375" style="14" customWidth="1"/>
    <col min="13345" max="13345" width="1.7109375" style="14" customWidth="1"/>
    <col min="13346" max="13348" width="11.7109375" style="14" customWidth="1"/>
    <col min="13349" max="13349" width="13" style="14" customWidth="1"/>
    <col min="13350" max="13350" width="11.7109375" style="14" customWidth="1"/>
    <col min="13351" max="13351" width="1.7109375" style="14" customWidth="1"/>
    <col min="13352" max="13352" width="13" style="14" customWidth="1"/>
    <col min="13353" max="13353" width="11.7109375" style="14" customWidth="1"/>
    <col min="13354" max="13354" width="1.7109375" style="14" customWidth="1"/>
    <col min="13355" max="13355" width="14.5703125" style="14" customWidth="1"/>
    <col min="13356" max="13356" width="11.7109375" style="14" customWidth="1"/>
    <col min="13357" max="13551" width="9.140625" style="14"/>
    <col min="13552" max="13559" width="4" style="14" customWidth="1"/>
    <col min="13560" max="13560" width="6" style="14" customWidth="1"/>
    <col min="13561" max="13562" width="4" style="14" customWidth="1"/>
    <col min="13563" max="13564" width="0" style="14" hidden="1" customWidth="1"/>
    <col min="13565" max="13565" width="47.7109375" style="14" customWidth="1"/>
    <col min="13566" max="13568" width="0" style="14" hidden="1" customWidth="1"/>
    <col min="13569" max="13569" width="14.5703125" style="14" customWidth="1"/>
    <col min="13570" max="13579" width="0" style="14" hidden="1" customWidth="1"/>
    <col min="13580" max="13580" width="1.7109375" style="14" customWidth="1"/>
    <col min="13581" max="13581" width="13" style="14" customWidth="1"/>
    <col min="13582" max="13583" width="11.7109375" style="14" customWidth="1"/>
    <col min="13584" max="13584" width="13" style="14" customWidth="1"/>
    <col min="13585" max="13585" width="11.7109375" style="14" customWidth="1"/>
    <col min="13586" max="13586" width="1.7109375" style="14" customWidth="1"/>
    <col min="13587" max="13587" width="13" style="14" customWidth="1"/>
    <col min="13588" max="13589" width="11.7109375" style="14" customWidth="1"/>
    <col min="13590" max="13590" width="13" style="14" customWidth="1"/>
    <col min="13591" max="13591" width="11.7109375" style="14" customWidth="1"/>
    <col min="13592" max="13592" width="1.7109375" style="14" customWidth="1"/>
    <col min="13593" max="13593" width="13" style="14" customWidth="1"/>
    <col min="13594" max="13594" width="11.7109375" style="14" customWidth="1"/>
    <col min="13595" max="13595" width="1.7109375" style="14" customWidth="1"/>
    <col min="13596" max="13599" width="13" style="14" customWidth="1"/>
    <col min="13600" max="13600" width="11.7109375" style="14" customWidth="1"/>
    <col min="13601" max="13601" width="1.7109375" style="14" customWidth="1"/>
    <col min="13602" max="13604" width="11.7109375" style="14" customWidth="1"/>
    <col min="13605" max="13605" width="13" style="14" customWidth="1"/>
    <col min="13606" max="13606" width="11.7109375" style="14" customWidth="1"/>
    <col min="13607" max="13607" width="1.7109375" style="14" customWidth="1"/>
    <col min="13608" max="13608" width="13" style="14" customWidth="1"/>
    <col min="13609" max="13609" width="11.7109375" style="14" customWidth="1"/>
    <col min="13610" max="13610" width="1.7109375" style="14" customWidth="1"/>
    <col min="13611" max="13611" width="14.5703125" style="14" customWidth="1"/>
    <col min="13612" max="13612" width="11.7109375" style="14" customWidth="1"/>
    <col min="13613" max="13807" width="9.140625" style="14"/>
    <col min="13808" max="13815" width="4" style="14" customWidth="1"/>
    <col min="13816" max="13816" width="6" style="14" customWidth="1"/>
    <col min="13817" max="13818" width="4" style="14" customWidth="1"/>
    <col min="13819" max="13820" width="0" style="14" hidden="1" customWidth="1"/>
    <col min="13821" max="13821" width="47.7109375" style="14" customWidth="1"/>
    <col min="13822" max="13824" width="0" style="14" hidden="1" customWidth="1"/>
    <col min="13825" max="13825" width="14.5703125" style="14" customWidth="1"/>
    <col min="13826" max="13835" width="0" style="14" hidden="1" customWidth="1"/>
    <col min="13836" max="13836" width="1.7109375" style="14" customWidth="1"/>
    <col min="13837" max="13837" width="13" style="14" customWidth="1"/>
    <col min="13838" max="13839" width="11.7109375" style="14" customWidth="1"/>
    <col min="13840" max="13840" width="13" style="14" customWidth="1"/>
    <col min="13841" max="13841" width="11.7109375" style="14" customWidth="1"/>
    <col min="13842" max="13842" width="1.7109375" style="14" customWidth="1"/>
    <col min="13843" max="13843" width="13" style="14" customWidth="1"/>
    <col min="13844" max="13845" width="11.7109375" style="14" customWidth="1"/>
    <col min="13846" max="13846" width="13" style="14" customWidth="1"/>
    <col min="13847" max="13847" width="11.7109375" style="14" customWidth="1"/>
    <col min="13848" max="13848" width="1.7109375" style="14" customWidth="1"/>
    <col min="13849" max="13849" width="13" style="14" customWidth="1"/>
    <col min="13850" max="13850" width="11.7109375" style="14" customWidth="1"/>
    <col min="13851" max="13851" width="1.7109375" style="14" customWidth="1"/>
    <col min="13852" max="13855" width="13" style="14" customWidth="1"/>
    <col min="13856" max="13856" width="11.7109375" style="14" customWidth="1"/>
    <col min="13857" max="13857" width="1.7109375" style="14" customWidth="1"/>
    <col min="13858" max="13860" width="11.7109375" style="14" customWidth="1"/>
    <col min="13861" max="13861" width="13" style="14" customWidth="1"/>
    <col min="13862" max="13862" width="11.7109375" style="14" customWidth="1"/>
    <col min="13863" max="13863" width="1.7109375" style="14" customWidth="1"/>
    <col min="13864" max="13864" width="13" style="14" customWidth="1"/>
    <col min="13865" max="13865" width="11.7109375" style="14" customWidth="1"/>
    <col min="13866" max="13866" width="1.7109375" style="14" customWidth="1"/>
    <col min="13867" max="13867" width="14.5703125" style="14" customWidth="1"/>
    <col min="13868" max="13868" width="11.7109375" style="14" customWidth="1"/>
    <col min="13869" max="14063" width="9.140625" style="14"/>
    <col min="14064" max="14071" width="4" style="14" customWidth="1"/>
    <col min="14072" max="14072" width="6" style="14" customWidth="1"/>
    <col min="14073" max="14074" width="4" style="14" customWidth="1"/>
    <col min="14075" max="14076" width="0" style="14" hidden="1" customWidth="1"/>
    <col min="14077" max="14077" width="47.7109375" style="14" customWidth="1"/>
    <col min="14078" max="14080" width="0" style="14" hidden="1" customWidth="1"/>
    <col min="14081" max="14081" width="14.5703125" style="14" customWidth="1"/>
    <col min="14082" max="14091" width="0" style="14" hidden="1" customWidth="1"/>
    <col min="14092" max="14092" width="1.7109375" style="14" customWidth="1"/>
    <col min="14093" max="14093" width="13" style="14" customWidth="1"/>
    <col min="14094" max="14095" width="11.7109375" style="14" customWidth="1"/>
    <col min="14096" max="14096" width="13" style="14" customWidth="1"/>
    <col min="14097" max="14097" width="11.7109375" style="14" customWidth="1"/>
    <col min="14098" max="14098" width="1.7109375" style="14" customWidth="1"/>
    <col min="14099" max="14099" width="13" style="14" customWidth="1"/>
    <col min="14100" max="14101" width="11.7109375" style="14" customWidth="1"/>
    <col min="14102" max="14102" width="13" style="14" customWidth="1"/>
    <col min="14103" max="14103" width="11.7109375" style="14" customWidth="1"/>
    <col min="14104" max="14104" width="1.7109375" style="14" customWidth="1"/>
    <col min="14105" max="14105" width="13" style="14" customWidth="1"/>
    <col min="14106" max="14106" width="11.7109375" style="14" customWidth="1"/>
    <col min="14107" max="14107" width="1.7109375" style="14" customWidth="1"/>
    <col min="14108" max="14111" width="13" style="14" customWidth="1"/>
    <col min="14112" max="14112" width="11.7109375" style="14" customWidth="1"/>
    <col min="14113" max="14113" width="1.7109375" style="14" customWidth="1"/>
    <col min="14114" max="14116" width="11.7109375" style="14" customWidth="1"/>
    <col min="14117" max="14117" width="13" style="14" customWidth="1"/>
    <col min="14118" max="14118" width="11.7109375" style="14" customWidth="1"/>
    <col min="14119" max="14119" width="1.7109375" style="14" customWidth="1"/>
    <col min="14120" max="14120" width="13" style="14" customWidth="1"/>
    <col min="14121" max="14121" width="11.7109375" style="14" customWidth="1"/>
    <col min="14122" max="14122" width="1.7109375" style="14" customWidth="1"/>
    <col min="14123" max="14123" width="14.5703125" style="14" customWidth="1"/>
    <col min="14124" max="14124" width="11.7109375" style="14" customWidth="1"/>
    <col min="14125" max="14319" width="9.140625" style="14"/>
    <col min="14320" max="14327" width="4" style="14" customWidth="1"/>
    <col min="14328" max="14328" width="6" style="14" customWidth="1"/>
    <col min="14329" max="14330" width="4" style="14" customWidth="1"/>
    <col min="14331" max="14332" width="0" style="14" hidden="1" customWidth="1"/>
    <col min="14333" max="14333" width="47.7109375" style="14" customWidth="1"/>
    <col min="14334" max="14336" width="0" style="14" hidden="1" customWidth="1"/>
    <col min="14337" max="14337" width="14.5703125" style="14" customWidth="1"/>
    <col min="14338" max="14347" width="0" style="14" hidden="1" customWidth="1"/>
    <col min="14348" max="14348" width="1.7109375" style="14" customWidth="1"/>
    <col min="14349" max="14349" width="13" style="14" customWidth="1"/>
    <col min="14350" max="14351" width="11.7109375" style="14" customWidth="1"/>
    <col min="14352" max="14352" width="13" style="14" customWidth="1"/>
    <col min="14353" max="14353" width="11.7109375" style="14" customWidth="1"/>
    <col min="14354" max="14354" width="1.7109375" style="14" customWidth="1"/>
    <col min="14355" max="14355" width="13" style="14" customWidth="1"/>
    <col min="14356" max="14357" width="11.7109375" style="14" customWidth="1"/>
    <col min="14358" max="14358" width="13" style="14" customWidth="1"/>
    <col min="14359" max="14359" width="11.7109375" style="14" customWidth="1"/>
    <col min="14360" max="14360" width="1.7109375" style="14" customWidth="1"/>
    <col min="14361" max="14361" width="13" style="14" customWidth="1"/>
    <col min="14362" max="14362" width="11.7109375" style="14" customWidth="1"/>
    <col min="14363" max="14363" width="1.7109375" style="14" customWidth="1"/>
    <col min="14364" max="14367" width="13" style="14" customWidth="1"/>
    <col min="14368" max="14368" width="11.7109375" style="14" customWidth="1"/>
    <col min="14369" max="14369" width="1.7109375" style="14" customWidth="1"/>
    <col min="14370" max="14372" width="11.7109375" style="14" customWidth="1"/>
    <col min="14373" max="14373" width="13" style="14" customWidth="1"/>
    <col min="14374" max="14374" width="11.7109375" style="14" customWidth="1"/>
    <col min="14375" max="14375" width="1.7109375" style="14" customWidth="1"/>
    <col min="14376" max="14376" width="13" style="14" customWidth="1"/>
    <col min="14377" max="14377" width="11.7109375" style="14" customWidth="1"/>
    <col min="14378" max="14378" width="1.7109375" style="14" customWidth="1"/>
    <col min="14379" max="14379" width="14.5703125" style="14" customWidth="1"/>
    <col min="14380" max="14380" width="11.7109375" style="14" customWidth="1"/>
    <col min="14381" max="14575" width="9.140625" style="14"/>
    <col min="14576" max="14583" width="4" style="14" customWidth="1"/>
    <col min="14584" max="14584" width="6" style="14" customWidth="1"/>
    <col min="14585" max="14586" width="4" style="14" customWidth="1"/>
    <col min="14587" max="14588" width="0" style="14" hidden="1" customWidth="1"/>
    <col min="14589" max="14589" width="47.7109375" style="14" customWidth="1"/>
    <col min="14590" max="14592" width="0" style="14" hidden="1" customWidth="1"/>
    <col min="14593" max="14593" width="14.5703125" style="14" customWidth="1"/>
    <col min="14594" max="14603" width="0" style="14" hidden="1" customWidth="1"/>
    <col min="14604" max="14604" width="1.7109375" style="14" customWidth="1"/>
    <col min="14605" max="14605" width="13" style="14" customWidth="1"/>
    <col min="14606" max="14607" width="11.7109375" style="14" customWidth="1"/>
    <col min="14608" max="14608" width="13" style="14" customWidth="1"/>
    <col min="14609" max="14609" width="11.7109375" style="14" customWidth="1"/>
    <col min="14610" max="14610" width="1.7109375" style="14" customWidth="1"/>
    <col min="14611" max="14611" width="13" style="14" customWidth="1"/>
    <col min="14612" max="14613" width="11.7109375" style="14" customWidth="1"/>
    <col min="14614" max="14614" width="13" style="14" customWidth="1"/>
    <col min="14615" max="14615" width="11.7109375" style="14" customWidth="1"/>
    <col min="14616" max="14616" width="1.7109375" style="14" customWidth="1"/>
    <col min="14617" max="14617" width="13" style="14" customWidth="1"/>
    <col min="14618" max="14618" width="11.7109375" style="14" customWidth="1"/>
    <col min="14619" max="14619" width="1.7109375" style="14" customWidth="1"/>
    <col min="14620" max="14623" width="13" style="14" customWidth="1"/>
    <col min="14624" max="14624" width="11.7109375" style="14" customWidth="1"/>
    <col min="14625" max="14625" width="1.7109375" style="14" customWidth="1"/>
    <col min="14626" max="14628" width="11.7109375" style="14" customWidth="1"/>
    <col min="14629" max="14629" width="13" style="14" customWidth="1"/>
    <col min="14630" max="14630" width="11.7109375" style="14" customWidth="1"/>
    <col min="14631" max="14631" width="1.7109375" style="14" customWidth="1"/>
    <col min="14632" max="14632" width="13" style="14" customWidth="1"/>
    <col min="14633" max="14633" width="11.7109375" style="14" customWidth="1"/>
    <col min="14634" max="14634" width="1.7109375" style="14" customWidth="1"/>
    <col min="14635" max="14635" width="14.5703125" style="14" customWidth="1"/>
    <col min="14636" max="14636" width="11.7109375" style="14" customWidth="1"/>
    <col min="14637" max="14831" width="9.140625" style="14"/>
    <col min="14832" max="14839" width="4" style="14" customWidth="1"/>
    <col min="14840" max="14840" width="6" style="14" customWidth="1"/>
    <col min="14841" max="14842" width="4" style="14" customWidth="1"/>
    <col min="14843" max="14844" width="0" style="14" hidden="1" customWidth="1"/>
    <col min="14845" max="14845" width="47.7109375" style="14" customWidth="1"/>
    <col min="14846" max="14848" width="0" style="14" hidden="1" customWidth="1"/>
    <col min="14849" max="14849" width="14.5703125" style="14" customWidth="1"/>
    <col min="14850" max="14859" width="0" style="14" hidden="1" customWidth="1"/>
    <col min="14860" max="14860" width="1.7109375" style="14" customWidth="1"/>
    <col min="14861" max="14861" width="13" style="14" customWidth="1"/>
    <col min="14862" max="14863" width="11.7109375" style="14" customWidth="1"/>
    <col min="14864" max="14864" width="13" style="14" customWidth="1"/>
    <col min="14865" max="14865" width="11.7109375" style="14" customWidth="1"/>
    <col min="14866" max="14866" width="1.7109375" style="14" customWidth="1"/>
    <col min="14867" max="14867" width="13" style="14" customWidth="1"/>
    <col min="14868" max="14869" width="11.7109375" style="14" customWidth="1"/>
    <col min="14870" max="14870" width="13" style="14" customWidth="1"/>
    <col min="14871" max="14871" width="11.7109375" style="14" customWidth="1"/>
    <col min="14872" max="14872" width="1.7109375" style="14" customWidth="1"/>
    <col min="14873" max="14873" width="13" style="14" customWidth="1"/>
    <col min="14874" max="14874" width="11.7109375" style="14" customWidth="1"/>
    <col min="14875" max="14875" width="1.7109375" style="14" customWidth="1"/>
    <col min="14876" max="14879" width="13" style="14" customWidth="1"/>
    <col min="14880" max="14880" width="11.7109375" style="14" customWidth="1"/>
    <col min="14881" max="14881" width="1.7109375" style="14" customWidth="1"/>
    <col min="14882" max="14884" width="11.7109375" style="14" customWidth="1"/>
    <col min="14885" max="14885" width="13" style="14" customWidth="1"/>
    <col min="14886" max="14886" width="11.7109375" style="14" customWidth="1"/>
    <col min="14887" max="14887" width="1.7109375" style="14" customWidth="1"/>
    <col min="14888" max="14888" width="13" style="14" customWidth="1"/>
    <col min="14889" max="14889" width="11.7109375" style="14" customWidth="1"/>
    <col min="14890" max="14890" width="1.7109375" style="14" customWidth="1"/>
    <col min="14891" max="14891" width="14.5703125" style="14" customWidth="1"/>
    <col min="14892" max="14892" width="11.7109375" style="14" customWidth="1"/>
    <col min="14893" max="15087" width="9.140625" style="14"/>
    <col min="15088" max="15095" width="4" style="14" customWidth="1"/>
    <col min="15096" max="15096" width="6" style="14" customWidth="1"/>
    <col min="15097" max="15098" width="4" style="14" customWidth="1"/>
    <col min="15099" max="15100" width="0" style="14" hidden="1" customWidth="1"/>
    <col min="15101" max="15101" width="47.7109375" style="14" customWidth="1"/>
    <col min="15102" max="15104" width="0" style="14" hidden="1" customWidth="1"/>
    <col min="15105" max="15105" width="14.5703125" style="14" customWidth="1"/>
    <col min="15106" max="15115" width="0" style="14" hidden="1" customWidth="1"/>
    <col min="15116" max="15116" width="1.7109375" style="14" customWidth="1"/>
    <col min="15117" max="15117" width="13" style="14" customWidth="1"/>
    <col min="15118" max="15119" width="11.7109375" style="14" customWidth="1"/>
    <col min="15120" max="15120" width="13" style="14" customWidth="1"/>
    <col min="15121" max="15121" width="11.7109375" style="14" customWidth="1"/>
    <col min="15122" max="15122" width="1.7109375" style="14" customWidth="1"/>
    <col min="15123" max="15123" width="13" style="14" customWidth="1"/>
    <col min="15124" max="15125" width="11.7109375" style="14" customWidth="1"/>
    <col min="15126" max="15126" width="13" style="14" customWidth="1"/>
    <col min="15127" max="15127" width="11.7109375" style="14" customWidth="1"/>
    <col min="15128" max="15128" width="1.7109375" style="14" customWidth="1"/>
    <col min="15129" max="15129" width="13" style="14" customWidth="1"/>
    <col min="15130" max="15130" width="11.7109375" style="14" customWidth="1"/>
    <col min="15131" max="15131" width="1.7109375" style="14" customWidth="1"/>
    <col min="15132" max="15135" width="13" style="14" customWidth="1"/>
    <col min="15136" max="15136" width="11.7109375" style="14" customWidth="1"/>
    <col min="15137" max="15137" width="1.7109375" style="14" customWidth="1"/>
    <col min="15138" max="15140" width="11.7109375" style="14" customWidth="1"/>
    <col min="15141" max="15141" width="13" style="14" customWidth="1"/>
    <col min="15142" max="15142" width="11.7109375" style="14" customWidth="1"/>
    <col min="15143" max="15143" width="1.7109375" style="14" customWidth="1"/>
    <col min="15144" max="15144" width="13" style="14" customWidth="1"/>
    <col min="15145" max="15145" width="11.7109375" style="14" customWidth="1"/>
    <col min="15146" max="15146" width="1.7109375" style="14" customWidth="1"/>
    <col min="15147" max="15147" width="14.5703125" style="14" customWidth="1"/>
    <col min="15148" max="15148" width="11.7109375" style="14" customWidth="1"/>
    <col min="15149" max="15343" width="9.140625" style="14"/>
    <col min="15344" max="15351" width="4" style="14" customWidth="1"/>
    <col min="15352" max="15352" width="6" style="14" customWidth="1"/>
    <col min="15353" max="15354" width="4" style="14" customWidth="1"/>
    <col min="15355" max="15356" width="0" style="14" hidden="1" customWidth="1"/>
    <col min="15357" max="15357" width="47.7109375" style="14" customWidth="1"/>
    <col min="15358" max="15360" width="0" style="14" hidden="1" customWidth="1"/>
    <col min="15361" max="15361" width="14.5703125" style="14" customWidth="1"/>
    <col min="15362" max="15371" width="0" style="14" hidden="1" customWidth="1"/>
    <col min="15372" max="15372" width="1.7109375" style="14" customWidth="1"/>
    <col min="15373" max="15373" width="13" style="14" customWidth="1"/>
    <col min="15374" max="15375" width="11.7109375" style="14" customWidth="1"/>
    <col min="15376" max="15376" width="13" style="14" customWidth="1"/>
    <col min="15377" max="15377" width="11.7109375" style="14" customWidth="1"/>
    <col min="15378" max="15378" width="1.7109375" style="14" customWidth="1"/>
    <col min="15379" max="15379" width="13" style="14" customWidth="1"/>
    <col min="15380" max="15381" width="11.7109375" style="14" customWidth="1"/>
    <col min="15382" max="15382" width="13" style="14" customWidth="1"/>
    <col min="15383" max="15383" width="11.7109375" style="14" customWidth="1"/>
    <col min="15384" max="15384" width="1.7109375" style="14" customWidth="1"/>
    <col min="15385" max="15385" width="13" style="14" customWidth="1"/>
    <col min="15386" max="15386" width="11.7109375" style="14" customWidth="1"/>
    <col min="15387" max="15387" width="1.7109375" style="14" customWidth="1"/>
    <col min="15388" max="15391" width="13" style="14" customWidth="1"/>
    <col min="15392" max="15392" width="11.7109375" style="14" customWidth="1"/>
    <col min="15393" max="15393" width="1.7109375" style="14" customWidth="1"/>
    <col min="15394" max="15396" width="11.7109375" style="14" customWidth="1"/>
    <col min="15397" max="15397" width="13" style="14" customWidth="1"/>
    <col min="15398" max="15398" width="11.7109375" style="14" customWidth="1"/>
    <col min="15399" max="15399" width="1.7109375" style="14" customWidth="1"/>
    <col min="15400" max="15400" width="13" style="14" customWidth="1"/>
    <col min="15401" max="15401" width="11.7109375" style="14" customWidth="1"/>
    <col min="15402" max="15402" width="1.7109375" style="14" customWidth="1"/>
    <col min="15403" max="15403" width="14.5703125" style="14" customWidth="1"/>
    <col min="15404" max="15404" width="11.7109375" style="14" customWidth="1"/>
    <col min="15405" max="15599" width="9.140625" style="14"/>
    <col min="15600" max="15607" width="4" style="14" customWidth="1"/>
    <col min="15608" max="15608" width="6" style="14" customWidth="1"/>
    <col min="15609" max="15610" width="4" style="14" customWidth="1"/>
    <col min="15611" max="15612" width="0" style="14" hidden="1" customWidth="1"/>
    <col min="15613" max="15613" width="47.7109375" style="14" customWidth="1"/>
    <col min="15614" max="15616" width="0" style="14" hidden="1" customWidth="1"/>
    <col min="15617" max="15617" width="14.5703125" style="14" customWidth="1"/>
    <col min="15618" max="15627" width="0" style="14" hidden="1" customWidth="1"/>
    <col min="15628" max="15628" width="1.7109375" style="14" customWidth="1"/>
    <col min="15629" max="15629" width="13" style="14" customWidth="1"/>
    <col min="15630" max="15631" width="11.7109375" style="14" customWidth="1"/>
    <col min="15632" max="15632" width="13" style="14" customWidth="1"/>
    <col min="15633" max="15633" width="11.7109375" style="14" customWidth="1"/>
    <col min="15634" max="15634" width="1.7109375" style="14" customWidth="1"/>
    <col min="15635" max="15635" width="13" style="14" customWidth="1"/>
    <col min="15636" max="15637" width="11.7109375" style="14" customWidth="1"/>
    <col min="15638" max="15638" width="13" style="14" customWidth="1"/>
    <col min="15639" max="15639" width="11.7109375" style="14" customWidth="1"/>
    <col min="15640" max="15640" width="1.7109375" style="14" customWidth="1"/>
    <col min="15641" max="15641" width="13" style="14" customWidth="1"/>
    <col min="15642" max="15642" width="11.7109375" style="14" customWidth="1"/>
    <col min="15643" max="15643" width="1.7109375" style="14" customWidth="1"/>
    <col min="15644" max="15647" width="13" style="14" customWidth="1"/>
    <col min="15648" max="15648" width="11.7109375" style="14" customWidth="1"/>
    <col min="15649" max="15649" width="1.7109375" style="14" customWidth="1"/>
    <col min="15650" max="15652" width="11.7109375" style="14" customWidth="1"/>
    <col min="15653" max="15653" width="13" style="14" customWidth="1"/>
    <col min="15654" max="15654" width="11.7109375" style="14" customWidth="1"/>
    <col min="15655" max="15655" width="1.7109375" style="14" customWidth="1"/>
    <col min="15656" max="15656" width="13" style="14" customWidth="1"/>
    <col min="15657" max="15657" width="11.7109375" style="14" customWidth="1"/>
    <col min="15658" max="15658" width="1.7109375" style="14" customWidth="1"/>
    <col min="15659" max="15659" width="14.5703125" style="14" customWidth="1"/>
    <col min="15660" max="15660" width="11.7109375" style="14" customWidth="1"/>
    <col min="15661" max="15855" width="9.140625" style="14"/>
    <col min="15856" max="15863" width="4" style="14" customWidth="1"/>
    <col min="15864" max="15864" width="6" style="14" customWidth="1"/>
    <col min="15865" max="15866" width="4" style="14" customWidth="1"/>
    <col min="15867" max="15868" width="0" style="14" hidden="1" customWidth="1"/>
    <col min="15869" max="15869" width="47.7109375" style="14" customWidth="1"/>
    <col min="15870" max="15872" width="0" style="14" hidden="1" customWidth="1"/>
    <col min="15873" max="15873" width="14.5703125" style="14" customWidth="1"/>
    <col min="15874" max="15883" width="0" style="14" hidden="1" customWidth="1"/>
    <col min="15884" max="15884" width="1.7109375" style="14" customWidth="1"/>
    <col min="15885" max="15885" width="13" style="14" customWidth="1"/>
    <col min="15886" max="15887" width="11.7109375" style="14" customWidth="1"/>
    <col min="15888" max="15888" width="13" style="14" customWidth="1"/>
    <col min="15889" max="15889" width="11.7109375" style="14" customWidth="1"/>
    <col min="15890" max="15890" width="1.7109375" style="14" customWidth="1"/>
    <col min="15891" max="15891" width="13" style="14" customWidth="1"/>
    <col min="15892" max="15893" width="11.7109375" style="14" customWidth="1"/>
    <col min="15894" max="15894" width="13" style="14" customWidth="1"/>
    <col min="15895" max="15895" width="11.7109375" style="14" customWidth="1"/>
    <col min="15896" max="15896" width="1.7109375" style="14" customWidth="1"/>
    <col min="15897" max="15897" width="13" style="14" customWidth="1"/>
    <col min="15898" max="15898" width="11.7109375" style="14" customWidth="1"/>
    <col min="15899" max="15899" width="1.7109375" style="14" customWidth="1"/>
    <col min="15900" max="15903" width="13" style="14" customWidth="1"/>
    <col min="15904" max="15904" width="11.7109375" style="14" customWidth="1"/>
    <col min="15905" max="15905" width="1.7109375" style="14" customWidth="1"/>
    <col min="15906" max="15908" width="11.7109375" style="14" customWidth="1"/>
    <col min="15909" max="15909" width="13" style="14" customWidth="1"/>
    <col min="15910" max="15910" width="11.7109375" style="14" customWidth="1"/>
    <col min="15911" max="15911" width="1.7109375" style="14" customWidth="1"/>
    <col min="15912" max="15912" width="13" style="14" customWidth="1"/>
    <col min="15913" max="15913" width="11.7109375" style="14" customWidth="1"/>
    <col min="15914" max="15914" width="1.7109375" style="14" customWidth="1"/>
    <col min="15915" max="15915" width="14.5703125" style="14" customWidth="1"/>
    <col min="15916" max="15916" width="11.7109375" style="14" customWidth="1"/>
    <col min="15917" max="16111" width="9.140625" style="14"/>
    <col min="16112" max="16119" width="4" style="14" customWidth="1"/>
    <col min="16120" max="16120" width="6" style="14" customWidth="1"/>
    <col min="16121" max="16122" width="4" style="14" customWidth="1"/>
    <col min="16123" max="16124" width="0" style="14" hidden="1" customWidth="1"/>
    <col min="16125" max="16125" width="47.7109375" style="14" customWidth="1"/>
    <col min="16126" max="16128" width="0" style="14" hidden="1" customWidth="1"/>
    <col min="16129" max="16129" width="14.5703125" style="14" customWidth="1"/>
    <col min="16130" max="16139" width="0" style="14" hidden="1" customWidth="1"/>
    <col min="16140" max="16140" width="1.7109375" style="14" customWidth="1"/>
    <col min="16141" max="16141" width="13" style="14" customWidth="1"/>
    <col min="16142" max="16143" width="11.7109375" style="14" customWidth="1"/>
    <col min="16144" max="16144" width="13" style="14" customWidth="1"/>
    <col min="16145" max="16145" width="11.7109375" style="14" customWidth="1"/>
    <col min="16146" max="16146" width="1.7109375" style="14" customWidth="1"/>
    <col min="16147" max="16147" width="13" style="14" customWidth="1"/>
    <col min="16148" max="16149" width="11.7109375" style="14" customWidth="1"/>
    <col min="16150" max="16150" width="13" style="14" customWidth="1"/>
    <col min="16151" max="16151" width="11.7109375" style="14" customWidth="1"/>
    <col min="16152" max="16152" width="1.7109375" style="14" customWidth="1"/>
    <col min="16153" max="16153" width="13" style="14" customWidth="1"/>
    <col min="16154" max="16154" width="11.7109375" style="14" customWidth="1"/>
    <col min="16155" max="16155" width="1.7109375" style="14" customWidth="1"/>
    <col min="16156" max="16159" width="13" style="14" customWidth="1"/>
    <col min="16160" max="16160" width="11.7109375" style="14" customWidth="1"/>
    <col min="16161" max="16161" width="1.7109375" style="14" customWidth="1"/>
    <col min="16162" max="16164" width="11.7109375" style="14" customWidth="1"/>
    <col min="16165" max="16165" width="13" style="14" customWidth="1"/>
    <col min="16166" max="16166" width="11.7109375" style="14" customWidth="1"/>
    <col min="16167" max="16167" width="1.7109375" style="14" customWidth="1"/>
    <col min="16168" max="16168" width="13" style="14" customWidth="1"/>
    <col min="16169" max="16169" width="11.7109375" style="14" customWidth="1"/>
    <col min="16170" max="16170" width="1.7109375" style="14" customWidth="1"/>
    <col min="16171" max="16171" width="14.5703125" style="14" customWidth="1"/>
    <col min="16172" max="16172" width="1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10778000</v>
      </c>
      <c r="S13" s="393">
        <f t="shared" ref="S13:AH13" si="0">S14</f>
        <v>0</v>
      </c>
      <c r="T13" s="47">
        <f t="shared" si="0"/>
        <v>1589300</v>
      </c>
      <c r="U13" s="47">
        <f t="shared" si="0"/>
        <v>853200</v>
      </c>
      <c r="V13" s="47">
        <f t="shared" si="0"/>
        <v>892700</v>
      </c>
      <c r="W13" s="47">
        <f t="shared" si="0"/>
        <v>3335200</v>
      </c>
      <c r="X13" s="47">
        <f t="shared" si="0"/>
        <v>30.94451660790499</v>
      </c>
      <c r="Y13" s="393">
        <f t="shared" si="0"/>
        <v>0</v>
      </c>
      <c r="Z13" s="47">
        <f t="shared" si="0"/>
        <v>1281100</v>
      </c>
      <c r="AA13" s="47">
        <f t="shared" si="0"/>
        <v>1380800</v>
      </c>
      <c r="AB13" s="47">
        <f t="shared" si="0"/>
        <v>1349000</v>
      </c>
      <c r="AC13" s="47">
        <f t="shared" si="0"/>
        <v>4010900</v>
      </c>
      <c r="AD13" s="47">
        <f t="shared" si="0"/>
        <v>37.213768788272404</v>
      </c>
      <c r="AE13" s="393">
        <f t="shared" si="0"/>
        <v>0</v>
      </c>
      <c r="AF13" s="47">
        <f t="shared" si="0"/>
        <v>7346100</v>
      </c>
      <c r="AG13" s="47">
        <f t="shared" si="0"/>
        <v>68.158285396177405</v>
      </c>
      <c r="AH13" s="393">
        <f t="shared" si="0"/>
        <v>0</v>
      </c>
      <c r="AI13" s="47">
        <f t="shared" ref="AI13:AX13" si="1">AI14</f>
        <v>1206700</v>
      </c>
      <c r="AJ13" s="47">
        <f t="shared" si="1"/>
        <v>854600</v>
      </c>
      <c r="AK13" s="47">
        <f t="shared" si="1"/>
        <v>383600</v>
      </c>
      <c r="AL13" s="47">
        <f t="shared" si="1"/>
        <v>2444900</v>
      </c>
      <c r="AM13" s="47">
        <f t="shared" si="1"/>
        <v>22.68417146038226</v>
      </c>
      <c r="AN13" s="393">
        <f t="shared" si="1"/>
        <v>0</v>
      </c>
      <c r="AO13" s="47">
        <f t="shared" si="1"/>
        <v>289400</v>
      </c>
      <c r="AP13" s="47">
        <f t="shared" si="1"/>
        <v>306100</v>
      </c>
      <c r="AQ13" s="47">
        <f t="shared" si="1"/>
        <v>391500</v>
      </c>
      <c r="AR13" s="47">
        <f t="shared" si="1"/>
        <v>987000</v>
      </c>
      <c r="AS13" s="47">
        <f t="shared" si="1"/>
        <v>9.1575431434403409</v>
      </c>
      <c r="AT13" s="393">
        <f t="shared" si="1"/>
        <v>0</v>
      </c>
      <c r="AU13" s="47">
        <f t="shared" si="1"/>
        <v>3431900</v>
      </c>
      <c r="AV13" s="47">
        <f t="shared" si="1"/>
        <v>31.841714603822602</v>
      </c>
      <c r="AW13" s="393">
        <f t="shared" si="1"/>
        <v>0</v>
      </c>
      <c r="AX13" s="47">
        <f t="shared" si="1"/>
        <v>10778000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O15+O317+O374+O573+O629</f>
        <v>#REF!</v>
      </c>
      <c r="P14" s="66" t="e">
        <f>P15+P317+P374+P573+P629</f>
        <v>#REF!</v>
      </c>
      <c r="Q14" s="67" t="e">
        <f>Q629+Q15+Q317+Q374+Q573</f>
        <v>#REF!</v>
      </c>
      <c r="R14" s="66">
        <f>R15</f>
        <v>10778000</v>
      </c>
      <c r="S14" s="394">
        <f t="shared" si="2"/>
        <v>0</v>
      </c>
      <c r="T14" s="66">
        <f t="shared" si="2"/>
        <v>1589300</v>
      </c>
      <c r="U14" s="66">
        <f t="shared" si="2"/>
        <v>853200</v>
      </c>
      <c r="V14" s="66">
        <f t="shared" si="2"/>
        <v>892700</v>
      </c>
      <c r="W14" s="66">
        <f t="shared" si="2"/>
        <v>3335200</v>
      </c>
      <c r="X14" s="66">
        <f t="shared" si="2"/>
        <v>30.94451660790499</v>
      </c>
      <c r="Y14" s="394">
        <f t="shared" si="2"/>
        <v>0</v>
      </c>
      <c r="Z14" s="66">
        <f t="shared" si="2"/>
        <v>1281100</v>
      </c>
      <c r="AA14" s="66">
        <f t="shared" si="2"/>
        <v>1380800</v>
      </c>
      <c r="AB14" s="66">
        <f t="shared" si="2"/>
        <v>1349000</v>
      </c>
      <c r="AC14" s="66">
        <f t="shared" si="2"/>
        <v>4010900</v>
      </c>
      <c r="AD14" s="66">
        <f t="shared" si="2"/>
        <v>37.213768788272404</v>
      </c>
      <c r="AE14" s="394">
        <f t="shared" si="2"/>
        <v>0</v>
      </c>
      <c r="AF14" s="66">
        <f t="shared" si="2"/>
        <v>7346100</v>
      </c>
      <c r="AG14" s="66">
        <f t="shared" si="2"/>
        <v>68.158285396177405</v>
      </c>
      <c r="AH14" s="394">
        <f t="shared" si="2"/>
        <v>0</v>
      </c>
      <c r="AI14" s="66">
        <f t="shared" si="2"/>
        <v>1206700</v>
      </c>
      <c r="AJ14" s="66">
        <f t="shared" si="2"/>
        <v>854600</v>
      </c>
      <c r="AK14" s="66">
        <f t="shared" si="2"/>
        <v>383600</v>
      </c>
      <c r="AL14" s="66">
        <f t="shared" si="2"/>
        <v>2444900</v>
      </c>
      <c r="AM14" s="66">
        <f t="shared" si="2"/>
        <v>22.68417146038226</v>
      </c>
      <c r="AN14" s="394">
        <f t="shared" si="2"/>
        <v>0</v>
      </c>
      <c r="AO14" s="66">
        <f t="shared" si="2"/>
        <v>289400</v>
      </c>
      <c r="AP14" s="66">
        <f t="shared" si="2"/>
        <v>306100</v>
      </c>
      <c r="AQ14" s="66">
        <f t="shared" si="2"/>
        <v>391500</v>
      </c>
      <c r="AR14" s="66">
        <f t="shared" si="2"/>
        <v>987000</v>
      </c>
      <c r="AS14" s="66">
        <f t="shared" si="2"/>
        <v>9.1575431434403409</v>
      </c>
      <c r="AT14" s="394">
        <f t="shared" si="2"/>
        <v>0</v>
      </c>
      <c r="AU14" s="66">
        <f t="shared" si="2"/>
        <v>3431900</v>
      </c>
      <c r="AV14" s="66">
        <f t="shared" si="2"/>
        <v>31.841714603822602</v>
      </c>
      <c r="AW14" s="394">
        <f t="shared" si="2"/>
        <v>0</v>
      </c>
      <c r="AX14" s="66">
        <f t="shared" si="2"/>
        <v>10778000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O16+#REF!+O79+O120+O157+O197+O237+O280</f>
        <v>#REF!</v>
      </c>
      <c r="P15" s="80" t="e">
        <f>P16+#REF!+P79+P120+P157+P197+P237+P280</f>
        <v>#REF!</v>
      </c>
      <c r="Q15" s="80" t="e">
        <f>Q16+#REF!+Q79+Q120+Q157+Q197+Q237+Q280</f>
        <v>#REF!</v>
      </c>
      <c r="R15" s="80">
        <f>R16</f>
        <v>10778000</v>
      </c>
      <c r="S15" s="379">
        <f t="shared" si="2"/>
        <v>0</v>
      </c>
      <c r="T15" s="80">
        <f t="shared" si="2"/>
        <v>1589300</v>
      </c>
      <c r="U15" s="80">
        <f t="shared" si="2"/>
        <v>853200</v>
      </c>
      <c r="V15" s="80">
        <f t="shared" si="2"/>
        <v>892700</v>
      </c>
      <c r="W15" s="80">
        <f t="shared" si="2"/>
        <v>3335200</v>
      </c>
      <c r="X15" s="80">
        <f t="shared" si="2"/>
        <v>30.94451660790499</v>
      </c>
      <c r="Y15" s="379">
        <f t="shared" si="2"/>
        <v>0</v>
      </c>
      <c r="Z15" s="80">
        <f t="shared" si="2"/>
        <v>1281100</v>
      </c>
      <c r="AA15" s="80">
        <f t="shared" si="2"/>
        <v>1380800</v>
      </c>
      <c r="AB15" s="80">
        <f t="shared" si="2"/>
        <v>1349000</v>
      </c>
      <c r="AC15" s="80">
        <f t="shared" si="2"/>
        <v>4010900</v>
      </c>
      <c r="AD15" s="80">
        <f t="shared" si="2"/>
        <v>37.213768788272404</v>
      </c>
      <c r="AE15" s="379">
        <f t="shared" si="2"/>
        <v>0</v>
      </c>
      <c r="AF15" s="80">
        <f t="shared" si="2"/>
        <v>7346100</v>
      </c>
      <c r="AG15" s="80">
        <f t="shared" si="2"/>
        <v>68.158285396177405</v>
      </c>
      <c r="AH15" s="379">
        <f t="shared" si="2"/>
        <v>0</v>
      </c>
      <c r="AI15" s="80">
        <f t="shared" si="2"/>
        <v>1206700</v>
      </c>
      <c r="AJ15" s="80">
        <f t="shared" si="2"/>
        <v>854600</v>
      </c>
      <c r="AK15" s="80">
        <f t="shared" si="2"/>
        <v>383600</v>
      </c>
      <c r="AL15" s="80">
        <f t="shared" si="2"/>
        <v>2444900</v>
      </c>
      <c r="AM15" s="80">
        <f t="shared" si="2"/>
        <v>22.68417146038226</v>
      </c>
      <c r="AN15" s="379">
        <f t="shared" si="2"/>
        <v>0</v>
      </c>
      <c r="AO15" s="80">
        <f t="shared" si="2"/>
        <v>289400</v>
      </c>
      <c r="AP15" s="80">
        <f t="shared" si="2"/>
        <v>306100</v>
      </c>
      <c r="AQ15" s="80">
        <f t="shared" si="2"/>
        <v>391500</v>
      </c>
      <c r="AR15" s="80">
        <f t="shared" si="2"/>
        <v>987000</v>
      </c>
      <c r="AS15" s="80">
        <f t="shared" si="2"/>
        <v>9.1575431434403409</v>
      </c>
      <c r="AT15" s="379">
        <f t="shared" si="2"/>
        <v>0</v>
      </c>
      <c r="AU15" s="80">
        <f t="shared" si="2"/>
        <v>3431900</v>
      </c>
      <c r="AV15" s="80">
        <f t="shared" si="2"/>
        <v>31.841714603822602</v>
      </c>
      <c r="AW15" s="379">
        <f t="shared" si="2"/>
        <v>0</v>
      </c>
      <c r="AX15" s="80">
        <f t="shared" si="2"/>
        <v>10778000</v>
      </c>
      <c r="AY15" s="80">
        <f t="shared" si="2"/>
        <v>100</v>
      </c>
    </row>
    <row r="16" spans="1:51" ht="30" customHeight="1" x14ac:dyDescent="0.2">
      <c r="A16" s="207"/>
      <c r="B16" s="208"/>
      <c r="C16" s="208"/>
      <c r="D16" s="209" t="s">
        <v>82</v>
      </c>
      <c r="E16" s="210"/>
      <c r="F16" s="211"/>
      <c r="G16" s="212"/>
      <c r="H16" s="213"/>
      <c r="I16" s="214"/>
      <c r="J16" s="210"/>
      <c r="K16" s="215"/>
      <c r="L16" s="216"/>
      <c r="M16" s="217"/>
      <c r="N16" s="218" t="s">
        <v>83</v>
      </c>
      <c r="O16" s="220">
        <f>O17</f>
        <v>10778000</v>
      </c>
      <c r="P16" s="220">
        <f t="shared" ref="O16:R18" si="3">P17</f>
        <v>11653000</v>
      </c>
      <c r="Q16" s="220">
        <f t="shared" si="3"/>
        <v>12518000</v>
      </c>
      <c r="R16" s="220">
        <f>R17</f>
        <v>10778000</v>
      </c>
      <c r="S16" s="400"/>
      <c r="T16" s="220">
        <f>T17</f>
        <v>1589300</v>
      </c>
      <c r="U16" s="220">
        <f>U17</f>
        <v>853200</v>
      </c>
      <c r="V16" s="220">
        <f>V17</f>
        <v>892700</v>
      </c>
      <c r="W16" s="220">
        <f t="shared" ref="W16:W55" si="4">T16+U16+V16</f>
        <v>3335200</v>
      </c>
      <c r="X16" s="219">
        <f t="shared" ref="X16:X55" si="5">W16/(R16/100)</f>
        <v>30.94451660790499</v>
      </c>
      <c r="Y16" s="374"/>
      <c r="Z16" s="219">
        <f>Z17</f>
        <v>1281100</v>
      </c>
      <c r="AA16" s="220">
        <f>AA17</f>
        <v>1380800</v>
      </c>
      <c r="AB16" s="220">
        <f>AB17</f>
        <v>1349000</v>
      </c>
      <c r="AC16" s="220">
        <f t="shared" ref="AC16:AC55" si="6">Z16+AA16+AB16</f>
        <v>4010900</v>
      </c>
      <c r="AD16" s="195">
        <f t="shared" ref="AD16:AD55" si="7">AC16/(R16/100)</f>
        <v>37.213768788272404</v>
      </c>
      <c r="AE16" s="374"/>
      <c r="AF16" s="195">
        <f t="shared" ref="AF16:AF55" si="8">W16+AC16</f>
        <v>7346100</v>
      </c>
      <c r="AG16" s="195">
        <f t="shared" ref="AG16:AG55" si="9">AF16/(R16/100)</f>
        <v>68.158285396177405</v>
      </c>
      <c r="AH16" s="374"/>
      <c r="AI16" s="195">
        <f>AI17</f>
        <v>1206700</v>
      </c>
      <c r="AJ16" s="220">
        <f>AJ17</f>
        <v>854600</v>
      </c>
      <c r="AK16" s="220">
        <f>AK17</f>
        <v>383600</v>
      </c>
      <c r="AL16" s="220">
        <f t="shared" ref="AL16:AL55" si="10">AI16+AJ16+AK16</f>
        <v>2444900</v>
      </c>
      <c r="AM16" s="195">
        <f t="shared" ref="AM16:AM55" si="11">AL16/(R16/100)</f>
        <v>22.68417146038226</v>
      </c>
      <c r="AN16" s="374"/>
      <c r="AO16" s="195">
        <f>AO17</f>
        <v>289400</v>
      </c>
      <c r="AP16" s="220">
        <f>AP17</f>
        <v>306100</v>
      </c>
      <c r="AQ16" s="220">
        <f>AQ17</f>
        <v>391500</v>
      </c>
      <c r="AR16" s="220">
        <f t="shared" ref="AR16:AR55" si="12">AO16+AP16+AQ16</f>
        <v>987000</v>
      </c>
      <c r="AS16" s="195">
        <f t="shared" ref="AS16:AS55" si="13">AR16/(R16/100)</f>
        <v>9.1575431434403409</v>
      </c>
      <c r="AT16" s="374"/>
      <c r="AU16" s="195">
        <f t="shared" ref="AU16:AU55" si="14">AL16+AR16</f>
        <v>3431900</v>
      </c>
      <c r="AV16" s="195">
        <f t="shared" ref="AV16:AV55" si="15">AU16/(R16/100)</f>
        <v>31.841714603822602</v>
      </c>
      <c r="AW16" s="374"/>
      <c r="AX16" s="195">
        <f t="shared" ref="AX16:AX55" si="16">AF16+AU16</f>
        <v>10778000</v>
      </c>
      <c r="AY16" s="195">
        <f t="shared" ref="AY16:AY55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10778000</v>
      </c>
      <c r="P17" s="66">
        <f t="shared" si="3"/>
        <v>11653000</v>
      </c>
      <c r="Q17" s="67">
        <f t="shared" si="3"/>
        <v>12518000</v>
      </c>
      <c r="R17" s="99">
        <f t="shared" si="3"/>
        <v>10778000</v>
      </c>
      <c r="S17" s="383"/>
      <c r="T17" s="99">
        <f t="shared" ref="T17:V18" si="18">T18</f>
        <v>1589300</v>
      </c>
      <c r="U17" s="99">
        <f t="shared" si="18"/>
        <v>853200</v>
      </c>
      <c r="V17" s="99">
        <f t="shared" si="18"/>
        <v>892700</v>
      </c>
      <c r="W17" s="99">
        <f t="shared" si="4"/>
        <v>3335200</v>
      </c>
      <c r="X17" s="98">
        <f t="shared" si="5"/>
        <v>30.94451660790499</v>
      </c>
      <c r="Y17" s="374"/>
      <c r="Z17" s="98">
        <f t="shared" ref="Z17:AB18" si="19">Z18</f>
        <v>1281100</v>
      </c>
      <c r="AA17" s="99">
        <f t="shared" si="19"/>
        <v>1380800</v>
      </c>
      <c r="AB17" s="99">
        <f t="shared" si="19"/>
        <v>1349000</v>
      </c>
      <c r="AC17" s="99">
        <f t="shared" si="6"/>
        <v>4010900</v>
      </c>
      <c r="AD17" s="65">
        <f t="shared" si="7"/>
        <v>37.213768788272404</v>
      </c>
      <c r="AE17" s="374"/>
      <c r="AF17" s="65">
        <f t="shared" si="8"/>
        <v>7346100</v>
      </c>
      <c r="AG17" s="65">
        <f t="shared" si="9"/>
        <v>68.158285396177405</v>
      </c>
      <c r="AH17" s="374"/>
      <c r="AI17" s="65">
        <f t="shared" ref="AI17:AK18" si="20">AI18</f>
        <v>1206700</v>
      </c>
      <c r="AJ17" s="99">
        <f t="shared" si="20"/>
        <v>854600</v>
      </c>
      <c r="AK17" s="99">
        <f t="shared" si="20"/>
        <v>383600</v>
      </c>
      <c r="AL17" s="99">
        <f t="shared" si="10"/>
        <v>2444900</v>
      </c>
      <c r="AM17" s="65">
        <f t="shared" si="11"/>
        <v>22.68417146038226</v>
      </c>
      <c r="AN17" s="374"/>
      <c r="AO17" s="65">
        <f t="shared" ref="AO17:AQ18" si="21">AO18</f>
        <v>289400</v>
      </c>
      <c r="AP17" s="99">
        <f t="shared" si="21"/>
        <v>306100</v>
      </c>
      <c r="AQ17" s="99">
        <f t="shared" si="21"/>
        <v>391500</v>
      </c>
      <c r="AR17" s="99">
        <f t="shared" si="12"/>
        <v>987000</v>
      </c>
      <c r="AS17" s="65">
        <f t="shared" si="13"/>
        <v>9.1575431434403409</v>
      </c>
      <c r="AT17" s="374"/>
      <c r="AU17" s="65">
        <f t="shared" si="14"/>
        <v>3431900</v>
      </c>
      <c r="AV17" s="65">
        <f t="shared" si="15"/>
        <v>31.841714603822602</v>
      </c>
      <c r="AW17" s="374"/>
      <c r="AX17" s="65">
        <f t="shared" si="16"/>
        <v>10778000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10778000</v>
      </c>
      <c r="P18" s="131">
        <f t="shared" si="3"/>
        <v>11653000</v>
      </c>
      <c r="Q18" s="132">
        <f t="shared" si="3"/>
        <v>12518000</v>
      </c>
      <c r="R18" s="103">
        <f t="shared" si="3"/>
        <v>10778000</v>
      </c>
      <c r="S18" s="379"/>
      <c r="T18" s="103">
        <f t="shared" si="18"/>
        <v>1589300</v>
      </c>
      <c r="U18" s="103">
        <f t="shared" si="18"/>
        <v>853200</v>
      </c>
      <c r="V18" s="103">
        <f t="shared" si="18"/>
        <v>892700</v>
      </c>
      <c r="W18" s="103">
        <f t="shared" si="4"/>
        <v>3335200</v>
      </c>
      <c r="X18" s="102">
        <f t="shared" si="5"/>
        <v>30.94451660790499</v>
      </c>
      <c r="Y18" s="374"/>
      <c r="Z18" s="102">
        <f t="shared" si="19"/>
        <v>1281100</v>
      </c>
      <c r="AA18" s="103">
        <f t="shared" si="19"/>
        <v>1380800</v>
      </c>
      <c r="AB18" s="103">
        <f t="shared" si="19"/>
        <v>1349000</v>
      </c>
      <c r="AC18" s="103">
        <f t="shared" si="6"/>
        <v>4010900</v>
      </c>
      <c r="AD18" s="420">
        <f t="shared" si="7"/>
        <v>37.213768788272404</v>
      </c>
      <c r="AE18" s="374"/>
      <c r="AF18" s="420">
        <f t="shared" si="8"/>
        <v>7346100</v>
      </c>
      <c r="AG18" s="420">
        <f t="shared" si="9"/>
        <v>68.158285396177405</v>
      </c>
      <c r="AH18" s="374"/>
      <c r="AI18" s="420">
        <f t="shared" si="20"/>
        <v>1206700</v>
      </c>
      <c r="AJ18" s="103">
        <f t="shared" si="20"/>
        <v>854600</v>
      </c>
      <c r="AK18" s="103">
        <f t="shared" si="20"/>
        <v>383600</v>
      </c>
      <c r="AL18" s="103">
        <f t="shared" si="10"/>
        <v>2444900</v>
      </c>
      <c r="AM18" s="420">
        <f t="shared" si="11"/>
        <v>22.68417146038226</v>
      </c>
      <c r="AN18" s="374"/>
      <c r="AO18" s="420">
        <f t="shared" si="21"/>
        <v>289400</v>
      </c>
      <c r="AP18" s="103">
        <f t="shared" si="21"/>
        <v>306100</v>
      </c>
      <c r="AQ18" s="103">
        <f t="shared" si="21"/>
        <v>391500</v>
      </c>
      <c r="AR18" s="103">
        <f t="shared" si="12"/>
        <v>987000</v>
      </c>
      <c r="AS18" s="420">
        <f t="shared" si="13"/>
        <v>9.1575431434403409</v>
      </c>
      <c r="AT18" s="374"/>
      <c r="AU18" s="420">
        <f t="shared" si="14"/>
        <v>3431900</v>
      </c>
      <c r="AV18" s="420">
        <f t="shared" si="15"/>
        <v>31.841714603822602</v>
      </c>
      <c r="AW18" s="374"/>
      <c r="AX18" s="420">
        <f t="shared" si="16"/>
        <v>10778000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O20+O33+O44+O52</f>
        <v>10778000</v>
      </c>
      <c r="P19" s="131">
        <f>P20+P33+P44+P52</f>
        <v>11653000</v>
      </c>
      <c r="Q19" s="132">
        <f>Q20+Q33+Q44+Q52</f>
        <v>12518000</v>
      </c>
      <c r="R19" s="103">
        <f>R20+R33+R44+R52</f>
        <v>10778000</v>
      </c>
      <c r="S19" s="379"/>
      <c r="T19" s="103">
        <f>T20+T33+T44+T52</f>
        <v>1589300</v>
      </c>
      <c r="U19" s="103">
        <f>U20+U33+U44+U52</f>
        <v>853200</v>
      </c>
      <c r="V19" s="103">
        <f>V20+V33+V44+V52</f>
        <v>892700</v>
      </c>
      <c r="W19" s="103">
        <f t="shared" si="4"/>
        <v>3335200</v>
      </c>
      <c r="X19" s="102">
        <f t="shared" si="5"/>
        <v>30.94451660790499</v>
      </c>
      <c r="Y19" s="374"/>
      <c r="Z19" s="102">
        <f>Z20+Z33+Z44+Z52</f>
        <v>1281100</v>
      </c>
      <c r="AA19" s="103">
        <f>AA20+AA33+AA44+AA52</f>
        <v>1380800</v>
      </c>
      <c r="AB19" s="103">
        <f>AB20+AB33+AB44+AB52</f>
        <v>1349000</v>
      </c>
      <c r="AC19" s="103">
        <f t="shared" si="6"/>
        <v>4010900</v>
      </c>
      <c r="AD19" s="420">
        <f t="shared" si="7"/>
        <v>37.213768788272404</v>
      </c>
      <c r="AE19" s="374"/>
      <c r="AF19" s="420">
        <f t="shared" si="8"/>
        <v>7346100</v>
      </c>
      <c r="AG19" s="420">
        <f t="shared" si="9"/>
        <v>68.158285396177405</v>
      </c>
      <c r="AH19" s="374"/>
      <c r="AI19" s="420">
        <f>AI20+AI33+AI44+AI52</f>
        <v>1206700</v>
      </c>
      <c r="AJ19" s="103">
        <f>AJ20+AJ33+AJ44+AJ52</f>
        <v>854600</v>
      </c>
      <c r="AK19" s="103">
        <f>AK20+AK33+AK44+AK52</f>
        <v>383600</v>
      </c>
      <c r="AL19" s="103">
        <f t="shared" si="10"/>
        <v>2444900</v>
      </c>
      <c r="AM19" s="420">
        <f t="shared" si="11"/>
        <v>22.68417146038226</v>
      </c>
      <c r="AN19" s="374"/>
      <c r="AO19" s="420">
        <f>AO20+AO33+AO44+AO52</f>
        <v>289400</v>
      </c>
      <c r="AP19" s="103">
        <f>AP20+AP33+AP44+AP52</f>
        <v>306100</v>
      </c>
      <c r="AQ19" s="103">
        <f>AQ20+AQ33+AQ44+AQ52</f>
        <v>391500</v>
      </c>
      <c r="AR19" s="103">
        <f t="shared" si="12"/>
        <v>987000</v>
      </c>
      <c r="AS19" s="420">
        <f t="shared" si="13"/>
        <v>9.1575431434403409</v>
      </c>
      <c r="AT19" s="374"/>
      <c r="AU19" s="420">
        <f t="shared" si="14"/>
        <v>3431900</v>
      </c>
      <c r="AV19" s="420">
        <f t="shared" si="15"/>
        <v>31.841714603822602</v>
      </c>
      <c r="AW19" s="374"/>
      <c r="AX19" s="420">
        <f t="shared" si="16"/>
        <v>10778000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10054000</v>
      </c>
      <c r="P20" s="131">
        <f>P21</f>
        <v>10906000</v>
      </c>
      <c r="Q20" s="132">
        <f>Q21</f>
        <v>11750000</v>
      </c>
      <c r="R20" s="103">
        <f>R21</f>
        <v>10054000</v>
      </c>
      <c r="S20" s="379"/>
      <c r="T20" s="103">
        <f>T21</f>
        <v>1500900</v>
      </c>
      <c r="U20" s="103">
        <f>U21</f>
        <v>799900</v>
      </c>
      <c r="V20" s="103">
        <f>V21</f>
        <v>839400</v>
      </c>
      <c r="W20" s="103">
        <f t="shared" si="4"/>
        <v>3140200</v>
      </c>
      <c r="X20" s="102">
        <f t="shared" si="5"/>
        <v>31.233339964193355</v>
      </c>
      <c r="Y20" s="374"/>
      <c r="Z20" s="102">
        <f>Z21</f>
        <v>1216900</v>
      </c>
      <c r="AA20" s="103">
        <f>AA21</f>
        <v>1317600</v>
      </c>
      <c r="AB20" s="103">
        <f>AB21</f>
        <v>1285900</v>
      </c>
      <c r="AC20" s="103">
        <f t="shared" si="6"/>
        <v>3820400</v>
      </c>
      <c r="AD20" s="420">
        <f t="shared" si="7"/>
        <v>37.998806445195939</v>
      </c>
      <c r="AE20" s="374"/>
      <c r="AF20" s="420">
        <f t="shared" si="8"/>
        <v>6960600</v>
      </c>
      <c r="AG20" s="420">
        <f t="shared" si="9"/>
        <v>69.232146409389301</v>
      </c>
      <c r="AH20" s="374"/>
      <c r="AI20" s="420">
        <f>AI21</f>
        <v>1011700</v>
      </c>
      <c r="AJ20" s="103">
        <f>AJ21</f>
        <v>812200</v>
      </c>
      <c r="AK20" s="103">
        <f>AK21</f>
        <v>360700</v>
      </c>
      <c r="AL20" s="103">
        <f t="shared" si="10"/>
        <v>2184600</v>
      </c>
      <c r="AM20" s="420">
        <f t="shared" si="11"/>
        <v>21.728665207877462</v>
      </c>
      <c r="AN20" s="374"/>
      <c r="AO20" s="420">
        <f>AO21</f>
        <v>262300</v>
      </c>
      <c r="AP20" s="103">
        <f>AP21</f>
        <v>277800</v>
      </c>
      <c r="AQ20" s="103">
        <f>AQ21</f>
        <v>368700</v>
      </c>
      <c r="AR20" s="103">
        <f t="shared" si="12"/>
        <v>908800</v>
      </c>
      <c r="AS20" s="420">
        <f t="shared" si="13"/>
        <v>9.03918838273324</v>
      </c>
      <c r="AT20" s="374"/>
      <c r="AU20" s="420">
        <f t="shared" si="14"/>
        <v>3093400</v>
      </c>
      <c r="AV20" s="420">
        <f t="shared" si="15"/>
        <v>30.767853590610702</v>
      </c>
      <c r="AW20" s="374"/>
      <c r="AX20" s="420">
        <f t="shared" si="16"/>
        <v>10054000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O22+O25+O28</f>
        <v>10054000</v>
      </c>
      <c r="P21" s="127">
        <f>P22+P25+P28</f>
        <v>10906000</v>
      </c>
      <c r="Q21" s="128">
        <f>Q22+Q25+Q28</f>
        <v>11750000</v>
      </c>
      <c r="R21" s="126">
        <f>R22+R25+R28</f>
        <v>10054000</v>
      </c>
      <c r="S21" s="388"/>
      <c r="T21" s="126">
        <f>T22+T25+T28</f>
        <v>1500900</v>
      </c>
      <c r="U21" s="126">
        <f>U22+U25+U28</f>
        <v>799900</v>
      </c>
      <c r="V21" s="126">
        <f>V22+V25+V28</f>
        <v>839400</v>
      </c>
      <c r="W21" s="126">
        <f t="shared" si="4"/>
        <v>3140200</v>
      </c>
      <c r="X21" s="125">
        <f t="shared" si="5"/>
        <v>31.233339964193355</v>
      </c>
      <c r="Y21" s="374"/>
      <c r="Z21" s="125">
        <f>Z22+Z25+Z28</f>
        <v>1216900</v>
      </c>
      <c r="AA21" s="126">
        <f>AA22+AA25+AA28</f>
        <v>1317600</v>
      </c>
      <c r="AB21" s="126">
        <f>AB22+AB25+AB28</f>
        <v>1285900</v>
      </c>
      <c r="AC21" s="126">
        <f t="shared" si="6"/>
        <v>3820400</v>
      </c>
      <c r="AD21" s="423">
        <f t="shared" si="7"/>
        <v>37.998806445195939</v>
      </c>
      <c r="AE21" s="374"/>
      <c r="AF21" s="423">
        <f t="shared" si="8"/>
        <v>6960600</v>
      </c>
      <c r="AG21" s="423">
        <f t="shared" si="9"/>
        <v>69.232146409389301</v>
      </c>
      <c r="AH21" s="374"/>
      <c r="AI21" s="423">
        <f>AI22+AI25+AI28</f>
        <v>1011700</v>
      </c>
      <c r="AJ21" s="126">
        <f>AJ22+AJ25+AJ28</f>
        <v>812200</v>
      </c>
      <c r="AK21" s="126">
        <f>AK22+AK25+AK28</f>
        <v>360700</v>
      </c>
      <c r="AL21" s="126">
        <f t="shared" si="10"/>
        <v>2184600</v>
      </c>
      <c r="AM21" s="423">
        <f t="shared" si="11"/>
        <v>21.728665207877462</v>
      </c>
      <c r="AN21" s="374"/>
      <c r="AO21" s="423">
        <f>AO22+AO25+AO28</f>
        <v>262300</v>
      </c>
      <c r="AP21" s="126">
        <f>AP22+AP25+AP28</f>
        <v>277800</v>
      </c>
      <c r="AQ21" s="126">
        <f>AQ22+AQ25+AQ28</f>
        <v>368700</v>
      </c>
      <c r="AR21" s="126">
        <f t="shared" si="12"/>
        <v>908800</v>
      </c>
      <c r="AS21" s="423">
        <f t="shared" si="13"/>
        <v>9.03918838273324</v>
      </c>
      <c r="AT21" s="374"/>
      <c r="AU21" s="423">
        <f t="shared" si="14"/>
        <v>3093400</v>
      </c>
      <c r="AV21" s="423">
        <f t="shared" si="15"/>
        <v>30.767853590610702</v>
      </c>
      <c r="AW21" s="374"/>
      <c r="AX21" s="423">
        <f t="shared" si="16"/>
        <v>10054000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</f>
        <v>8405000</v>
      </c>
      <c r="P22" s="103">
        <f>P23+P24</f>
        <v>9140000</v>
      </c>
      <c r="Q22" s="103">
        <f>Q23+Q24</f>
        <v>9867000</v>
      </c>
      <c r="R22" s="103">
        <f>R23+R24</f>
        <v>8405000</v>
      </c>
      <c r="S22" s="379"/>
      <c r="T22" s="103">
        <f>T23+T24</f>
        <v>1261000</v>
      </c>
      <c r="U22" s="103">
        <f>U23+U24</f>
        <v>701000</v>
      </c>
      <c r="V22" s="103">
        <f>V23+V24</f>
        <v>702000</v>
      </c>
      <c r="W22" s="103">
        <f t="shared" si="4"/>
        <v>2664000</v>
      </c>
      <c r="X22" s="102">
        <f t="shared" si="5"/>
        <v>31.695419393218323</v>
      </c>
      <c r="Y22" s="374"/>
      <c r="Z22" s="102">
        <f>Z23+Z24</f>
        <v>1104000</v>
      </c>
      <c r="AA22" s="103">
        <f>AA23+AA24</f>
        <v>1104000</v>
      </c>
      <c r="AB22" s="103">
        <f>AB23+AB24</f>
        <v>1103000</v>
      </c>
      <c r="AC22" s="103">
        <f t="shared" si="6"/>
        <v>3311000</v>
      </c>
      <c r="AD22" s="424">
        <f t="shared" ref="AD22:AD27" si="22">AC22/(O22/100)</f>
        <v>39.393218322427124</v>
      </c>
      <c r="AE22" s="374"/>
      <c r="AF22" s="420">
        <f t="shared" si="8"/>
        <v>5975000</v>
      </c>
      <c r="AG22" s="420">
        <f t="shared" si="9"/>
        <v>71.088637715645447</v>
      </c>
      <c r="AH22" s="374"/>
      <c r="AI22" s="420">
        <f>AI23+AI24</f>
        <v>900000</v>
      </c>
      <c r="AJ22" s="103">
        <f>AJ23+AJ24</f>
        <v>700000</v>
      </c>
      <c r="AK22" s="103">
        <f>AK23+AK24</f>
        <v>246000</v>
      </c>
      <c r="AL22" s="103">
        <f t="shared" si="10"/>
        <v>1846000</v>
      </c>
      <c r="AM22" s="424">
        <f t="shared" ref="AM22:AM27" si="23">AL22/(O22/100)</f>
        <v>21.963117192147532</v>
      </c>
      <c r="AN22" s="374"/>
      <c r="AO22" s="420">
        <f>AO23+AO24</f>
        <v>154000</v>
      </c>
      <c r="AP22" s="103">
        <f>AP23+AP24</f>
        <v>169000</v>
      </c>
      <c r="AQ22" s="103">
        <f>AQ23+AQ24</f>
        <v>261000</v>
      </c>
      <c r="AR22" s="103">
        <f t="shared" si="12"/>
        <v>584000</v>
      </c>
      <c r="AS22" s="424">
        <f t="shared" ref="AS22:AS27" si="24">AR22/(O22/100)</f>
        <v>6.9482450922070198</v>
      </c>
      <c r="AT22" s="374"/>
      <c r="AU22" s="420">
        <f t="shared" si="14"/>
        <v>2430000</v>
      </c>
      <c r="AV22" s="420">
        <f t="shared" si="15"/>
        <v>28.911362284354549</v>
      </c>
      <c r="AW22" s="374"/>
      <c r="AX22" s="420">
        <f t="shared" si="16"/>
        <v>8405000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8390000</v>
      </c>
      <c r="P23" s="136">
        <v>9120000</v>
      </c>
      <c r="Q23" s="137">
        <v>9850000</v>
      </c>
      <c r="R23" s="129">
        <v>8390000</v>
      </c>
      <c r="S23" s="375"/>
      <c r="T23" s="129">
        <v>1260000</v>
      </c>
      <c r="U23" s="129">
        <v>700000</v>
      </c>
      <c r="V23" s="129">
        <v>700000</v>
      </c>
      <c r="W23" s="129">
        <f>T23+U23+V23</f>
        <v>2660000</v>
      </c>
      <c r="X23" s="135">
        <f>W23/(R23/100)</f>
        <v>31.704410011918952</v>
      </c>
      <c r="Y23" s="374"/>
      <c r="Z23" s="135">
        <v>1100000</v>
      </c>
      <c r="AA23" s="129">
        <v>1100000</v>
      </c>
      <c r="AB23" s="129">
        <v>1100000</v>
      </c>
      <c r="AC23" s="129">
        <f t="shared" si="6"/>
        <v>3300000</v>
      </c>
      <c r="AD23" s="424">
        <f t="shared" si="22"/>
        <v>39.332538736591182</v>
      </c>
      <c r="AE23" s="374"/>
      <c r="AF23" s="424">
        <f>W23+AC23</f>
        <v>5960000</v>
      </c>
      <c r="AG23" s="424">
        <f>AF23/(R23/100)</f>
        <v>71.036948748510127</v>
      </c>
      <c r="AH23" s="374"/>
      <c r="AI23" s="424">
        <v>900000</v>
      </c>
      <c r="AJ23" s="129">
        <v>700000</v>
      </c>
      <c r="AK23" s="129">
        <v>246000</v>
      </c>
      <c r="AL23" s="129">
        <f t="shared" si="10"/>
        <v>1846000</v>
      </c>
      <c r="AM23" s="424">
        <f t="shared" si="23"/>
        <v>22.00238379022646</v>
      </c>
      <c r="AN23" s="374"/>
      <c r="AO23" s="424">
        <v>154000</v>
      </c>
      <c r="AP23" s="129">
        <v>169000</v>
      </c>
      <c r="AQ23" s="129">
        <v>261000</v>
      </c>
      <c r="AR23" s="129">
        <f t="shared" si="12"/>
        <v>584000</v>
      </c>
      <c r="AS23" s="424">
        <f t="shared" si="24"/>
        <v>6.9606674612634087</v>
      </c>
      <c r="AT23" s="374"/>
      <c r="AU23" s="424">
        <f>AL23+AR23</f>
        <v>2430000</v>
      </c>
      <c r="AV23" s="424">
        <f>AU23/(R23/100)</f>
        <v>28.963051251489869</v>
      </c>
      <c r="AW23" s="374"/>
      <c r="AX23" s="424">
        <f>AF23+AU23</f>
        <v>8390000</v>
      </c>
      <c r="AY23" s="424">
        <f>AX23/(R23/100)</f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4</v>
      </c>
      <c r="L24" s="62"/>
      <c r="M24" s="63"/>
      <c r="N24" s="134" t="s">
        <v>66</v>
      </c>
      <c r="O24" s="129">
        <v>15000</v>
      </c>
      <c r="P24" s="136">
        <v>20000</v>
      </c>
      <c r="Q24" s="137">
        <v>17000</v>
      </c>
      <c r="R24" s="129">
        <v>15000</v>
      </c>
      <c r="S24" s="375"/>
      <c r="T24" s="129">
        <v>1000</v>
      </c>
      <c r="U24" s="129">
        <v>1000</v>
      </c>
      <c r="V24" s="129">
        <v>2000</v>
      </c>
      <c r="W24" s="129">
        <f>T24+U24+V24</f>
        <v>4000</v>
      </c>
      <c r="X24" s="135">
        <f>W24/(R24/100)</f>
        <v>26.666666666666668</v>
      </c>
      <c r="Y24" s="374"/>
      <c r="Z24" s="135">
        <v>4000</v>
      </c>
      <c r="AA24" s="129">
        <v>4000</v>
      </c>
      <c r="AB24" s="129">
        <v>3000</v>
      </c>
      <c r="AC24" s="129">
        <f t="shared" si="6"/>
        <v>11000</v>
      </c>
      <c r="AD24" s="424">
        <f t="shared" si="22"/>
        <v>73.333333333333329</v>
      </c>
      <c r="AE24" s="374"/>
      <c r="AF24" s="424">
        <f>W24+AC24</f>
        <v>15000</v>
      </c>
      <c r="AG24" s="424">
        <f>AF24/(R24/100)</f>
        <v>100</v>
      </c>
      <c r="AH24" s="374"/>
      <c r="AI24" s="424"/>
      <c r="AJ24" s="129"/>
      <c r="AK24" s="129"/>
      <c r="AL24" s="129">
        <f t="shared" si="10"/>
        <v>0</v>
      </c>
      <c r="AM24" s="424">
        <f t="shared" si="23"/>
        <v>0</v>
      </c>
      <c r="AN24" s="374"/>
      <c r="AO24" s="424"/>
      <c r="AP24" s="129"/>
      <c r="AQ24" s="129"/>
      <c r="AR24" s="129">
        <f t="shared" si="12"/>
        <v>0</v>
      </c>
      <c r="AS24" s="424">
        <f t="shared" si="24"/>
        <v>0</v>
      </c>
      <c r="AT24" s="374"/>
      <c r="AU24" s="424">
        <f>AL24+AR24</f>
        <v>0</v>
      </c>
      <c r="AV24" s="424">
        <f>AU24/(R24/100)</f>
        <v>0</v>
      </c>
      <c r="AW24" s="374"/>
      <c r="AX24" s="424">
        <f>AF24+AU24</f>
        <v>15000</v>
      </c>
      <c r="AY24" s="424">
        <f>AX24/(R24/100)</f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130" t="s">
        <v>67</v>
      </c>
      <c r="K25" s="61"/>
      <c r="L25" s="62"/>
      <c r="M25" s="63"/>
      <c r="N25" s="101" t="s">
        <v>68</v>
      </c>
      <c r="O25" s="103">
        <f>O26+O27</f>
        <v>1523000</v>
      </c>
      <c r="P25" s="103">
        <f>P26+P27</f>
        <v>1633000</v>
      </c>
      <c r="Q25" s="103">
        <f>Q26+Q27</f>
        <v>1743000</v>
      </c>
      <c r="R25" s="103">
        <f>R26+R27</f>
        <v>1523000</v>
      </c>
      <c r="S25" s="379"/>
      <c r="T25" s="103">
        <f>T26+T27</f>
        <v>230000</v>
      </c>
      <c r="U25" s="103">
        <f>U26+U27</f>
        <v>91000</v>
      </c>
      <c r="V25" s="103">
        <f>V26+V27</f>
        <v>130000</v>
      </c>
      <c r="W25" s="103">
        <f t="shared" si="4"/>
        <v>451000</v>
      </c>
      <c r="X25" s="102">
        <f t="shared" si="5"/>
        <v>29.612606697307946</v>
      </c>
      <c r="Y25" s="374"/>
      <c r="Z25" s="102">
        <f>Z26+Z27</f>
        <v>100000</v>
      </c>
      <c r="AA25" s="103">
        <f>AA26+AA27</f>
        <v>201000</v>
      </c>
      <c r="AB25" s="103">
        <f>AB26+AB27</f>
        <v>170000</v>
      </c>
      <c r="AC25" s="103">
        <f t="shared" si="6"/>
        <v>471000</v>
      </c>
      <c r="AD25" s="424">
        <f t="shared" si="22"/>
        <v>30.9258043335522</v>
      </c>
      <c r="AE25" s="374"/>
      <c r="AF25" s="420">
        <f t="shared" si="8"/>
        <v>922000</v>
      </c>
      <c r="AG25" s="420">
        <f t="shared" si="9"/>
        <v>60.538411030860146</v>
      </c>
      <c r="AH25" s="374"/>
      <c r="AI25" s="420">
        <f>AI26+AI27</f>
        <v>100000</v>
      </c>
      <c r="AJ25" s="103">
        <f>AJ26+AJ27</f>
        <v>100000</v>
      </c>
      <c r="AK25" s="103">
        <f>AK26+AK27</f>
        <v>101000</v>
      </c>
      <c r="AL25" s="103">
        <f t="shared" si="10"/>
        <v>301000</v>
      </c>
      <c r="AM25" s="424">
        <f t="shared" si="23"/>
        <v>19.763624425476035</v>
      </c>
      <c r="AN25" s="374"/>
      <c r="AO25" s="420">
        <f>AO26+AO27</f>
        <v>100000</v>
      </c>
      <c r="AP25" s="103">
        <f>AP26+AP27</f>
        <v>100000</v>
      </c>
      <c r="AQ25" s="103">
        <f>AQ26+AQ27</f>
        <v>100000</v>
      </c>
      <c r="AR25" s="103">
        <f t="shared" si="12"/>
        <v>300000</v>
      </c>
      <c r="AS25" s="424">
        <f t="shared" si="24"/>
        <v>19.697964543663822</v>
      </c>
      <c r="AT25" s="374"/>
      <c r="AU25" s="420">
        <f t="shared" si="14"/>
        <v>601000</v>
      </c>
      <c r="AV25" s="420">
        <f t="shared" si="15"/>
        <v>39.461588969139854</v>
      </c>
      <c r="AW25" s="374"/>
      <c r="AX25" s="420">
        <f t="shared" si="16"/>
        <v>1523000</v>
      </c>
      <c r="AY25" s="420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60"/>
      <c r="K26" s="133">
        <v>1</v>
      </c>
      <c r="L26" s="62"/>
      <c r="M26" s="63"/>
      <c r="N26" s="134" t="s">
        <v>65</v>
      </c>
      <c r="O26" s="129">
        <v>1520000</v>
      </c>
      <c r="P26" s="136">
        <v>1630000</v>
      </c>
      <c r="Q26" s="137">
        <v>1740000</v>
      </c>
      <c r="R26" s="129">
        <v>1520000</v>
      </c>
      <c r="S26" s="375"/>
      <c r="T26" s="129">
        <v>230000</v>
      </c>
      <c r="U26" s="129">
        <v>90000</v>
      </c>
      <c r="V26" s="129">
        <v>130000</v>
      </c>
      <c r="W26" s="129">
        <f t="shared" si="4"/>
        <v>450000</v>
      </c>
      <c r="X26" s="135">
        <f t="shared" si="5"/>
        <v>29.605263157894736</v>
      </c>
      <c r="Y26" s="374"/>
      <c r="Z26" s="135">
        <v>100000</v>
      </c>
      <c r="AA26" s="129">
        <v>200000</v>
      </c>
      <c r="AB26" s="129">
        <v>170000</v>
      </c>
      <c r="AC26" s="129">
        <f t="shared" si="6"/>
        <v>470000</v>
      </c>
      <c r="AD26" s="424">
        <f t="shared" si="22"/>
        <v>30.921052631578949</v>
      </c>
      <c r="AE26" s="374"/>
      <c r="AF26" s="424">
        <f t="shared" si="8"/>
        <v>920000</v>
      </c>
      <c r="AG26" s="424">
        <f t="shared" si="9"/>
        <v>60.526315789473685</v>
      </c>
      <c r="AH26" s="374"/>
      <c r="AI26" s="424">
        <v>100000</v>
      </c>
      <c r="AJ26" s="129">
        <v>100000</v>
      </c>
      <c r="AK26" s="129">
        <v>100000</v>
      </c>
      <c r="AL26" s="129">
        <f t="shared" si="10"/>
        <v>300000</v>
      </c>
      <c r="AM26" s="424">
        <f t="shared" si="23"/>
        <v>19.736842105263158</v>
      </c>
      <c r="AN26" s="374"/>
      <c r="AO26" s="424">
        <v>100000</v>
      </c>
      <c r="AP26" s="129">
        <v>100000</v>
      </c>
      <c r="AQ26" s="129">
        <v>100000</v>
      </c>
      <c r="AR26" s="129">
        <f t="shared" si="12"/>
        <v>300000</v>
      </c>
      <c r="AS26" s="424">
        <f t="shared" si="24"/>
        <v>19.736842105263158</v>
      </c>
      <c r="AT26" s="374"/>
      <c r="AU26" s="424">
        <f t="shared" si="14"/>
        <v>600000</v>
      </c>
      <c r="AV26" s="424">
        <f t="shared" si="15"/>
        <v>39.473684210526315</v>
      </c>
      <c r="AW26" s="374"/>
      <c r="AX26" s="424">
        <f t="shared" si="16"/>
        <v>1520000</v>
      </c>
      <c r="AY26" s="424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4</v>
      </c>
      <c r="L27" s="62"/>
      <c r="M27" s="63"/>
      <c r="N27" s="134" t="s">
        <v>66</v>
      </c>
      <c r="O27" s="129">
        <v>3000</v>
      </c>
      <c r="P27" s="136">
        <v>3000</v>
      </c>
      <c r="Q27" s="137">
        <v>3000</v>
      </c>
      <c r="R27" s="129">
        <v>3000</v>
      </c>
      <c r="S27" s="375"/>
      <c r="T27" s="129"/>
      <c r="U27" s="129">
        <v>1000</v>
      </c>
      <c r="V27" s="129"/>
      <c r="W27" s="129">
        <f t="shared" si="4"/>
        <v>1000</v>
      </c>
      <c r="X27" s="135">
        <f t="shared" si="5"/>
        <v>33.333333333333336</v>
      </c>
      <c r="Y27" s="374"/>
      <c r="Z27" s="135"/>
      <c r="AA27" s="129">
        <v>1000</v>
      </c>
      <c r="AB27" s="129"/>
      <c r="AC27" s="129">
        <f t="shared" si="6"/>
        <v>1000</v>
      </c>
      <c r="AD27" s="424">
        <f t="shared" si="22"/>
        <v>33.333333333333336</v>
      </c>
      <c r="AE27" s="374"/>
      <c r="AF27" s="424">
        <f t="shared" si="8"/>
        <v>2000</v>
      </c>
      <c r="AG27" s="424">
        <f t="shared" si="9"/>
        <v>66.666666666666671</v>
      </c>
      <c r="AH27" s="374"/>
      <c r="AI27" s="424"/>
      <c r="AJ27" s="129"/>
      <c r="AK27" s="129">
        <v>1000</v>
      </c>
      <c r="AL27" s="129">
        <f t="shared" si="10"/>
        <v>1000</v>
      </c>
      <c r="AM27" s="424">
        <f t="shared" si="23"/>
        <v>33.333333333333336</v>
      </c>
      <c r="AN27" s="374"/>
      <c r="AO27" s="424"/>
      <c r="AP27" s="129"/>
      <c r="AQ27" s="129"/>
      <c r="AR27" s="129">
        <f t="shared" si="12"/>
        <v>0</v>
      </c>
      <c r="AS27" s="424">
        <f t="shared" si="24"/>
        <v>0</v>
      </c>
      <c r="AT27" s="374"/>
      <c r="AU27" s="424">
        <f t="shared" si="14"/>
        <v>1000</v>
      </c>
      <c r="AV27" s="424">
        <f t="shared" si="15"/>
        <v>33.333333333333336</v>
      </c>
      <c r="AW27" s="374"/>
      <c r="AX27" s="424">
        <f t="shared" si="16"/>
        <v>3000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130" t="s">
        <v>55</v>
      </c>
      <c r="K28" s="61"/>
      <c r="L28" s="62"/>
      <c r="M28" s="63"/>
      <c r="N28" s="101" t="s">
        <v>56</v>
      </c>
      <c r="O28" s="103">
        <f>O29+O30+O31+O32</f>
        <v>126000</v>
      </c>
      <c r="P28" s="131">
        <f>P29+P30+P31+P32</f>
        <v>133000</v>
      </c>
      <c r="Q28" s="132">
        <f>Q29+Q30+Q31+Q32</f>
        <v>140000</v>
      </c>
      <c r="R28" s="103">
        <f>R29+R30+R31+R32</f>
        <v>126000</v>
      </c>
      <c r="S28" s="379"/>
      <c r="T28" s="103">
        <f>T29+T30+T31+T32</f>
        <v>9900</v>
      </c>
      <c r="U28" s="103">
        <f>U29+U30+U31+U32</f>
        <v>7900</v>
      </c>
      <c r="V28" s="103">
        <f>V29+V30+V31+V32</f>
        <v>7400</v>
      </c>
      <c r="W28" s="103">
        <f t="shared" si="4"/>
        <v>25200</v>
      </c>
      <c r="X28" s="102">
        <f t="shared" si="5"/>
        <v>20</v>
      </c>
      <c r="Y28" s="374"/>
      <c r="Z28" s="102">
        <f>Z29+Z30+Z31+Z32</f>
        <v>12900</v>
      </c>
      <c r="AA28" s="103">
        <f>AA29+AA30+AA31+AA32</f>
        <v>12600</v>
      </c>
      <c r="AB28" s="103">
        <f>AB29+AB30+AB31+AB32</f>
        <v>12900</v>
      </c>
      <c r="AC28" s="103">
        <f t="shared" si="6"/>
        <v>38400</v>
      </c>
      <c r="AD28" s="420">
        <f>AC28/(R28/100)</f>
        <v>30.476190476190474</v>
      </c>
      <c r="AE28" s="374"/>
      <c r="AF28" s="420">
        <f t="shared" si="8"/>
        <v>63600</v>
      </c>
      <c r="AG28" s="420">
        <f t="shared" si="9"/>
        <v>50.476190476190474</v>
      </c>
      <c r="AH28" s="374"/>
      <c r="AI28" s="420">
        <f>AI29+AI30+AI31+AI32</f>
        <v>11700</v>
      </c>
      <c r="AJ28" s="103">
        <f>AJ29+AJ30+AJ31+AJ32</f>
        <v>12200</v>
      </c>
      <c r="AK28" s="103">
        <f>AK29+AK30+AK31+AK32</f>
        <v>13700</v>
      </c>
      <c r="AL28" s="103">
        <f t="shared" si="10"/>
        <v>37600</v>
      </c>
      <c r="AM28" s="420">
        <f>AL28/(R28/100)</f>
        <v>29.841269841269842</v>
      </c>
      <c r="AN28" s="374"/>
      <c r="AO28" s="420">
        <f>AO29+AO30+AO31+AO32</f>
        <v>8300</v>
      </c>
      <c r="AP28" s="103">
        <f>AP29+AP30+AP31+AP32</f>
        <v>8800</v>
      </c>
      <c r="AQ28" s="103">
        <f>AQ29+AQ30+AQ31+AQ32</f>
        <v>7700</v>
      </c>
      <c r="AR28" s="103">
        <f t="shared" si="12"/>
        <v>24800</v>
      </c>
      <c r="AS28" s="420">
        <f>AR28/(R28/100)</f>
        <v>19.682539682539684</v>
      </c>
      <c r="AT28" s="374"/>
      <c r="AU28" s="420">
        <f t="shared" si="14"/>
        <v>62400</v>
      </c>
      <c r="AV28" s="420">
        <f t="shared" si="15"/>
        <v>49.523809523809526</v>
      </c>
      <c r="AW28" s="374"/>
      <c r="AX28" s="420">
        <f t="shared" si="16"/>
        <v>126000</v>
      </c>
      <c r="AY28" s="420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2</v>
      </c>
      <c r="L29" s="62"/>
      <c r="M29" s="63"/>
      <c r="N29" s="134" t="s">
        <v>57</v>
      </c>
      <c r="O29" s="129">
        <v>14000</v>
      </c>
      <c r="P29" s="136">
        <v>14000</v>
      </c>
      <c r="Q29" s="137">
        <v>14000</v>
      </c>
      <c r="R29" s="129">
        <v>14000</v>
      </c>
      <c r="S29" s="375"/>
      <c r="T29" s="129">
        <v>1100</v>
      </c>
      <c r="U29" s="129">
        <v>1200</v>
      </c>
      <c r="V29" s="129">
        <v>1200</v>
      </c>
      <c r="W29" s="129">
        <f t="shared" si="4"/>
        <v>3500</v>
      </c>
      <c r="X29" s="135">
        <f t="shared" si="5"/>
        <v>25</v>
      </c>
      <c r="Y29" s="374"/>
      <c r="Z29" s="135">
        <v>1000</v>
      </c>
      <c r="AA29" s="129">
        <v>1500</v>
      </c>
      <c r="AB29" s="129">
        <v>1600</v>
      </c>
      <c r="AC29" s="129">
        <f t="shared" si="6"/>
        <v>4100</v>
      </c>
      <c r="AD29" s="424">
        <f>AC29/(R29/100)</f>
        <v>29.285714285714285</v>
      </c>
      <c r="AE29" s="374"/>
      <c r="AF29" s="424">
        <f t="shared" si="8"/>
        <v>7600</v>
      </c>
      <c r="AG29" s="424">
        <f t="shared" si="9"/>
        <v>54.285714285714285</v>
      </c>
      <c r="AH29" s="374"/>
      <c r="AI29" s="424">
        <v>1000</v>
      </c>
      <c r="AJ29" s="129">
        <v>1200</v>
      </c>
      <c r="AK29" s="129">
        <v>1300</v>
      </c>
      <c r="AL29" s="129">
        <f t="shared" si="10"/>
        <v>3500</v>
      </c>
      <c r="AM29" s="424">
        <f>AL29/(R29/100)</f>
        <v>25</v>
      </c>
      <c r="AN29" s="374"/>
      <c r="AO29" s="424">
        <v>1000</v>
      </c>
      <c r="AP29" s="129">
        <v>1200</v>
      </c>
      <c r="AQ29" s="129">
        <v>700</v>
      </c>
      <c r="AR29" s="129">
        <f t="shared" si="12"/>
        <v>2900</v>
      </c>
      <c r="AS29" s="424">
        <f>AR29/(R29/100)</f>
        <v>20.714285714285715</v>
      </c>
      <c r="AT29" s="374"/>
      <c r="AU29" s="424">
        <f t="shared" si="14"/>
        <v>6400</v>
      </c>
      <c r="AV29" s="424">
        <f t="shared" si="15"/>
        <v>45.714285714285715</v>
      </c>
      <c r="AW29" s="374"/>
      <c r="AX29" s="424">
        <f t="shared" si="16"/>
        <v>14000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60"/>
      <c r="K30" s="133">
        <v>3</v>
      </c>
      <c r="L30" s="62"/>
      <c r="M30" s="63"/>
      <c r="N30" s="134" t="s">
        <v>69</v>
      </c>
      <c r="O30" s="129">
        <v>96000</v>
      </c>
      <c r="P30" s="136">
        <v>102000</v>
      </c>
      <c r="Q30" s="137">
        <v>108000</v>
      </c>
      <c r="R30" s="129">
        <v>96000</v>
      </c>
      <c r="S30" s="375"/>
      <c r="T30" s="129">
        <v>7600</v>
      </c>
      <c r="U30" s="129">
        <v>5600</v>
      </c>
      <c r="V30" s="129">
        <v>5000</v>
      </c>
      <c r="W30" s="129">
        <f t="shared" si="4"/>
        <v>18200</v>
      </c>
      <c r="X30" s="135">
        <f t="shared" si="5"/>
        <v>18.958333333333332</v>
      </c>
      <c r="Y30" s="374"/>
      <c r="Z30" s="135">
        <v>10500</v>
      </c>
      <c r="AA30" s="129">
        <v>9600</v>
      </c>
      <c r="AB30" s="129">
        <v>9700</v>
      </c>
      <c r="AC30" s="129">
        <f t="shared" si="6"/>
        <v>29800</v>
      </c>
      <c r="AD30" s="424">
        <f>AC30/(R30/100)</f>
        <v>31.041666666666668</v>
      </c>
      <c r="AE30" s="374"/>
      <c r="AF30" s="424">
        <f t="shared" si="8"/>
        <v>48000</v>
      </c>
      <c r="AG30" s="424">
        <f t="shared" si="9"/>
        <v>50</v>
      </c>
      <c r="AH30" s="374"/>
      <c r="AI30" s="424">
        <v>9500</v>
      </c>
      <c r="AJ30" s="129">
        <v>9600</v>
      </c>
      <c r="AK30" s="129">
        <v>9700</v>
      </c>
      <c r="AL30" s="129">
        <f t="shared" si="10"/>
        <v>28800</v>
      </c>
      <c r="AM30" s="424">
        <f>AL30/(R30/100)</f>
        <v>30</v>
      </c>
      <c r="AN30" s="374"/>
      <c r="AO30" s="424">
        <v>6300</v>
      </c>
      <c r="AP30" s="129">
        <v>6400</v>
      </c>
      <c r="AQ30" s="129">
        <v>6500</v>
      </c>
      <c r="AR30" s="129">
        <f t="shared" si="12"/>
        <v>19200</v>
      </c>
      <c r="AS30" s="424">
        <f>AR30/(R30/100)</f>
        <v>20</v>
      </c>
      <c r="AT30" s="374"/>
      <c r="AU30" s="424">
        <f t="shared" si="14"/>
        <v>48000</v>
      </c>
      <c r="AV30" s="424">
        <f t="shared" si="15"/>
        <v>50</v>
      </c>
      <c r="AW30" s="374"/>
      <c r="AX30" s="424">
        <f t="shared" si="16"/>
        <v>96000</v>
      </c>
      <c r="AY30" s="424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5</v>
      </c>
      <c r="L31" s="62"/>
      <c r="M31" s="63"/>
      <c r="N31" s="134" t="s">
        <v>58</v>
      </c>
      <c r="O31" s="129">
        <v>6000</v>
      </c>
      <c r="P31" s="136">
        <v>6000</v>
      </c>
      <c r="Q31" s="137">
        <v>6000</v>
      </c>
      <c r="R31" s="129">
        <v>6000</v>
      </c>
      <c r="S31" s="375"/>
      <c r="T31" s="129">
        <v>400</v>
      </c>
      <c r="U31" s="129">
        <v>500</v>
      </c>
      <c r="V31" s="129">
        <v>600</v>
      </c>
      <c r="W31" s="129">
        <f t="shared" si="4"/>
        <v>1500</v>
      </c>
      <c r="X31" s="135">
        <f t="shared" si="5"/>
        <v>25</v>
      </c>
      <c r="Y31" s="374"/>
      <c r="Z31" s="135">
        <v>400</v>
      </c>
      <c r="AA31" s="129">
        <v>500</v>
      </c>
      <c r="AB31" s="129">
        <v>600</v>
      </c>
      <c r="AC31" s="129">
        <f t="shared" si="6"/>
        <v>1500</v>
      </c>
      <c r="AD31" s="424">
        <f>AC31/(R31/100)</f>
        <v>25</v>
      </c>
      <c r="AE31" s="374"/>
      <c r="AF31" s="424">
        <f t="shared" si="8"/>
        <v>3000</v>
      </c>
      <c r="AG31" s="424">
        <f t="shared" si="9"/>
        <v>50</v>
      </c>
      <c r="AH31" s="374"/>
      <c r="AI31" s="424">
        <v>500</v>
      </c>
      <c r="AJ31" s="129">
        <v>600</v>
      </c>
      <c r="AK31" s="129">
        <v>700</v>
      </c>
      <c r="AL31" s="129">
        <f t="shared" si="10"/>
        <v>1800</v>
      </c>
      <c r="AM31" s="424">
        <f>AL31/(R31/100)</f>
        <v>30</v>
      </c>
      <c r="AN31" s="374"/>
      <c r="AO31" s="424">
        <v>300</v>
      </c>
      <c r="AP31" s="129">
        <v>400</v>
      </c>
      <c r="AQ31" s="129">
        <v>500</v>
      </c>
      <c r="AR31" s="129">
        <f t="shared" si="12"/>
        <v>1200</v>
      </c>
      <c r="AS31" s="424">
        <f>AR31/(R31/100)</f>
        <v>20</v>
      </c>
      <c r="AT31" s="374"/>
      <c r="AU31" s="424">
        <f t="shared" si="14"/>
        <v>3000</v>
      </c>
      <c r="AV31" s="424">
        <f t="shared" si="15"/>
        <v>50</v>
      </c>
      <c r="AW31" s="374"/>
      <c r="AX31" s="424">
        <f t="shared" si="16"/>
        <v>6000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7</v>
      </c>
      <c r="L32" s="62"/>
      <c r="M32" s="63"/>
      <c r="N32" s="134" t="s">
        <v>59</v>
      </c>
      <c r="O32" s="129">
        <v>10000</v>
      </c>
      <c r="P32" s="136">
        <v>11000</v>
      </c>
      <c r="Q32" s="137">
        <v>12000</v>
      </c>
      <c r="R32" s="129">
        <v>10000</v>
      </c>
      <c r="S32" s="375"/>
      <c r="T32" s="129">
        <v>800</v>
      </c>
      <c r="U32" s="129">
        <v>600</v>
      </c>
      <c r="V32" s="129">
        <v>600</v>
      </c>
      <c r="W32" s="129">
        <f t="shared" si="4"/>
        <v>2000</v>
      </c>
      <c r="X32" s="135">
        <f t="shared" si="5"/>
        <v>20</v>
      </c>
      <c r="Y32" s="374"/>
      <c r="Z32" s="135">
        <v>1000</v>
      </c>
      <c r="AA32" s="129">
        <v>1000</v>
      </c>
      <c r="AB32" s="129">
        <v>1000</v>
      </c>
      <c r="AC32" s="129">
        <f t="shared" si="6"/>
        <v>3000</v>
      </c>
      <c r="AD32" s="424">
        <f>AC32/(R32/100)</f>
        <v>30</v>
      </c>
      <c r="AE32" s="374"/>
      <c r="AF32" s="424">
        <f t="shared" si="8"/>
        <v>5000</v>
      </c>
      <c r="AG32" s="424">
        <f t="shared" si="9"/>
        <v>50</v>
      </c>
      <c r="AH32" s="374"/>
      <c r="AI32" s="424">
        <v>700</v>
      </c>
      <c r="AJ32" s="129">
        <v>800</v>
      </c>
      <c r="AK32" s="129">
        <v>2000</v>
      </c>
      <c r="AL32" s="129">
        <f t="shared" si="10"/>
        <v>3500</v>
      </c>
      <c r="AM32" s="424">
        <f>AL32/(R32/100)</f>
        <v>35</v>
      </c>
      <c r="AN32" s="374"/>
      <c r="AO32" s="424">
        <v>700</v>
      </c>
      <c r="AP32" s="129">
        <v>800</v>
      </c>
      <c r="AQ32" s="129"/>
      <c r="AR32" s="129">
        <f t="shared" si="12"/>
        <v>1500</v>
      </c>
      <c r="AS32" s="424">
        <f>AR32/(R32/100)</f>
        <v>15</v>
      </c>
      <c r="AT32" s="374"/>
      <c r="AU32" s="424">
        <f t="shared" si="14"/>
        <v>5000</v>
      </c>
      <c r="AV32" s="424">
        <f t="shared" si="15"/>
        <v>50</v>
      </c>
      <c r="AW32" s="374"/>
      <c r="AX32" s="424">
        <f t="shared" si="16"/>
        <v>10000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9"/>
      <c r="H33" s="110" t="s">
        <v>52</v>
      </c>
      <c r="I33" s="111"/>
      <c r="J33" s="112"/>
      <c r="K33" s="113"/>
      <c r="L33" s="114"/>
      <c r="M33" s="115"/>
      <c r="N33" s="116" t="s">
        <v>53</v>
      </c>
      <c r="O33" s="118">
        <f>O34</f>
        <v>594000</v>
      </c>
      <c r="P33" s="119">
        <f>P34</f>
        <v>616000</v>
      </c>
      <c r="Q33" s="120">
        <f>Q34</f>
        <v>637000</v>
      </c>
      <c r="R33" s="118">
        <f>R34</f>
        <v>594000</v>
      </c>
      <c r="S33" s="379"/>
      <c r="T33" s="118">
        <f>T34</f>
        <v>87400</v>
      </c>
      <c r="U33" s="118">
        <f>U34</f>
        <v>53300</v>
      </c>
      <c r="V33" s="118">
        <f>V34</f>
        <v>53300</v>
      </c>
      <c r="W33" s="118">
        <f>SUM(T33:V33)</f>
        <v>194000</v>
      </c>
      <c r="X33" s="117">
        <f t="shared" si="5"/>
        <v>32.659932659932657</v>
      </c>
      <c r="Y33" s="374"/>
      <c r="Z33" s="117">
        <f>Z34</f>
        <v>63200</v>
      </c>
      <c r="AA33" s="118">
        <f>AA34</f>
        <v>63200</v>
      </c>
      <c r="AB33" s="118">
        <f>AB34</f>
        <v>63100</v>
      </c>
      <c r="AC33" s="118">
        <f>SUM(Z33:AB33)</f>
        <v>189500</v>
      </c>
      <c r="AD33" s="422">
        <f t="shared" si="7"/>
        <v>31.902356902356903</v>
      </c>
      <c r="AE33" s="374"/>
      <c r="AF33" s="422">
        <f t="shared" si="8"/>
        <v>383500</v>
      </c>
      <c r="AG33" s="422">
        <f t="shared" si="9"/>
        <v>64.562289562289564</v>
      </c>
      <c r="AH33" s="374"/>
      <c r="AI33" s="422">
        <f>AI34</f>
        <v>67000</v>
      </c>
      <c r="AJ33" s="118">
        <f>AJ34</f>
        <v>42400</v>
      </c>
      <c r="AK33" s="118">
        <f>AK34</f>
        <v>22900</v>
      </c>
      <c r="AL33" s="118">
        <f>SUM(AI33:AK33)</f>
        <v>132300</v>
      </c>
      <c r="AM33" s="422">
        <f t="shared" si="11"/>
        <v>22.272727272727273</v>
      </c>
      <c r="AN33" s="374"/>
      <c r="AO33" s="422">
        <f>AO34</f>
        <v>27100</v>
      </c>
      <c r="AP33" s="118">
        <f>AP34</f>
        <v>28300</v>
      </c>
      <c r="AQ33" s="118">
        <f>AQ34</f>
        <v>22800</v>
      </c>
      <c r="AR33" s="118">
        <f>SUM(AO33:AQ33)</f>
        <v>78200</v>
      </c>
      <c r="AS33" s="422">
        <f t="shared" si="13"/>
        <v>13.164983164983164</v>
      </c>
      <c r="AT33" s="374"/>
      <c r="AU33" s="422">
        <f>AU34</f>
        <v>205700</v>
      </c>
      <c r="AV33" s="422">
        <f t="shared" si="15"/>
        <v>34.629629629629626</v>
      </c>
      <c r="AW33" s="374"/>
      <c r="AX33" s="422">
        <f>AX34</f>
        <v>594000</v>
      </c>
      <c r="AY33" s="422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123">
        <v>2</v>
      </c>
      <c r="J34" s="60"/>
      <c r="K34" s="61"/>
      <c r="L34" s="62"/>
      <c r="M34" s="63"/>
      <c r="N34" s="124" t="s">
        <v>54</v>
      </c>
      <c r="O34" s="126">
        <f>O35+O38+O40</f>
        <v>594000</v>
      </c>
      <c r="P34" s="127">
        <f>P35+P38+P40</f>
        <v>616000</v>
      </c>
      <c r="Q34" s="128">
        <f>Q35+Q38+Q40</f>
        <v>637000</v>
      </c>
      <c r="R34" s="126">
        <f>R35+R38+R40</f>
        <v>594000</v>
      </c>
      <c r="S34" s="388"/>
      <c r="T34" s="126">
        <f>T35+T38+T40</f>
        <v>87400</v>
      </c>
      <c r="U34" s="126">
        <f>U35+U38+U40</f>
        <v>53300</v>
      </c>
      <c r="V34" s="126">
        <f>V35+V38+V40</f>
        <v>53300</v>
      </c>
      <c r="W34" s="126">
        <f>W35+W38+W40</f>
        <v>194000</v>
      </c>
      <c r="X34" s="125">
        <f t="shared" si="5"/>
        <v>32.659932659932657</v>
      </c>
      <c r="Y34" s="374"/>
      <c r="Z34" s="125">
        <f>Z35+Z38+Z40</f>
        <v>63200</v>
      </c>
      <c r="AA34" s="126">
        <f>AA35+AA38+AA40</f>
        <v>63200</v>
      </c>
      <c r="AB34" s="126">
        <f>AB35+AB38+AB40</f>
        <v>63100</v>
      </c>
      <c r="AC34" s="126">
        <f>AC35+AC38+AC40</f>
        <v>189500</v>
      </c>
      <c r="AD34" s="423">
        <f t="shared" si="7"/>
        <v>31.902356902356903</v>
      </c>
      <c r="AE34" s="374"/>
      <c r="AF34" s="423">
        <f t="shared" si="8"/>
        <v>383500</v>
      </c>
      <c r="AG34" s="423">
        <f t="shared" si="9"/>
        <v>64.562289562289564</v>
      </c>
      <c r="AH34" s="374"/>
      <c r="AI34" s="423">
        <f>AI35+AI38+AI40</f>
        <v>67000</v>
      </c>
      <c r="AJ34" s="126">
        <f>AJ35+AJ38+AJ40</f>
        <v>42400</v>
      </c>
      <c r="AK34" s="126">
        <f>AK35+AK38+AK40</f>
        <v>22900</v>
      </c>
      <c r="AL34" s="126">
        <f>AL35+AL38+AL40</f>
        <v>132300</v>
      </c>
      <c r="AM34" s="423">
        <f t="shared" si="11"/>
        <v>22.272727272727273</v>
      </c>
      <c r="AN34" s="374"/>
      <c r="AO34" s="423">
        <f>AO35+AO38+AO40</f>
        <v>27100</v>
      </c>
      <c r="AP34" s="126">
        <f>AP35+AP38+AP40</f>
        <v>28300</v>
      </c>
      <c r="AQ34" s="126">
        <f>AQ35+AQ38+AQ40</f>
        <v>22800</v>
      </c>
      <c r="AR34" s="126">
        <f>AR35+AR38+AR40</f>
        <v>78200</v>
      </c>
      <c r="AS34" s="423">
        <f t="shared" si="13"/>
        <v>13.164983164983164</v>
      </c>
      <c r="AT34" s="374"/>
      <c r="AU34" s="423">
        <f>AU35+AU38+AU40</f>
        <v>205700</v>
      </c>
      <c r="AV34" s="423">
        <f t="shared" si="15"/>
        <v>34.629629629629626</v>
      </c>
      <c r="AW34" s="374"/>
      <c r="AX34" s="423">
        <f>AX35+AX38+AX40</f>
        <v>594000</v>
      </c>
      <c r="AY34" s="423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4"/>
      <c r="H35" s="105"/>
      <c r="I35" s="59"/>
      <c r="J35" s="130" t="s">
        <v>63</v>
      </c>
      <c r="K35" s="61"/>
      <c r="L35" s="62"/>
      <c r="M35" s="63"/>
      <c r="N35" s="101" t="s">
        <v>64</v>
      </c>
      <c r="O35" s="103">
        <f>O36+O37</f>
        <v>570000</v>
      </c>
      <c r="P35" s="131">
        <f>P36+P37</f>
        <v>591000</v>
      </c>
      <c r="Q35" s="132">
        <f>Q36+Q37</f>
        <v>612000</v>
      </c>
      <c r="R35" s="103">
        <f>R36+R37</f>
        <v>570000</v>
      </c>
      <c r="S35" s="379"/>
      <c r="T35" s="103">
        <f>T36+T37</f>
        <v>85000</v>
      </c>
      <c r="U35" s="103">
        <f>U36+U37</f>
        <v>51000</v>
      </c>
      <c r="V35" s="103">
        <f>V36+V37</f>
        <v>51000</v>
      </c>
      <c r="W35" s="103">
        <f>SUM(T35:V35)</f>
        <v>187000</v>
      </c>
      <c r="X35" s="102">
        <f t="shared" si="5"/>
        <v>32.807017543859651</v>
      </c>
      <c r="Y35" s="374"/>
      <c r="Z35" s="102">
        <f>Z36+Z37</f>
        <v>61000</v>
      </c>
      <c r="AA35" s="103">
        <f>AA36+AA37</f>
        <v>61000</v>
      </c>
      <c r="AB35" s="103">
        <f>AB36+AB37</f>
        <v>61000</v>
      </c>
      <c r="AC35" s="103">
        <f>SUM(Z35:AB35)</f>
        <v>183000</v>
      </c>
      <c r="AD35" s="420">
        <f t="shared" si="7"/>
        <v>32.10526315789474</v>
      </c>
      <c r="AE35" s="374"/>
      <c r="AF35" s="420">
        <f t="shared" si="8"/>
        <v>370000</v>
      </c>
      <c r="AG35" s="420">
        <f t="shared" si="9"/>
        <v>64.912280701754383</v>
      </c>
      <c r="AH35" s="374"/>
      <c r="AI35" s="420">
        <f>AI36+AI37</f>
        <v>64800</v>
      </c>
      <c r="AJ35" s="103">
        <f>AJ36+AJ37</f>
        <v>40500</v>
      </c>
      <c r="AK35" s="103">
        <f>AK36+AK37</f>
        <v>21100</v>
      </c>
      <c r="AL35" s="103">
        <f>SUM(AI35:AK35)</f>
        <v>126400</v>
      </c>
      <c r="AM35" s="420">
        <f t="shared" si="11"/>
        <v>22.17543859649123</v>
      </c>
      <c r="AN35" s="374"/>
      <c r="AO35" s="420">
        <f>AO36+AO37</f>
        <v>25300</v>
      </c>
      <c r="AP35" s="103">
        <f>AP36+AP37</f>
        <v>27000</v>
      </c>
      <c r="AQ35" s="103">
        <f>AQ36+AQ37</f>
        <v>21300</v>
      </c>
      <c r="AR35" s="103">
        <f>SUM(AO35:AQ35)</f>
        <v>73600</v>
      </c>
      <c r="AS35" s="420">
        <f t="shared" si="13"/>
        <v>12.912280701754385</v>
      </c>
      <c r="AT35" s="374"/>
      <c r="AU35" s="420">
        <f>AL35+AR35</f>
        <v>200000</v>
      </c>
      <c r="AV35" s="420">
        <f t="shared" si="15"/>
        <v>35.087719298245617</v>
      </c>
      <c r="AW35" s="374"/>
      <c r="AX35" s="420">
        <f>AX36+AX37</f>
        <v>570000</v>
      </c>
      <c r="AY35" s="420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59"/>
      <c r="J36" s="60"/>
      <c r="K36" s="133">
        <v>1</v>
      </c>
      <c r="L36" s="62"/>
      <c r="M36" s="63"/>
      <c r="N36" s="134" t="s">
        <v>65</v>
      </c>
      <c r="O36" s="129">
        <v>560000</v>
      </c>
      <c r="P36" s="136">
        <v>580000</v>
      </c>
      <c r="Q36" s="137">
        <v>600000</v>
      </c>
      <c r="R36" s="129">
        <v>560000</v>
      </c>
      <c r="S36" s="375"/>
      <c r="T36" s="129">
        <v>84000</v>
      </c>
      <c r="U36" s="129">
        <v>50000</v>
      </c>
      <c r="V36" s="129">
        <v>50000</v>
      </c>
      <c r="W36" s="129">
        <f>SUM(T36:V36)</f>
        <v>184000</v>
      </c>
      <c r="X36" s="135">
        <f t="shared" si="5"/>
        <v>32.857142857142854</v>
      </c>
      <c r="Y36" s="374"/>
      <c r="Z36" s="135">
        <v>60000</v>
      </c>
      <c r="AA36" s="129">
        <v>60000</v>
      </c>
      <c r="AB36" s="129">
        <v>60000</v>
      </c>
      <c r="AC36" s="129">
        <f>SUM(Z36:AB36)</f>
        <v>180000</v>
      </c>
      <c r="AD36" s="424">
        <f t="shared" si="7"/>
        <v>32.142857142857146</v>
      </c>
      <c r="AE36" s="374"/>
      <c r="AF36" s="424">
        <f t="shared" si="8"/>
        <v>364000</v>
      </c>
      <c r="AG36" s="424">
        <f t="shared" si="9"/>
        <v>65</v>
      </c>
      <c r="AH36" s="374"/>
      <c r="AI36" s="424">
        <v>64000</v>
      </c>
      <c r="AJ36" s="129">
        <v>40000</v>
      </c>
      <c r="AK36" s="129">
        <v>20000</v>
      </c>
      <c r="AL36" s="129">
        <f>SUM(AI36:AK36)</f>
        <v>124000</v>
      </c>
      <c r="AM36" s="424">
        <f t="shared" si="11"/>
        <v>22.142857142857142</v>
      </c>
      <c r="AN36" s="374"/>
      <c r="AO36" s="424">
        <v>25000</v>
      </c>
      <c r="AP36" s="129">
        <v>26000</v>
      </c>
      <c r="AQ36" s="129">
        <v>21000</v>
      </c>
      <c r="AR36" s="129">
        <f>AO36+AP36+AQ36</f>
        <v>72000</v>
      </c>
      <c r="AS36" s="424">
        <f t="shared" si="13"/>
        <v>12.857142857142858</v>
      </c>
      <c r="AT36" s="374"/>
      <c r="AU36" s="424">
        <f>AL36+AR36</f>
        <v>196000</v>
      </c>
      <c r="AV36" s="424">
        <f t="shared" si="15"/>
        <v>35</v>
      </c>
      <c r="AW36" s="374"/>
      <c r="AX36" s="424">
        <f>AF36+AU36</f>
        <v>560000</v>
      </c>
      <c r="AY36" s="424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60"/>
      <c r="K37" s="133">
        <v>4</v>
      </c>
      <c r="L37" s="62"/>
      <c r="M37" s="63"/>
      <c r="N37" s="134" t="s">
        <v>66</v>
      </c>
      <c r="O37" s="129">
        <v>10000</v>
      </c>
      <c r="P37" s="136">
        <v>11000</v>
      </c>
      <c r="Q37" s="137">
        <v>12000</v>
      </c>
      <c r="R37" s="129">
        <v>10000</v>
      </c>
      <c r="S37" s="375"/>
      <c r="T37" s="129">
        <v>1000</v>
      </c>
      <c r="U37" s="129">
        <v>1000</v>
      </c>
      <c r="V37" s="129">
        <v>1000</v>
      </c>
      <c r="W37" s="129">
        <f>SUM(T37:V37)</f>
        <v>3000</v>
      </c>
      <c r="X37" s="135">
        <f t="shared" si="5"/>
        <v>30</v>
      </c>
      <c r="Y37" s="374"/>
      <c r="Z37" s="135">
        <v>1000</v>
      </c>
      <c r="AA37" s="129">
        <v>1000</v>
      </c>
      <c r="AB37" s="129">
        <v>1000</v>
      </c>
      <c r="AC37" s="129">
        <f>SUM(Z37:AB37)</f>
        <v>3000</v>
      </c>
      <c r="AD37" s="424">
        <f t="shared" si="7"/>
        <v>30</v>
      </c>
      <c r="AE37" s="374"/>
      <c r="AF37" s="424">
        <f t="shared" si="8"/>
        <v>6000</v>
      </c>
      <c r="AG37" s="424">
        <f t="shared" si="9"/>
        <v>60</v>
      </c>
      <c r="AH37" s="374"/>
      <c r="AI37" s="424">
        <v>800</v>
      </c>
      <c r="AJ37" s="129">
        <v>500</v>
      </c>
      <c r="AK37" s="129">
        <v>1100</v>
      </c>
      <c r="AL37" s="129">
        <f>SUM(AI37:AK37)</f>
        <v>2400</v>
      </c>
      <c r="AM37" s="424">
        <f t="shared" si="11"/>
        <v>24</v>
      </c>
      <c r="AN37" s="374"/>
      <c r="AO37" s="424">
        <v>300</v>
      </c>
      <c r="AP37" s="129">
        <v>1000</v>
      </c>
      <c r="AQ37" s="129">
        <v>300</v>
      </c>
      <c r="AR37" s="129">
        <f>SUM(AO37:AQ37)</f>
        <v>1600</v>
      </c>
      <c r="AS37" s="424">
        <f t="shared" si="13"/>
        <v>16</v>
      </c>
      <c r="AT37" s="374"/>
      <c r="AU37" s="424">
        <f>AL37+AR37</f>
        <v>4000</v>
      </c>
      <c r="AV37" s="424">
        <f t="shared" si="15"/>
        <v>40</v>
      </c>
      <c r="AW37" s="374"/>
      <c r="AX37" s="424">
        <f>AF37+AU37</f>
        <v>10000</v>
      </c>
      <c r="AY37" s="424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130" t="s">
        <v>67</v>
      </c>
      <c r="K38" s="61"/>
      <c r="L38" s="62"/>
      <c r="M38" s="63"/>
      <c r="N38" s="101" t="s">
        <v>68</v>
      </c>
      <c r="O38" s="103">
        <f>O39</f>
        <v>4000</v>
      </c>
      <c r="P38" s="131">
        <f>P39</f>
        <v>4000</v>
      </c>
      <c r="Q38" s="132">
        <f>Q39</f>
        <v>4000</v>
      </c>
      <c r="R38" s="103">
        <f>R39</f>
        <v>4000</v>
      </c>
      <c r="S38" s="379"/>
      <c r="T38" s="103">
        <f>T39</f>
        <v>900</v>
      </c>
      <c r="U38" s="103">
        <f>U39</f>
        <v>600</v>
      </c>
      <c r="V38" s="103">
        <f>V39</f>
        <v>600</v>
      </c>
      <c r="W38" s="103">
        <f>SUM(T38:V38)</f>
        <v>2100</v>
      </c>
      <c r="X38" s="102">
        <f t="shared" si="5"/>
        <v>52.5</v>
      </c>
      <c r="Y38" s="374"/>
      <c r="Z38" s="102">
        <f>Z39</f>
        <v>400</v>
      </c>
      <c r="AA38" s="103">
        <f>AA39</f>
        <v>500</v>
      </c>
      <c r="AB38" s="103">
        <f>AB39</f>
        <v>500</v>
      </c>
      <c r="AC38" s="103">
        <f>SUM(Z38:AB38)</f>
        <v>1400</v>
      </c>
      <c r="AD38" s="420">
        <f t="shared" si="7"/>
        <v>35</v>
      </c>
      <c r="AE38" s="374"/>
      <c r="AF38" s="420">
        <f t="shared" si="8"/>
        <v>3500</v>
      </c>
      <c r="AG38" s="420">
        <f t="shared" si="9"/>
        <v>87.5</v>
      </c>
      <c r="AH38" s="374"/>
      <c r="AI38" s="420">
        <f>AI39</f>
        <v>400</v>
      </c>
      <c r="AJ38" s="103">
        <f>AJ39</f>
        <v>100</v>
      </c>
      <c r="AK38" s="103">
        <f>AK39</f>
        <v>0</v>
      </c>
      <c r="AL38" s="103">
        <f>SUM(AI38:AK38)</f>
        <v>500</v>
      </c>
      <c r="AM38" s="420">
        <f t="shared" si="11"/>
        <v>12.5</v>
      </c>
      <c r="AN38" s="374"/>
      <c r="AO38" s="420">
        <f>AO39</f>
        <v>0</v>
      </c>
      <c r="AP38" s="103">
        <f>AP39</f>
        <v>0</v>
      </c>
      <c r="AQ38" s="103">
        <f>AQ39</f>
        <v>0</v>
      </c>
      <c r="AR38" s="103">
        <f>SUM(AO38:AQ38)</f>
        <v>0</v>
      </c>
      <c r="AS38" s="420">
        <f t="shared" si="13"/>
        <v>0</v>
      </c>
      <c r="AT38" s="374"/>
      <c r="AU38" s="420">
        <f>AL38+AR38</f>
        <v>500</v>
      </c>
      <c r="AV38" s="420">
        <f t="shared" si="15"/>
        <v>12.5</v>
      </c>
      <c r="AW38" s="374"/>
      <c r="AX38" s="420">
        <f>AF38+AU38</f>
        <v>4000</v>
      </c>
      <c r="AY38" s="420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4000</v>
      </c>
      <c r="P39" s="136">
        <v>4000</v>
      </c>
      <c r="Q39" s="137">
        <v>4000</v>
      </c>
      <c r="R39" s="129">
        <v>4000</v>
      </c>
      <c r="S39" s="375"/>
      <c r="T39" s="129">
        <v>900</v>
      </c>
      <c r="U39" s="129">
        <v>600</v>
      </c>
      <c r="V39" s="129">
        <v>600</v>
      </c>
      <c r="W39" s="129">
        <f>SUM(T39:V39)</f>
        <v>2100</v>
      </c>
      <c r="X39" s="135">
        <f t="shared" si="5"/>
        <v>52.5</v>
      </c>
      <c r="Y39" s="374"/>
      <c r="Z39" s="135">
        <v>400</v>
      </c>
      <c r="AA39" s="129">
        <v>500</v>
      </c>
      <c r="AB39" s="129">
        <v>500</v>
      </c>
      <c r="AC39" s="129">
        <f>SUM(Z39:AB39)</f>
        <v>1400</v>
      </c>
      <c r="AD39" s="424">
        <f t="shared" si="7"/>
        <v>35</v>
      </c>
      <c r="AE39" s="374"/>
      <c r="AF39" s="424">
        <f t="shared" si="8"/>
        <v>3500</v>
      </c>
      <c r="AG39" s="424">
        <f t="shared" si="9"/>
        <v>87.5</v>
      </c>
      <c r="AH39" s="374"/>
      <c r="AI39" s="424">
        <v>400</v>
      </c>
      <c r="AJ39" s="129">
        <v>100</v>
      </c>
      <c r="AK39" s="129"/>
      <c r="AL39" s="129">
        <f>SUM(AI39:AK39)</f>
        <v>500</v>
      </c>
      <c r="AM39" s="424">
        <f t="shared" si="11"/>
        <v>12.5</v>
      </c>
      <c r="AN39" s="374"/>
      <c r="AO39" s="424"/>
      <c r="AP39" s="129"/>
      <c r="AQ39" s="129"/>
      <c r="AR39" s="129">
        <f>SUM(AO39:AQ39)</f>
        <v>0</v>
      </c>
      <c r="AS39" s="424">
        <f t="shared" si="13"/>
        <v>0</v>
      </c>
      <c r="AT39" s="374"/>
      <c r="AU39" s="424">
        <f>AL39+AR39</f>
        <v>500</v>
      </c>
      <c r="AV39" s="424">
        <f t="shared" si="15"/>
        <v>12.5</v>
      </c>
      <c r="AW39" s="374"/>
      <c r="AX39" s="424">
        <f>AF39+AU39</f>
        <v>4000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55</v>
      </c>
      <c r="K40" s="61"/>
      <c r="L40" s="62"/>
      <c r="M40" s="63"/>
      <c r="N40" s="101" t="s">
        <v>56</v>
      </c>
      <c r="O40" s="103">
        <f>O41+O42+O43</f>
        <v>20000</v>
      </c>
      <c r="P40" s="131">
        <f>P41+P42+P43</f>
        <v>21000</v>
      </c>
      <c r="Q40" s="132">
        <f>Q41+Q42+Q43</f>
        <v>21000</v>
      </c>
      <c r="R40" s="103">
        <f>R41+R42+R43</f>
        <v>20000</v>
      </c>
      <c r="S40" s="379"/>
      <c r="T40" s="103">
        <f>T41+T42+T43</f>
        <v>1500</v>
      </c>
      <c r="U40" s="103">
        <f>U41+U42+U43</f>
        <v>1700</v>
      </c>
      <c r="V40" s="103">
        <f>V41+V42+V43</f>
        <v>1700</v>
      </c>
      <c r="W40" s="103">
        <f>W41+W42+W43</f>
        <v>4900</v>
      </c>
      <c r="X40" s="102">
        <f t="shared" si="5"/>
        <v>24.5</v>
      </c>
      <c r="Y40" s="374"/>
      <c r="Z40" s="102">
        <f>Z41+Z42+Z43</f>
        <v>1800</v>
      </c>
      <c r="AA40" s="103">
        <f>AA41+AA42+AA43</f>
        <v>1700</v>
      </c>
      <c r="AB40" s="103">
        <f>AB41+AB42+AB43</f>
        <v>1600</v>
      </c>
      <c r="AC40" s="103">
        <f>AC41+AC42+AC43</f>
        <v>5100</v>
      </c>
      <c r="AD40" s="420">
        <f t="shared" si="7"/>
        <v>25.5</v>
      </c>
      <c r="AE40" s="374"/>
      <c r="AF40" s="420">
        <f t="shared" si="8"/>
        <v>10000</v>
      </c>
      <c r="AG40" s="420">
        <f t="shared" si="9"/>
        <v>50</v>
      </c>
      <c r="AH40" s="374"/>
      <c r="AI40" s="420">
        <f>AI41+AI42+AI43</f>
        <v>1800</v>
      </c>
      <c r="AJ40" s="103">
        <f>AJ41+AJ42+AJ43</f>
        <v>1800</v>
      </c>
      <c r="AK40" s="103">
        <f>AK41+AK42+AK43</f>
        <v>1800</v>
      </c>
      <c r="AL40" s="103">
        <f>AL41+AL42+AL43</f>
        <v>5400</v>
      </c>
      <c r="AM40" s="420">
        <f t="shared" si="11"/>
        <v>27</v>
      </c>
      <c r="AN40" s="374"/>
      <c r="AO40" s="420">
        <f>AO41+AO42+AO43</f>
        <v>1800</v>
      </c>
      <c r="AP40" s="103">
        <f>AP41+AP42+AP43</f>
        <v>1300</v>
      </c>
      <c r="AQ40" s="103">
        <f>AQ41+AQ42+AQ43</f>
        <v>1500</v>
      </c>
      <c r="AR40" s="103">
        <f>AR41+AR42+AR43</f>
        <v>4600</v>
      </c>
      <c r="AS40" s="420">
        <f t="shared" si="13"/>
        <v>23</v>
      </c>
      <c r="AT40" s="374"/>
      <c r="AU40" s="420">
        <f>AU41</f>
        <v>5200</v>
      </c>
      <c r="AV40" s="420">
        <f t="shared" si="15"/>
        <v>26</v>
      </c>
      <c r="AW40" s="374"/>
      <c r="AX40" s="420">
        <f>AX41+AX42+AX43</f>
        <v>20000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2</v>
      </c>
      <c r="L41" s="62"/>
      <c r="M41" s="63"/>
      <c r="N41" s="134" t="s">
        <v>57</v>
      </c>
      <c r="O41" s="129">
        <v>10000</v>
      </c>
      <c r="P41" s="136">
        <v>11000</v>
      </c>
      <c r="Q41" s="137">
        <v>11000</v>
      </c>
      <c r="R41" s="129">
        <v>10000</v>
      </c>
      <c r="S41" s="375"/>
      <c r="T41" s="129">
        <v>800</v>
      </c>
      <c r="U41" s="129">
        <v>800</v>
      </c>
      <c r="V41" s="129">
        <v>800</v>
      </c>
      <c r="W41" s="129">
        <f>SUM(T41:V41)</f>
        <v>2400</v>
      </c>
      <c r="X41" s="135">
        <f t="shared" si="5"/>
        <v>24</v>
      </c>
      <c r="Y41" s="374"/>
      <c r="Z41" s="135">
        <v>800</v>
      </c>
      <c r="AA41" s="129">
        <v>800</v>
      </c>
      <c r="AB41" s="129">
        <v>800</v>
      </c>
      <c r="AC41" s="129">
        <f>SUM(Z41:AB41)</f>
        <v>2400</v>
      </c>
      <c r="AD41" s="424">
        <f t="shared" si="7"/>
        <v>24</v>
      </c>
      <c r="AE41" s="374"/>
      <c r="AF41" s="424">
        <f t="shared" si="8"/>
        <v>4800</v>
      </c>
      <c r="AG41" s="424">
        <f t="shared" si="9"/>
        <v>48</v>
      </c>
      <c r="AH41" s="374"/>
      <c r="AI41" s="424">
        <v>900</v>
      </c>
      <c r="AJ41" s="129">
        <v>900</v>
      </c>
      <c r="AK41" s="129">
        <v>900</v>
      </c>
      <c r="AL41" s="129">
        <f>SUM(AI41:AK41)</f>
        <v>2700</v>
      </c>
      <c r="AM41" s="424">
        <f t="shared" si="11"/>
        <v>27</v>
      </c>
      <c r="AN41" s="374"/>
      <c r="AO41" s="424">
        <v>1000</v>
      </c>
      <c r="AP41" s="129">
        <v>500</v>
      </c>
      <c r="AQ41" s="129">
        <v>1000</v>
      </c>
      <c r="AR41" s="129">
        <f>SUM(AO41:AQ41)</f>
        <v>2500</v>
      </c>
      <c r="AS41" s="424">
        <f t="shared" si="13"/>
        <v>25</v>
      </c>
      <c r="AT41" s="374"/>
      <c r="AU41" s="424">
        <f t="shared" ref="AU41:AU51" si="25">AL41+AR41</f>
        <v>5200</v>
      </c>
      <c r="AV41" s="424">
        <f t="shared" si="15"/>
        <v>52</v>
      </c>
      <c r="AW41" s="374"/>
      <c r="AX41" s="424">
        <f t="shared" ref="AX41:AX51" si="26">AF41+AU41</f>
        <v>10000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60"/>
      <c r="K42" s="133">
        <v>5</v>
      </c>
      <c r="L42" s="62"/>
      <c r="M42" s="63"/>
      <c r="N42" s="134" t="s">
        <v>58</v>
      </c>
      <c r="O42" s="129">
        <v>7000</v>
      </c>
      <c r="P42" s="136">
        <v>7000</v>
      </c>
      <c r="Q42" s="137">
        <v>7000</v>
      </c>
      <c r="R42" s="129">
        <v>7000</v>
      </c>
      <c r="S42" s="375"/>
      <c r="T42" s="129">
        <v>500</v>
      </c>
      <c r="U42" s="129">
        <v>600</v>
      </c>
      <c r="V42" s="129">
        <v>600</v>
      </c>
      <c r="W42" s="129">
        <f>SUM(T42:V42)</f>
        <v>1700</v>
      </c>
      <c r="X42" s="135">
        <f t="shared" si="5"/>
        <v>24.285714285714285</v>
      </c>
      <c r="Y42" s="374"/>
      <c r="Z42" s="135">
        <v>700</v>
      </c>
      <c r="AA42" s="129">
        <v>600</v>
      </c>
      <c r="AB42" s="129">
        <v>600</v>
      </c>
      <c r="AC42" s="129">
        <f>SUM(Z42:AB42)</f>
        <v>1900</v>
      </c>
      <c r="AD42" s="424">
        <f t="shared" si="7"/>
        <v>27.142857142857142</v>
      </c>
      <c r="AE42" s="374"/>
      <c r="AF42" s="424">
        <f t="shared" si="8"/>
        <v>3600</v>
      </c>
      <c r="AG42" s="424">
        <f t="shared" si="9"/>
        <v>51.428571428571431</v>
      </c>
      <c r="AH42" s="374"/>
      <c r="AI42" s="424">
        <v>600</v>
      </c>
      <c r="AJ42" s="129">
        <v>600</v>
      </c>
      <c r="AK42" s="129">
        <v>600</v>
      </c>
      <c r="AL42" s="129">
        <f>SUM(AI42:AK42)</f>
        <v>1800</v>
      </c>
      <c r="AM42" s="424">
        <f t="shared" si="11"/>
        <v>25.714285714285715</v>
      </c>
      <c r="AN42" s="374"/>
      <c r="AO42" s="424">
        <v>600</v>
      </c>
      <c r="AP42" s="129">
        <v>500</v>
      </c>
      <c r="AQ42" s="129">
        <v>500</v>
      </c>
      <c r="AR42" s="129">
        <f>SUM(AO42:AQ42)</f>
        <v>1600</v>
      </c>
      <c r="AS42" s="424">
        <f t="shared" si="13"/>
        <v>22.857142857142858</v>
      </c>
      <c r="AT42" s="374"/>
      <c r="AU42" s="424">
        <f t="shared" si="25"/>
        <v>3400</v>
      </c>
      <c r="AV42" s="424">
        <f t="shared" si="15"/>
        <v>48.571428571428569</v>
      </c>
      <c r="AW42" s="374"/>
      <c r="AX42" s="424">
        <f t="shared" si="26"/>
        <v>7000</v>
      </c>
      <c r="AY42" s="424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7</v>
      </c>
      <c r="L43" s="62"/>
      <c r="M43" s="63"/>
      <c r="N43" s="134" t="s">
        <v>59</v>
      </c>
      <c r="O43" s="129">
        <v>3000</v>
      </c>
      <c r="P43" s="136">
        <v>3000</v>
      </c>
      <c r="Q43" s="137">
        <v>3000</v>
      </c>
      <c r="R43" s="129">
        <v>3000</v>
      </c>
      <c r="S43" s="375"/>
      <c r="T43" s="129">
        <v>200</v>
      </c>
      <c r="U43" s="129">
        <v>300</v>
      </c>
      <c r="V43" s="129">
        <v>300</v>
      </c>
      <c r="W43" s="129">
        <f>SUM(T43:V43)</f>
        <v>800</v>
      </c>
      <c r="X43" s="135">
        <f t="shared" si="5"/>
        <v>26.666666666666668</v>
      </c>
      <c r="Y43" s="374"/>
      <c r="Z43" s="135">
        <v>300</v>
      </c>
      <c r="AA43" s="129">
        <v>300</v>
      </c>
      <c r="AB43" s="129">
        <v>200</v>
      </c>
      <c r="AC43" s="129">
        <f>SUM(Z43:AB43)</f>
        <v>800</v>
      </c>
      <c r="AD43" s="424">
        <f t="shared" si="7"/>
        <v>26.666666666666668</v>
      </c>
      <c r="AE43" s="374"/>
      <c r="AF43" s="424">
        <f t="shared" si="8"/>
        <v>1600</v>
      </c>
      <c r="AG43" s="424">
        <f t="shared" si="9"/>
        <v>53.333333333333336</v>
      </c>
      <c r="AH43" s="374"/>
      <c r="AI43" s="424">
        <v>300</v>
      </c>
      <c r="AJ43" s="129">
        <v>300</v>
      </c>
      <c r="AK43" s="129">
        <v>300</v>
      </c>
      <c r="AL43" s="129">
        <f>SUM(AI43:AK43)</f>
        <v>900</v>
      </c>
      <c r="AM43" s="424">
        <f t="shared" si="11"/>
        <v>30</v>
      </c>
      <c r="AN43" s="374"/>
      <c r="AO43" s="424">
        <v>200</v>
      </c>
      <c r="AP43" s="129">
        <v>300</v>
      </c>
      <c r="AQ43" s="129"/>
      <c r="AR43" s="129">
        <f>SUM(AO43:AQ43)</f>
        <v>500</v>
      </c>
      <c r="AS43" s="424">
        <f t="shared" si="13"/>
        <v>16.666666666666668</v>
      </c>
      <c r="AT43" s="374"/>
      <c r="AU43" s="424">
        <f t="shared" si="25"/>
        <v>1400</v>
      </c>
      <c r="AV43" s="424">
        <f t="shared" si="15"/>
        <v>46.666666666666664</v>
      </c>
      <c r="AW43" s="374"/>
      <c r="AX43" s="424">
        <f t="shared" si="26"/>
        <v>3000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9"/>
      <c r="H44" s="138" t="s">
        <v>60</v>
      </c>
      <c r="I44" s="139"/>
      <c r="J44" s="140"/>
      <c r="K44" s="141"/>
      <c r="L44" s="142"/>
      <c r="M44" s="143"/>
      <c r="N44" s="144" t="s">
        <v>61</v>
      </c>
      <c r="O44" s="147">
        <f>O45</f>
        <v>128000</v>
      </c>
      <c r="P44" s="146">
        <f>P45</f>
        <v>129000</v>
      </c>
      <c r="Q44" s="174">
        <f>Q45</f>
        <v>129000</v>
      </c>
      <c r="R44" s="147">
        <f>R45</f>
        <v>128000</v>
      </c>
      <c r="S44" s="379"/>
      <c r="T44" s="147">
        <f>T45</f>
        <v>0</v>
      </c>
      <c r="U44" s="147">
        <f>U45</f>
        <v>0</v>
      </c>
      <c r="V44" s="147">
        <f>V45</f>
        <v>0</v>
      </c>
      <c r="W44" s="147">
        <f>W45</f>
        <v>0</v>
      </c>
      <c r="X44" s="145">
        <f t="shared" si="5"/>
        <v>0</v>
      </c>
      <c r="Y44" s="374"/>
      <c r="Z44" s="145">
        <f>Z45</f>
        <v>0</v>
      </c>
      <c r="AA44" s="147">
        <f>AA45</f>
        <v>0</v>
      </c>
      <c r="AB44" s="147">
        <f>AB45</f>
        <v>0</v>
      </c>
      <c r="AC44" s="147">
        <f>AC45</f>
        <v>0</v>
      </c>
      <c r="AD44" s="149">
        <f t="shared" si="7"/>
        <v>0</v>
      </c>
      <c r="AE44" s="374"/>
      <c r="AF44" s="149">
        <f t="shared" si="8"/>
        <v>0</v>
      </c>
      <c r="AG44" s="149">
        <f t="shared" si="9"/>
        <v>0</v>
      </c>
      <c r="AH44" s="374"/>
      <c r="AI44" s="149">
        <f>AI45</f>
        <v>128000</v>
      </c>
      <c r="AJ44" s="147">
        <f>AJ45</f>
        <v>0</v>
      </c>
      <c r="AK44" s="147">
        <f>AK45</f>
        <v>0</v>
      </c>
      <c r="AL44" s="147">
        <f>AL45</f>
        <v>128000</v>
      </c>
      <c r="AM44" s="149">
        <f t="shared" si="11"/>
        <v>100</v>
      </c>
      <c r="AN44" s="374"/>
      <c r="AO44" s="149">
        <f>AO45</f>
        <v>0</v>
      </c>
      <c r="AP44" s="147">
        <f>AP45</f>
        <v>0</v>
      </c>
      <c r="AQ44" s="147">
        <f>AQ45</f>
        <v>0</v>
      </c>
      <c r="AR44" s="147">
        <f>AR45</f>
        <v>0</v>
      </c>
      <c r="AS44" s="149">
        <f t="shared" si="13"/>
        <v>0</v>
      </c>
      <c r="AT44" s="374"/>
      <c r="AU44" s="149">
        <f t="shared" si="25"/>
        <v>128000</v>
      </c>
      <c r="AV44" s="149">
        <f t="shared" si="15"/>
        <v>100</v>
      </c>
      <c r="AW44" s="374"/>
      <c r="AX44" s="149">
        <f t="shared" si="26"/>
        <v>128000</v>
      </c>
      <c r="AY44" s="446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123">
        <v>2</v>
      </c>
      <c r="J45" s="60"/>
      <c r="K45" s="61"/>
      <c r="L45" s="62"/>
      <c r="M45" s="63"/>
      <c r="N45" s="124" t="s">
        <v>54</v>
      </c>
      <c r="O45" s="126">
        <f>O46+O48</f>
        <v>128000</v>
      </c>
      <c r="P45" s="126">
        <f>P46+P48</f>
        <v>129000</v>
      </c>
      <c r="Q45" s="126">
        <f>Q46+Q48</f>
        <v>129000</v>
      </c>
      <c r="R45" s="126">
        <f>R46+R48</f>
        <v>128000</v>
      </c>
      <c r="S45" s="388"/>
      <c r="T45" s="126">
        <f>T46+T48</f>
        <v>0</v>
      </c>
      <c r="U45" s="126">
        <f>U46+U48</f>
        <v>0</v>
      </c>
      <c r="V45" s="126">
        <f>V46+V48</f>
        <v>0</v>
      </c>
      <c r="W45" s="126">
        <f>W46+W48</f>
        <v>0</v>
      </c>
      <c r="X45" s="125">
        <f t="shared" si="5"/>
        <v>0</v>
      </c>
      <c r="Y45" s="374"/>
      <c r="Z45" s="125">
        <f>Z46+Z48</f>
        <v>0</v>
      </c>
      <c r="AA45" s="126">
        <f>AA46+AA48</f>
        <v>0</v>
      </c>
      <c r="AB45" s="126">
        <f>AB46+AB48</f>
        <v>0</v>
      </c>
      <c r="AC45" s="126">
        <f>AC46+AC48</f>
        <v>0</v>
      </c>
      <c r="AD45" s="423">
        <f t="shared" si="7"/>
        <v>0</v>
      </c>
      <c r="AE45" s="374"/>
      <c r="AF45" s="423">
        <f t="shared" si="8"/>
        <v>0</v>
      </c>
      <c r="AG45" s="423">
        <f t="shared" si="9"/>
        <v>0</v>
      </c>
      <c r="AH45" s="374"/>
      <c r="AI45" s="423">
        <f>AI46+AI48</f>
        <v>128000</v>
      </c>
      <c r="AJ45" s="126">
        <f>AJ46+AJ48</f>
        <v>0</v>
      </c>
      <c r="AK45" s="126">
        <f>AK46+AK48</f>
        <v>0</v>
      </c>
      <c r="AL45" s="126">
        <f>AL46+AL48</f>
        <v>128000</v>
      </c>
      <c r="AM45" s="423">
        <f t="shared" si="11"/>
        <v>100</v>
      </c>
      <c r="AN45" s="374"/>
      <c r="AO45" s="423">
        <f>AO46+AO48</f>
        <v>0</v>
      </c>
      <c r="AP45" s="126">
        <f>AP46+AP48</f>
        <v>0</v>
      </c>
      <c r="AQ45" s="126">
        <f>AQ46+AQ48</f>
        <v>0</v>
      </c>
      <c r="AR45" s="126">
        <f>AR46+AR48</f>
        <v>0</v>
      </c>
      <c r="AS45" s="423">
        <f t="shared" si="13"/>
        <v>0</v>
      </c>
      <c r="AT45" s="374"/>
      <c r="AU45" s="423">
        <f t="shared" si="25"/>
        <v>128000</v>
      </c>
      <c r="AV45" s="423">
        <f t="shared" si="15"/>
        <v>100</v>
      </c>
      <c r="AW45" s="374"/>
      <c r="AX45" s="423">
        <f t="shared" si="26"/>
        <v>128000</v>
      </c>
      <c r="AY45" s="447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130" t="s">
        <v>63</v>
      </c>
      <c r="K46" s="61"/>
      <c r="L46" s="62"/>
      <c r="M46" s="63"/>
      <c r="N46" s="101" t="s">
        <v>64</v>
      </c>
      <c r="O46" s="103">
        <f>O47</f>
        <v>120000</v>
      </c>
      <c r="P46" s="103">
        <f>P47</f>
        <v>120000</v>
      </c>
      <c r="Q46" s="103">
        <f>Q47</f>
        <v>120000</v>
      </c>
      <c r="R46" s="103">
        <f>R47</f>
        <v>120000</v>
      </c>
      <c r="S46" s="379"/>
      <c r="T46" s="103">
        <f>T47</f>
        <v>0</v>
      </c>
      <c r="U46" s="103">
        <f>U47</f>
        <v>0</v>
      </c>
      <c r="V46" s="103">
        <f>V47</f>
        <v>0</v>
      </c>
      <c r="W46" s="103">
        <f>W47</f>
        <v>0</v>
      </c>
      <c r="X46" s="102">
        <f t="shared" si="5"/>
        <v>0</v>
      </c>
      <c r="Y46" s="374"/>
      <c r="Z46" s="102">
        <f>Z47</f>
        <v>0</v>
      </c>
      <c r="AA46" s="103">
        <f>AA47</f>
        <v>0</v>
      </c>
      <c r="AB46" s="103">
        <f>AB47</f>
        <v>0</v>
      </c>
      <c r="AC46" s="103">
        <f>AC47</f>
        <v>0</v>
      </c>
      <c r="AD46" s="420">
        <f t="shared" si="7"/>
        <v>0</v>
      </c>
      <c r="AE46" s="374"/>
      <c r="AF46" s="420">
        <f t="shared" si="8"/>
        <v>0</v>
      </c>
      <c r="AG46" s="420">
        <f t="shared" si="9"/>
        <v>0</v>
      </c>
      <c r="AH46" s="374"/>
      <c r="AI46" s="420">
        <f>AI47</f>
        <v>120000</v>
      </c>
      <c r="AJ46" s="103">
        <f>AJ47</f>
        <v>0</v>
      </c>
      <c r="AK46" s="103">
        <f>AK47</f>
        <v>0</v>
      </c>
      <c r="AL46" s="103">
        <f>AL47</f>
        <v>120000</v>
      </c>
      <c r="AM46" s="420">
        <f t="shared" si="11"/>
        <v>100</v>
      </c>
      <c r="AN46" s="374"/>
      <c r="AO46" s="420">
        <f>AO47</f>
        <v>0</v>
      </c>
      <c r="AP46" s="103">
        <f>AP47</f>
        <v>0</v>
      </c>
      <c r="AQ46" s="103">
        <f>AQ47</f>
        <v>0</v>
      </c>
      <c r="AR46" s="103">
        <f>AR47</f>
        <v>0</v>
      </c>
      <c r="AS46" s="420">
        <f t="shared" si="13"/>
        <v>0</v>
      </c>
      <c r="AT46" s="374"/>
      <c r="AU46" s="420">
        <f t="shared" si="25"/>
        <v>120000</v>
      </c>
      <c r="AV46" s="420">
        <f t="shared" si="15"/>
        <v>100</v>
      </c>
      <c r="AW46" s="374"/>
      <c r="AX46" s="420">
        <f t="shared" si="26"/>
        <v>120000</v>
      </c>
      <c r="AY46" s="448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1</v>
      </c>
      <c r="L47" s="62"/>
      <c r="M47" s="63"/>
      <c r="N47" s="134" t="s">
        <v>65</v>
      </c>
      <c r="O47" s="129">
        <v>120000</v>
      </c>
      <c r="P47" s="136">
        <v>120000</v>
      </c>
      <c r="Q47" s="137">
        <v>120000</v>
      </c>
      <c r="R47" s="129">
        <v>120000</v>
      </c>
      <c r="S47" s="375"/>
      <c r="T47" s="129"/>
      <c r="U47" s="129"/>
      <c r="V47" s="129"/>
      <c r="W47" s="129">
        <f>SUM(T47:V47)</f>
        <v>0</v>
      </c>
      <c r="X47" s="135">
        <f t="shared" si="5"/>
        <v>0</v>
      </c>
      <c r="Y47" s="374"/>
      <c r="Z47" s="135"/>
      <c r="AA47" s="129"/>
      <c r="AB47" s="129"/>
      <c r="AC47" s="129">
        <f>SUM(Z47:AB47)</f>
        <v>0</v>
      </c>
      <c r="AD47" s="424">
        <f t="shared" si="7"/>
        <v>0</v>
      </c>
      <c r="AE47" s="374"/>
      <c r="AF47" s="424">
        <f t="shared" si="8"/>
        <v>0</v>
      </c>
      <c r="AG47" s="424">
        <f t="shared" si="9"/>
        <v>0</v>
      </c>
      <c r="AH47" s="374"/>
      <c r="AI47" s="424">
        <v>120000</v>
      </c>
      <c r="AJ47" s="129"/>
      <c r="AK47" s="129"/>
      <c r="AL47" s="129">
        <f>SUM(AI47:AK47)</f>
        <v>120000</v>
      </c>
      <c r="AM47" s="424">
        <f t="shared" si="11"/>
        <v>100</v>
      </c>
      <c r="AN47" s="374"/>
      <c r="AO47" s="424"/>
      <c r="AP47" s="129"/>
      <c r="AQ47" s="129"/>
      <c r="AR47" s="129">
        <f>SUM(AO47:AQ47)</f>
        <v>0</v>
      </c>
      <c r="AS47" s="424">
        <f t="shared" si="13"/>
        <v>0</v>
      </c>
      <c r="AT47" s="374"/>
      <c r="AU47" s="424">
        <f t="shared" si="25"/>
        <v>120000</v>
      </c>
      <c r="AV47" s="424">
        <f t="shared" si="15"/>
        <v>100</v>
      </c>
      <c r="AW47" s="374"/>
      <c r="AX47" s="424">
        <f t="shared" si="26"/>
        <v>120000</v>
      </c>
      <c r="AY47" s="449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130" t="s">
        <v>55</v>
      </c>
      <c r="K48" s="61"/>
      <c r="L48" s="62"/>
      <c r="M48" s="63"/>
      <c r="N48" s="101" t="s">
        <v>56</v>
      </c>
      <c r="O48" s="103">
        <f>O49+O51</f>
        <v>8000</v>
      </c>
      <c r="P48" s="103">
        <f>P49+P51</f>
        <v>9000</v>
      </c>
      <c r="Q48" s="103">
        <f>Q49+Q51</f>
        <v>9000</v>
      </c>
      <c r="R48" s="103">
        <f>R49+R51</f>
        <v>8000</v>
      </c>
      <c r="S48" s="379"/>
      <c r="T48" s="103">
        <f>T49+T50+T51</f>
        <v>0</v>
      </c>
      <c r="U48" s="103">
        <f>U49+U50+U51</f>
        <v>0</v>
      </c>
      <c r="V48" s="103">
        <f>V49+V50+V51</f>
        <v>0</v>
      </c>
      <c r="W48" s="103">
        <f>SUM(T48:V48)</f>
        <v>0</v>
      </c>
      <c r="X48" s="102">
        <f t="shared" si="5"/>
        <v>0</v>
      </c>
      <c r="Y48" s="374"/>
      <c r="Z48" s="102">
        <f>Z49+Z50+Z51</f>
        <v>0</v>
      </c>
      <c r="AA48" s="103">
        <f>AA49+AA50+AA51</f>
        <v>0</v>
      </c>
      <c r="AB48" s="103">
        <f>AB49+AB50+AB51</f>
        <v>0</v>
      </c>
      <c r="AC48" s="103">
        <f>SUM(Z48:AB48)</f>
        <v>0</v>
      </c>
      <c r="AD48" s="420">
        <f t="shared" si="7"/>
        <v>0</v>
      </c>
      <c r="AE48" s="374"/>
      <c r="AF48" s="420">
        <f t="shared" si="8"/>
        <v>0</v>
      </c>
      <c r="AG48" s="420">
        <f t="shared" si="9"/>
        <v>0</v>
      </c>
      <c r="AH48" s="374"/>
      <c r="AI48" s="420">
        <f>AI49+AI50+AI51</f>
        <v>8000</v>
      </c>
      <c r="AJ48" s="103">
        <f>AJ49+AJ50+AJ51</f>
        <v>0</v>
      </c>
      <c r="AK48" s="103">
        <f>AK49+AK50+AK51</f>
        <v>0</v>
      </c>
      <c r="AL48" s="103">
        <f>SUM(AI48:AK48)</f>
        <v>8000</v>
      </c>
      <c r="AM48" s="420">
        <f t="shared" si="11"/>
        <v>100</v>
      </c>
      <c r="AN48" s="374"/>
      <c r="AO48" s="420">
        <f>AO49+AO50+AO51</f>
        <v>0</v>
      </c>
      <c r="AP48" s="103">
        <f>AP49+AP50+AP51</f>
        <v>0</v>
      </c>
      <c r="AQ48" s="103">
        <f>AQ49+AQ50+AQ51</f>
        <v>0</v>
      </c>
      <c r="AR48" s="103">
        <f>SUM(AO48:AQ48)</f>
        <v>0</v>
      </c>
      <c r="AS48" s="420">
        <f t="shared" si="13"/>
        <v>0</v>
      </c>
      <c r="AT48" s="374"/>
      <c r="AU48" s="420">
        <f t="shared" si="25"/>
        <v>8000</v>
      </c>
      <c r="AV48" s="420">
        <f t="shared" si="15"/>
        <v>100</v>
      </c>
      <c r="AW48" s="374"/>
      <c r="AX48" s="420">
        <f t="shared" si="26"/>
        <v>8000</v>
      </c>
      <c r="AY48" s="448">
        <f t="shared" si="17"/>
        <v>100</v>
      </c>
    </row>
    <row r="49" spans="1:57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60"/>
      <c r="K49" s="133">
        <v>2</v>
      </c>
      <c r="L49" s="62"/>
      <c r="M49" s="63"/>
      <c r="N49" s="134" t="s">
        <v>57</v>
      </c>
      <c r="O49" s="129">
        <v>7000</v>
      </c>
      <c r="P49" s="136">
        <v>7000</v>
      </c>
      <c r="Q49" s="137">
        <v>7000</v>
      </c>
      <c r="R49" s="129">
        <v>7000</v>
      </c>
      <c r="S49" s="375"/>
      <c r="T49" s="129"/>
      <c r="U49" s="129"/>
      <c r="V49" s="129"/>
      <c r="W49" s="129">
        <f>SUM(T49:V49)</f>
        <v>0</v>
      </c>
      <c r="X49" s="135">
        <f t="shared" si="5"/>
        <v>0</v>
      </c>
      <c r="Y49" s="374"/>
      <c r="Z49" s="135"/>
      <c r="AA49" s="129"/>
      <c r="AB49" s="129"/>
      <c r="AC49" s="129">
        <f>SUM(Z49:AB49)</f>
        <v>0</v>
      </c>
      <c r="AD49" s="424">
        <f t="shared" si="7"/>
        <v>0</v>
      </c>
      <c r="AE49" s="374"/>
      <c r="AF49" s="424">
        <f t="shared" si="8"/>
        <v>0</v>
      </c>
      <c r="AG49" s="424">
        <f t="shared" si="9"/>
        <v>0</v>
      </c>
      <c r="AH49" s="374"/>
      <c r="AI49" s="424">
        <v>7000</v>
      </c>
      <c r="AJ49" s="129"/>
      <c r="AK49" s="129"/>
      <c r="AL49" s="129">
        <f>SUM(AI49:AK49)</f>
        <v>7000</v>
      </c>
      <c r="AM49" s="424">
        <f t="shared" si="11"/>
        <v>100</v>
      </c>
      <c r="AN49" s="374"/>
      <c r="AO49" s="424"/>
      <c r="AP49" s="129"/>
      <c r="AQ49" s="129"/>
      <c r="AR49" s="129">
        <f>SUM(AO49:AQ49)</f>
        <v>0</v>
      </c>
      <c r="AS49" s="424">
        <f t="shared" si="13"/>
        <v>0</v>
      </c>
      <c r="AT49" s="374"/>
      <c r="AU49" s="424">
        <f t="shared" si="25"/>
        <v>7000</v>
      </c>
      <c r="AV49" s="424">
        <f t="shared" si="15"/>
        <v>100</v>
      </c>
      <c r="AW49" s="374"/>
      <c r="AX49" s="424">
        <f t="shared" si="26"/>
        <v>7000</v>
      </c>
      <c r="AY49" s="449">
        <f t="shared" si="17"/>
        <v>100</v>
      </c>
    </row>
    <row r="50" spans="1:57" ht="30" hidden="1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5</v>
      </c>
      <c r="L50" s="62"/>
      <c r="M50" s="63"/>
      <c r="N50" s="134" t="s">
        <v>58</v>
      </c>
      <c r="O50" s="129" t="e">
        <f>[1]ÖD1!AJ822</f>
        <v>#REF!</v>
      </c>
      <c r="P50" s="136" t="e">
        <f>[1]ÖD1!AK822</f>
        <v>#REF!</v>
      </c>
      <c r="Q50" s="137" t="e">
        <f>[1]ÖD1!AL822</f>
        <v>#REF!</v>
      </c>
      <c r="R50" s="129" t="e">
        <f>[1]ÖD1!AM822</f>
        <v>#REF!</v>
      </c>
      <c r="S50" s="375"/>
      <c r="T50" s="129"/>
      <c r="U50" s="129"/>
      <c r="V50" s="129"/>
      <c r="W50" s="129">
        <f>SUM(T50:V50)</f>
        <v>0</v>
      </c>
      <c r="X50" s="135" t="e">
        <f t="shared" si="5"/>
        <v>#REF!</v>
      </c>
      <c r="Y50" s="374"/>
      <c r="Z50" s="135"/>
      <c r="AA50" s="129"/>
      <c r="AB50" s="129"/>
      <c r="AC50" s="129">
        <f>SUM(Z50:AB50)</f>
        <v>0</v>
      </c>
      <c r="AD50" s="424" t="e">
        <f t="shared" si="7"/>
        <v>#REF!</v>
      </c>
      <c r="AE50" s="374"/>
      <c r="AF50" s="424">
        <f t="shared" si="8"/>
        <v>0</v>
      </c>
      <c r="AG50" s="424" t="e">
        <f t="shared" si="9"/>
        <v>#REF!</v>
      </c>
      <c r="AH50" s="374"/>
      <c r="AI50" s="424"/>
      <c r="AJ50" s="129"/>
      <c r="AK50" s="129"/>
      <c r="AL50" s="129">
        <f>SUM(AI50:AK50)</f>
        <v>0</v>
      </c>
      <c r="AM50" s="424" t="e">
        <f t="shared" si="11"/>
        <v>#REF!</v>
      </c>
      <c r="AN50" s="374"/>
      <c r="AO50" s="424"/>
      <c r="AP50" s="129"/>
      <c r="AQ50" s="129"/>
      <c r="AR50" s="129">
        <f>SUM(AO50:AQ50)</f>
        <v>0</v>
      </c>
      <c r="AS50" s="424" t="e">
        <f t="shared" si="13"/>
        <v>#REF!</v>
      </c>
      <c r="AT50" s="374"/>
      <c r="AU50" s="424">
        <f t="shared" si="25"/>
        <v>0</v>
      </c>
      <c r="AV50" s="424" t="e">
        <f t="shared" si="15"/>
        <v>#REF!</v>
      </c>
      <c r="AW50" s="374"/>
      <c r="AX50" s="424">
        <f t="shared" si="26"/>
        <v>0</v>
      </c>
      <c r="AY50" s="449" t="e">
        <f t="shared" si="17"/>
        <v>#REF!</v>
      </c>
    </row>
    <row r="51" spans="1:57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60"/>
      <c r="K51" s="133">
        <v>7</v>
      </c>
      <c r="L51" s="62"/>
      <c r="M51" s="63"/>
      <c r="N51" s="134" t="s">
        <v>59</v>
      </c>
      <c r="O51" s="129">
        <v>1000</v>
      </c>
      <c r="P51" s="136">
        <v>2000</v>
      </c>
      <c r="Q51" s="137">
        <v>2000</v>
      </c>
      <c r="R51" s="129">
        <v>1000</v>
      </c>
      <c r="S51" s="375"/>
      <c r="T51" s="129"/>
      <c r="U51" s="129"/>
      <c r="V51" s="129"/>
      <c r="W51" s="129">
        <f>SUM(T51:V51)</f>
        <v>0</v>
      </c>
      <c r="X51" s="135">
        <f t="shared" si="5"/>
        <v>0</v>
      </c>
      <c r="Y51" s="374"/>
      <c r="Z51" s="135"/>
      <c r="AA51" s="129"/>
      <c r="AB51" s="129"/>
      <c r="AC51" s="129">
        <f>SUM(Z51:AB51)</f>
        <v>0</v>
      </c>
      <c r="AD51" s="424">
        <f t="shared" si="7"/>
        <v>0</v>
      </c>
      <c r="AE51" s="374"/>
      <c r="AF51" s="424">
        <f t="shared" si="8"/>
        <v>0</v>
      </c>
      <c r="AG51" s="424">
        <f t="shared" si="9"/>
        <v>0</v>
      </c>
      <c r="AH51" s="374"/>
      <c r="AI51" s="424">
        <v>1000</v>
      </c>
      <c r="AJ51" s="129"/>
      <c r="AK51" s="129"/>
      <c r="AL51" s="129">
        <f>SUM(AI51:AK51)</f>
        <v>1000</v>
      </c>
      <c r="AM51" s="424">
        <f t="shared" si="11"/>
        <v>100</v>
      </c>
      <c r="AN51" s="374"/>
      <c r="AO51" s="424"/>
      <c r="AP51" s="129"/>
      <c r="AQ51" s="129"/>
      <c r="AR51" s="129">
        <f>SUM(AO51:AQ51)</f>
        <v>0</v>
      </c>
      <c r="AS51" s="424">
        <f t="shared" si="13"/>
        <v>0</v>
      </c>
      <c r="AT51" s="374"/>
      <c r="AU51" s="424">
        <f t="shared" si="25"/>
        <v>1000</v>
      </c>
      <c r="AV51" s="424">
        <f t="shared" si="15"/>
        <v>100</v>
      </c>
      <c r="AW51" s="374"/>
      <c r="AX51" s="424">
        <f t="shared" si="26"/>
        <v>1000</v>
      </c>
      <c r="AY51" s="449">
        <f t="shared" si="17"/>
        <v>100</v>
      </c>
    </row>
    <row r="52" spans="1:57" ht="30" customHeight="1" x14ac:dyDescent="0.2">
      <c r="A52" s="82"/>
      <c r="B52" s="83"/>
      <c r="C52" s="83"/>
      <c r="D52" s="63"/>
      <c r="E52" s="60"/>
      <c r="F52" s="83"/>
      <c r="G52" s="104"/>
      <c r="H52" s="199" t="s">
        <v>74</v>
      </c>
      <c r="I52" s="200"/>
      <c r="J52" s="201"/>
      <c r="K52" s="202"/>
      <c r="L52" s="202"/>
      <c r="M52" s="203"/>
      <c r="N52" s="204" t="s">
        <v>75</v>
      </c>
      <c r="O52" s="206">
        <f>O53</f>
        <v>2000</v>
      </c>
      <c r="P52" s="206">
        <f t="shared" ref="P52:Q54" si="27">P53</f>
        <v>2000</v>
      </c>
      <c r="Q52" s="206">
        <f t="shared" si="27"/>
        <v>2000</v>
      </c>
      <c r="R52" s="206">
        <f>R53</f>
        <v>2000</v>
      </c>
      <c r="S52" s="399"/>
      <c r="T52" s="206">
        <f t="shared" ref="T52:V54" si="28">T53</f>
        <v>1000</v>
      </c>
      <c r="U52" s="206">
        <f t="shared" si="28"/>
        <v>0</v>
      </c>
      <c r="V52" s="206">
        <f t="shared" si="28"/>
        <v>0</v>
      </c>
      <c r="W52" s="206">
        <f t="shared" si="4"/>
        <v>1000</v>
      </c>
      <c r="X52" s="205">
        <f t="shared" si="5"/>
        <v>50</v>
      </c>
      <c r="Y52" s="374"/>
      <c r="Z52" s="205">
        <f t="shared" ref="Z52:AB54" si="29">Z53</f>
        <v>1000</v>
      </c>
      <c r="AA52" s="206">
        <f t="shared" si="29"/>
        <v>0</v>
      </c>
      <c r="AB52" s="206">
        <f t="shared" si="29"/>
        <v>0</v>
      </c>
      <c r="AC52" s="206">
        <f t="shared" si="6"/>
        <v>1000</v>
      </c>
      <c r="AD52" s="428">
        <f t="shared" si="7"/>
        <v>50</v>
      </c>
      <c r="AE52" s="374"/>
      <c r="AF52" s="428">
        <f t="shared" si="8"/>
        <v>2000</v>
      </c>
      <c r="AG52" s="428">
        <f t="shared" si="9"/>
        <v>100</v>
      </c>
      <c r="AH52" s="374"/>
      <c r="AI52" s="428">
        <f t="shared" ref="AI52:AK54" si="30">AI53</f>
        <v>0</v>
      </c>
      <c r="AJ52" s="206">
        <f t="shared" si="30"/>
        <v>0</v>
      </c>
      <c r="AK52" s="206">
        <f t="shared" si="30"/>
        <v>0</v>
      </c>
      <c r="AL52" s="206">
        <f t="shared" si="10"/>
        <v>0</v>
      </c>
      <c r="AM52" s="428">
        <f t="shared" si="11"/>
        <v>0</v>
      </c>
      <c r="AN52" s="374"/>
      <c r="AO52" s="428">
        <f t="shared" ref="AO52:AQ54" si="31">AO53</f>
        <v>0</v>
      </c>
      <c r="AP52" s="206">
        <f t="shared" si="31"/>
        <v>0</v>
      </c>
      <c r="AQ52" s="206">
        <f t="shared" si="31"/>
        <v>0</v>
      </c>
      <c r="AR52" s="206">
        <f t="shared" si="12"/>
        <v>0</v>
      </c>
      <c r="AS52" s="428">
        <f t="shared" si="13"/>
        <v>0</v>
      </c>
      <c r="AT52" s="374"/>
      <c r="AU52" s="428">
        <f t="shared" si="14"/>
        <v>0</v>
      </c>
      <c r="AV52" s="428">
        <f t="shared" si="15"/>
        <v>0</v>
      </c>
      <c r="AW52" s="374"/>
      <c r="AX52" s="428">
        <f t="shared" si="16"/>
        <v>2000</v>
      </c>
      <c r="AY52" s="428">
        <f t="shared" si="17"/>
        <v>100</v>
      </c>
    </row>
    <row r="53" spans="1:57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123">
        <v>2</v>
      </c>
      <c r="J53" s="60"/>
      <c r="K53" s="83"/>
      <c r="L53" s="83"/>
      <c r="M53" s="63"/>
      <c r="N53" s="124" t="s">
        <v>54</v>
      </c>
      <c r="O53" s="188">
        <f>O54</f>
        <v>2000</v>
      </c>
      <c r="P53" s="188">
        <f t="shared" si="27"/>
        <v>2000</v>
      </c>
      <c r="Q53" s="188">
        <f t="shared" si="27"/>
        <v>2000</v>
      </c>
      <c r="R53" s="188">
        <f>R54</f>
        <v>2000</v>
      </c>
      <c r="S53" s="387"/>
      <c r="T53" s="188">
        <f t="shared" si="28"/>
        <v>1000</v>
      </c>
      <c r="U53" s="188">
        <f t="shared" si="28"/>
        <v>0</v>
      </c>
      <c r="V53" s="188">
        <f t="shared" si="28"/>
        <v>0</v>
      </c>
      <c r="W53" s="188">
        <f t="shared" si="4"/>
        <v>1000</v>
      </c>
      <c r="X53" s="125">
        <f t="shared" si="5"/>
        <v>50</v>
      </c>
      <c r="Y53" s="374"/>
      <c r="Z53" s="125">
        <f t="shared" si="29"/>
        <v>1000</v>
      </c>
      <c r="AA53" s="188">
        <f t="shared" si="29"/>
        <v>0</v>
      </c>
      <c r="AB53" s="188">
        <f t="shared" si="29"/>
        <v>0</v>
      </c>
      <c r="AC53" s="188">
        <f t="shared" si="6"/>
        <v>1000</v>
      </c>
      <c r="AD53" s="423">
        <f t="shared" si="7"/>
        <v>50</v>
      </c>
      <c r="AE53" s="374"/>
      <c r="AF53" s="423">
        <f t="shared" si="8"/>
        <v>2000</v>
      </c>
      <c r="AG53" s="423">
        <f t="shared" si="9"/>
        <v>100</v>
      </c>
      <c r="AH53" s="374"/>
      <c r="AI53" s="423">
        <f t="shared" si="30"/>
        <v>0</v>
      </c>
      <c r="AJ53" s="188">
        <f t="shared" si="30"/>
        <v>0</v>
      </c>
      <c r="AK53" s="188">
        <f t="shared" si="30"/>
        <v>0</v>
      </c>
      <c r="AL53" s="188">
        <f t="shared" si="10"/>
        <v>0</v>
      </c>
      <c r="AM53" s="423">
        <f t="shared" si="11"/>
        <v>0</v>
      </c>
      <c r="AN53" s="374"/>
      <c r="AO53" s="423">
        <f t="shared" si="31"/>
        <v>0</v>
      </c>
      <c r="AP53" s="188">
        <f t="shared" si="31"/>
        <v>0</v>
      </c>
      <c r="AQ53" s="188">
        <f t="shared" si="31"/>
        <v>0</v>
      </c>
      <c r="AR53" s="188">
        <f t="shared" si="12"/>
        <v>0</v>
      </c>
      <c r="AS53" s="423">
        <f t="shared" si="13"/>
        <v>0</v>
      </c>
      <c r="AT53" s="374"/>
      <c r="AU53" s="423">
        <f t="shared" si="14"/>
        <v>0</v>
      </c>
      <c r="AV53" s="423">
        <f t="shared" si="15"/>
        <v>0</v>
      </c>
      <c r="AW53" s="374"/>
      <c r="AX53" s="423">
        <f t="shared" si="16"/>
        <v>2000</v>
      </c>
      <c r="AY53" s="423">
        <f t="shared" si="17"/>
        <v>100</v>
      </c>
    </row>
    <row r="54" spans="1:57" ht="30" customHeight="1" x14ac:dyDescent="0.2">
      <c r="A54" s="82"/>
      <c r="B54" s="83"/>
      <c r="C54" s="83"/>
      <c r="D54" s="63"/>
      <c r="E54" s="60"/>
      <c r="F54" s="83"/>
      <c r="G54" s="104"/>
      <c r="H54" s="190"/>
      <c r="I54" s="191"/>
      <c r="J54" s="130" t="s">
        <v>63</v>
      </c>
      <c r="K54" s="176"/>
      <c r="L54" s="176"/>
      <c r="M54" s="177"/>
      <c r="N54" s="101" t="s">
        <v>64</v>
      </c>
      <c r="O54" s="192">
        <f>O55</f>
        <v>2000</v>
      </c>
      <c r="P54" s="192">
        <f t="shared" si="27"/>
        <v>2000</v>
      </c>
      <c r="Q54" s="192">
        <f t="shared" si="27"/>
        <v>2000</v>
      </c>
      <c r="R54" s="192">
        <f>R55</f>
        <v>2000</v>
      </c>
      <c r="S54" s="380"/>
      <c r="T54" s="192">
        <f t="shared" si="28"/>
        <v>1000</v>
      </c>
      <c r="U54" s="192">
        <f t="shared" si="28"/>
        <v>0</v>
      </c>
      <c r="V54" s="192">
        <f t="shared" si="28"/>
        <v>0</v>
      </c>
      <c r="W54" s="192">
        <f t="shared" si="4"/>
        <v>1000</v>
      </c>
      <c r="X54" s="65">
        <f t="shared" si="5"/>
        <v>50</v>
      </c>
      <c r="Y54" s="374"/>
      <c r="Z54" s="102">
        <f>Z55</f>
        <v>1000</v>
      </c>
      <c r="AA54" s="192">
        <f t="shared" si="29"/>
        <v>0</v>
      </c>
      <c r="AB54" s="192">
        <f t="shared" si="29"/>
        <v>0</v>
      </c>
      <c r="AC54" s="192">
        <f t="shared" si="6"/>
        <v>1000</v>
      </c>
      <c r="AD54" s="424">
        <f t="shared" si="7"/>
        <v>50</v>
      </c>
      <c r="AE54" s="374"/>
      <c r="AF54" s="420">
        <f t="shared" si="8"/>
        <v>2000</v>
      </c>
      <c r="AG54" s="420">
        <f t="shared" si="9"/>
        <v>100</v>
      </c>
      <c r="AH54" s="374"/>
      <c r="AI54" s="420">
        <f>AI55</f>
        <v>0</v>
      </c>
      <c r="AJ54" s="192">
        <f t="shared" si="30"/>
        <v>0</v>
      </c>
      <c r="AK54" s="192">
        <f t="shared" si="30"/>
        <v>0</v>
      </c>
      <c r="AL54" s="192">
        <f t="shared" si="10"/>
        <v>0</v>
      </c>
      <c r="AM54" s="424">
        <f t="shared" si="11"/>
        <v>0</v>
      </c>
      <c r="AN54" s="374"/>
      <c r="AO54" s="420">
        <f>AO55</f>
        <v>0</v>
      </c>
      <c r="AP54" s="192">
        <f t="shared" si="31"/>
        <v>0</v>
      </c>
      <c r="AQ54" s="192">
        <f t="shared" si="31"/>
        <v>0</v>
      </c>
      <c r="AR54" s="192">
        <f t="shared" si="12"/>
        <v>0</v>
      </c>
      <c r="AS54" s="424">
        <f t="shared" si="13"/>
        <v>0</v>
      </c>
      <c r="AT54" s="374"/>
      <c r="AU54" s="420">
        <f t="shared" si="14"/>
        <v>0</v>
      </c>
      <c r="AV54" s="65">
        <f t="shared" si="15"/>
        <v>0</v>
      </c>
      <c r="AW54" s="374"/>
      <c r="AX54" s="420">
        <f t="shared" si="16"/>
        <v>2000</v>
      </c>
      <c r="AY54" s="420">
        <f t="shared" si="17"/>
        <v>100</v>
      </c>
    </row>
    <row r="55" spans="1:57" ht="30" customHeight="1" x14ac:dyDescent="0.2">
      <c r="A55" s="82"/>
      <c r="B55" s="83"/>
      <c r="C55" s="83"/>
      <c r="D55" s="63"/>
      <c r="E55" s="60"/>
      <c r="F55" s="83"/>
      <c r="G55" s="104"/>
      <c r="H55" s="105"/>
      <c r="I55" s="59"/>
      <c r="J55" s="60"/>
      <c r="K55" s="133">
        <v>1</v>
      </c>
      <c r="L55" s="62"/>
      <c r="M55" s="63"/>
      <c r="N55" s="134" t="s">
        <v>65</v>
      </c>
      <c r="O55" s="129">
        <v>2000</v>
      </c>
      <c r="P55" s="136">
        <v>2000</v>
      </c>
      <c r="Q55" s="137">
        <v>2000</v>
      </c>
      <c r="R55" s="129">
        <v>2000</v>
      </c>
      <c r="S55" s="375"/>
      <c r="T55" s="129">
        <v>1000</v>
      </c>
      <c r="U55" s="129"/>
      <c r="V55" s="129"/>
      <c r="W55" s="129">
        <f t="shared" si="4"/>
        <v>1000</v>
      </c>
      <c r="X55" s="65">
        <f t="shared" si="5"/>
        <v>50</v>
      </c>
      <c r="Y55" s="374"/>
      <c r="Z55" s="135">
        <v>1000</v>
      </c>
      <c r="AA55" s="129"/>
      <c r="AB55" s="129"/>
      <c r="AC55" s="129">
        <f t="shared" si="6"/>
        <v>1000</v>
      </c>
      <c r="AD55" s="424">
        <f t="shared" si="7"/>
        <v>50</v>
      </c>
      <c r="AE55" s="374"/>
      <c r="AF55" s="424">
        <f t="shared" si="8"/>
        <v>2000</v>
      </c>
      <c r="AG55" s="424">
        <f t="shared" si="9"/>
        <v>100</v>
      </c>
      <c r="AH55" s="374"/>
      <c r="AI55" s="424"/>
      <c r="AJ55" s="129"/>
      <c r="AK55" s="129"/>
      <c r="AL55" s="129">
        <f t="shared" si="10"/>
        <v>0</v>
      </c>
      <c r="AM55" s="424">
        <f t="shared" si="11"/>
        <v>0</v>
      </c>
      <c r="AN55" s="374"/>
      <c r="AO55" s="424"/>
      <c r="AP55" s="129"/>
      <c r="AQ55" s="129"/>
      <c r="AR55" s="129">
        <f t="shared" si="12"/>
        <v>0</v>
      </c>
      <c r="AS55" s="424">
        <f t="shared" si="13"/>
        <v>0</v>
      </c>
      <c r="AT55" s="374"/>
      <c r="AU55" s="424">
        <f t="shared" si="14"/>
        <v>0</v>
      </c>
      <c r="AV55" s="65">
        <f t="shared" si="15"/>
        <v>0</v>
      </c>
      <c r="AW55" s="374"/>
      <c r="AX55" s="424">
        <f t="shared" si="16"/>
        <v>2000</v>
      </c>
      <c r="AY55" s="424">
        <f t="shared" si="17"/>
        <v>100</v>
      </c>
    </row>
    <row r="56" spans="1:57" x14ac:dyDescent="0.2">
      <c r="AZ56" s="194"/>
      <c r="BA56" s="194"/>
      <c r="BB56" s="194"/>
      <c r="BC56" s="194"/>
      <c r="BD56" s="194"/>
      <c r="BE56" s="194"/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8"/>
  <sheetViews>
    <sheetView zoomScale="85" workbookViewId="0">
      <pane xSplit="17" ySplit="12" topLeftCell="R13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V20" sqref="V20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11741000</v>
      </c>
      <c r="S13" s="393">
        <f t="shared" ref="S13:AH13" si="0">S14</f>
        <v>0</v>
      </c>
      <c r="T13" s="47">
        <f t="shared" si="0"/>
        <v>1754700</v>
      </c>
      <c r="U13" s="47">
        <f t="shared" si="0"/>
        <v>719600</v>
      </c>
      <c r="V13" s="47">
        <f t="shared" si="0"/>
        <v>686600</v>
      </c>
      <c r="W13" s="47">
        <f t="shared" si="0"/>
        <v>3160900</v>
      </c>
      <c r="X13" s="47">
        <f t="shared" si="0"/>
        <v>26.921897623711779</v>
      </c>
      <c r="Y13" s="393">
        <f t="shared" si="0"/>
        <v>0</v>
      </c>
      <c r="Z13" s="47">
        <f t="shared" si="0"/>
        <v>1357600</v>
      </c>
      <c r="AA13" s="47">
        <f t="shared" si="0"/>
        <v>1377400</v>
      </c>
      <c r="AB13" s="47">
        <f t="shared" si="0"/>
        <v>1110500</v>
      </c>
      <c r="AC13" s="47">
        <f t="shared" si="0"/>
        <v>3845500</v>
      </c>
      <c r="AD13" s="47">
        <f t="shared" si="0"/>
        <v>32.752746784771311</v>
      </c>
      <c r="AE13" s="393">
        <f t="shared" si="0"/>
        <v>0</v>
      </c>
      <c r="AF13" s="47">
        <f t="shared" si="0"/>
        <v>7006400</v>
      </c>
      <c r="AG13" s="47">
        <f t="shared" si="0"/>
        <v>59.674644408483097</v>
      </c>
      <c r="AH13" s="393">
        <f t="shared" si="0"/>
        <v>0</v>
      </c>
      <c r="AI13" s="47">
        <f t="shared" ref="AI13:AX13" si="1">AI14</f>
        <v>1119900</v>
      </c>
      <c r="AJ13" s="47">
        <f t="shared" si="1"/>
        <v>1048800</v>
      </c>
      <c r="AK13" s="47">
        <f t="shared" si="1"/>
        <v>747500</v>
      </c>
      <c r="AL13" s="47">
        <f t="shared" si="1"/>
        <v>2916200</v>
      </c>
      <c r="AM13" s="47">
        <f t="shared" si="1"/>
        <v>24.837748062345625</v>
      </c>
      <c r="AN13" s="393">
        <f t="shared" si="1"/>
        <v>0</v>
      </c>
      <c r="AO13" s="47">
        <f t="shared" si="1"/>
        <v>584200</v>
      </c>
      <c r="AP13" s="47">
        <f t="shared" si="1"/>
        <v>566900</v>
      </c>
      <c r="AQ13" s="47">
        <f t="shared" si="1"/>
        <v>667300</v>
      </c>
      <c r="AR13" s="47">
        <f t="shared" si="1"/>
        <v>1818400</v>
      </c>
      <c r="AS13" s="47">
        <f t="shared" si="1"/>
        <v>15.48760752917128</v>
      </c>
      <c r="AT13" s="393">
        <f t="shared" si="1"/>
        <v>0</v>
      </c>
      <c r="AU13" s="47">
        <f t="shared" si="1"/>
        <v>4734600</v>
      </c>
      <c r="AV13" s="47">
        <f t="shared" si="1"/>
        <v>40.325355591516903</v>
      </c>
      <c r="AW13" s="393">
        <f t="shared" si="1"/>
        <v>0</v>
      </c>
      <c r="AX13" s="47">
        <f t="shared" si="1"/>
        <v>11741000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11741000</v>
      </c>
      <c r="S14" s="394">
        <f t="shared" si="2"/>
        <v>0</v>
      </c>
      <c r="T14" s="66">
        <f t="shared" si="2"/>
        <v>1754700</v>
      </c>
      <c r="U14" s="66">
        <f t="shared" si="2"/>
        <v>719600</v>
      </c>
      <c r="V14" s="66">
        <f t="shared" si="2"/>
        <v>686600</v>
      </c>
      <c r="W14" s="66">
        <f t="shared" si="2"/>
        <v>3160900</v>
      </c>
      <c r="X14" s="66">
        <f t="shared" si="2"/>
        <v>26.921897623711779</v>
      </c>
      <c r="Y14" s="394">
        <f t="shared" si="2"/>
        <v>0</v>
      </c>
      <c r="Z14" s="66">
        <f t="shared" si="2"/>
        <v>1357600</v>
      </c>
      <c r="AA14" s="66">
        <f t="shared" si="2"/>
        <v>1377400</v>
      </c>
      <c r="AB14" s="66">
        <f t="shared" si="2"/>
        <v>1110500</v>
      </c>
      <c r="AC14" s="66">
        <f t="shared" si="2"/>
        <v>3845500</v>
      </c>
      <c r="AD14" s="66">
        <f t="shared" si="2"/>
        <v>32.752746784771311</v>
      </c>
      <c r="AE14" s="394">
        <f t="shared" si="2"/>
        <v>0</v>
      </c>
      <c r="AF14" s="66">
        <f t="shared" si="2"/>
        <v>7006400</v>
      </c>
      <c r="AG14" s="66">
        <f t="shared" si="2"/>
        <v>59.674644408483097</v>
      </c>
      <c r="AH14" s="394">
        <f t="shared" si="2"/>
        <v>0</v>
      </c>
      <c r="AI14" s="66">
        <f t="shared" si="2"/>
        <v>1119900</v>
      </c>
      <c r="AJ14" s="66">
        <f t="shared" si="2"/>
        <v>1048800</v>
      </c>
      <c r="AK14" s="66">
        <f t="shared" si="2"/>
        <v>747500</v>
      </c>
      <c r="AL14" s="66">
        <f t="shared" si="2"/>
        <v>2916200</v>
      </c>
      <c r="AM14" s="66">
        <f t="shared" si="2"/>
        <v>24.837748062345625</v>
      </c>
      <c r="AN14" s="394">
        <f t="shared" si="2"/>
        <v>0</v>
      </c>
      <c r="AO14" s="66">
        <f t="shared" si="2"/>
        <v>584200</v>
      </c>
      <c r="AP14" s="66">
        <f t="shared" si="2"/>
        <v>566900</v>
      </c>
      <c r="AQ14" s="66">
        <f t="shared" si="2"/>
        <v>667300</v>
      </c>
      <c r="AR14" s="66">
        <f t="shared" si="2"/>
        <v>1818400</v>
      </c>
      <c r="AS14" s="66">
        <f t="shared" si="2"/>
        <v>15.48760752917128</v>
      </c>
      <c r="AT14" s="394">
        <f t="shared" si="2"/>
        <v>0</v>
      </c>
      <c r="AU14" s="66">
        <f t="shared" si="2"/>
        <v>4734600</v>
      </c>
      <c r="AV14" s="66">
        <f t="shared" si="2"/>
        <v>40.325355591516903</v>
      </c>
      <c r="AW14" s="394">
        <f t="shared" si="2"/>
        <v>0</v>
      </c>
      <c r="AX14" s="66">
        <f t="shared" si="2"/>
        <v>11741000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11741000</v>
      </c>
      <c r="S15" s="379">
        <f t="shared" si="2"/>
        <v>0</v>
      </c>
      <c r="T15" s="80">
        <f t="shared" si="2"/>
        <v>1754700</v>
      </c>
      <c r="U15" s="80">
        <f t="shared" si="2"/>
        <v>719600</v>
      </c>
      <c r="V15" s="80">
        <f t="shared" si="2"/>
        <v>686600</v>
      </c>
      <c r="W15" s="80">
        <f t="shared" si="2"/>
        <v>3160900</v>
      </c>
      <c r="X15" s="80">
        <f t="shared" si="2"/>
        <v>26.921897623711779</v>
      </c>
      <c r="Y15" s="379">
        <f t="shared" si="2"/>
        <v>0</v>
      </c>
      <c r="Z15" s="80">
        <f t="shared" si="2"/>
        <v>1357600</v>
      </c>
      <c r="AA15" s="80">
        <f t="shared" si="2"/>
        <v>1377400</v>
      </c>
      <c r="AB15" s="80">
        <f t="shared" si="2"/>
        <v>1110500</v>
      </c>
      <c r="AC15" s="80">
        <f t="shared" si="2"/>
        <v>3845500</v>
      </c>
      <c r="AD15" s="80">
        <f t="shared" si="2"/>
        <v>32.752746784771311</v>
      </c>
      <c r="AE15" s="379">
        <f t="shared" si="2"/>
        <v>0</v>
      </c>
      <c r="AF15" s="80">
        <f t="shared" si="2"/>
        <v>7006400</v>
      </c>
      <c r="AG15" s="80">
        <f t="shared" si="2"/>
        <v>59.674644408483097</v>
      </c>
      <c r="AH15" s="379">
        <f t="shared" si="2"/>
        <v>0</v>
      </c>
      <c r="AI15" s="80">
        <f t="shared" si="2"/>
        <v>1119900</v>
      </c>
      <c r="AJ15" s="80">
        <f t="shared" si="2"/>
        <v>1048800</v>
      </c>
      <c r="AK15" s="80">
        <f t="shared" si="2"/>
        <v>747500</v>
      </c>
      <c r="AL15" s="80">
        <f t="shared" si="2"/>
        <v>2916200</v>
      </c>
      <c r="AM15" s="80">
        <f t="shared" si="2"/>
        <v>24.837748062345625</v>
      </c>
      <c r="AN15" s="379">
        <f t="shared" si="2"/>
        <v>0</v>
      </c>
      <c r="AO15" s="80">
        <f t="shared" si="2"/>
        <v>584200</v>
      </c>
      <c r="AP15" s="80">
        <f t="shared" si="2"/>
        <v>566900</v>
      </c>
      <c r="AQ15" s="80">
        <f t="shared" si="2"/>
        <v>667300</v>
      </c>
      <c r="AR15" s="80">
        <f t="shared" si="2"/>
        <v>1818400</v>
      </c>
      <c r="AS15" s="80">
        <f t="shared" si="2"/>
        <v>15.48760752917128</v>
      </c>
      <c r="AT15" s="379">
        <f t="shared" si="2"/>
        <v>0</v>
      </c>
      <c r="AU15" s="80">
        <f t="shared" si="2"/>
        <v>4734600</v>
      </c>
      <c r="AV15" s="80">
        <f t="shared" si="2"/>
        <v>40.325355591516903</v>
      </c>
      <c r="AW15" s="379">
        <f t="shared" si="2"/>
        <v>0</v>
      </c>
      <c r="AX15" s="80">
        <f t="shared" si="2"/>
        <v>11741000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>
        <v>41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84</v>
      </c>
      <c r="O16" s="95">
        <f>O17</f>
        <v>11741000</v>
      </c>
      <c r="P16" s="95">
        <f t="shared" ref="O16:R18" si="3">P17</f>
        <v>12615000</v>
      </c>
      <c r="Q16" s="95">
        <f t="shared" si="3"/>
        <v>13556000</v>
      </c>
      <c r="R16" s="95">
        <f>R17</f>
        <v>11741000</v>
      </c>
      <c r="S16" s="375"/>
      <c r="T16" s="95">
        <f>T17</f>
        <v>1754700</v>
      </c>
      <c r="U16" s="95">
        <f>U17</f>
        <v>719600</v>
      </c>
      <c r="V16" s="95">
        <f>V17</f>
        <v>686600</v>
      </c>
      <c r="W16" s="95">
        <f t="shared" ref="W16:W34" si="4">T16+U16+V16</f>
        <v>3160900</v>
      </c>
      <c r="X16" s="94">
        <f t="shared" ref="X16:X58" si="5">W16/(R16/100)</f>
        <v>26.921897623711779</v>
      </c>
      <c r="Y16" s="374"/>
      <c r="Z16" s="94">
        <f>Z17</f>
        <v>1357600</v>
      </c>
      <c r="AA16" s="95">
        <f>AA17</f>
        <v>1377400</v>
      </c>
      <c r="AB16" s="95">
        <f>AB17</f>
        <v>1110500</v>
      </c>
      <c r="AC16" s="95">
        <f t="shared" ref="AC16:AC34" si="6">Z16+AA16+AB16</f>
        <v>3845500</v>
      </c>
      <c r="AD16" s="195">
        <f t="shared" ref="AD16:AD21" si="7">AC16/(R16/100)</f>
        <v>32.752746784771311</v>
      </c>
      <c r="AE16" s="374"/>
      <c r="AF16" s="195">
        <f t="shared" ref="AF16:AF58" si="8">W16+AC16</f>
        <v>7006400</v>
      </c>
      <c r="AG16" s="195">
        <f t="shared" ref="AG16:AG58" si="9">AF16/(R16/100)</f>
        <v>59.674644408483097</v>
      </c>
      <c r="AH16" s="374"/>
      <c r="AI16" s="195">
        <f>AI17</f>
        <v>1119900</v>
      </c>
      <c r="AJ16" s="95">
        <f>AJ17</f>
        <v>1048800</v>
      </c>
      <c r="AK16" s="95">
        <f>AK17</f>
        <v>747500</v>
      </c>
      <c r="AL16" s="95">
        <f t="shared" ref="AL16:AL34" si="10">AI16+AJ16+AK16</f>
        <v>2916200</v>
      </c>
      <c r="AM16" s="195">
        <f t="shared" ref="AM16:AM21" si="11">AL16/(R16/100)</f>
        <v>24.837748062345625</v>
      </c>
      <c r="AN16" s="374"/>
      <c r="AO16" s="195">
        <f>AO17</f>
        <v>584200</v>
      </c>
      <c r="AP16" s="95">
        <f>AP17</f>
        <v>566900</v>
      </c>
      <c r="AQ16" s="95">
        <f>AQ17</f>
        <v>667300</v>
      </c>
      <c r="AR16" s="95">
        <f t="shared" ref="AR16:AR34" si="12">AO16+AP16+AQ16</f>
        <v>1818400</v>
      </c>
      <c r="AS16" s="195">
        <f t="shared" ref="AS16:AS21" si="13">AR16/(R16/100)</f>
        <v>15.48760752917128</v>
      </c>
      <c r="AT16" s="374"/>
      <c r="AU16" s="195">
        <f t="shared" ref="AU16:AU34" si="14">AL16+AR16</f>
        <v>4734600</v>
      </c>
      <c r="AV16" s="195">
        <f t="shared" ref="AV16:AV58" si="15">AU16/(R16/100)</f>
        <v>40.325355591516903</v>
      </c>
      <c r="AW16" s="374"/>
      <c r="AX16" s="195">
        <f t="shared" ref="AX16:AX58" si="16">AF16+AU16</f>
        <v>11741000</v>
      </c>
      <c r="AY16" s="195">
        <f t="shared" ref="AY16:AY58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11741000</v>
      </c>
      <c r="P17" s="66">
        <f t="shared" si="3"/>
        <v>12615000</v>
      </c>
      <c r="Q17" s="67">
        <f t="shared" si="3"/>
        <v>13556000</v>
      </c>
      <c r="R17" s="99">
        <f t="shared" si="3"/>
        <v>11741000</v>
      </c>
      <c r="S17" s="383"/>
      <c r="T17" s="99">
        <f t="shared" ref="T17:V18" si="18">T18</f>
        <v>1754700</v>
      </c>
      <c r="U17" s="99">
        <f t="shared" si="18"/>
        <v>719600</v>
      </c>
      <c r="V17" s="99">
        <f t="shared" si="18"/>
        <v>686600</v>
      </c>
      <c r="W17" s="99">
        <f t="shared" si="4"/>
        <v>3160900</v>
      </c>
      <c r="X17" s="98">
        <f t="shared" si="5"/>
        <v>26.921897623711779</v>
      </c>
      <c r="Y17" s="374"/>
      <c r="Z17" s="98">
        <f t="shared" ref="Z17:AB18" si="19">Z18</f>
        <v>1357600</v>
      </c>
      <c r="AA17" s="99">
        <f t="shared" si="19"/>
        <v>1377400</v>
      </c>
      <c r="AB17" s="99">
        <f t="shared" si="19"/>
        <v>1110500</v>
      </c>
      <c r="AC17" s="99">
        <f t="shared" si="6"/>
        <v>3845500</v>
      </c>
      <c r="AD17" s="65">
        <f t="shared" si="7"/>
        <v>32.752746784771311</v>
      </c>
      <c r="AE17" s="374"/>
      <c r="AF17" s="65">
        <f t="shared" si="8"/>
        <v>7006400</v>
      </c>
      <c r="AG17" s="65">
        <f t="shared" si="9"/>
        <v>59.674644408483097</v>
      </c>
      <c r="AH17" s="374"/>
      <c r="AI17" s="65">
        <f t="shared" ref="AI17:AK18" si="20">AI18</f>
        <v>1119900</v>
      </c>
      <c r="AJ17" s="99">
        <f t="shared" si="20"/>
        <v>1048800</v>
      </c>
      <c r="AK17" s="99">
        <f t="shared" si="20"/>
        <v>747500</v>
      </c>
      <c r="AL17" s="99">
        <f t="shared" si="10"/>
        <v>2916200</v>
      </c>
      <c r="AM17" s="65">
        <f t="shared" si="11"/>
        <v>24.837748062345625</v>
      </c>
      <c r="AN17" s="374"/>
      <c r="AO17" s="65">
        <f t="shared" ref="AO17:AQ18" si="21">AO18</f>
        <v>584200</v>
      </c>
      <c r="AP17" s="99">
        <f t="shared" si="21"/>
        <v>566900</v>
      </c>
      <c r="AQ17" s="99">
        <f t="shared" si="21"/>
        <v>667300</v>
      </c>
      <c r="AR17" s="99">
        <f t="shared" si="12"/>
        <v>1818400</v>
      </c>
      <c r="AS17" s="65">
        <f t="shared" si="13"/>
        <v>15.48760752917128</v>
      </c>
      <c r="AT17" s="374"/>
      <c r="AU17" s="65">
        <f t="shared" si="14"/>
        <v>4734600</v>
      </c>
      <c r="AV17" s="65">
        <f t="shared" si="15"/>
        <v>40.325355591516903</v>
      </c>
      <c r="AW17" s="374"/>
      <c r="AX17" s="65">
        <f t="shared" si="16"/>
        <v>11741000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11741000</v>
      </c>
      <c r="P18" s="131">
        <f t="shared" si="3"/>
        <v>12615000</v>
      </c>
      <c r="Q18" s="132">
        <f t="shared" si="3"/>
        <v>13556000</v>
      </c>
      <c r="R18" s="103">
        <f t="shared" si="3"/>
        <v>11741000</v>
      </c>
      <c r="S18" s="379"/>
      <c r="T18" s="103">
        <f t="shared" si="18"/>
        <v>1754700</v>
      </c>
      <c r="U18" s="103">
        <f t="shared" si="18"/>
        <v>719600</v>
      </c>
      <c r="V18" s="103">
        <f t="shared" si="18"/>
        <v>686600</v>
      </c>
      <c r="W18" s="103">
        <f t="shared" si="4"/>
        <v>3160900</v>
      </c>
      <c r="X18" s="102">
        <f t="shared" si="5"/>
        <v>26.921897623711779</v>
      </c>
      <c r="Y18" s="374"/>
      <c r="Z18" s="102">
        <f t="shared" si="19"/>
        <v>1357600</v>
      </c>
      <c r="AA18" s="103">
        <f t="shared" si="19"/>
        <v>1377400</v>
      </c>
      <c r="AB18" s="103">
        <f t="shared" si="19"/>
        <v>1110500</v>
      </c>
      <c r="AC18" s="103">
        <f t="shared" si="6"/>
        <v>3845500</v>
      </c>
      <c r="AD18" s="420">
        <f t="shared" si="7"/>
        <v>32.752746784771311</v>
      </c>
      <c r="AE18" s="374"/>
      <c r="AF18" s="420">
        <f t="shared" si="8"/>
        <v>7006400</v>
      </c>
      <c r="AG18" s="420">
        <f t="shared" si="9"/>
        <v>59.674644408483097</v>
      </c>
      <c r="AH18" s="374"/>
      <c r="AI18" s="420">
        <f t="shared" si="20"/>
        <v>1119900</v>
      </c>
      <c r="AJ18" s="103">
        <f t="shared" si="20"/>
        <v>1048800</v>
      </c>
      <c r="AK18" s="103">
        <f t="shared" si="20"/>
        <v>747500</v>
      </c>
      <c r="AL18" s="103">
        <f t="shared" si="10"/>
        <v>2916200</v>
      </c>
      <c r="AM18" s="420">
        <f t="shared" si="11"/>
        <v>24.837748062345625</v>
      </c>
      <c r="AN18" s="374"/>
      <c r="AO18" s="420">
        <f t="shared" si="21"/>
        <v>584200</v>
      </c>
      <c r="AP18" s="103">
        <f t="shared" si="21"/>
        <v>566900</v>
      </c>
      <c r="AQ18" s="103">
        <f t="shared" si="21"/>
        <v>667300</v>
      </c>
      <c r="AR18" s="103">
        <f t="shared" si="12"/>
        <v>1818400</v>
      </c>
      <c r="AS18" s="420">
        <f t="shared" si="13"/>
        <v>15.48760752917128</v>
      </c>
      <c r="AT18" s="374"/>
      <c r="AU18" s="420">
        <f t="shared" si="14"/>
        <v>4734600</v>
      </c>
      <c r="AV18" s="420">
        <f t="shared" si="15"/>
        <v>40.325355591516903</v>
      </c>
      <c r="AW18" s="374"/>
      <c r="AX18" s="420">
        <f t="shared" si="16"/>
        <v>11741000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O20+O35+O47+O55</f>
        <v>11741000</v>
      </c>
      <c r="P19" s="131">
        <f>P20+P35+P47+P55</f>
        <v>12615000</v>
      </c>
      <c r="Q19" s="132">
        <f>Q20+Q35+Q47+Q55</f>
        <v>13556000</v>
      </c>
      <c r="R19" s="103">
        <f>R20+R35+R47+R55</f>
        <v>11741000</v>
      </c>
      <c r="S19" s="379"/>
      <c r="T19" s="103">
        <f>T20+T35+T47+T55</f>
        <v>1754700</v>
      </c>
      <c r="U19" s="103">
        <f>U20+U35+U47+U55</f>
        <v>719600</v>
      </c>
      <c r="V19" s="103">
        <f>V20+V35+V47+V55</f>
        <v>686600</v>
      </c>
      <c r="W19" s="103">
        <f t="shared" si="4"/>
        <v>3160900</v>
      </c>
      <c r="X19" s="102">
        <f t="shared" si="5"/>
        <v>26.921897623711779</v>
      </c>
      <c r="Y19" s="374"/>
      <c r="Z19" s="102">
        <f>Z20+Z35+Z47+Z55</f>
        <v>1357600</v>
      </c>
      <c r="AA19" s="103">
        <f>AA20+AA35+AA47+AA55</f>
        <v>1377400</v>
      </c>
      <c r="AB19" s="103">
        <f>AB20+AB35+AB47+AB55</f>
        <v>1110500</v>
      </c>
      <c r="AC19" s="103">
        <f t="shared" si="6"/>
        <v>3845500</v>
      </c>
      <c r="AD19" s="420">
        <f t="shared" si="7"/>
        <v>32.752746784771311</v>
      </c>
      <c r="AE19" s="374"/>
      <c r="AF19" s="420">
        <f t="shared" si="8"/>
        <v>7006400</v>
      </c>
      <c r="AG19" s="420">
        <f t="shared" si="9"/>
        <v>59.674644408483097</v>
      </c>
      <c r="AH19" s="374"/>
      <c r="AI19" s="420">
        <f>AI20+AI35+AI47+AI55</f>
        <v>1119900</v>
      </c>
      <c r="AJ19" s="103">
        <f>AJ20+AJ35+AJ47+AJ55</f>
        <v>1048800</v>
      </c>
      <c r="AK19" s="103">
        <f>AK20+AK35+AK47+AK55</f>
        <v>747500</v>
      </c>
      <c r="AL19" s="103">
        <f t="shared" si="10"/>
        <v>2916200</v>
      </c>
      <c r="AM19" s="420">
        <f t="shared" si="11"/>
        <v>24.837748062345625</v>
      </c>
      <c r="AN19" s="374"/>
      <c r="AO19" s="420">
        <f>AO20+AO35+AO47+AO55</f>
        <v>584200</v>
      </c>
      <c r="AP19" s="103">
        <f>AP20+AP35+AP47+AP55</f>
        <v>566900</v>
      </c>
      <c r="AQ19" s="103">
        <f>AQ20+AQ35+AQ47+AQ55</f>
        <v>667300</v>
      </c>
      <c r="AR19" s="103">
        <f t="shared" si="12"/>
        <v>1818400</v>
      </c>
      <c r="AS19" s="420">
        <f t="shared" si="13"/>
        <v>15.48760752917128</v>
      </c>
      <c r="AT19" s="374"/>
      <c r="AU19" s="420">
        <f t="shared" si="14"/>
        <v>4734600</v>
      </c>
      <c r="AV19" s="420">
        <f t="shared" si="15"/>
        <v>40.325355591516903</v>
      </c>
      <c r="AW19" s="374"/>
      <c r="AX19" s="420">
        <f t="shared" si="16"/>
        <v>11741000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10704000</v>
      </c>
      <c r="P20" s="131">
        <f>P21</f>
        <v>11529000</v>
      </c>
      <c r="Q20" s="132">
        <f>Q21</f>
        <v>12413000</v>
      </c>
      <c r="R20" s="103">
        <f>R21</f>
        <v>10704000</v>
      </c>
      <c r="S20" s="379"/>
      <c r="T20" s="103">
        <f>T21</f>
        <v>1609000</v>
      </c>
      <c r="U20" s="103">
        <f>U21</f>
        <v>657100</v>
      </c>
      <c r="V20" s="103">
        <f>V21</f>
        <v>623700</v>
      </c>
      <c r="W20" s="103">
        <f t="shared" si="4"/>
        <v>2889800</v>
      </c>
      <c r="X20" s="102">
        <f t="shared" si="5"/>
        <v>26.997384155455904</v>
      </c>
      <c r="Y20" s="374"/>
      <c r="Z20" s="102">
        <f>Z21</f>
        <v>1260000</v>
      </c>
      <c r="AA20" s="103">
        <f>AA21</f>
        <v>1280600</v>
      </c>
      <c r="AB20" s="103">
        <f>AB21</f>
        <v>996900</v>
      </c>
      <c r="AC20" s="103">
        <f t="shared" si="6"/>
        <v>3537500</v>
      </c>
      <c r="AD20" s="420">
        <f t="shared" si="7"/>
        <v>33.048393124065768</v>
      </c>
      <c r="AE20" s="374"/>
      <c r="AF20" s="420">
        <f t="shared" si="8"/>
        <v>6427300</v>
      </c>
      <c r="AG20" s="420">
        <f t="shared" si="9"/>
        <v>60.045777279521673</v>
      </c>
      <c r="AH20" s="374"/>
      <c r="AI20" s="420">
        <f>AI21</f>
        <v>973000</v>
      </c>
      <c r="AJ20" s="103">
        <f>AJ21</f>
        <v>972500</v>
      </c>
      <c r="AK20" s="103">
        <f>AK21</f>
        <v>672700</v>
      </c>
      <c r="AL20" s="103">
        <f t="shared" si="10"/>
        <v>2618200</v>
      </c>
      <c r="AM20" s="420">
        <f t="shared" si="11"/>
        <v>24.46001494768311</v>
      </c>
      <c r="AN20" s="374"/>
      <c r="AO20" s="420">
        <f>AO21</f>
        <v>525000</v>
      </c>
      <c r="AP20" s="103">
        <f>AP21</f>
        <v>524300</v>
      </c>
      <c r="AQ20" s="103">
        <f>AQ21</f>
        <v>609200</v>
      </c>
      <c r="AR20" s="103">
        <f t="shared" si="12"/>
        <v>1658500</v>
      </c>
      <c r="AS20" s="420">
        <f t="shared" si="13"/>
        <v>15.494207772795217</v>
      </c>
      <c r="AT20" s="374"/>
      <c r="AU20" s="420">
        <f t="shared" si="14"/>
        <v>4276700</v>
      </c>
      <c r="AV20" s="420">
        <f t="shared" si="15"/>
        <v>39.954222720478327</v>
      </c>
      <c r="AW20" s="374"/>
      <c r="AX20" s="420">
        <f t="shared" si="16"/>
        <v>10704000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10704000</v>
      </c>
      <c r="P21" s="127">
        <f>P22+P26+P30</f>
        <v>11529000</v>
      </c>
      <c r="Q21" s="128">
        <f>Q22+Q26+Q30</f>
        <v>12413000</v>
      </c>
      <c r="R21" s="126">
        <f>R22+R26+R30</f>
        <v>10704000</v>
      </c>
      <c r="S21" s="388"/>
      <c r="T21" s="126">
        <f>T22+T26+T30</f>
        <v>1609000</v>
      </c>
      <c r="U21" s="126">
        <f>U22+U26+U30</f>
        <v>657100</v>
      </c>
      <c r="V21" s="126">
        <f>V22+V26+V30</f>
        <v>623700</v>
      </c>
      <c r="W21" s="126">
        <f t="shared" si="4"/>
        <v>2889800</v>
      </c>
      <c r="X21" s="125">
        <f t="shared" si="5"/>
        <v>26.997384155455904</v>
      </c>
      <c r="Y21" s="374"/>
      <c r="Z21" s="125">
        <f>Z22+Z26+Z30</f>
        <v>1260000</v>
      </c>
      <c r="AA21" s="126">
        <f>AA22+AA26+AA30</f>
        <v>1280600</v>
      </c>
      <c r="AB21" s="126">
        <f>AB22+AB26+AB30</f>
        <v>996900</v>
      </c>
      <c r="AC21" s="126">
        <f t="shared" si="6"/>
        <v>3537500</v>
      </c>
      <c r="AD21" s="423">
        <f t="shared" si="7"/>
        <v>33.048393124065768</v>
      </c>
      <c r="AE21" s="374"/>
      <c r="AF21" s="423">
        <f t="shared" si="8"/>
        <v>6427300</v>
      </c>
      <c r="AG21" s="423">
        <f t="shared" si="9"/>
        <v>60.045777279521673</v>
      </c>
      <c r="AH21" s="374"/>
      <c r="AI21" s="423">
        <f>AI22+AI26+AI30</f>
        <v>973000</v>
      </c>
      <c r="AJ21" s="126">
        <f>AJ22+AJ26+AJ30</f>
        <v>972500</v>
      </c>
      <c r="AK21" s="126">
        <f>AK22+AK26+AK30</f>
        <v>672700</v>
      </c>
      <c r="AL21" s="126">
        <f t="shared" si="10"/>
        <v>2618200</v>
      </c>
      <c r="AM21" s="423">
        <f t="shared" si="11"/>
        <v>24.46001494768311</v>
      </c>
      <c r="AN21" s="374"/>
      <c r="AO21" s="423">
        <f>AO22+AO26+AO30</f>
        <v>525000</v>
      </c>
      <c r="AP21" s="126">
        <f>AP22+AP26+AP30</f>
        <v>524300</v>
      </c>
      <c r="AQ21" s="126">
        <f>AQ22+AQ26+AQ30</f>
        <v>609200</v>
      </c>
      <c r="AR21" s="126">
        <f t="shared" si="12"/>
        <v>1658500</v>
      </c>
      <c r="AS21" s="423">
        <f t="shared" si="13"/>
        <v>15.494207772795217</v>
      </c>
      <c r="AT21" s="374"/>
      <c r="AU21" s="423">
        <f t="shared" si="14"/>
        <v>4276700</v>
      </c>
      <c r="AV21" s="423">
        <f t="shared" si="15"/>
        <v>39.954222720478327</v>
      </c>
      <c r="AW21" s="374"/>
      <c r="AX21" s="423">
        <f t="shared" si="16"/>
        <v>10704000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3">
        <f>O23+O24+O25</f>
        <v>8966000</v>
      </c>
      <c r="P22" s="131">
        <f>P23+P24+P25</f>
        <v>9660000</v>
      </c>
      <c r="Q22" s="132">
        <f>Q23+Q24+Q25</f>
        <v>10425000</v>
      </c>
      <c r="R22" s="103">
        <f>R23+R24+R25</f>
        <v>8966000</v>
      </c>
      <c r="S22" s="379"/>
      <c r="T22" s="103">
        <f>T23+T24+T25</f>
        <v>1353000</v>
      </c>
      <c r="U22" s="103">
        <f>U23+U24+U25</f>
        <v>566000</v>
      </c>
      <c r="V22" s="103">
        <f>V23+V24+V25</f>
        <v>512000</v>
      </c>
      <c r="W22" s="103">
        <f t="shared" si="4"/>
        <v>2431000</v>
      </c>
      <c r="X22" s="102">
        <f t="shared" si="5"/>
        <v>27.113540040151683</v>
      </c>
      <c r="Y22" s="374"/>
      <c r="Z22" s="102">
        <f>Z23+Z24+Z25</f>
        <v>1122000</v>
      </c>
      <c r="AA22" s="103">
        <f>AA23+AA24+AA25</f>
        <v>1114000</v>
      </c>
      <c r="AB22" s="103">
        <f>AB23+AB24+AB25</f>
        <v>820000</v>
      </c>
      <c r="AC22" s="103">
        <f t="shared" si="6"/>
        <v>3056000</v>
      </c>
      <c r="AD22" s="424">
        <f t="shared" ref="AD22:AD29" si="22">AC22/(O22/100)</f>
        <v>34.084318536694177</v>
      </c>
      <c r="AE22" s="374"/>
      <c r="AF22" s="420">
        <f t="shared" si="8"/>
        <v>5487000</v>
      </c>
      <c r="AG22" s="420">
        <f t="shared" si="9"/>
        <v>61.19785857684586</v>
      </c>
      <c r="AH22" s="374"/>
      <c r="AI22" s="420">
        <f>AI23+AI24+AI25</f>
        <v>817000</v>
      </c>
      <c r="AJ22" s="103">
        <f>AJ23+AJ24+AJ25</f>
        <v>817000</v>
      </c>
      <c r="AK22" s="103">
        <f>AK23+AK24+AK25</f>
        <v>517000</v>
      </c>
      <c r="AL22" s="103">
        <f t="shared" si="10"/>
        <v>2151000</v>
      </c>
      <c r="AM22" s="424">
        <f t="shared" ref="AM22:AM29" si="23">AL22/(O22/100)</f>
        <v>23.990631273700647</v>
      </c>
      <c r="AN22" s="374"/>
      <c r="AO22" s="420">
        <f>AO23+AO24+AO25</f>
        <v>414000</v>
      </c>
      <c r="AP22" s="103">
        <f>AP23+AP24+AP25</f>
        <v>414000</v>
      </c>
      <c r="AQ22" s="103">
        <f>AQ23+AQ24+AQ25</f>
        <v>500000</v>
      </c>
      <c r="AR22" s="103">
        <f t="shared" si="12"/>
        <v>1328000</v>
      </c>
      <c r="AS22" s="424">
        <f t="shared" ref="AS22:AS29" si="24">AR22/(O22/100)</f>
        <v>14.811510149453492</v>
      </c>
      <c r="AT22" s="374"/>
      <c r="AU22" s="420">
        <f t="shared" si="14"/>
        <v>3479000</v>
      </c>
      <c r="AV22" s="420">
        <f t="shared" si="15"/>
        <v>38.80214142315414</v>
      </c>
      <c r="AW22" s="374"/>
      <c r="AX22" s="420">
        <f t="shared" si="16"/>
        <v>8966000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8760000</v>
      </c>
      <c r="P23" s="136">
        <v>9440000</v>
      </c>
      <c r="Q23" s="137">
        <v>10180000</v>
      </c>
      <c r="R23" s="129">
        <v>8760000</v>
      </c>
      <c r="S23" s="375"/>
      <c r="T23" s="129">
        <v>1320000</v>
      </c>
      <c r="U23" s="129">
        <v>550000</v>
      </c>
      <c r="V23" s="129">
        <v>500000</v>
      </c>
      <c r="W23" s="129">
        <f t="shared" si="4"/>
        <v>2370000</v>
      </c>
      <c r="X23" s="135">
        <f t="shared" si="5"/>
        <v>27.054794520547944</v>
      </c>
      <c r="Y23" s="374"/>
      <c r="Z23" s="135">
        <v>1100000</v>
      </c>
      <c r="AA23" s="129">
        <v>1100000</v>
      </c>
      <c r="AB23" s="129">
        <v>800000</v>
      </c>
      <c r="AC23" s="129">
        <f t="shared" si="6"/>
        <v>3000000</v>
      </c>
      <c r="AD23" s="424">
        <f t="shared" si="22"/>
        <v>34.246575342465754</v>
      </c>
      <c r="AE23" s="374"/>
      <c r="AF23" s="424">
        <f t="shared" si="8"/>
        <v>5370000</v>
      </c>
      <c r="AG23" s="424">
        <f t="shared" si="9"/>
        <v>61.301369863013697</v>
      </c>
      <c r="AH23" s="374"/>
      <c r="AI23" s="424">
        <v>800000</v>
      </c>
      <c r="AJ23" s="129">
        <v>800000</v>
      </c>
      <c r="AK23" s="129">
        <v>500000</v>
      </c>
      <c r="AL23" s="129">
        <f t="shared" si="10"/>
        <v>2100000</v>
      </c>
      <c r="AM23" s="424">
        <f t="shared" si="23"/>
        <v>23.972602739726028</v>
      </c>
      <c r="AN23" s="374"/>
      <c r="AO23" s="424">
        <v>400000</v>
      </c>
      <c r="AP23" s="129">
        <v>400000</v>
      </c>
      <c r="AQ23" s="129">
        <v>490000</v>
      </c>
      <c r="AR23" s="129">
        <f t="shared" si="12"/>
        <v>1290000</v>
      </c>
      <c r="AS23" s="424">
        <f t="shared" si="24"/>
        <v>14.726027397260275</v>
      </c>
      <c r="AT23" s="374"/>
      <c r="AU23" s="424">
        <f t="shared" si="14"/>
        <v>3390000</v>
      </c>
      <c r="AV23" s="424">
        <f t="shared" si="15"/>
        <v>38.698630136986303</v>
      </c>
      <c r="AW23" s="374"/>
      <c r="AX23" s="424">
        <f t="shared" si="16"/>
        <v>8760000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29">
        <v>180000</v>
      </c>
      <c r="P24" s="136">
        <v>190000</v>
      </c>
      <c r="Q24" s="137">
        <v>210000</v>
      </c>
      <c r="R24" s="129">
        <v>180000</v>
      </c>
      <c r="S24" s="375"/>
      <c r="T24" s="129">
        <v>30000</v>
      </c>
      <c r="U24" s="129">
        <v>14000</v>
      </c>
      <c r="V24" s="129">
        <v>10000</v>
      </c>
      <c r="W24" s="129">
        <f t="shared" si="4"/>
        <v>54000</v>
      </c>
      <c r="X24" s="135">
        <f t="shared" si="5"/>
        <v>30</v>
      </c>
      <c r="Y24" s="374"/>
      <c r="Z24" s="135">
        <v>20000</v>
      </c>
      <c r="AA24" s="129">
        <v>13000</v>
      </c>
      <c r="AB24" s="129">
        <v>18000</v>
      </c>
      <c r="AC24" s="129">
        <f t="shared" si="6"/>
        <v>51000</v>
      </c>
      <c r="AD24" s="424">
        <f t="shared" si="22"/>
        <v>28.333333333333332</v>
      </c>
      <c r="AE24" s="374"/>
      <c r="AF24" s="424">
        <f t="shared" si="8"/>
        <v>105000</v>
      </c>
      <c r="AG24" s="424">
        <f t="shared" si="9"/>
        <v>58.333333333333336</v>
      </c>
      <c r="AH24" s="374"/>
      <c r="AI24" s="424">
        <v>15000</v>
      </c>
      <c r="AJ24" s="129">
        <v>15000</v>
      </c>
      <c r="AK24" s="129">
        <v>15000</v>
      </c>
      <c r="AL24" s="129">
        <f t="shared" si="10"/>
        <v>45000</v>
      </c>
      <c r="AM24" s="424">
        <f t="shared" si="23"/>
        <v>25</v>
      </c>
      <c r="AN24" s="374"/>
      <c r="AO24" s="424">
        <v>11000</v>
      </c>
      <c r="AP24" s="129">
        <v>11000</v>
      </c>
      <c r="AQ24" s="129">
        <v>8000</v>
      </c>
      <c r="AR24" s="129">
        <f t="shared" si="12"/>
        <v>30000</v>
      </c>
      <c r="AS24" s="424">
        <f t="shared" si="24"/>
        <v>16.666666666666668</v>
      </c>
      <c r="AT24" s="374"/>
      <c r="AU24" s="424">
        <f t="shared" si="14"/>
        <v>75000</v>
      </c>
      <c r="AV24" s="424">
        <f t="shared" si="15"/>
        <v>41.666666666666664</v>
      </c>
      <c r="AW24" s="374"/>
      <c r="AX24" s="424">
        <f t="shared" si="16"/>
        <v>180000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26000</v>
      </c>
      <c r="P25" s="136">
        <v>30000</v>
      </c>
      <c r="Q25" s="137">
        <v>35000</v>
      </c>
      <c r="R25" s="129">
        <v>26000</v>
      </c>
      <c r="S25" s="375"/>
      <c r="T25" s="129">
        <v>3000</v>
      </c>
      <c r="U25" s="129">
        <v>2000</v>
      </c>
      <c r="V25" s="129">
        <v>2000</v>
      </c>
      <c r="W25" s="129">
        <f t="shared" si="4"/>
        <v>7000</v>
      </c>
      <c r="X25" s="135">
        <f t="shared" si="5"/>
        <v>26.923076923076923</v>
      </c>
      <c r="Y25" s="374"/>
      <c r="Z25" s="135">
        <v>2000</v>
      </c>
      <c r="AA25" s="129">
        <v>1000</v>
      </c>
      <c r="AB25" s="129">
        <v>2000</v>
      </c>
      <c r="AC25" s="129">
        <f t="shared" si="6"/>
        <v>5000</v>
      </c>
      <c r="AD25" s="424">
        <f t="shared" si="22"/>
        <v>19.23076923076923</v>
      </c>
      <c r="AE25" s="374"/>
      <c r="AF25" s="424">
        <f t="shared" si="8"/>
        <v>12000</v>
      </c>
      <c r="AG25" s="424">
        <f t="shared" si="9"/>
        <v>46.153846153846153</v>
      </c>
      <c r="AH25" s="374"/>
      <c r="AI25" s="424">
        <v>2000</v>
      </c>
      <c r="AJ25" s="129">
        <v>2000</v>
      </c>
      <c r="AK25" s="129">
        <v>2000</v>
      </c>
      <c r="AL25" s="129">
        <f t="shared" si="10"/>
        <v>6000</v>
      </c>
      <c r="AM25" s="424">
        <f t="shared" si="23"/>
        <v>23.076923076923077</v>
      </c>
      <c r="AN25" s="374"/>
      <c r="AO25" s="424">
        <v>3000</v>
      </c>
      <c r="AP25" s="129">
        <v>3000</v>
      </c>
      <c r="AQ25" s="129">
        <v>2000</v>
      </c>
      <c r="AR25" s="129">
        <f t="shared" si="12"/>
        <v>8000</v>
      </c>
      <c r="AS25" s="424">
        <f t="shared" si="24"/>
        <v>30.76923076923077</v>
      </c>
      <c r="AT25" s="374"/>
      <c r="AU25" s="424">
        <f t="shared" si="14"/>
        <v>14000</v>
      </c>
      <c r="AV25" s="424">
        <f t="shared" si="15"/>
        <v>53.846153846153847</v>
      </c>
      <c r="AW25" s="374"/>
      <c r="AX25" s="424">
        <f t="shared" si="16"/>
        <v>26000</v>
      </c>
      <c r="AY25" s="424">
        <f t="shared" si="17"/>
        <v>100</v>
      </c>
    </row>
    <row r="26" spans="1:51" s="194" customFormat="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3">
        <f>O27+O28+O29</f>
        <v>1610000</v>
      </c>
      <c r="P26" s="131">
        <f>P27+P28+P29</f>
        <v>1734000</v>
      </c>
      <c r="Q26" s="132">
        <f>Q27+Q28+Q29</f>
        <v>1848000</v>
      </c>
      <c r="R26" s="103">
        <f>R27+R28+R29</f>
        <v>1610000</v>
      </c>
      <c r="S26" s="379"/>
      <c r="T26" s="103">
        <f>T27+T28+T29</f>
        <v>246000</v>
      </c>
      <c r="U26" s="103">
        <f>U27+U28+U29</f>
        <v>83000</v>
      </c>
      <c r="V26" s="103">
        <f>V27+V28+V29</f>
        <v>104000</v>
      </c>
      <c r="W26" s="103">
        <f t="shared" si="4"/>
        <v>433000</v>
      </c>
      <c r="X26" s="102">
        <f t="shared" si="5"/>
        <v>26.894409937888199</v>
      </c>
      <c r="Y26" s="374"/>
      <c r="Z26" s="102">
        <f>Z27+Z28+Z29</f>
        <v>125000</v>
      </c>
      <c r="AA26" s="103">
        <f>AA27+AA28+AA29</f>
        <v>154000</v>
      </c>
      <c r="AB26" s="103">
        <f>AB27+AB28+AB29</f>
        <v>164000</v>
      </c>
      <c r="AC26" s="103">
        <f t="shared" si="6"/>
        <v>443000</v>
      </c>
      <c r="AD26" s="424">
        <f t="shared" si="22"/>
        <v>27.51552795031056</v>
      </c>
      <c r="AE26" s="374"/>
      <c r="AF26" s="420">
        <f t="shared" si="8"/>
        <v>876000</v>
      </c>
      <c r="AG26" s="420">
        <f t="shared" si="9"/>
        <v>54.409937888198755</v>
      </c>
      <c r="AH26" s="374"/>
      <c r="AI26" s="420">
        <f>AI27+AI28+AI29</f>
        <v>144000</v>
      </c>
      <c r="AJ26" s="103">
        <f>AJ27+AJ28+AJ29</f>
        <v>143000</v>
      </c>
      <c r="AK26" s="103">
        <f>AK27+AK28+AK29</f>
        <v>143000</v>
      </c>
      <c r="AL26" s="103">
        <f t="shared" si="10"/>
        <v>430000</v>
      </c>
      <c r="AM26" s="424">
        <f t="shared" si="23"/>
        <v>26.70807453416149</v>
      </c>
      <c r="AN26" s="374"/>
      <c r="AO26" s="420">
        <f>AO27+AO28+AO29</f>
        <v>102000</v>
      </c>
      <c r="AP26" s="103">
        <f>AP27+AP28+AP29</f>
        <v>101000</v>
      </c>
      <c r="AQ26" s="103">
        <f>AQ27+AQ28+AQ29</f>
        <v>101000</v>
      </c>
      <c r="AR26" s="103">
        <f t="shared" si="12"/>
        <v>304000</v>
      </c>
      <c r="AS26" s="424">
        <f t="shared" si="24"/>
        <v>18.881987577639752</v>
      </c>
      <c r="AT26" s="374"/>
      <c r="AU26" s="420">
        <f t="shared" si="14"/>
        <v>734000</v>
      </c>
      <c r="AV26" s="420">
        <f t="shared" si="15"/>
        <v>45.590062111801245</v>
      </c>
      <c r="AW26" s="374"/>
      <c r="AX26" s="420">
        <f t="shared" si="16"/>
        <v>1610000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1570000</v>
      </c>
      <c r="P27" s="136">
        <v>1690000</v>
      </c>
      <c r="Q27" s="137">
        <v>1800000</v>
      </c>
      <c r="R27" s="129">
        <v>1570000</v>
      </c>
      <c r="S27" s="375"/>
      <c r="T27" s="129">
        <v>240000</v>
      </c>
      <c r="U27" s="129">
        <v>80000</v>
      </c>
      <c r="V27" s="129">
        <v>100000</v>
      </c>
      <c r="W27" s="129">
        <f t="shared" si="4"/>
        <v>420000</v>
      </c>
      <c r="X27" s="135">
        <f t="shared" si="5"/>
        <v>26.751592356687897</v>
      </c>
      <c r="Y27" s="374"/>
      <c r="Z27" s="135">
        <v>120000</v>
      </c>
      <c r="AA27" s="129">
        <v>150000</v>
      </c>
      <c r="AB27" s="129">
        <v>160000</v>
      </c>
      <c r="AC27" s="129">
        <f t="shared" si="6"/>
        <v>430000</v>
      </c>
      <c r="AD27" s="424">
        <f t="shared" si="22"/>
        <v>27.388535031847134</v>
      </c>
      <c r="AE27" s="374"/>
      <c r="AF27" s="424">
        <f t="shared" si="8"/>
        <v>850000</v>
      </c>
      <c r="AG27" s="424">
        <f t="shared" si="9"/>
        <v>54.140127388535035</v>
      </c>
      <c r="AH27" s="374"/>
      <c r="AI27" s="424">
        <v>140000</v>
      </c>
      <c r="AJ27" s="129">
        <v>140000</v>
      </c>
      <c r="AK27" s="129">
        <v>140000</v>
      </c>
      <c r="AL27" s="129">
        <f t="shared" si="10"/>
        <v>420000</v>
      </c>
      <c r="AM27" s="424">
        <f t="shared" si="23"/>
        <v>26.751592356687897</v>
      </c>
      <c r="AN27" s="374"/>
      <c r="AO27" s="424">
        <v>100000</v>
      </c>
      <c r="AP27" s="129">
        <v>100000</v>
      </c>
      <c r="AQ27" s="129">
        <v>100000</v>
      </c>
      <c r="AR27" s="129">
        <f t="shared" si="12"/>
        <v>300000</v>
      </c>
      <c r="AS27" s="424">
        <f t="shared" si="24"/>
        <v>19.108280254777071</v>
      </c>
      <c r="AT27" s="374"/>
      <c r="AU27" s="424">
        <f t="shared" si="14"/>
        <v>720000</v>
      </c>
      <c r="AV27" s="424">
        <f t="shared" si="15"/>
        <v>45.859872611464965</v>
      </c>
      <c r="AW27" s="374"/>
      <c r="AX27" s="424">
        <f t="shared" si="16"/>
        <v>1570000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29">
        <v>35000</v>
      </c>
      <c r="P28" s="136">
        <v>38000</v>
      </c>
      <c r="Q28" s="137">
        <v>42000</v>
      </c>
      <c r="R28" s="129">
        <v>35000</v>
      </c>
      <c r="S28" s="375"/>
      <c r="T28" s="129">
        <v>5000</v>
      </c>
      <c r="U28" s="129">
        <v>3000</v>
      </c>
      <c r="V28" s="129">
        <v>3000</v>
      </c>
      <c r="W28" s="129">
        <f t="shared" si="4"/>
        <v>11000</v>
      </c>
      <c r="X28" s="135">
        <f t="shared" si="5"/>
        <v>31.428571428571427</v>
      </c>
      <c r="Y28" s="374"/>
      <c r="Z28" s="135">
        <v>4000</v>
      </c>
      <c r="AA28" s="129">
        <v>4000</v>
      </c>
      <c r="AB28" s="129">
        <v>4000</v>
      </c>
      <c r="AC28" s="129">
        <f t="shared" si="6"/>
        <v>12000</v>
      </c>
      <c r="AD28" s="424">
        <f t="shared" si="22"/>
        <v>34.285714285714285</v>
      </c>
      <c r="AE28" s="374"/>
      <c r="AF28" s="424">
        <f t="shared" si="8"/>
        <v>23000</v>
      </c>
      <c r="AG28" s="424">
        <f t="shared" si="9"/>
        <v>65.714285714285708</v>
      </c>
      <c r="AH28" s="374"/>
      <c r="AI28" s="424">
        <v>3000</v>
      </c>
      <c r="AJ28" s="129">
        <v>3000</v>
      </c>
      <c r="AK28" s="129">
        <v>3000</v>
      </c>
      <c r="AL28" s="129">
        <f t="shared" si="10"/>
        <v>9000</v>
      </c>
      <c r="AM28" s="424">
        <f t="shared" si="23"/>
        <v>25.714285714285715</v>
      </c>
      <c r="AN28" s="374"/>
      <c r="AO28" s="424">
        <v>1000</v>
      </c>
      <c r="AP28" s="129">
        <v>1000</v>
      </c>
      <c r="AQ28" s="129">
        <v>1000</v>
      </c>
      <c r="AR28" s="129">
        <f t="shared" si="12"/>
        <v>3000</v>
      </c>
      <c r="AS28" s="424">
        <f t="shared" si="24"/>
        <v>8.5714285714285712</v>
      </c>
      <c r="AT28" s="374"/>
      <c r="AU28" s="424">
        <f t="shared" si="14"/>
        <v>12000</v>
      </c>
      <c r="AV28" s="424">
        <f t="shared" si="15"/>
        <v>34.285714285714285</v>
      </c>
      <c r="AW28" s="374"/>
      <c r="AX28" s="424">
        <f t="shared" si="16"/>
        <v>35000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5000</v>
      </c>
      <c r="P29" s="136">
        <v>6000</v>
      </c>
      <c r="Q29" s="137">
        <v>6000</v>
      </c>
      <c r="R29" s="129">
        <v>5000</v>
      </c>
      <c r="S29" s="375"/>
      <c r="T29" s="129">
        <v>1000</v>
      </c>
      <c r="U29" s="129"/>
      <c r="V29" s="129">
        <v>1000</v>
      </c>
      <c r="W29" s="129">
        <f t="shared" si="4"/>
        <v>2000</v>
      </c>
      <c r="X29" s="135">
        <f t="shared" si="5"/>
        <v>40</v>
      </c>
      <c r="Y29" s="374"/>
      <c r="Z29" s="135">
        <v>1000</v>
      </c>
      <c r="AA29" s="129"/>
      <c r="AB29" s="129"/>
      <c r="AC29" s="129">
        <f t="shared" si="6"/>
        <v>1000</v>
      </c>
      <c r="AD29" s="424">
        <f t="shared" si="22"/>
        <v>20</v>
      </c>
      <c r="AE29" s="374"/>
      <c r="AF29" s="424">
        <f t="shared" si="8"/>
        <v>3000</v>
      </c>
      <c r="AG29" s="424">
        <f t="shared" si="9"/>
        <v>60</v>
      </c>
      <c r="AH29" s="374"/>
      <c r="AI29" s="424">
        <v>1000</v>
      </c>
      <c r="AJ29" s="129"/>
      <c r="AK29" s="129"/>
      <c r="AL29" s="129">
        <f t="shared" si="10"/>
        <v>1000</v>
      </c>
      <c r="AM29" s="424">
        <f t="shared" si="23"/>
        <v>20</v>
      </c>
      <c r="AN29" s="374"/>
      <c r="AO29" s="424">
        <v>1000</v>
      </c>
      <c r="AP29" s="129"/>
      <c r="AQ29" s="129"/>
      <c r="AR29" s="129">
        <f t="shared" si="12"/>
        <v>1000</v>
      </c>
      <c r="AS29" s="424">
        <f t="shared" si="24"/>
        <v>20</v>
      </c>
      <c r="AT29" s="374"/>
      <c r="AU29" s="424">
        <f t="shared" si="14"/>
        <v>2000</v>
      </c>
      <c r="AV29" s="424">
        <f t="shared" si="15"/>
        <v>40</v>
      </c>
      <c r="AW29" s="374"/>
      <c r="AX29" s="424">
        <f t="shared" si="16"/>
        <v>5000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128000</v>
      </c>
      <c r="P30" s="131">
        <f>P31+P32+P33+P34</f>
        <v>135000</v>
      </c>
      <c r="Q30" s="132">
        <f>Q31+Q32+Q33+Q34</f>
        <v>140000</v>
      </c>
      <c r="R30" s="103">
        <f>R31+R32+R33+R34</f>
        <v>128000</v>
      </c>
      <c r="S30" s="379"/>
      <c r="T30" s="103">
        <f>T31+T32+T33+T34</f>
        <v>10000</v>
      </c>
      <c r="U30" s="103">
        <f>U31+U32+U33+U34</f>
        <v>8100</v>
      </c>
      <c r="V30" s="103">
        <f>V31+V32+V33+V34</f>
        <v>7700</v>
      </c>
      <c r="W30" s="103">
        <f t="shared" si="4"/>
        <v>25800</v>
      </c>
      <c r="X30" s="102">
        <f t="shared" si="5"/>
        <v>20.15625</v>
      </c>
      <c r="Y30" s="374"/>
      <c r="Z30" s="102">
        <f>Z31+Z32+Z33+Z34</f>
        <v>13000</v>
      </c>
      <c r="AA30" s="103">
        <f>AA31+AA32+AA33+AA34</f>
        <v>12600</v>
      </c>
      <c r="AB30" s="103">
        <f>AB31+AB32+AB33+AB34</f>
        <v>12900</v>
      </c>
      <c r="AC30" s="103">
        <f t="shared" si="6"/>
        <v>38500</v>
      </c>
      <c r="AD30" s="420">
        <f>AC30/(R30/100)</f>
        <v>30.078125</v>
      </c>
      <c r="AE30" s="374"/>
      <c r="AF30" s="420">
        <f t="shared" si="8"/>
        <v>64300</v>
      </c>
      <c r="AG30" s="420">
        <f t="shared" si="9"/>
        <v>50.234375</v>
      </c>
      <c r="AH30" s="374"/>
      <c r="AI30" s="420">
        <f>AI31+AI32+AI33+AI34</f>
        <v>12000</v>
      </c>
      <c r="AJ30" s="103">
        <f>AJ31+AJ32+AJ33+AJ34</f>
        <v>12500</v>
      </c>
      <c r="AK30" s="103">
        <f>AK31+AK32+AK33+AK34</f>
        <v>12700</v>
      </c>
      <c r="AL30" s="103">
        <f t="shared" si="10"/>
        <v>37200</v>
      </c>
      <c r="AM30" s="420">
        <f>AL30/(R30/100)</f>
        <v>29.0625</v>
      </c>
      <c r="AN30" s="374"/>
      <c r="AO30" s="420">
        <f>AO31+AO32+AO33+AO34</f>
        <v>9000</v>
      </c>
      <c r="AP30" s="103">
        <f>AP31+AP32+AP33+AP34</f>
        <v>9300</v>
      </c>
      <c r="AQ30" s="103">
        <f>AQ31+AQ32+AQ33+AQ34</f>
        <v>8200</v>
      </c>
      <c r="AR30" s="103">
        <f t="shared" si="12"/>
        <v>26500</v>
      </c>
      <c r="AS30" s="420">
        <f>AR30/(R30/100)</f>
        <v>20.703125</v>
      </c>
      <c r="AT30" s="374"/>
      <c r="AU30" s="420">
        <f t="shared" si="14"/>
        <v>63700</v>
      </c>
      <c r="AV30" s="420">
        <f t="shared" si="15"/>
        <v>49.765625</v>
      </c>
      <c r="AW30" s="374"/>
      <c r="AX30" s="420">
        <f t="shared" si="16"/>
        <v>128000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16000</v>
      </c>
      <c r="P31" s="136">
        <v>16000</v>
      </c>
      <c r="Q31" s="137">
        <v>16000</v>
      </c>
      <c r="R31" s="129">
        <v>16000</v>
      </c>
      <c r="S31" s="375"/>
      <c r="T31" s="129">
        <v>1200</v>
      </c>
      <c r="U31" s="129">
        <v>1400</v>
      </c>
      <c r="V31" s="129">
        <v>1400</v>
      </c>
      <c r="W31" s="129">
        <f t="shared" si="4"/>
        <v>4000</v>
      </c>
      <c r="X31" s="135">
        <f t="shared" si="5"/>
        <v>25</v>
      </c>
      <c r="Y31" s="374"/>
      <c r="Z31" s="135">
        <v>1200</v>
      </c>
      <c r="AA31" s="129">
        <v>1500</v>
      </c>
      <c r="AB31" s="129">
        <v>1500</v>
      </c>
      <c r="AC31" s="129">
        <f t="shared" si="6"/>
        <v>4200</v>
      </c>
      <c r="AD31" s="424">
        <f>AC31/(R31/100)</f>
        <v>26.25</v>
      </c>
      <c r="AE31" s="374"/>
      <c r="AF31" s="424">
        <f t="shared" si="8"/>
        <v>8200</v>
      </c>
      <c r="AG31" s="424">
        <f t="shared" si="9"/>
        <v>51.25</v>
      </c>
      <c r="AH31" s="374"/>
      <c r="AI31" s="424">
        <v>1200</v>
      </c>
      <c r="AJ31" s="129">
        <v>1400</v>
      </c>
      <c r="AK31" s="129">
        <v>1400</v>
      </c>
      <c r="AL31" s="129">
        <f t="shared" si="10"/>
        <v>4000</v>
      </c>
      <c r="AM31" s="424">
        <f>AL31/(R31/100)</f>
        <v>25</v>
      </c>
      <c r="AN31" s="374"/>
      <c r="AO31" s="424">
        <v>1200</v>
      </c>
      <c r="AP31" s="129">
        <v>1400</v>
      </c>
      <c r="AQ31" s="129">
        <v>1200</v>
      </c>
      <c r="AR31" s="129">
        <f t="shared" si="12"/>
        <v>3800</v>
      </c>
      <c r="AS31" s="424">
        <f>AR31/(R31/100)</f>
        <v>23.75</v>
      </c>
      <c r="AT31" s="374"/>
      <c r="AU31" s="424">
        <f t="shared" si="14"/>
        <v>7800</v>
      </c>
      <c r="AV31" s="424">
        <f t="shared" si="15"/>
        <v>48.75</v>
      </c>
      <c r="AW31" s="374"/>
      <c r="AX31" s="424">
        <f t="shared" si="16"/>
        <v>16000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96000</v>
      </c>
      <c r="P32" s="136">
        <v>102000</v>
      </c>
      <c r="Q32" s="137">
        <v>107000</v>
      </c>
      <c r="R32" s="129">
        <v>96000</v>
      </c>
      <c r="S32" s="375"/>
      <c r="T32" s="129">
        <v>7600</v>
      </c>
      <c r="U32" s="129">
        <v>5600</v>
      </c>
      <c r="V32" s="129">
        <v>5000</v>
      </c>
      <c r="W32" s="129">
        <f t="shared" si="4"/>
        <v>18200</v>
      </c>
      <c r="X32" s="135">
        <f t="shared" si="5"/>
        <v>18.958333333333332</v>
      </c>
      <c r="Y32" s="374"/>
      <c r="Z32" s="135">
        <v>10500</v>
      </c>
      <c r="AA32" s="129">
        <v>9600</v>
      </c>
      <c r="AB32" s="129">
        <v>9700</v>
      </c>
      <c r="AC32" s="129">
        <f t="shared" si="6"/>
        <v>29800</v>
      </c>
      <c r="AD32" s="424">
        <f>AC32/(R32/100)</f>
        <v>31.041666666666668</v>
      </c>
      <c r="AE32" s="374"/>
      <c r="AF32" s="424">
        <f t="shared" si="8"/>
        <v>48000</v>
      </c>
      <c r="AG32" s="424">
        <f t="shared" si="9"/>
        <v>50</v>
      </c>
      <c r="AH32" s="374"/>
      <c r="AI32" s="424">
        <v>9500</v>
      </c>
      <c r="AJ32" s="129">
        <v>9600</v>
      </c>
      <c r="AK32" s="129">
        <v>9700</v>
      </c>
      <c r="AL32" s="129">
        <f t="shared" si="10"/>
        <v>28800</v>
      </c>
      <c r="AM32" s="424">
        <f>AL32/(R32/100)</f>
        <v>30</v>
      </c>
      <c r="AN32" s="374"/>
      <c r="AO32" s="424">
        <v>6300</v>
      </c>
      <c r="AP32" s="129">
        <v>6400</v>
      </c>
      <c r="AQ32" s="129">
        <v>6500</v>
      </c>
      <c r="AR32" s="129">
        <f t="shared" si="12"/>
        <v>19200</v>
      </c>
      <c r="AS32" s="424">
        <f>AR32/(R32/100)</f>
        <v>20</v>
      </c>
      <c r="AT32" s="374"/>
      <c r="AU32" s="424">
        <f t="shared" si="14"/>
        <v>48000</v>
      </c>
      <c r="AV32" s="424">
        <f t="shared" si="15"/>
        <v>50</v>
      </c>
      <c r="AW32" s="374"/>
      <c r="AX32" s="424">
        <f t="shared" si="16"/>
        <v>96000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7000</v>
      </c>
      <c r="P33" s="136">
        <v>7000</v>
      </c>
      <c r="Q33" s="137">
        <v>7000</v>
      </c>
      <c r="R33" s="129">
        <v>7000</v>
      </c>
      <c r="S33" s="375"/>
      <c r="T33" s="129">
        <v>500</v>
      </c>
      <c r="U33" s="129">
        <v>600</v>
      </c>
      <c r="V33" s="129">
        <v>700</v>
      </c>
      <c r="W33" s="129">
        <f t="shared" si="4"/>
        <v>1800</v>
      </c>
      <c r="X33" s="135">
        <f t="shared" si="5"/>
        <v>25.714285714285715</v>
      </c>
      <c r="Y33" s="374"/>
      <c r="Z33" s="135">
        <v>500</v>
      </c>
      <c r="AA33" s="129">
        <v>600</v>
      </c>
      <c r="AB33" s="129">
        <v>700</v>
      </c>
      <c r="AC33" s="129">
        <f t="shared" si="6"/>
        <v>1800</v>
      </c>
      <c r="AD33" s="424">
        <f>AC33/(R33/100)</f>
        <v>25.714285714285715</v>
      </c>
      <c r="AE33" s="374"/>
      <c r="AF33" s="424">
        <f t="shared" si="8"/>
        <v>3600</v>
      </c>
      <c r="AG33" s="424">
        <f t="shared" si="9"/>
        <v>51.428571428571431</v>
      </c>
      <c r="AH33" s="374"/>
      <c r="AI33" s="424">
        <v>600</v>
      </c>
      <c r="AJ33" s="129">
        <v>700</v>
      </c>
      <c r="AK33" s="129">
        <v>800</v>
      </c>
      <c r="AL33" s="129">
        <f t="shared" si="10"/>
        <v>2100</v>
      </c>
      <c r="AM33" s="424">
        <f>AL33/(R33/100)</f>
        <v>30</v>
      </c>
      <c r="AN33" s="374"/>
      <c r="AO33" s="424">
        <v>400</v>
      </c>
      <c r="AP33" s="129">
        <v>400</v>
      </c>
      <c r="AQ33" s="129">
        <v>500</v>
      </c>
      <c r="AR33" s="129">
        <f t="shared" si="12"/>
        <v>1300</v>
      </c>
      <c r="AS33" s="424">
        <f>AR33/(R33/100)</f>
        <v>18.571428571428573</v>
      </c>
      <c r="AT33" s="374"/>
      <c r="AU33" s="424">
        <f t="shared" si="14"/>
        <v>3400</v>
      </c>
      <c r="AV33" s="424">
        <f t="shared" si="15"/>
        <v>48.571428571428569</v>
      </c>
      <c r="AW33" s="374"/>
      <c r="AX33" s="424">
        <f t="shared" si="16"/>
        <v>7000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9000</v>
      </c>
      <c r="P34" s="136">
        <v>10000</v>
      </c>
      <c r="Q34" s="137">
        <v>10000</v>
      </c>
      <c r="R34" s="129">
        <v>9000</v>
      </c>
      <c r="S34" s="375"/>
      <c r="T34" s="129">
        <v>700</v>
      </c>
      <c r="U34" s="129">
        <v>500</v>
      </c>
      <c r="V34" s="129">
        <v>600</v>
      </c>
      <c r="W34" s="129">
        <f t="shared" si="4"/>
        <v>1800</v>
      </c>
      <c r="X34" s="135">
        <f t="shared" si="5"/>
        <v>20</v>
      </c>
      <c r="Y34" s="374"/>
      <c r="Z34" s="135">
        <v>800</v>
      </c>
      <c r="AA34" s="129">
        <v>900</v>
      </c>
      <c r="AB34" s="129">
        <v>1000</v>
      </c>
      <c r="AC34" s="129">
        <f t="shared" si="6"/>
        <v>2700</v>
      </c>
      <c r="AD34" s="424">
        <f>AC34/(R34/100)</f>
        <v>30</v>
      </c>
      <c r="AE34" s="374"/>
      <c r="AF34" s="424">
        <f t="shared" si="8"/>
        <v>4500</v>
      </c>
      <c r="AG34" s="424">
        <f t="shared" si="9"/>
        <v>50</v>
      </c>
      <c r="AH34" s="374"/>
      <c r="AI34" s="424">
        <v>700</v>
      </c>
      <c r="AJ34" s="129">
        <v>800</v>
      </c>
      <c r="AK34" s="129">
        <v>800</v>
      </c>
      <c r="AL34" s="129">
        <f t="shared" si="10"/>
        <v>2300</v>
      </c>
      <c r="AM34" s="424">
        <f>AL34/(R34/100)</f>
        <v>25.555555555555557</v>
      </c>
      <c r="AN34" s="374"/>
      <c r="AO34" s="424">
        <v>1100</v>
      </c>
      <c r="AP34" s="129">
        <v>1100</v>
      </c>
      <c r="AQ34" s="129"/>
      <c r="AR34" s="129">
        <f t="shared" si="12"/>
        <v>2200</v>
      </c>
      <c r="AS34" s="424">
        <f>AR34/(R34/100)</f>
        <v>24.444444444444443</v>
      </c>
      <c r="AT34" s="374"/>
      <c r="AU34" s="424">
        <f t="shared" si="14"/>
        <v>4500</v>
      </c>
      <c r="AV34" s="424">
        <f t="shared" si="15"/>
        <v>50</v>
      </c>
      <c r="AW34" s="374"/>
      <c r="AX34" s="424">
        <f t="shared" si="16"/>
        <v>9000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>O36</f>
        <v>964000</v>
      </c>
      <c r="P35" s="119">
        <f>P36</f>
        <v>1011000</v>
      </c>
      <c r="Q35" s="120">
        <f>Q36</f>
        <v>1055000</v>
      </c>
      <c r="R35" s="118">
        <f>R36</f>
        <v>964000</v>
      </c>
      <c r="S35" s="379"/>
      <c r="T35" s="118">
        <f>T36</f>
        <v>145700</v>
      </c>
      <c r="U35" s="118">
        <f>U36</f>
        <v>62500</v>
      </c>
      <c r="V35" s="118">
        <f>V36</f>
        <v>62900</v>
      </c>
      <c r="W35" s="118">
        <f>SUM(T35:V35)</f>
        <v>271100</v>
      </c>
      <c r="X35" s="117">
        <f t="shared" si="5"/>
        <v>28.122406639004151</v>
      </c>
      <c r="Y35" s="374"/>
      <c r="Z35" s="117">
        <f>Z36</f>
        <v>96600</v>
      </c>
      <c r="AA35" s="118">
        <f>AA36</f>
        <v>95800</v>
      </c>
      <c r="AB35" s="118">
        <f>AB36</f>
        <v>113600</v>
      </c>
      <c r="AC35" s="118">
        <f>SUM(Z35:AB35)</f>
        <v>306000</v>
      </c>
      <c r="AD35" s="422">
        <f t="shared" ref="AD35:AD58" si="25">AC35/(R35/100)</f>
        <v>31.742738589211619</v>
      </c>
      <c r="AE35" s="374"/>
      <c r="AF35" s="422">
        <f t="shared" si="8"/>
        <v>577100</v>
      </c>
      <c r="AG35" s="422">
        <f t="shared" si="9"/>
        <v>59.865145228215766</v>
      </c>
      <c r="AH35" s="374"/>
      <c r="AI35" s="422">
        <f>AI36</f>
        <v>75900</v>
      </c>
      <c r="AJ35" s="118">
        <f>AJ36</f>
        <v>76300</v>
      </c>
      <c r="AK35" s="118">
        <f>AK36</f>
        <v>74800</v>
      </c>
      <c r="AL35" s="118">
        <f>SUM(AI35:AK35)</f>
        <v>227000</v>
      </c>
      <c r="AM35" s="422">
        <f t="shared" ref="AM35:AM58" si="26">AL35/(R35/100)</f>
        <v>23.547717842323653</v>
      </c>
      <c r="AN35" s="374"/>
      <c r="AO35" s="422">
        <f>AO36</f>
        <v>59200</v>
      </c>
      <c r="AP35" s="118">
        <f>AP36</f>
        <v>42600</v>
      </c>
      <c r="AQ35" s="118">
        <f>AQ36</f>
        <v>58100</v>
      </c>
      <c r="AR35" s="118">
        <f>SUM(AO35:AQ35)</f>
        <v>159900</v>
      </c>
      <c r="AS35" s="422">
        <f t="shared" ref="AS35:AS58" si="27">AR35/(R35/100)</f>
        <v>16.587136929460581</v>
      </c>
      <c r="AT35" s="374"/>
      <c r="AU35" s="422">
        <f>AL35+AR35</f>
        <v>386900</v>
      </c>
      <c r="AV35" s="422">
        <f t="shared" si="15"/>
        <v>40.134854771784234</v>
      </c>
      <c r="AW35" s="374"/>
      <c r="AX35" s="422">
        <f t="shared" si="16"/>
        <v>964000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>O37+O40+O42</f>
        <v>964000</v>
      </c>
      <c r="P36" s="127">
        <f>P37+P40+P42</f>
        <v>1011000</v>
      </c>
      <c r="Q36" s="128">
        <f>Q37+Q40+Q42</f>
        <v>1055000</v>
      </c>
      <c r="R36" s="126">
        <f>R37+R40+R42</f>
        <v>964000</v>
      </c>
      <c r="S36" s="388"/>
      <c r="T36" s="126">
        <f>T37+T40+T42</f>
        <v>145700</v>
      </c>
      <c r="U36" s="126">
        <f>U37+U40+U42</f>
        <v>62500</v>
      </c>
      <c r="V36" s="126">
        <f>V37+V40+V42</f>
        <v>62900</v>
      </c>
      <c r="W36" s="126">
        <f>W37+W40+W42</f>
        <v>271100</v>
      </c>
      <c r="X36" s="125">
        <f t="shared" si="5"/>
        <v>28.122406639004151</v>
      </c>
      <c r="Y36" s="374"/>
      <c r="Z36" s="125">
        <f>Z37+Z40+Z42</f>
        <v>96600</v>
      </c>
      <c r="AA36" s="126">
        <f>AA37+AA40+AA42</f>
        <v>95800</v>
      </c>
      <c r="AB36" s="126">
        <f>AB37+AB40+AB42</f>
        <v>113600</v>
      </c>
      <c r="AC36" s="126">
        <f>AC37+AC40+AC42</f>
        <v>306000</v>
      </c>
      <c r="AD36" s="423">
        <f t="shared" si="25"/>
        <v>31.742738589211619</v>
      </c>
      <c r="AE36" s="374"/>
      <c r="AF36" s="423">
        <f t="shared" si="8"/>
        <v>577100</v>
      </c>
      <c r="AG36" s="423">
        <f t="shared" si="9"/>
        <v>59.865145228215766</v>
      </c>
      <c r="AH36" s="374"/>
      <c r="AI36" s="423">
        <f>AI37+AI40+AI42</f>
        <v>75900</v>
      </c>
      <c r="AJ36" s="126">
        <f>AJ37+AJ40+AJ42</f>
        <v>76300</v>
      </c>
      <c r="AK36" s="126">
        <f>AK37+AK40+AK42</f>
        <v>74800</v>
      </c>
      <c r="AL36" s="126">
        <f>AL37+AL40+AL42</f>
        <v>227000</v>
      </c>
      <c r="AM36" s="423">
        <f t="shared" si="26"/>
        <v>23.547717842323653</v>
      </c>
      <c r="AN36" s="374"/>
      <c r="AO36" s="423">
        <f>AO37+AO40+AO42</f>
        <v>59200</v>
      </c>
      <c r="AP36" s="126">
        <f>AP37+AP40+AP42</f>
        <v>42600</v>
      </c>
      <c r="AQ36" s="126">
        <f>AQ37+AQ40+AQ42</f>
        <v>58100</v>
      </c>
      <c r="AR36" s="126">
        <f>AR37+AR40+AR42</f>
        <v>159900</v>
      </c>
      <c r="AS36" s="423">
        <f t="shared" si="27"/>
        <v>16.587136929460581</v>
      </c>
      <c r="AT36" s="374"/>
      <c r="AU36" s="423">
        <f>AL36+AR36</f>
        <v>386900</v>
      </c>
      <c r="AV36" s="423">
        <f t="shared" si="15"/>
        <v>40.134854771784234</v>
      </c>
      <c r="AW36" s="374"/>
      <c r="AX36" s="423">
        <f t="shared" si="16"/>
        <v>964000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63</v>
      </c>
      <c r="K37" s="61"/>
      <c r="L37" s="62"/>
      <c r="M37" s="63"/>
      <c r="N37" s="101" t="s">
        <v>64</v>
      </c>
      <c r="O37" s="103">
        <f>O38+O39</f>
        <v>935000</v>
      </c>
      <c r="P37" s="131">
        <f>P38+P39</f>
        <v>976000</v>
      </c>
      <c r="Q37" s="132">
        <f>Q38+Q39</f>
        <v>1018000</v>
      </c>
      <c r="R37" s="103">
        <f>R38+R39</f>
        <v>935000</v>
      </c>
      <c r="S37" s="379"/>
      <c r="T37" s="103">
        <f>T38+T39</f>
        <v>142200</v>
      </c>
      <c r="U37" s="103">
        <f>U38+U39</f>
        <v>60200</v>
      </c>
      <c r="V37" s="103">
        <f>V38+V39</f>
        <v>60200</v>
      </c>
      <c r="W37" s="103">
        <f>SUM(T37:V37)</f>
        <v>262600</v>
      </c>
      <c r="X37" s="102">
        <f t="shared" si="5"/>
        <v>28.085561497326204</v>
      </c>
      <c r="Y37" s="374"/>
      <c r="Z37" s="102">
        <f>Z38+Z39</f>
        <v>94000</v>
      </c>
      <c r="AA37" s="103">
        <f>AA38+AA39</f>
        <v>93000</v>
      </c>
      <c r="AB37" s="103">
        <f>AB38+AB39</f>
        <v>110800</v>
      </c>
      <c r="AC37" s="103">
        <f>SUM(Z37:AB37)</f>
        <v>297800</v>
      </c>
      <c r="AD37" s="420">
        <f t="shared" si="25"/>
        <v>31.850267379679146</v>
      </c>
      <c r="AE37" s="374"/>
      <c r="AF37" s="420">
        <f t="shared" si="8"/>
        <v>560400</v>
      </c>
      <c r="AG37" s="420">
        <f t="shared" si="9"/>
        <v>59.935828877005349</v>
      </c>
      <c r="AH37" s="374"/>
      <c r="AI37" s="420">
        <f>AI38+AI39</f>
        <v>73300</v>
      </c>
      <c r="AJ37" s="103">
        <f>AJ38+AJ39</f>
        <v>74000</v>
      </c>
      <c r="AK37" s="103">
        <f>AK38+AK39</f>
        <v>72000</v>
      </c>
      <c r="AL37" s="103">
        <f>SUM(AI37:AK37)</f>
        <v>219300</v>
      </c>
      <c r="AM37" s="420">
        <f t="shared" si="26"/>
        <v>23.454545454545453</v>
      </c>
      <c r="AN37" s="374"/>
      <c r="AO37" s="420">
        <f>AO38+AO39</f>
        <v>57000</v>
      </c>
      <c r="AP37" s="103">
        <f>AP38+AP39</f>
        <v>40900</v>
      </c>
      <c r="AQ37" s="103">
        <f>AQ38+AQ39</f>
        <v>57400</v>
      </c>
      <c r="AR37" s="103">
        <f>SUM(AO37:AQ37)</f>
        <v>155300</v>
      </c>
      <c r="AS37" s="420">
        <f t="shared" si="27"/>
        <v>16.609625668449198</v>
      </c>
      <c r="AT37" s="374"/>
      <c r="AU37" s="420">
        <f>AL37+AR37</f>
        <v>374600</v>
      </c>
      <c r="AV37" s="420">
        <f t="shared" si="15"/>
        <v>40.064171122994651</v>
      </c>
      <c r="AW37" s="374"/>
      <c r="AX37" s="420">
        <f t="shared" si="16"/>
        <v>935000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1</v>
      </c>
      <c r="L38" s="62"/>
      <c r="M38" s="63"/>
      <c r="N38" s="134" t="s">
        <v>65</v>
      </c>
      <c r="O38" s="129">
        <v>900000</v>
      </c>
      <c r="P38" s="136">
        <v>940000</v>
      </c>
      <c r="Q38" s="137">
        <v>980000</v>
      </c>
      <c r="R38" s="129">
        <v>900000</v>
      </c>
      <c r="S38" s="375"/>
      <c r="T38" s="129">
        <v>135000</v>
      </c>
      <c r="U38" s="129">
        <v>57300</v>
      </c>
      <c r="V38" s="129">
        <v>57300</v>
      </c>
      <c r="W38" s="129">
        <f>SUM(T38:V38)</f>
        <v>249600</v>
      </c>
      <c r="X38" s="135">
        <f t="shared" si="5"/>
        <v>27.733333333333334</v>
      </c>
      <c r="Y38" s="374"/>
      <c r="Z38" s="135">
        <v>90000</v>
      </c>
      <c r="AA38" s="129">
        <v>90000</v>
      </c>
      <c r="AB38" s="129">
        <v>107000</v>
      </c>
      <c r="AC38" s="129">
        <f>SUM(Z38:AB38)</f>
        <v>287000</v>
      </c>
      <c r="AD38" s="424">
        <f t="shared" si="25"/>
        <v>31.888888888888889</v>
      </c>
      <c r="AE38" s="374"/>
      <c r="AF38" s="424">
        <f t="shared" si="8"/>
        <v>536600</v>
      </c>
      <c r="AG38" s="424">
        <f t="shared" si="9"/>
        <v>59.62222222222222</v>
      </c>
      <c r="AH38" s="374"/>
      <c r="AI38" s="424">
        <v>70000</v>
      </c>
      <c r="AJ38" s="129">
        <v>70000</v>
      </c>
      <c r="AK38" s="129">
        <v>70000</v>
      </c>
      <c r="AL38" s="129">
        <f>SUM(AI38:AK38)</f>
        <v>210000</v>
      </c>
      <c r="AM38" s="424">
        <f t="shared" si="26"/>
        <v>23.333333333333332</v>
      </c>
      <c r="AN38" s="374"/>
      <c r="AO38" s="424">
        <v>56000</v>
      </c>
      <c r="AP38" s="129">
        <v>40000</v>
      </c>
      <c r="AQ38" s="129">
        <v>57400</v>
      </c>
      <c r="AR38" s="129">
        <f>SUM(AO38:AQ38)</f>
        <v>153400</v>
      </c>
      <c r="AS38" s="424">
        <f t="shared" si="27"/>
        <v>17.044444444444444</v>
      </c>
      <c r="AT38" s="374"/>
      <c r="AU38" s="424">
        <f>AL38+AR38</f>
        <v>363400</v>
      </c>
      <c r="AV38" s="424">
        <f t="shared" si="15"/>
        <v>40.37777777777778</v>
      </c>
      <c r="AW38" s="374"/>
      <c r="AX38" s="424">
        <f t="shared" si="16"/>
        <v>900000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4</v>
      </c>
      <c r="L39" s="62"/>
      <c r="M39" s="63"/>
      <c r="N39" s="134" t="s">
        <v>66</v>
      </c>
      <c r="O39" s="129">
        <v>35000</v>
      </c>
      <c r="P39" s="136">
        <v>36000</v>
      </c>
      <c r="Q39" s="137">
        <v>38000</v>
      </c>
      <c r="R39" s="129">
        <v>35000</v>
      </c>
      <c r="S39" s="375"/>
      <c r="T39" s="129">
        <v>7200</v>
      </c>
      <c r="U39" s="129">
        <v>2900</v>
      </c>
      <c r="V39" s="129">
        <v>2900</v>
      </c>
      <c r="W39" s="129">
        <f>SUM(T39:V39)</f>
        <v>13000</v>
      </c>
      <c r="X39" s="135">
        <f t="shared" si="5"/>
        <v>37.142857142857146</v>
      </c>
      <c r="Y39" s="374"/>
      <c r="Z39" s="135">
        <v>4000</v>
      </c>
      <c r="AA39" s="129">
        <v>3000</v>
      </c>
      <c r="AB39" s="129">
        <v>3800</v>
      </c>
      <c r="AC39" s="129">
        <f>SUM(Z39:AB39)</f>
        <v>10800</v>
      </c>
      <c r="AD39" s="424">
        <f t="shared" si="25"/>
        <v>30.857142857142858</v>
      </c>
      <c r="AE39" s="374"/>
      <c r="AF39" s="424">
        <f t="shared" si="8"/>
        <v>23800</v>
      </c>
      <c r="AG39" s="424">
        <f t="shared" si="9"/>
        <v>68</v>
      </c>
      <c r="AH39" s="374"/>
      <c r="AI39" s="424">
        <v>3300</v>
      </c>
      <c r="AJ39" s="129">
        <v>4000</v>
      </c>
      <c r="AK39" s="129">
        <v>2000</v>
      </c>
      <c r="AL39" s="129">
        <f>SUM(AI39:AK39)</f>
        <v>9300</v>
      </c>
      <c r="AM39" s="424">
        <f t="shared" si="26"/>
        <v>26.571428571428573</v>
      </c>
      <c r="AN39" s="374"/>
      <c r="AO39" s="424">
        <v>1000</v>
      </c>
      <c r="AP39" s="129">
        <v>900</v>
      </c>
      <c r="AQ39" s="129"/>
      <c r="AR39" s="129">
        <f>SUM(AO39:AQ39)</f>
        <v>1900</v>
      </c>
      <c r="AS39" s="424">
        <f t="shared" si="27"/>
        <v>5.4285714285714288</v>
      </c>
      <c r="AT39" s="374"/>
      <c r="AU39" s="424">
        <f>AL39+AR39</f>
        <v>11200</v>
      </c>
      <c r="AV39" s="424">
        <f t="shared" si="15"/>
        <v>32</v>
      </c>
      <c r="AW39" s="374"/>
      <c r="AX39" s="424">
        <f t="shared" si="16"/>
        <v>35000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130" t="s">
        <v>67</v>
      </c>
      <c r="K40" s="61"/>
      <c r="L40" s="62"/>
      <c r="M40" s="63"/>
      <c r="N40" s="101" t="s">
        <v>68</v>
      </c>
      <c r="O40" s="103">
        <f>O41</f>
        <v>8000</v>
      </c>
      <c r="P40" s="131">
        <f>P41</f>
        <v>10000</v>
      </c>
      <c r="Q40" s="132">
        <f>Q41</f>
        <v>10000</v>
      </c>
      <c r="R40" s="103">
        <f>R41</f>
        <v>8000</v>
      </c>
      <c r="S40" s="379"/>
      <c r="T40" s="103">
        <f>T41</f>
        <v>2000</v>
      </c>
      <c r="U40" s="103">
        <f>U41</f>
        <v>500</v>
      </c>
      <c r="V40" s="103">
        <f>V41</f>
        <v>900</v>
      </c>
      <c r="W40" s="103">
        <f>W41</f>
        <v>3400</v>
      </c>
      <c r="X40" s="102">
        <f t="shared" si="5"/>
        <v>42.5</v>
      </c>
      <c r="Y40" s="374"/>
      <c r="Z40" s="102">
        <f>Z41</f>
        <v>800</v>
      </c>
      <c r="AA40" s="103">
        <f>AA41</f>
        <v>1000</v>
      </c>
      <c r="AB40" s="103">
        <f>AB41</f>
        <v>1100</v>
      </c>
      <c r="AC40" s="103">
        <f>AC41</f>
        <v>2900</v>
      </c>
      <c r="AD40" s="420">
        <f t="shared" si="25"/>
        <v>36.25</v>
      </c>
      <c r="AE40" s="374"/>
      <c r="AF40" s="420">
        <f t="shared" si="8"/>
        <v>6300</v>
      </c>
      <c r="AG40" s="420">
        <f t="shared" si="9"/>
        <v>78.75</v>
      </c>
      <c r="AH40" s="374"/>
      <c r="AI40" s="420">
        <f>AI41</f>
        <v>800</v>
      </c>
      <c r="AJ40" s="103">
        <f>AJ41</f>
        <v>500</v>
      </c>
      <c r="AK40" s="103">
        <f>AK41</f>
        <v>400</v>
      </c>
      <c r="AL40" s="103">
        <f>AL41</f>
        <v>1700</v>
      </c>
      <c r="AM40" s="420">
        <f t="shared" si="26"/>
        <v>21.25</v>
      </c>
      <c r="AN40" s="374"/>
      <c r="AO40" s="420">
        <f>AO41</f>
        <v>0</v>
      </c>
      <c r="AP40" s="103">
        <f>AP41</f>
        <v>0</v>
      </c>
      <c r="AQ40" s="103">
        <f>AQ41</f>
        <v>0</v>
      </c>
      <c r="AR40" s="103">
        <f>AR41</f>
        <v>0</v>
      </c>
      <c r="AS40" s="420">
        <f t="shared" si="27"/>
        <v>0</v>
      </c>
      <c r="AT40" s="374"/>
      <c r="AU40" s="420">
        <f>AU41</f>
        <v>1700</v>
      </c>
      <c r="AV40" s="420">
        <f t="shared" si="15"/>
        <v>21.25</v>
      </c>
      <c r="AW40" s="374"/>
      <c r="AX40" s="420">
        <f t="shared" si="16"/>
        <v>8000</v>
      </c>
      <c r="AY40" s="420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4"/>
      <c r="H41" s="105"/>
      <c r="I41" s="59"/>
      <c r="J41" s="60"/>
      <c r="K41" s="133">
        <v>4</v>
      </c>
      <c r="L41" s="62"/>
      <c r="M41" s="63"/>
      <c r="N41" s="134" t="s">
        <v>66</v>
      </c>
      <c r="O41" s="129">
        <v>8000</v>
      </c>
      <c r="P41" s="136">
        <v>10000</v>
      </c>
      <c r="Q41" s="137">
        <v>10000</v>
      </c>
      <c r="R41" s="129">
        <v>8000</v>
      </c>
      <c r="S41" s="375"/>
      <c r="T41" s="129">
        <v>2000</v>
      </c>
      <c r="U41" s="129">
        <v>500</v>
      </c>
      <c r="V41" s="129">
        <v>900</v>
      </c>
      <c r="W41" s="129">
        <f>SUM(T41:V41)</f>
        <v>3400</v>
      </c>
      <c r="X41" s="135">
        <f t="shared" si="5"/>
        <v>42.5</v>
      </c>
      <c r="Y41" s="374"/>
      <c r="Z41" s="135">
        <v>800</v>
      </c>
      <c r="AA41" s="129">
        <v>1000</v>
      </c>
      <c r="AB41" s="129">
        <v>1100</v>
      </c>
      <c r="AC41" s="129">
        <f>SUM(Z41:AB41)</f>
        <v>2900</v>
      </c>
      <c r="AD41" s="424">
        <f t="shared" si="25"/>
        <v>36.25</v>
      </c>
      <c r="AE41" s="374"/>
      <c r="AF41" s="424">
        <f t="shared" si="8"/>
        <v>6300</v>
      </c>
      <c r="AG41" s="424">
        <f t="shared" si="9"/>
        <v>78.75</v>
      </c>
      <c r="AH41" s="374"/>
      <c r="AI41" s="424">
        <v>800</v>
      </c>
      <c r="AJ41" s="129">
        <v>500</v>
      </c>
      <c r="AK41" s="129">
        <v>400</v>
      </c>
      <c r="AL41" s="129">
        <f>SUM(AI41:AK41)</f>
        <v>1700</v>
      </c>
      <c r="AM41" s="424">
        <f t="shared" si="26"/>
        <v>21.25</v>
      </c>
      <c r="AN41" s="374"/>
      <c r="AO41" s="424"/>
      <c r="AP41" s="129"/>
      <c r="AQ41" s="129"/>
      <c r="AR41" s="129">
        <f>SUM(AO41:AQ41)</f>
        <v>0</v>
      </c>
      <c r="AS41" s="424">
        <f t="shared" si="27"/>
        <v>0</v>
      </c>
      <c r="AT41" s="374"/>
      <c r="AU41" s="424">
        <f t="shared" ref="AU41:AU58" si="28">AL41+AR41</f>
        <v>1700</v>
      </c>
      <c r="AV41" s="424">
        <f t="shared" si="15"/>
        <v>21.25</v>
      </c>
      <c r="AW41" s="374"/>
      <c r="AX41" s="424">
        <f t="shared" si="16"/>
        <v>8000</v>
      </c>
      <c r="AY41" s="424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59"/>
      <c r="J42" s="130" t="s">
        <v>55</v>
      </c>
      <c r="K42" s="61"/>
      <c r="L42" s="62"/>
      <c r="M42" s="63"/>
      <c r="N42" s="101" t="s">
        <v>56</v>
      </c>
      <c r="O42" s="102">
        <f>O43+O45+O44+O46</f>
        <v>21000</v>
      </c>
      <c r="P42" s="131">
        <f>P43+P45+P44+P46</f>
        <v>25000</v>
      </c>
      <c r="Q42" s="132">
        <f>Q43+Q45+Q44+Q46</f>
        <v>27000</v>
      </c>
      <c r="R42" s="102">
        <f>R43+R45+R44+R46</f>
        <v>21000</v>
      </c>
      <c r="S42" s="378"/>
      <c r="T42" s="102">
        <f>T43+T45+T44+T46</f>
        <v>1500</v>
      </c>
      <c r="U42" s="102">
        <f>U43+U45+U44+U46</f>
        <v>1800</v>
      </c>
      <c r="V42" s="102">
        <f>V43+V45+V44+V46</f>
        <v>1800</v>
      </c>
      <c r="W42" s="102">
        <f>W43+W44+W45+W46</f>
        <v>5100</v>
      </c>
      <c r="X42" s="102">
        <f t="shared" si="5"/>
        <v>24.285714285714285</v>
      </c>
      <c r="Y42" s="374"/>
      <c r="Z42" s="102">
        <f>Z43+Z45+Z44+Z46</f>
        <v>1800</v>
      </c>
      <c r="AA42" s="102">
        <f>AA43+AA45+AA44+AA46</f>
        <v>1800</v>
      </c>
      <c r="AB42" s="102">
        <f>AB43+AB45+AB44+AB46</f>
        <v>1700</v>
      </c>
      <c r="AC42" s="102">
        <f>AC43+AC44+AC45+AC46</f>
        <v>5300</v>
      </c>
      <c r="AD42" s="420">
        <f t="shared" si="25"/>
        <v>25.238095238095237</v>
      </c>
      <c r="AE42" s="374"/>
      <c r="AF42" s="420">
        <f t="shared" si="8"/>
        <v>10400</v>
      </c>
      <c r="AG42" s="420">
        <f t="shared" si="9"/>
        <v>49.523809523809526</v>
      </c>
      <c r="AH42" s="374"/>
      <c r="AI42" s="420">
        <f>AI43+AI45+AI44+AI46</f>
        <v>1800</v>
      </c>
      <c r="AJ42" s="102">
        <f>AJ43+AJ45+AJ44+AJ46</f>
        <v>1800</v>
      </c>
      <c r="AK42" s="102">
        <f>AK43+AK45+AK44+AK46</f>
        <v>2400</v>
      </c>
      <c r="AL42" s="102">
        <f>AL43+AL44+AL45+AL46</f>
        <v>6000</v>
      </c>
      <c r="AM42" s="420">
        <f t="shared" si="26"/>
        <v>28.571428571428573</v>
      </c>
      <c r="AN42" s="374"/>
      <c r="AO42" s="420">
        <f>AO43+AO45+AO44+AO46</f>
        <v>2200</v>
      </c>
      <c r="AP42" s="102">
        <f>AP43+AP45+AP44+AP46</f>
        <v>1700</v>
      </c>
      <c r="AQ42" s="102">
        <f>AQ43+AQ45+AQ44+AQ46</f>
        <v>700</v>
      </c>
      <c r="AR42" s="102">
        <f>AR43+AR44+AR45+AR46</f>
        <v>4600</v>
      </c>
      <c r="AS42" s="420">
        <f t="shared" si="27"/>
        <v>21.904761904761905</v>
      </c>
      <c r="AT42" s="374"/>
      <c r="AU42" s="420">
        <f t="shared" si="28"/>
        <v>10600</v>
      </c>
      <c r="AV42" s="420">
        <f t="shared" si="15"/>
        <v>50.476190476190474</v>
      </c>
      <c r="AW42" s="374"/>
      <c r="AX42" s="420">
        <f>AX43+AX44+AX45+AX46</f>
        <v>21000</v>
      </c>
      <c r="AY42" s="420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60"/>
      <c r="K43" s="133">
        <v>2</v>
      </c>
      <c r="L43" s="62"/>
      <c r="M43" s="63"/>
      <c r="N43" s="134" t="s">
        <v>57</v>
      </c>
      <c r="O43" s="129">
        <v>7000</v>
      </c>
      <c r="P43" s="136">
        <v>9000</v>
      </c>
      <c r="Q43" s="137">
        <v>10000</v>
      </c>
      <c r="R43" s="129">
        <v>7000</v>
      </c>
      <c r="S43" s="375"/>
      <c r="T43" s="129">
        <v>500</v>
      </c>
      <c r="U43" s="129">
        <v>600</v>
      </c>
      <c r="V43" s="129">
        <v>600</v>
      </c>
      <c r="W43" s="129">
        <f t="shared" ref="W43:W48" si="29">SUM(T43:V43)</f>
        <v>1700</v>
      </c>
      <c r="X43" s="135">
        <f t="shared" si="5"/>
        <v>24.285714285714285</v>
      </c>
      <c r="Y43" s="374"/>
      <c r="Z43" s="135">
        <v>600</v>
      </c>
      <c r="AA43" s="129">
        <v>600</v>
      </c>
      <c r="AB43" s="129">
        <v>600</v>
      </c>
      <c r="AC43" s="129">
        <f t="shared" ref="AC43:AC48" si="30">SUM(Z43:AB43)</f>
        <v>1800</v>
      </c>
      <c r="AD43" s="424">
        <f t="shared" si="25"/>
        <v>25.714285714285715</v>
      </c>
      <c r="AE43" s="374"/>
      <c r="AF43" s="424">
        <f t="shared" si="8"/>
        <v>3500</v>
      </c>
      <c r="AG43" s="424">
        <f t="shared" si="9"/>
        <v>50</v>
      </c>
      <c r="AH43" s="374"/>
      <c r="AI43" s="424">
        <v>600</v>
      </c>
      <c r="AJ43" s="129">
        <v>600</v>
      </c>
      <c r="AK43" s="129">
        <v>600</v>
      </c>
      <c r="AL43" s="129">
        <f t="shared" ref="AL43:AL48" si="31">SUM(AI43:AK43)</f>
        <v>1800</v>
      </c>
      <c r="AM43" s="424">
        <f t="shared" si="26"/>
        <v>25.714285714285715</v>
      </c>
      <c r="AN43" s="374"/>
      <c r="AO43" s="424">
        <v>500</v>
      </c>
      <c r="AP43" s="129">
        <v>600</v>
      </c>
      <c r="AQ43" s="129">
        <v>600</v>
      </c>
      <c r="AR43" s="129">
        <f t="shared" ref="AR43:AR48" si="32">SUM(AO43:AQ43)</f>
        <v>1700</v>
      </c>
      <c r="AS43" s="424">
        <f t="shared" si="27"/>
        <v>24.285714285714285</v>
      </c>
      <c r="AT43" s="374"/>
      <c r="AU43" s="424">
        <f t="shared" si="28"/>
        <v>3500</v>
      </c>
      <c r="AV43" s="424">
        <f t="shared" si="15"/>
        <v>50</v>
      </c>
      <c r="AW43" s="374"/>
      <c r="AX43" s="424">
        <f t="shared" ref="AX43:AX54" si="33">AF43+AU43</f>
        <v>7000</v>
      </c>
      <c r="AY43" s="424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3</v>
      </c>
      <c r="L44" s="62"/>
      <c r="M44" s="63"/>
      <c r="N44" s="134" t="s">
        <v>85</v>
      </c>
      <c r="O44" s="135">
        <v>7000</v>
      </c>
      <c r="P44" s="136">
        <v>8000</v>
      </c>
      <c r="Q44" s="137">
        <v>9000</v>
      </c>
      <c r="R44" s="135">
        <v>7000</v>
      </c>
      <c r="S44" s="377"/>
      <c r="T44" s="135">
        <v>500</v>
      </c>
      <c r="U44" s="135">
        <v>600</v>
      </c>
      <c r="V44" s="135">
        <v>600</v>
      </c>
      <c r="W44" s="135">
        <f t="shared" si="29"/>
        <v>1700</v>
      </c>
      <c r="X44" s="135">
        <f t="shared" si="5"/>
        <v>24.285714285714285</v>
      </c>
      <c r="Y44" s="374"/>
      <c r="Z44" s="135">
        <v>600</v>
      </c>
      <c r="AA44" s="135">
        <v>600</v>
      </c>
      <c r="AB44" s="135">
        <v>600</v>
      </c>
      <c r="AC44" s="135">
        <f t="shared" si="30"/>
        <v>1800</v>
      </c>
      <c r="AD44" s="424">
        <f t="shared" si="25"/>
        <v>25.714285714285715</v>
      </c>
      <c r="AE44" s="374"/>
      <c r="AF44" s="424">
        <f t="shared" si="8"/>
        <v>3500</v>
      </c>
      <c r="AG44" s="424">
        <f t="shared" si="9"/>
        <v>50</v>
      </c>
      <c r="AH44" s="374"/>
      <c r="AI44" s="424">
        <v>600</v>
      </c>
      <c r="AJ44" s="135">
        <v>600</v>
      </c>
      <c r="AK44" s="135">
        <v>1300</v>
      </c>
      <c r="AL44" s="135">
        <f t="shared" si="31"/>
        <v>2500</v>
      </c>
      <c r="AM44" s="424">
        <f t="shared" si="26"/>
        <v>35.714285714285715</v>
      </c>
      <c r="AN44" s="374"/>
      <c r="AO44" s="424">
        <v>1000</v>
      </c>
      <c r="AP44" s="135"/>
      <c r="AQ44" s="135"/>
      <c r="AR44" s="135">
        <f t="shared" si="32"/>
        <v>1000</v>
      </c>
      <c r="AS44" s="424">
        <f t="shared" si="27"/>
        <v>14.285714285714286</v>
      </c>
      <c r="AT44" s="374"/>
      <c r="AU44" s="424">
        <f t="shared" si="28"/>
        <v>3500</v>
      </c>
      <c r="AV44" s="424">
        <f t="shared" si="15"/>
        <v>50</v>
      </c>
      <c r="AW44" s="374"/>
      <c r="AX44" s="424">
        <f t="shared" si="33"/>
        <v>7000</v>
      </c>
      <c r="AY44" s="424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60"/>
      <c r="K45" s="133">
        <v>5</v>
      </c>
      <c r="L45" s="62"/>
      <c r="M45" s="63"/>
      <c r="N45" s="134" t="s">
        <v>58</v>
      </c>
      <c r="O45" s="129">
        <v>2000</v>
      </c>
      <c r="P45" s="136">
        <v>3000</v>
      </c>
      <c r="Q45" s="137">
        <v>3000</v>
      </c>
      <c r="R45" s="129">
        <v>2000</v>
      </c>
      <c r="S45" s="375"/>
      <c r="T45" s="129">
        <v>100</v>
      </c>
      <c r="U45" s="129">
        <v>200</v>
      </c>
      <c r="V45" s="129">
        <v>200</v>
      </c>
      <c r="W45" s="129">
        <f t="shared" si="29"/>
        <v>500</v>
      </c>
      <c r="X45" s="135">
        <f t="shared" si="5"/>
        <v>25</v>
      </c>
      <c r="Y45" s="374"/>
      <c r="Z45" s="135">
        <v>200</v>
      </c>
      <c r="AA45" s="129">
        <v>200</v>
      </c>
      <c r="AB45" s="129">
        <v>100</v>
      </c>
      <c r="AC45" s="129">
        <f t="shared" si="30"/>
        <v>500</v>
      </c>
      <c r="AD45" s="424">
        <f t="shared" si="25"/>
        <v>25</v>
      </c>
      <c r="AE45" s="374"/>
      <c r="AF45" s="424">
        <f t="shared" si="8"/>
        <v>1000</v>
      </c>
      <c r="AG45" s="424">
        <f t="shared" si="9"/>
        <v>50</v>
      </c>
      <c r="AH45" s="374"/>
      <c r="AI45" s="424">
        <v>200</v>
      </c>
      <c r="AJ45" s="129">
        <v>200</v>
      </c>
      <c r="AK45" s="129">
        <v>100</v>
      </c>
      <c r="AL45" s="129">
        <f t="shared" si="31"/>
        <v>500</v>
      </c>
      <c r="AM45" s="424">
        <f t="shared" si="26"/>
        <v>25</v>
      </c>
      <c r="AN45" s="374"/>
      <c r="AO45" s="424">
        <v>200</v>
      </c>
      <c r="AP45" s="129">
        <v>200</v>
      </c>
      <c r="AQ45" s="129">
        <v>100</v>
      </c>
      <c r="AR45" s="129">
        <f t="shared" si="32"/>
        <v>500</v>
      </c>
      <c r="AS45" s="424">
        <f t="shared" si="27"/>
        <v>25</v>
      </c>
      <c r="AT45" s="374"/>
      <c r="AU45" s="424">
        <f t="shared" si="28"/>
        <v>1000</v>
      </c>
      <c r="AV45" s="424">
        <f t="shared" si="15"/>
        <v>50</v>
      </c>
      <c r="AW45" s="374"/>
      <c r="AX45" s="424">
        <f t="shared" si="33"/>
        <v>2000</v>
      </c>
      <c r="AY45" s="424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7</v>
      </c>
      <c r="L46" s="62"/>
      <c r="M46" s="63"/>
      <c r="N46" s="134" t="s">
        <v>59</v>
      </c>
      <c r="O46" s="129">
        <v>5000</v>
      </c>
      <c r="P46" s="136">
        <v>5000</v>
      </c>
      <c r="Q46" s="137">
        <v>5000</v>
      </c>
      <c r="R46" s="129">
        <v>5000</v>
      </c>
      <c r="S46" s="375"/>
      <c r="T46" s="129">
        <v>400</v>
      </c>
      <c r="U46" s="129">
        <v>400</v>
      </c>
      <c r="V46" s="129">
        <v>400</v>
      </c>
      <c r="W46" s="129">
        <f t="shared" si="29"/>
        <v>1200</v>
      </c>
      <c r="X46" s="135">
        <f t="shared" si="5"/>
        <v>24</v>
      </c>
      <c r="Y46" s="374"/>
      <c r="Z46" s="135">
        <v>400</v>
      </c>
      <c r="AA46" s="129">
        <v>400</v>
      </c>
      <c r="AB46" s="129">
        <v>400</v>
      </c>
      <c r="AC46" s="129">
        <f t="shared" si="30"/>
        <v>1200</v>
      </c>
      <c r="AD46" s="424">
        <f t="shared" si="25"/>
        <v>24</v>
      </c>
      <c r="AE46" s="374"/>
      <c r="AF46" s="424">
        <f t="shared" si="8"/>
        <v>2400</v>
      </c>
      <c r="AG46" s="424">
        <f t="shared" si="9"/>
        <v>48</v>
      </c>
      <c r="AH46" s="374"/>
      <c r="AI46" s="424">
        <v>400</v>
      </c>
      <c r="AJ46" s="129">
        <v>400</v>
      </c>
      <c r="AK46" s="129">
        <v>400</v>
      </c>
      <c r="AL46" s="129">
        <f t="shared" si="31"/>
        <v>1200</v>
      </c>
      <c r="AM46" s="424">
        <f t="shared" si="26"/>
        <v>24</v>
      </c>
      <c r="AN46" s="374"/>
      <c r="AO46" s="424">
        <v>500</v>
      </c>
      <c r="AP46" s="129">
        <v>900</v>
      </c>
      <c r="AQ46" s="129"/>
      <c r="AR46" s="129">
        <f t="shared" si="32"/>
        <v>1400</v>
      </c>
      <c r="AS46" s="424">
        <f t="shared" si="27"/>
        <v>28</v>
      </c>
      <c r="AT46" s="374"/>
      <c r="AU46" s="424">
        <f t="shared" si="28"/>
        <v>2600</v>
      </c>
      <c r="AV46" s="424">
        <f t="shared" si="15"/>
        <v>52</v>
      </c>
      <c r="AW46" s="374"/>
      <c r="AX46" s="424">
        <f t="shared" si="33"/>
        <v>5000</v>
      </c>
      <c r="AY46" s="424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9"/>
      <c r="H47" s="138" t="s">
        <v>60</v>
      </c>
      <c r="I47" s="139"/>
      <c r="J47" s="140"/>
      <c r="K47" s="141"/>
      <c r="L47" s="142"/>
      <c r="M47" s="143"/>
      <c r="N47" s="144" t="s">
        <v>61</v>
      </c>
      <c r="O47" s="147">
        <f>O48</f>
        <v>71000</v>
      </c>
      <c r="P47" s="146">
        <f>P48</f>
        <v>73000</v>
      </c>
      <c r="Q47" s="174">
        <f>Q48</f>
        <v>86000</v>
      </c>
      <c r="R47" s="147">
        <f>R48</f>
        <v>71000</v>
      </c>
      <c r="S47" s="379"/>
      <c r="T47" s="147">
        <f>T48</f>
        <v>0</v>
      </c>
      <c r="U47" s="147">
        <f>U48</f>
        <v>0</v>
      </c>
      <c r="V47" s="147">
        <f>V48</f>
        <v>0</v>
      </c>
      <c r="W47" s="147">
        <f t="shared" si="29"/>
        <v>0</v>
      </c>
      <c r="X47" s="145">
        <f t="shared" si="5"/>
        <v>0</v>
      </c>
      <c r="Y47" s="374"/>
      <c r="Z47" s="145">
        <f>Z48</f>
        <v>0</v>
      </c>
      <c r="AA47" s="147">
        <f>AA48</f>
        <v>0</v>
      </c>
      <c r="AB47" s="147">
        <f>AB48</f>
        <v>0</v>
      </c>
      <c r="AC47" s="147">
        <f t="shared" si="30"/>
        <v>0</v>
      </c>
      <c r="AD47" s="149">
        <f t="shared" si="25"/>
        <v>0</v>
      </c>
      <c r="AE47" s="374"/>
      <c r="AF47" s="149">
        <f t="shared" si="8"/>
        <v>0</v>
      </c>
      <c r="AG47" s="149">
        <f t="shared" si="9"/>
        <v>0</v>
      </c>
      <c r="AH47" s="374"/>
      <c r="AI47" s="149">
        <f>AI48</f>
        <v>71000</v>
      </c>
      <c r="AJ47" s="147">
        <f>AJ48</f>
        <v>0</v>
      </c>
      <c r="AK47" s="147">
        <f>AK48</f>
        <v>0</v>
      </c>
      <c r="AL47" s="147">
        <f t="shared" si="31"/>
        <v>71000</v>
      </c>
      <c r="AM47" s="149">
        <f t="shared" si="26"/>
        <v>100</v>
      </c>
      <c r="AN47" s="374"/>
      <c r="AO47" s="149">
        <f>AO48</f>
        <v>0</v>
      </c>
      <c r="AP47" s="147">
        <f>AP48</f>
        <v>0</v>
      </c>
      <c r="AQ47" s="147">
        <f>AQ48</f>
        <v>0</v>
      </c>
      <c r="AR47" s="147">
        <f t="shared" si="32"/>
        <v>0</v>
      </c>
      <c r="AS47" s="149">
        <f t="shared" si="27"/>
        <v>0</v>
      </c>
      <c r="AT47" s="374"/>
      <c r="AU47" s="149">
        <f t="shared" si="28"/>
        <v>71000</v>
      </c>
      <c r="AV47" s="149">
        <f t="shared" si="15"/>
        <v>100</v>
      </c>
      <c r="AW47" s="374"/>
      <c r="AX47" s="149">
        <f t="shared" si="33"/>
        <v>71000</v>
      </c>
      <c r="AY47" s="446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123">
        <v>2</v>
      </c>
      <c r="J48" s="60"/>
      <c r="K48" s="61"/>
      <c r="L48" s="62"/>
      <c r="M48" s="63"/>
      <c r="N48" s="124" t="s">
        <v>54</v>
      </c>
      <c r="O48" s="126">
        <f>O49+O51</f>
        <v>71000</v>
      </c>
      <c r="P48" s="126">
        <f>P49+P51</f>
        <v>73000</v>
      </c>
      <c r="Q48" s="126">
        <f>Q49+Q51</f>
        <v>86000</v>
      </c>
      <c r="R48" s="126">
        <f>R49+R51</f>
        <v>71000</v>
      </c>
      <c r="S48" s="388"/>
      <c r="T48" s="126">
        <f>T49+T51</f>
        <v>0</v>
      </c>
      <c r="U48" s="126">
        <f>U49+U51</f>
        <v>0</v>
      </c>
      <c r="V48" s="126">
        <f>V49+V51</f>
        <v>0</v>
      </c>
      <c r="W48" s="126">
        <f t="shared" si="29"/>
        <v>0</v>
      </c>
      <c r="X48" s="125">
        <f t="shared" si="5"/>
        <v>0</v>
      </c>
      <c r="Y48" s="374"/>
      <c r="Z48" s="125">
        <f>Z49+Z51</f>
        <v>0</v>
      </c>
      <c r="AA48" s="126">
        <f>AA49+AA51</f>
        <v>0</v>
      </c>
      <c r="AB48" s="126">
        <f>AB49+AB51</f>
        <v>0</v>
      </c>
      <c r="AC48" s="126">
        <f t="shared" si="30"/>
        <v>0</v>
      </c>
      <c r="AD48" s="423">
        <f t="shared" si="25"/>
        <v>0</v>
      </c>
      <c r="AE48" s="374"/>
      <c r="AF48" s="423">
        <f t="shared" si="8"/>
        <v>0</v>
      </c>
      <c r="AG48" s="423">
        <f t="shared" si="9"/>
        <v>0</v>
      </c>
      <c r="AH48" s="374"/>
      <c r="AI48" s="423">
        <f>AI49+AI51</f>
        <v>71000</v>
      </c>
      <c r="AJ48" s="126">
        <f>AJ49+AJ51</f>
        <v>0</v>
      </c>
      <c r="AK48" s="126">
        <f>AK49+AK51</f>
        <v>0</v>
      </c>
      <c r="AL48" s="126">
        <f t="shared" si="31"/>
        <v>71000</v>
      </c>
      <c r="AM48" s="423">
        <f t="shared" si="26"/>
        <v>100</v>
      </c>
      <c r="AN48" s="374"/>
      <c r="AO48" s="423">
        <f>AO49+AO51</f>
        <v>0</v>
      </c>
      <c r="AP48" s="126">
        <f>AP49+AP51</f>
        <v>0</v>
      </c>
      <c r="AQ48" s="126">
        <f>AQ49+AQ51</f>
        <v>0</v>
      </c>
      <c r="AR48" s="126">
        <f t="shared" si="32"/>
        <v>0</v>
      </c>
      <c r="AS48" s="423">
        <f t="shared" si="27"/>
        <v>0</v>
      </c>
      <c r="AT48" s="374"/>
      <c r="AU48" s="423">
        <f t="shared" si="28"/>
        <v>71000</v>
      </c>
      <c r="AV48" s="423">
        <f t="shared" si="15"/>
        <v>100</v>
      </c>
      <c r="AW48" s="374"/>
      <c r="AX48" s="423">
        <f t="shared" si="33"/>
        <v>71000</v>
      </c>
      <c r="AY48" s="447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05"/>
      <c r="I49" s="59"/>
      <c r="J49" s="130" t="s">
        <v>63</v>
      </c>
      <c r="K49" s="61"/>
      <c r="L49" s="62"/>
      <c r="M49" s="63"/>
      <c r="N49" s="101" t="s">
        <v>64</v>
      </c>
      <c r="O49" s="103">
        <f>O50</f>
        <v>60000</v>
      </c>
      <c r="P49" s="103">
        <f>P50</f>
        <v>60000</v>
      </c>
      <c r="Q49" s="103">
        <f>Q50</f>
        <v>70000</v>
      </c>
      <c r="R49" s="103">
        <f>R50</f>
        <v>60000</v>
      </c>
      <c r="S49" s="379"/>
      <c r="T49" s="103">
        <f>T50</f>
        <v>0</v>
      </c>
      <c r="U49" s="103">
        <f>U50</f>
        <v>0</v>
      </c>
      <c r="V49" s="103">
        <f>V50</f>
        <v>0</v>
      </c>
      <c r="W49" s="103">
        <f>W50</f>
        <v>0</v>
      </c>
      <c r="X49" s="102">
        <f t="shared" si="5"/>
        <v>0</v>
      </c>
      <c r="Y49" s="374"/>
      <c r="Z49" s="102">
        <f>Z50</f>
        <v>0</v>
      </c>
      <c r="AA49" s="103">
        <f>AA50</f>
        <v>0</v>
      </c>
      <c r="AB49" s="103">
        <f>AB50</f>
        <v>0</v>
      </c>
      <c r="AC49" s="103">
        <f>AC50</f>
        <v>0</v>
      </c>
      <c r="AD49" s="420">
        <f t="shared" si="25"/>
        <v>0</v>
      </c>
      <c r="AE49" s="374"/>
      <c r="AF49" s="420">
        <f t="shared" si="8"/>
        <v>0</v>
      </c>
      <c r="AG49" s="420">
        <f t="shared" si="9"/>
        <v>0</v>
      </c>
      <c r="AH49" s="374"/>
      <c r="AI49" s="420">
        <f>AI50</f>
        <v>60000</v>
      </c>
      <c r="AJ49" s="103">
        <f>AJ50</f>
        <v>0</v>
      </c>
      <c r="AK49" s="103">
        <f>AK50</f>
        <v>0</v>
      </c>
      <c r="AL49" s="103">
        <f>AL50</f>
        <v>60000</v>
      </c>
      <c r="AM49" s="420">
        <f t="shared" si="26"/>
        <v>100</v>
      </c>
      <c r="AN49" s="374"/>
      <c r="AO49" s="420">
        <f>AO50</f>
        <v>0</v>
      </c>
      <c r="AP49" s="103">
        <f>AP50</f>
        <v>0</v>
      </c>
      <c r="AQ49" s="103">
        <f>AQ50</f>
        <v>0</v>
      </c>
      <c r="AR49" s="103">
        <f>AR50</f>
        <v>0</v>
      </c>
      <c r="AS49" s="420">
        <f t="shared" si="27"/>
        <v>0</v>
      </c>
      <c r="AT49" s="374"/>
      <c r="AU49" s="420">
        <f t="shared" si="28"/>
        <v>60000</v>
      </c>
      <c r="AV49" s="420">
        <f t="shared" si="15"/>
        <v>100</v>
      </c>
      <c r="AW49" s="374"/>
      <c r="AX49" s="420">
        <f t="shared" si="33"/>
        <v>60000</v>
      </c>
      <c r="AY49" s="448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59"/>
      <c r="J50" s="60"/>
      <c r="K50" s="133">
        <v>1</v>
      </c>
      <c r="L50" s="62"/>
      <c r="M50" s="63"/>
      <c r="N50" s="134" t="s">
        <v>65</v>
      </c>
      <c r="O50" s="129">
        <v>60000</v>
      </c>
      <c r="P50" s="136">
        <v>60000</v>
      </c>
      <c r="Q50" s="137">
        <v>70000</v>
      </c>
      <c r="R50" s="129">
        <v>60000</v>
      </c>
      <c r="S50" s="375"/>
      <c r="T50" s="129"/>
      <c r="U50" s="129"/>
      <c r="V50" s="129"/>
      <c r="W50" s="129">
        <f>SUM(T50:V50)</f>
        <v>0</v>
      </c>
      <c r="X50" s="135">
        <f t="shared" si="5"/>
        <v>0</v>
      </c>
      <c r="Y50" s="374"/>
      <c r="Z50" s="135"/>
      <c r="AA50" s="129"/>
      <c r="AB50" s="129"/>
      <c r="AC50" s="129">
        <f>SUM(Z50:AB50)</f>
        <v>0</v>
      </c>
      <c r="AD50" s="424">
        <f t="shared" si="25"/>
        <v>0</v>
      </c>
      <c r="AE50" s="374"/>
      <c r="AF50" s="424">
        <f t="shared" si="8"/>
        <v>0</v>
      </c>
      <c r="AG50" s="424">
        <f t="shared" si="9"/>
        <v>0</v>
      </c>
      <c r="AH50" s="374"/>
      <c r="AI50" s="424">
        <v>60000</v>
      </c>
      <c r="AJ50" s="129"/>
      <c r="AK50" s="129"/>
      <c r="AL50" s="129">
        <f>SUM(AI50:AK50)</f>
        <v>60000</v>
      </c>
      <c r="AM50" s="424">
        <f t="shared" si="26"/>
        <v>100</v>
      </c>
      <c r="AN50" s="374"/>
      <c r="AO50" s="424"/>
      <c r="AP50" s="129"/>
      <c r="AQ50" s="129"/>
      <c r="AR50" s="129">
        <f>SUM(AO50:AQ50)</f>
        <v>0</v>
      </c>
      <c r="AS50" s="424">
        <f t="shared" si="27"/>
        <v>0</v>
      </c>
      <c r="AT50" s="374"/>
      <c r="AU50" s="424">
        <f t="shared" si="28"/>
        <v>60000</v>
      </c>
      <c r="AV50" s="424">
        <f t="shared" si="15"/>
        <v>100</v>
      </c>
      <c r="AW50" s="374"/>
      <c r="AX50" s="424">
        <f t="shared" si="33"/>
        <v>60000</v>
      </c>
      <c r="AY50" s="449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05"/>
      <c r="I51" s="59"/>
      <c r="J51" s="130" t="s">
        <v>55</v>
      </c>
      <c r="K51" s="61"/>
      <c r="L51" s="62"/>
      <c r="M51" s="63"/>
      <c r="N51" s="101" t="s">
        <v>56</v>
      </c>
      <c r="O51" s="103">
        <f>O52+O53+O54</f>
        <v>11000</v>
      </c>
      <c r="P51" s="131">
        <f>P52+P53+P54</f>
        <v>13000</v>
      </c>
      <c r="Q51" s="132">
        <f>Q52+Q53+Q54</f>
        <v>16000</v>
      </c>
      <c r="R51" s="103">
        <f>R52+R53+R54</f>
        <v>11000</v>
      </c>
      <c r="S51" s="379"/>
      <c r="T51" s="103">
        <f>T52+T53+T54</f>
        <v>0</v>
      </c>
      <c r="U51" s="103">
        <f>U52+U53+U54</f>
        <v>0</v>
      </c>
      <c r="V51" s="103">
        <f>V52+V53+V54</f>
        <v>0</v>
      </c>
      <c r="W51" s="103">
        <f>W52+W53+W54</f>
        <v>0</v>
      </c>
      <c r="X51" s="102">
        <f t="shared" si="5"/>
        <v>0</v>
      </c>
      <c r="Y51" s="374"/>
      <c r="Z51" s="102">
        <f>Z52+Z53+Z54</f>
        <v>0</v>
      </c>
      <c r="AA51" s="103">
        <f>AA52+AA53+AA54</f>
        <v>0</v>
      </c>
      <c r="AB51" s="103">
        <f>AB52+AB53+AB54</f>
        <v>0</v>
      </c>
      <c r="AC51" s="103">
        <f>AC52+AC53+AC54</f>
        <v>0</v>
      </c>
      <c r="AD51" s="420">
        <f t="shared" si="25"/>
        <v>0</v>
      </c>
      <c r="AE51" s="374"/>
      <c r="AF51" s="420">
        <f t="shared" si="8"/>
        <v>0</v>
      </c>
      <c r="AG51" s="420">
        <f t="shared" si="9"/>
        <v>0</v>
      </c>
      <c r="AH51" s="374"/>
      <c r="AI51" s="420">
        <f>AI52+AI53+AI54</f>
        <v>11000</v>
      </c>
      <c r="AJ51" s="103">
        <f>AJ52+AJ53+AJ54</f>
        <v>0</v>
      </c>
      <c r="AK51" s="103">
        <f>AK52+AK53+AK54</f>
        <v>0</v>
      </c>
      <c r="AL51" s="103">
        <f>AL52+AL53+AL54</f>
        <v>11000</v>
      </c>
      <c r="AM51" s="420">
        <f t="shared" si="26"/>
        <v>100</v>
      </c>
      <c r="AN51" s="374"/>
      <c r="AO51" s="420">
        <f>AO52+AO53+AO54</f>
        <v>0</v>
      </c>
      <c r="AP51" s="103">
        <f>AP52+AP53+AP54</f>
        <v>0</v>
      </c>
      <c r="AQ51" s="103">
        <f>AQ52+AQ53+AQ54</f>
        <v>0</v>
      </c>
      <c r="AR51" s="103">
        <f>AR52+AR53+AR54</f>
        <v>0</v>
      </c>
      <c r="AS51" s="420">
        <f t="shared" si="27"/>
        <v>0</v>
      </c>
      <c r="AT51" s="374"/>
      <c r="AU51" s="420">
        <f t="shared" si="28"/>
        <v>11000</v>
      </c>
      <c r="AV51" s="420">
        <f t="shared" si="15"/>
        <v>100</v>
      </c>
      <c r="AW51" s="374"/>
      <c r="AX51" s="420">
        <f t="shared" si="33"/>
        <v>11000</v>
      </c>
      <c r="AY51" s="448">
        <f t="shared" si="17"/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2</v>
      </c>
      <c r="L52" s="62"/>
      <c r="M52" s="63"/>
      <c r="N52" s="134" t="s">
        <v>57</v>
      </c>
      <c r="O52" s="129">
        <v>5000</v>
      </c>
      <c r="P52" s="136">
        <v>6000</v>
      </c>
      <c r="Q52" s="137">
        <v>7000</v>
      </c>
      <c r="R52" s="129">
        <v>5000</v>
      </c>
      <c r="S52" s="375"/>
      <c r="T52" s="129"/>
      <c r="U52" s="129"/>
      <c r="V52" s="129"/>
      <c r="W52" s="129">
        <f>SUM(T52:V52)</f>
        <v>0</v>
      </c>
      <c r="X52" s="135">
        <f t="shared" si="5"/>
        <v>0</v>
      </c>
      <c r="Y52" s="374"/>
      <c r="Z52" s="135"/>
      <c r="AA52" s="129"/>
      <c r="AB52" s="129"/>
      <c r="AC52" s="129">
        <f>SUM(Z52:AB52)</f>
        <v>0</v>
      </c>
      <c r="AD52" s="424">
        <f t="shared" si="25"/>
        <v>0</v>
      </c>
      <c r="AE52" s="374"/>
      <c r="AF52" s="424">
        <f t="shared" si="8"/>
        <v>0</v>
      </c>
      <c r="AG52" s="424">
        <f t="shared" si="9"/>
        <v>0</v>
      </c>
      <c r="AH52" s="374"/>
      <c r="AI52" s="424">
        <v>5000</v>
      </c>
      <c r="AJ52" s="129"/>
      <c r="AK52" s="129"/>
      <c r="AL52" s="129">
        <f>SUM(AI52:AK52)</f>
        <v>5000</v>
      </c>
      <c r="AM52" s="424">
        <f t="shared" si="26"/>
        <v>100</v>
      </c>
      <c r="AN52" s="374"/>
      <c r="AO52" s="424"/>
      <c r="AP52" s="129"/>
      <c r="AQ52" s="129"/>
      <c r="AR52" s="129">
        <f>SUM(AO52:AQ52)</f>
        <v>0</v>
      </c>
      <c r="AS52" s="424">
        <f t="shared" si="27"/>
        <v>0</v>
      </c>
      <c r="AT52" s="374"/>
      <c r="AU52" s="424">
        <f t="shared" si="28"/>
        <v>5000</v>
      </c>
      <c r="AV52" s="424">
        <f t="shared" si="15"/>
        <v>100</v>
      </c>
      <c r="AW52" s="374"/>
      <c r="AX52" s="424">
        <f t="shared" si="33"/>
        <v>5000</v>
      </c>
      <c r="AY52" s="449">
        <f t="shared" si="17"/>
        <v>100</v>
      </c>
    </row>
    <row r="53" spans="1:51" ht="30" customHeight="1" x14ac:dyDescent="0.2">
      <c r="A53" s="82"/>
      <c r="B53" s="83"/>
      <c r="C53" s="83"/>
      <c r="D53" s="63"/>
      <c r="E53" s="60"/>
      <c r="F53" s="83"/>
      <c r="G53" s="104"/>
      <c r="H53" s="105"/>
      <c r="I53" s="59"/>
      <c r="J53" s="60"/>
      <c r="K53" s="133">
        <v>5</v>
      </c>
      <c r="L53" s="62"/>
      <c r="M53" s="63"/>
      <c r="N53" s="134" t="s">
        <v>58</v>
      </c>
      <c r="O53" s="129">
        <v>3000</v>
      </c>
      <c r="P53" s="136">
        <v>4000</v>
      </c>
      <c r="Q53" s="137">
        <v>6000</v>
      </c>
      <c r="R53" s="129">
        <v>3000</v>
      </c>
      <c r="S53" s="375"/>
      <c r="T53" s="129"/>
      <c r="U53" s="129"/>
      <c r="V53" s="129"/>
      <c r="W53" s="129">
        <f>SUM(T53:V53)</f>
        <v>0</v>
      </c>
      <c r="X53" s="135">
        <f t="shared" si="5"/>
        <v>0</v>
      </c>
      <c r="Y53" s="374"/>
      <c r="Z53" s="135"/>
      <c r="AA53" s="129"/>
      <c r="AB53" s="129"/>
      <c r="AC53" s="129">
        <f>SUM(Z53:AB53)</f>
        <v>0</v>
      </c>
      <c r="AD53" s="424">
        <f t="shared" si="25"/>
        <v>0</v>
      </c>
      <c r="AE53" s="374"/>
      <c r="AF53" s="424">
        <f t="shared" si="8"/>
        <v>0</v>
      </c>
      <c r="AG53" s="424">
        <f t="shared" si="9"/>
        <v>0</v>
      </c>
      <c r="AH53" s="374"/>
      <c r="AI53" s="424">
        <v>3000</v>
      </c>
      <c r="AJ53" s="129"/>
      <c r="AK53" s="129"/>
      <c r="AL53" s="129">
        <f>SUM(AI53:AK53)</f>
        <v>3000</v>
      </c>
      <c r="AM53" s="424">
        <f t="shared" si="26"/>
        <v>100</v>
      </c>
      <c r="AN53" s="374"/>
      <c r="AO53" s="424"/>
      <c r="AP53" s="129"/>
      <c r="AQ53" s="129"/>
      <c r="AR53" s="129">
        <f>SUM(AO53:AQ53)</f>
        <v>0</v>
      </c>
      <c r="AS53" s="424">
        <f t="shared" si="27"/>
        <v>0</v>
      </c>
      <c r="AT53" s="374"/>
      <c r="AU53" s="424">
        <f t="shared" si="28"/>
        <v>3000</v>
      </c>
      <c r="AV53" s="424">
        <f t="shared" si="15"/>
        <v>100</v>
      </c>
      <c r="AW53" s="374"/>
      <c r="AX53" s="424">
        <f t="shared" si="33"/>
        <v>3000</v>
      </c>
      <c r="AY53" s="449">
        <f t="shared" si="17"/>
        <v>100</v>
      </c>
    </row>
    <row r="54" spans="1:51" ht="30" customHeight="1" x14ac:dyDescent="0.2">
      <c r="A54" s="82"/>
      <c r="B54" s="83"/>
      <c r="C54" s="83"/>
      <c r="D54" s="63"/>
      <c r="E54" s="60"/>
      <c r="F54" s="83"/>
      <c r="G54" s="104"/>
      <c r="H54" s="105"/>
      <c r="I54" s="59"/>
      <c r="J54" s="60"/>
      <c r="K54" s="133">
        <v>7</v>
      </c>
      <c r="L54" s="62"/>
      <c r="M54" s="63"/>
      <c r="N54" s="134" t="s">
        <v>59</v>
      </c>
      <c r="O54" s="129">
        <v>3000</v>
      </c>
      <c r="P54" s="136">
        <v>3000</v>
      </c>
      <c r="Q54" s="137">
        <v>3000</v>
      </c>
      <c r="R54" s="129">
        <v>3000</v>
      </c>
      <c r="S54" s="375"/>
      <c r="T54" s="129"/>
      <c r="U54" s="129"/>
      <c r="V54" s="129"/>
      <c r="W54" s="129">
        <f>SUM(T54:V54)</f>
        <v>0</v>
      </c>
      <c r="X54" s="135">
        <f t="shared" si="5"/>
        <v>0</v>
      </c>
      <c r="Y54" s="374"/>
      <c r="Z54" s="135"/>
      <c r="AA54" s="129"/>
      <c r="AB54" s="129"/>
      <c r="AC54" s="129">
        <f>SUM(Z54:AB54)</f>
        <v>0</v>
      </c>
      <c r="AD54" s="424">
        <f t="shared" si="25"/>
        <v>0</v>
      </c>
      <c r="AE54" s="374"/>
      <c r="AF54" s="424">
        <f t="shared" si="8"/>
        <v>0</v>
      </c>
      <c r="AG54" s="424">
        <f t="shared" si="9"/>
        <v>0</v>
      </c>
      <c r="AH54" s="374"/>
      <c r="AI54" s="424">
        <v>3000</v>
      </c>
      <c r="AJ54" s="129"/>
      <c r="AK54" s="129"/>
      <c r="AL54" s="129">
        <f>SUM(AI54:AK54)</f>
        <v>3000</v>
      </c>
      <c r="AM54" s="424">
        <f t="shared" si="26"/>
        <v>100</v>
      </c>
      <c r="AN54" s="374"/>
      <c r="AO54" s="424"/>
      <c r="AP54" s="129"/>
      <c r="AQ54" s="129"/>
      <c r="AR54" s="129">
        <f>SUM(AO54:AQ54)</f>
        <v>0</v>
      </c>
      <c r="AS54" s="424">
        <f t="shared" si="27"/>
        <v>0</v>
      </c>
      <c r="AT54" s="374"/>
      <c r="AU54" s="424">
        <f t="shared" si="28"/>
        <v>3000</v>
      </c>
      <c r="AV54" s="424">
        <f t="shared" si="15"/>
        <v>100</v>
      </c>
      <c r="AW54" s="374"/>
      <c r="AX54" s="424">
        <f t="shared" si="33"/>
        <v>3000</v>
      </c>
      <c r="AY54" s="449">
        <f t="shared" si="17"/>
        <v>100</v>
      </c>
    </row>
    <row r="55" spans="1:51" ht="30" customHeight="1" x14ac:dyDescent="0.2">
      <c r="A55" s="82"/>
      <c r="B55" s="83"/>
      <c r="C55" s="83"/>
      <c r="D55" s="63"/>
      <c r="E55" s="60"/>
      <c r="F55" s="83"/>
      <c r="G55" s="104"/>
      <c r="H55" s="199" t="s">
        <v>74</v>
      </c>
      <c r="I55" s="200"/>
      <c r="J55" s="201"/>
      <c r="K55" s="202"/>
      <c r="L55" s="202"/>
      <c r="M55" s="203"/>
      <c r="N55" s="204" t="s">
        <v>75</v>
      </c>
      <c r="O55" s="206">
        <f>O56</f>
        <v>2000</v>
      </c>
      <c r="P55" s="206">
        <f t="shared" ref="P55:Q57" si="34">P56</f>
        <v>2000</v>
      </c>
      <c r="Q55" s="206">
        <f t="shared" si="34"/>
        <v>2000</v>
      </c>
      <c r="R55" s="206">
        <f>R56</f>
        <v>2000</v>
      </c>
      <c r="S55" s="399"/>
      <c r="T55" s="206">
        <f t="shared" ref="T55:V57" si="35">T56</f>
        <v>0</v>
      </c>
      <c r="U55" s="206">
        <f t="shared" si="35"/>
        <v>0</v>
      </c>
      <c r="V55" s="206">
        <f t="shared" si="35"/>
        <v>0</v>
      </c>
      <c r="W55" s="206">
        <f t="shared" ref="W55:W58" si="36">T55+U55+V55</f>
        <v>0</v>
      </c>
      <c r="X55" s="205">
        <f t="shared" si="5"/>
        <v>0</v>
      </c>
      <c r="Y55" s="374"/>
      <c r="Z55" s="205">
        <f t="shared" ref="Z55:AB57" si="37">Z56</f>
        <v>1000</v>
      </c>
      <c r="AA55" s="206">
        <f t="shared" si="37"/>
        <v>1000</v>
      </c>
      <c r="AB55" s="206">
        <f t="shared" si="37"/>
        <v>0</v>
      </c>
      <c r="AC55" s="206">
        <f t="shared" ref="AC55:AC58" si="38">Z55+AA55+AB55</f>
        <v>2000</v>
      </c>
      <c r="AD55" s="428">
        <f t="shared" si="25"/>
        <v>100</v>
      </c>
      <c r="AE55" s="374"/>
      <c r="AF55" s="428">
        <f>AF56</f>
        <v>2000</v>
      </c>
      <c r="AG55" s="428">
        <f t="shared" si="9"/>
        <v>100</v>
      </c>
      <c r="AH55" s="374"/>
      <c r="AI55" s="428">
        <f t="shared" ref="AI55:AK57" si="39">AI56</f>
        <v>0</v>
      </c>
      <c r="AJ55" s="206">
        <f t="shared" si="39"/>
        <v>0</v>
      </c>
      <c r="AK55" s="206">
        <f t="shared" si="39"/>
        <v>0</v>
      </c>
      <c r="AL55" s="206">
        <f t="shared" ref="AL55:AL58" si="40">AI55+AJ55+AK55</f>
        <v>0</v>
      </c>
      <c r="AM55" s="428">
        <f t="shared" si="26"/>
        <v>0</v>
      </c>
      <c r="AN55" s="374"/>
      <c r="AO55" s="428">
        <f t="shared" ref="AO55:AQ57" si="41">AO56</f>
        <v>0</v>
      </c>
      <c r="AP55" s="206">
        <f t="shared" si="41"/>
        <v>0</v>
      </c>
      <c r="AQ55" s="206">
        <f t="shared" si="41"/>
        <v>0</v>
      </c>
      <c r="AR55" s="206">
        <f t="shared" ref="AR55:AR58" si="42">AO55+AP55+AQ55</f>
        <v>0</v>
      </c>
      <c r="AS55" s="428">
        <f t="shared" si="27"/>
        <v>0</v>
      </c>
      <c r="AT55" s="374"/>
      <c r="AU55" s="428">
        <f t="shared" si="28"/>
        <v>0</v>
      </c>
      <c r="AV55" s="428">
        <f t="shared" si="15"/>
        <v>0</v>
      </c>
      <c r="AW55" s="374"/>
      <c r="AX55" s="428">
        <f t="shared" si="16"/>
        <v>2000</v>
      </c>
      <c r="AY55" s="428">
        <f t="shared" si="17"/>
        <v>100</v>
      </c>
    </row>
    <row r="56" spans="1:51" ht="30" customHeight="1" x14ac:dyDescent="0.2">
      <c r="A56" s="82"/>
      <c r="B56" s="83"/>
      <c r="C56" s="83"/>
      <c r="D56" s="63"/>
      <c r="E56" s="60"/>
      <c r="F56" s="83"/>
      <c r="G56" s="104"/>
      <c r="H56" s="105"/>
      <c r="I56" s="123">
        <v>2</v>
      </c>
      <c r="J56" s="60"/>
      <c r="K56" s="83"/>
      <c r="L56" s="83"/>
      <c r="M56" s="63"/>
      <c r="N56" s="124" t="s">
        <v>54</v>
      </c>
      <c r="O56" s="188">
        <f>O57</f>
        <v>2000</v>
      </c>
      <c r="P56" s="188">
        <f t="shared" si="34"/>
        <v>2000</v>
      </c>
      <c r="Q56" s="188">
        <f t="shared" si="34"/>
        <v>2000</v>
      </c>
      <c r="R56" s="188">
        <f>R57</f>
        <v>2000</v>
      </c>
      <c r="S56" s="387"/>
      <c r="T56" s="188">
        <f t="shared" si="35"/>
        <v>0</v>
      </c>
      <c r="U56" s="188">
        <f t="shared" si="35"/>
        <v>0</v>
      </c>
      <c r="V56" s="188">
        <f t="shared" si="35"/>
        <v>0</v>
      </c>
      <c r="W56" s="188">
        <f t="shared" si="36"/>
        <v>0</v>
      </c>
      <c r="X56" s="125">
        <f t="shared" si="5"/>
        <v>0</v>
      </c>
      <c r="Y56" s="374"/>
      <c r="Z56" s="125">
        <f t="shared" si="37"/>
        <v>1000</v>
      </c>
      <c r="AA56" s="188">
        <f t="shared" si="37"/>
        <v>1000</v>
      </c>
      <c r="AB56" s="188">
        <f t="shared" si="37"/>
        <v>0</v>
      </c>
      <c r="AC56" s="188">
        <f t="shared" si="38"/>
        <v>2000</v>
      </c>
      <c r="AD56" s="423">
        <f t="shared" si="25"/>
        <v>100</v>
      </c>
      <c r="AE56" s="374"/>
      <c r="AF56" s="423">
        <f t="shared" si="8"/>
        <v>2000</v>
      </c>
      <c r="AG56" s="423">
        <f t="shared" si="9"/>
        <v>100</v>
      </c>
      <c r="AH56" s="374"/>
      <c r="AI56" s="423">
        <f t="shared" si="39"/>
        <v>0</v>
      </c>
      <c r="AJ56" s="188">
        <f t="shared" si="39"/>
        <v>0</v>
      </c>
      <c r="AK56" s="188">
        <f t="shared" si="39"/>
        <v>0</v>
      </c>
      <c r="AL56" s="188">
        <f t="shared" si="40"/>
        <v>0</v>
      </c>
      <c r="AM56" s="423">
        <f t="shared" si="26"/>
        <v>0</v>
      </c>
      <c r="AN56" s="374"/>
      <c r="AO56" s="423">
        <f t="shared" si="41"/>
        <v>0</v>
      </c>
      <c r="AP56" s="188">
        <f t="shared" si="41"/>
        <v>0</v>
      </c>
      <c r="AQ56" s="188">
        <f t="shared" si="41"/>
        <v>0</v>
      </c>
      <c r="AR56" s="188">
        <f t="shared" si="42"/>
        <v>0</v>
      </c>
      <c r="AS56" s="423">
        <f t="shared" si="27"/>
        <v>0</v>
      </c>
      <c r="AT56" s="374"/>
      <c r="AU56" s="423">
        <f t="shared" si="28"/>
        <v>0</v>
      </c>
      <c r="AV56" s="423">
        <f t="shared" si="15"/>
        <v>0</v>
      </c>
      <c r="AW56" s="374"/>
      <c r="AX56" s="423">
        <f t="shared" si="16"/>
        <v>2000</v>
      </c>
      <c r="AY56" s="423">
        <f t="shared" si="17"/>
        <v>100</v>
      </c>
    </row>
    <row r="57" spans="1:51" ht="30" customHeight="1" x14ac:dyDescent="0.2">
      <c r="A57" s="82"/>
      <c r="B57" s="83"/>
      <c r="C57" s="83"/>
      <c r="D57" s="63"/>
      <c r="E57" s="60"/>
      <c r="F57" s="83"/>
      <c r="G57" s="104"/>
      <c r="H57" s="190"/>
      <c r="I57" s="191"/>
      <c r="J57" s="130" t="s">
        <v>63</v>
      </c>
      <c r="K57" s="176"/>
      <c r="L57" s="176"/>
      <c r="M57" s="177"/>
      <c r="N57" s="101" t="s">
        <v>64</v>
      </c>
      <c r="O57" s="192">
        <f>O58</f>
        <v>2000</v>
      </c>
      <c r="P57" s="192">
        <f t="shared" si="34"/>
        <v>2000</v>
      </c>
      <c r="Q57" s="192">
        <f t="shared" si="34"/>
        <v>2000</v>
      </c>
      <c r="R57" s="192">
        <f>R58</f>
        <v>2000</v>
      </c>
      <c r="S57" s="380"/>
      <c r="T57" s="192">
        <f>T58</f>
        <v>0</v>
      </c>
      <c r="U57" s="192">
        <f t="shared" si="35"/>
        <v>0</v>
      </c>
      <c r="V57" s="192">
        <f t="shared" si="35"/>
        <v>0</v>
      </c>
      <c r="W57" s="192">
        <f t="shared" si="36"/>
        <v>0</v>
      </c>
      <c r="X57" s="65">
        <f t="shared" si="5"/>
        <v>0</v>
      </c>
      <c r="Y57" s="374"/>
      <c r="Z57" s="102">
        <f>Z58</f>
        <v>1000</v>
      </c>
      <c r="AA57" s="192">
        <f t="shared" si="37"/>
        <v>1000</v>
      </c>
      <c r="AB57" s="192">
        <f t="shared" si="37"/>
        <v>0</v>
      </c>
      <c r="AC57" s="192">
        <f t="shared" si="38"/>
        <v>2000</v>
      </c>
      <c r="AD57" s="424">
        <f t="shared" si="25"/>
        <v>100</v>
      </c>
      <c r="AE57" s="374"/>
      <c r="AF57" s="420">
        <f t="shared" si="8"/>
        <v>2000</v>
      </c>
      <c r="AG57" s="420">
        <f t="shared" si="9"/>
        <v>100</v>
      </c>
      <c r="AH57" s="374"/>
      <c r="AI57" s="420">
        <f>AI58</f>
        <v>0</v>
      </c>
      <c r="AJ57" s="192">
        <f t="shared" si="39"/>
        <v>0</v>
      </c>
      <c r="AK57" s="192">
        <f t="shared" si="39"/>
        <v>0</v>
      </c>
      <c r="AL57" s="192">
        <f t="shared" si="40"/>
        <v>0</v>
      </c>
      <c r="AM57" s="424">
        <f t="shared" si="26"/>
        <v>0</v>
      </c>
      <c r="AN57" s="374"/>
      <c r="AO57" s="420">
        <f>AO58</f>
        <v>0</v>
      </c>
      <c r="AP57" s="192">
        <f t="shared" si="41"/>
        <v>0</v>
      </c>
      <c r="AQ57" s="192">
        <f t="shared" si="41"/>
        <v>0</v>
      </c>
      <c r="AR57" s="192">
        <f t="shared" si="42"/>
        <v>0</v>
      </c>
      <c r="AS57" s="424">
        <f t="shared" si="27"/>
        <v>0</v>
      </c>
      <c r="AT57" s="374"/>
      <c r="AU57" s="420">
        <f t="shared" si="28"/>
        <v>0</v>
      </c>
      <c r="AV57" s="65">
        <f t="shared" si="15"/>
        <v>0</v>
      </c>
      <c r="AW57" s="374"/>
      <c r="AX57" s="420">
        <f t="shared" si="16"/>
        <v>2000</v>
      </c>
      <c r="AY57" s="420">
        <f t="shared" si="17"/>
        <v>100</v>
      </c>
    </row>
    <row r="58" spans="1:51" ht="30" customHeight="1" x14ac:dyDescent="0.2">
      <c r="A58" s="82"/>
      <c r="B58" s="83"/>
      <c r="C58" s="83"/>
      <c r="D58" s="63"/>
      <c r="E58" s="60"/>
      <c r="F58" s="83"/>
      <c r="G58" s="104"/>
      <c r="H58" s="105"/>
      <c r="I58" s="59"/>
      <c r="J58" s="60"/>
      <c r="K58" s="133">
        <v>1</v>
      </c>
      <c r="L58" s="62"/>
      <c r="M58" s="63"/>
      <c r="N58" s="134" t="s">
        <v>65</v>
      </c>
      <c r="O58" s="129">
        <v>2000</v>
      </c>
      <c r="P58" s="136">
        <v>2000</v>
      </c>
      <c r="Q58" s="137">
        <v>2000</v>
      </c>
      <c r="R58" s="129">
        <v>2000</v>
      </c>
      <c r="S58" s="375"/>
      <c r="T58" s="129"/>
      <c r="U58" s="129"/>
      <c r="V58" s="129"/>
      <c r="W58" s="129">
        <f t="shared" si="36"/>
        <v>0</v>
      </c>
      <c r="X58" s="65">
        <f t="shared" si="5"/>
        <v>0</v>
      </c>
      <c r="Y58" s="374"/>
      <c r="Z58" s="135">
        <v>1000</v>
      </c>
      <c r="AA58" s="129">
        <v>1000</v>
      </c>
      <c r="AB58" s="129"/>
      <c r="AC58" s="129">
        <f t="shared" si="38"/>
        <v>2000</v>
      </c>
      <c r="AD58" s="424">
        <f t="shared" si="25"/>
        <v>100</v>
      </c>
      <c r="AE58" s="374"/>
      <c r="AF58" s="424">
        <f t="shared" si="8"/>
        <v>2000</v>
      </c>
      <c r="AG58" s="424">
        <f t="shared" si="9"/>
        <v>100</v>
      </c>
      <c r="AH58" s="374"/>
      <c r="AI58" s="424"/>
      <c r="AJ58" s="129"/>
      <c r="AK58" s="129"/>
      <c r="AL58" s="129">
        <f t="shared" si="40"/>
        <v>0</v>
      </c>
      <c r="AM58" s="424">
        <f t="shared" si="26"/>
        <v>0</v>
      </c>
      <c r="AN58" s="374"/>
      <c r="AO58" s="424"/>
      <c r="AP58" s="129"/>
      <c r="AQ58" s="129"/>
      <c r="AR58" s="129">
        <f t="shared" si="42"/>
        <v>0</v>
      </c>
      <c r="AS58" s="424">
        <f t="shared" si="27"/>
        <v>0</v>
      </c>
      <c r="AT58" s="374"/>
      <c r="AU58" s="424">
        <f t="shared" si="28"/>
        <v>0</v>
      </c>
      <c r="AV58" s="65">
        <f t="shared" si="15"/>
        <v>0</v>
      </c>
      <c r="AW58" s="374"/>
      <c r="AX58" s="424">
        <f t="shared" si="16"/>
        <v>2000</v>
      </c>
      <c r="AY58" s="424">
        <f t="shared" si="17"/>
        <v>100</v>
      </c>
    </row>
  </sheetData>
  <mergeCells count="33">
    <mergeCell ref="AL10:AM11"/>
    <mergeCell ref="AI10:AI12"/>
    <mergeCell ref="AJ10:AJ12"/>
    <mergeCell ref="AK10:AK12"/>
    <mergeCell ref="AF10:AG11"/>
    <mergeCell ref="AU10:AV11"/>
    <mergeCell ref="AR10:AS11"/>
    <mergeCell ref="AX10:AY11"/>
    <mergeCell ref="AO10:AO12"/>
    <mergeCell ref="AP10:AP12"/>
    <mergeCell ref="AQ10:AQ12"/>
    <mergeCell ref="AC10:AD11"/>
    <mergeCell ref="T10:T12"/>
    <mergeCell ref="U10:U12"/>
    <mergeCell ref="V10:V12"/>
    <mergeCell ref="W10:X11"/>
    <mergeCell ref="Z10:Z12"/>
    <mergeCell ref="AA10:AA12"/>
    <mergeCell ref="AB10:AB12"/>
    <mergeCell ref="P11:P12"/>
    <mergeCell ref="Q11:Q12"/>
    <mergeCell ref="A1:R1"/>
    <mergeCell ref="A9:R9"/>
    <mergeCell ref="A10:D11"/>
    <mergeCell ref="E10:H11"/>
    <mergeCell ref="I10:I12"/>
    <mergeCell ref="J10:M11"/>
    <mergeCell ref="N10:N12"/>
    <mergeCell ref="P10:Q10"/>
    <mergeCell ref="R10:R12"/>
    <mergeCell ref="O11:O12"/>
    <mergeCell ref="A3:R3"/>
    <mergeCell ref="A2:R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2"/>
  <sheetViews>
    <sheetView zoomScale="85" workbookViewId="0">
      <pane xSplit="17" ySplit="13" topLeftCell="R14" activePane="bottomRight" state="frozen"/>
      <selection activeCell="BJ1" sqref="BJ1:BT65536"/>
      <selection pane="topRight" activeCell="BJ1" sqref="BJ1:BT65536"/>
      <selection pane="bottomLeft" activeCell="BJ1" sqref="BJ1:BT65536"/>
      <selection pane="bottomRight" activeCell="U17" sqref="U17"/>
    </sheetView>
  </sheetViews>
  <sheetFormatPr defaultRowHeight="12.75" x14ac:dyDescent="0.2"/>
  <cols>
    <col min="1" max="8" width="4" style="14" customWidth="1"/>
    <col min="9" max="9" width="6" style="14" customWidth="1"/>
    <col min="10" max="11" width="4" style="14" customWidth="1"/>
    <col min="12" max="13" width="4" style="14" hidden="1" customWidth="1"/>
    <col min="14" max="14" width="47.7109375" style="14" customWidth="1"/>
    <col min="15" max="17" width="14.85546875" style="12" hidden="1" customWidth="1"/>
    <col min="18" max="18" width="14.5703125" style="12" customWidth="1"/>
    <col min="19" max="19" width="1.7109375" style="12" customWidth="1"/>
    <col min="20" max="20" width="13" style="12" customWidth="1"/>
    <col min="21" max="22" width="11.7109375" style="12" customWidth="1"/>
    <col min="23" max="23" width="13" style="12" customWidth="1"/>
    <col min="24" max="24" width="11.7109375" style="12" customWidth="1"/>
    <col min="25" max="25" width="1.7109375" style="12" customWidth="1"/>
    <col min="26" max="26" width="13" style="12" customWidth="1"/>
    <col min="27" max="28" width="11.7109375" style="12" customWidth="1"/>
    <col min="29" max="29" width="13" style="12" customWidth="1"/>
    <col min="30" max="30" width="11.7109375" style="12" customWidth="1"/>
    <col min="31" max="31" width="1.7109375" style="12" customWidth="1"/>
    <col min="32" max="32" width="13" style="12" customWidth="1"/>
    <col min="33" max="33" width="11.7109375" style="12" customWidth="1"/>
    <col min="34" max="34" width="1.7109375" style="12" customWidth="1"/>
    <col min="35" max="38" width="13" style="12" customWidth="1"/>
    <col min="39" max="39" width="11.7109375" style="12" customWidth="1"/>
    <col min="40" max="40" width="1.7109375" style="12" customWidth="1"/>
    <col min="41" max="43" width="11.7109375" style="12" customWidth="1"/>
    <col min="44" max="44" width="13" style="12" customWidth="1"/>
    <col min="45" max="45" width="11.7109375" style="12" customWidth="1"/>
    <col min="46" max="46" width="1.7109375" style="12" customWidth="1"/>
    <col min="47" max="47" width="13" style="12" customWidth="1"/>
    <col min="48" max="48" width="11.7109375" style="12" customWidth="1"/>
    <col min="49" max="49" width="1.7109375" style="12" customWidth="1"/>
    <col min="50" max="50" width="14.5703125" style="12" customWidth="1"/>
    <col min="51" max="51" width="11.7109375" style="12" customWidth="1"/>
    <col min="52" max="238" width="9.140625" style="14"/>
    <col min="239" max="246" width="4" style="14" customWidth="1"/>
    <col min="247" max="247" width="6" style="14" customWidth="1"/>
    <col min="248" max="249" width="4" style="14" customWidth="1"/>
    <col min="250" max="251" width="0" style="14" hidden="1" customWidth="1"/>
    <col min="252" max="252" width="47.7109375" style="14" customWidth="1"/>
    <col min="253" max="255" width="0" style="14" hidden="1" customWidth="1"/>
    <col min="256" max="256" width="14.5703125" style="14" customWidth="1"/>
    <col min="257" max="266" width="0" style="14" hidden="1" customWidth="1"/>
    <col min="267" max="267" width="1.7109375" style="14" customWidth="1"/>
    <col min="268" max="268" width="13" style="14" customWidth="1"/>
    <col min="269" max="270" width="11.7109375" style="14" customWidth="1"/>
    <col min="271" max="271" width="13" style="14" customWidth="1"/>
    <col min="272" max="272" width="11.7109375" style="14" customWidth="1"/>
    <col min="273" max="273" width="1.7109375" style="14" customWidth="1"/>
    <col min="274" max="274" width="13" style="14" customWidth="1"/>
    <col min="275" max="276" width="11.7109375" style="14" customWidth="1"/>
    <col min="277" max="277" width="13" style="14" customWidth="1"/>
    <col min="278" max="278" width="11.7109375" style="14" customWidth="1"/>
    <col min="279" max="279" width="1.7109375" style="14" customWidth="1"/>
    <col min="280" max="280" width="13" style="14" customWidth="1"/>
    <col min="281" max="281" width="11.7109375" style="14" customWidth="1"/>
    <col min="282" max="282" width="1.7109375" style="14" customWidth="1"/>
    <col min="283" max="286" width="13" style="14" customWidth="1"/>
    <col min="287" max="287" width="11.7109375" style="14" customWidth="1"/>
    <col min="288" max="288" width="1.7109375" style="14" customWidth="1"/>
    <col min="289" max="291" width="11.7109375" style="14" customWidth="1"/>
    <col min="292" max="292" width="13" style="14" customWidth="1"/>
    <col min="293" max="293" width="11.7109375" style="14" customWidth="1"/>
    <col min="294" max="294" width="1.7109375" style="14" customWidth="1"/>
    <col min="295" max="295" width="13" style="14" customWidth="1"/>
    <col min="296" max="296" width="11.7109375" style="14" customWidth="1"/>
    <col min="297" max="297" width="1.7109375" style="14" customWidth="1"/>
    <col min="298" max="298" width="14.5703125" style="14" customWidth="1"/>
    <col min="299" max="299" width="11.7109375" style="14" customWidth="1"/>
    <col min="300" max="300" width="1.7109375" style="14" customWidth="1"/>
    <col min="301" max="494" width="9.140625" style="14"/>
    <col min="495" max="502" width="4" style="14" customWidth="1"/>
    <col min="503" max="503" width="6" style="14" customWidth="1"/>
    <col min="504" max="505" width="4" style="14" customWidth="1"/>
    <col min="506" max="507" width="0" style="14" hidden="1" customWidth="1"/>
    <col min="508" max="508" width="47.7109375" style="14" customWidth="1"/>
    <col min="509" max="511" width="0" style="14" hidden="1" customWidth="1"/>
    <col min="512" max="512" width="14.5703125" style="14" customWidth="1"/>
    <col min="513" max="522" width="0" style="14" hidden="1" customWidth="1"/>
    <col min="523" max="523" width="1.7109375" style="14" customWidth="1"/>
    <col min="524" max="524" width="13" style="14" customWidth="1"/>
    <col min="525" max="526" width="11.7109375" style="14" customWidth="1"/>
    <col min="527" max="527" width="13" style="14" customWidth="1"/>
    <col min="528" max="528" width="11.7109375" style="14" customWidth="1"/>
    <col min="529" max="529" width="1.7109375" style="14" customWidth="1"/>
    <col min="530" max="530" width="13" style="14" customWidth="1"/>
    <col min="531" max="532" width="11.7109375" style="14" customWidth="1"/>
    <col min="533" max="533" width="13" style="14" customWidth="1"/>
    <col min="534" max="534" width="11.7109375" style="14" customWidth="1"/>
    <col min="535" max="535" width="1.7109375" style="14" customWidth="1"/>
    <col min="536" max="536" width="13" style="14" customWidth="1"/>
    <col min="537" max="537" width="11.7109375" style="14" customWidth="1"/>
    <col min="538" max="538" width="1.7109375" style="14" customWidth="1"/>
    <col min="539" max="542" width="13" style="14" customWidth="1"/>
    <col min="543" max="543" width="11.7109375" style="14" customWidth="1"/>
    <col min="544" max="544" width="1.7109375" style="14" customWidth="1"/>
    <col min="545" max="547" width="11.7109375" style="14" customWidth="1"/>
    <col min="548" max="548" width="13" style="14" customWidth="1"/>
    <col min="549" max="549" width="11.7109375" style="14" customWidth="1"/>
    <col min="550" max="550" width="1.7109375" style="14" customWidth="1"/>
    <col min="551" max="551" width="13" style="14" customWidth="1"/>
    <col min="552" max="552" width="11.7109375" style="14" customWidth="1"/>
    <col min="553" max="553" width="1.7109375" style="14" customWidth="1"/>
    <col min="554" max="554" width="14.5703125" style="14" customWidth="1"/>
    <col min="555" max="555" width="11.7109375" style="14" customWidth="1"/>
    <col min="556" max="556" width="1.7109375" style="14" customWidth="1"/>
    <col min="557" max="750" width="9.140625" style="14"/>
    <col min="751" max="758" width="4" style="14" customWidth="1"/>
    <col min="759" max="759" width="6" style="14" customWidth="1"/>
    <col min="760" max="761" width="4" style="14" customWidth="1"/>
    <col min="762" max="763" width="0" style="14" hidden="1" customWidth="1"/>
    <col min="764" max="764" width="47.7109375" style="14" customWidth="1"/>
    <col min="765" max="767" width="0" style="14" hidden="1" customWidth="1"/>
    <col min="768" max="768" width="14.5703125" style="14" customWidth="1"/>
    <col min="769" max="778" width="0" style="14" hidden="1" customWidth="1"/>
    <col min="779" max="779" width="1.7109375" style="14" customWidth="1"/>
    <col min="780" max="780" width="13" style="14" customWidth="1"/>
    <col min="781" max="782" width="11.7109375" style="14" customWidth="1"/>
    <col min="783" max="783" width="13" style="14" customWidth="1"/>
    <col min="784" max="784" width="11.7109375" style="14" customWidth="1"/>
    <col min="785" max="785" width="1.7109375" style="14" customWidth="1"/>
    <col min="786" max="786" width="13" style="14" customWidth="1"/>
    <col min="787" max="788" width="11.7109375" style="14" customWidth="1"/>
    <col min="789" max="789" width="13" style="14" customWidth="1"/>
    <col min="790" max="790" width="11.7109375" style="14" customWidth="1"/>
    <col min="791" max="791" width="1.7109375" style="14" customWidth="1"/>
    <col min="792" max="792" width="13" style="14" customWidth="1"/>
    <col min="793" max="793" width="11.7109375" style="14" customWidth="1"/>
    <col min="794" max="794" width="1.7109375" style="14" customWidth="1"/>
    <col min="795" max="798" width="13" style="14" customWidth="1"/>
    <col min="799" max="799" width="11.7109375" style="14" customWidth="1"/>
    <col min="800" max="800" width="1.7109375" style="14" customWidth="1"/>
    <col min="801" max="803" width="11.7109375" style="14" customWidth="1"/>
    <col min="804" max="804" width="13" style="14" customWidth="1"/>
    <col min="805" max="805" width="11.7109375" style="14" customWidth="1"/>
    <col min="806" max="806" width="1.7109375" style="14" customWidth="1"/>
    <col min="807" max="807" width="13" style="14" customWidth="1"/>
    <col min="808" max="808" width="11.7109375" style="14" customWidth="1"/>
    <col min="809" max="809" width="1.7109375" style="14" customWidth="1"/>
    <col min="810" max="810" width="14.5703125" style="14" customWidth="1"/>
    <col min="811" max="811" width="11.7109375" style="14" customWidth="1"/>
    <col min="812" max="812" width="1.7109375" style="14" customWidth="1"/>
    <col min="813" max="1006" width="9.140625" style="14"/>
    <col min="1007" max="1014" width="4" style="14" customWidth="1"/>
    <col min="1015" max="1015" width="6" style="14" customWidth="1"/>
    <col min="1016" max="1017" width="4" style="14" customWidth="1"/>
    <col min="1018" max="1019" width="0" style="14" hidden="1" customWidth="1"/>
    <col min="1020" max="1020" width="47.7109375" style="14" customWidth="1"/>
    <col min="1021" max="1023" width="0" style="14" hidden="1" customWidth="1"/>
    <col min="1024" max="1024" width="14.5703125" style="14" customWidth="1"/>
    <col min="1025" max="1034" width="0" style="14" hidden="1" customWidth="1"/>
    <col min="1035" max="1035" width="1.7109375" style="14" customWidth="1"/>
    <col min="1036" max="1036" width="13" style="14" customWidth="1"/>
    <col min="1037" max="1038" width="11.7109375" style="14" customWidth="1"/>
    <col min="1039" max="1039" width="13" style="14" customWidth="1"/>
    <col min="1040" max="1040" width="11.7109375" style="14" customWidth="1"/>
    <col min="1041" max="1041" width="1.7109375" style="14" customWidth="1"/>
    <col min="1042" max="1042" width="13" style="14" customWidth="1"/>
    <col min="1043" max="1044" width="11.7109375" style="14" customWidth="1"/>
    <col min="1045" max="1045" width="13" style="14" customWidth="1"/>
    <col min="1046" max="1046" width="11.7109375" style="14" customWidth="1"/>
    <col min="1047" max="1047" width="1.7109375" style="14" customWidth="1"/>
    <col min="1048" max="1048" width="13" style="14" customWidth="1"/>
    <col min="1049" max="1049" width="11.7109375" style="14" customWidth="1"/>
    <col min="1050" max="1050" width="1.7109375" style="14" customWidth="1"/>
    <col min="1051" max="1054" width="13" style="14" customWidth="1"/>
    <col min="1055" max="1055" width="11.7109375" style="14" customWidth="1"/>
    <col min="1056" max="1056" width="1.7109375" style="14" customWidth="1"/>
    <col min="1057" max="1059" width="11.7109375" style="14" customWidth="1"/>
    <col min="1060" max="1060" width="13" style="14" customWidth="1"/>
    <col min="1061" max="1061" width="11.7109375" style="14" customWidth="1"/>
    <col min="1062" max="1062" width="1.7109375" style="14" customWidth="1"/>
    <col min="1063" max="1063" width="13" style="14" customWidth="1"/>
    <col min="1064" max="1064" width="11.7109375" style="14" customWidth="1"/>
    <col min="1065" max="1065" width="1.7109375" style="14" customWidth="1"/>
    <col min="1066" max="1066" width="14.5703125" style="14" customWidth="1"/>
    <col min="1067" max="1067" width="11.7109375" style="14" customWidth="1"/>
    <col min="1068" max="1068" width="1.7109375" style="14" customWidth="1"/>
    <col min="1069" max="1262" width="9.140625" style="14"/>
    <col min="1263" max="1270" width="4" style="14" customWidth="1"/>
    <col min="1271" max="1271" width="6" style="14" customWidth="1"/>
    <col min="1272" max="1273" width="4" style="14" customWidth="1"/>
    <col min="1274" max="1275" width="0" style="14" hidden="1" customWidth="1"/>
    <col min="1276" max="1276" width="47.7109375" style="14" customWidth="1"/>
    <col min="1277" max="1279" width="0" style="14" hidden="1" customWidth="1"/>
    <col min="1280" max="1280" width="14.5703125" style="14" customWidth="1"/>
    <col min="1281" max="1290" width="0" style="14" hidden="1" customWidth="1"/>
    <col min="1291" max="1291" width="1.7109375" style="14" customWidth="1"/>
    <col min="1292" max="1292" width="13" style="14" customWidth="1"/>
    <col min="1293" max="1294" width="11.7109375" style="14" customWidth="1"/>
    <col min="1295" max="1295" width="13" style="14" customWidth="1"/>
    <col min="1296" max="1296" width="11.7109375" style="14" customWidth="1"/>
    <col min="1297" max="1297" width="1.7109375" style="14" customWidth="1"/>
    <col min="1298" max="1298" width="13" style="14" customWidth="1"/>
    <col min="1299" max="1300" width="11.7109375" style="14" customWidth="1"/>
    <col min="1301" max="1301" width="13" style="14" customWidth="1"/>
    <col min="1302" max="1302" width="11.7109375" style="14" customWidth="1"/>
    <col min="1303" max="1303" width="1.7109375" style="14" customWidth="1"/>
    <col min="1304" max="1304" width="13" style="14" customWidth="1"/>
    <col min="1305" max="1305" width="11.7109375" style="14" customWidth="1"/>
    <col min="1306" max="1306" width="1.7109375" style="14" customWidth="1"/>
    <col min="1307" max="1310" width="13" style="14" customWidth="1"/>
    <col min="1311" max="1311" width="11.7109375" style="14" customWidth="1"/>
    <col min="1312" max="1312" width="1.7109375" style="14" customWidth="1"/>
    <col min="1313" max="1315" width="11.7109375" style="14" customWidth="1"/>
    <col min="1316" max="1316" width="13" style="14" customWidth="1"/>
    <col min="1317" max="1317" width="11.7109375" style="14" customWidth="1"/>
    <col min="1318" max="1318" width="1.7109375" style="14" customWidth="1"/>
    <col min="1319" max="1319" width="13" style="14" customWidth="1"/>
    <col min="1320" max="1320" width="11.7109375" style="14" customWidth="1"/>
    <col min="1321" max="1321" width="1.7109375" style="14" customWidth="1"/>
    <col min="1322" max="1322" width="14.5703125" style="14" customWidth="1"/>
    <col min="1323" max="1323" width="11.7109375" style="14" customWidth="1"/>
    <col min="1324" max="1324" width="1.7109375" style="14" customWidth="1"/>
    <col min="1325" max="1518" width="9.140625" style="14"/>
    <col min="1519" max="1526" width="4" style="14" customWidth="1"/>
    <col min="1527" max="1527" width="6" style="14" customWidth="1"/>
    <col min="1528" max="1529" width="4" style="14" customWidth="1"/>
    <col min="1530" max="1531" width="0" style="14" hidden="1" customWidth="1"/>
    <col min="1532" max="1532" width="47.7109375" style="14" customWidth="1"/>
    <col min="1533" max="1535" width="0" style="14" hidden="1" customWidth="1"/>
    <col min="1536" max="1536" width="14.5703125" style="14" customWidth="1"/>
    <col min="1537" max="1546" width="0" style="14" hidden="1" customWidth="1"/>
    <col min="1547" max="1547" width="1.7109375" style="14" customWidth="1"/>
    <col min="1548" max="1548" width="13" style="14" customWidth="1"/>
    <col min="1549" max="1550" width="11.7109375" style="14" customWidth="1"/>
    <col min="1551" max="1551" width="13" style="14" customWidth="1"/>
    <col min="1552" max="1552" width="11.7109375" style="14" customWidth="1"/>
    <col min="1553" max="1553" width="1.7109375" style="14" customWidth="1"/>
    <col min="1554" max="1554" width="13" style="14" customWidth="1"/>
    <col min="1555" max="1556" width="11.7109375" style="14" customWidth="1"/>
    <col min="1557" max="1557" width="13" style="14" customWidth="1"/>
    <col min="1558" max="1558" width="11.7109375" style="14" customWidth="1"/>
    <col min="1559" max="1559" width="1.7109375" style="14" customWidth="1"/>
    <col min="1560" max="1560" width="13" style="14" customWidth="1"/>
    <col min="1561" max="1561" width="11.7109375" style="14" customWidth="1"/>
    <col min="1562" max="1562" width="1.7109375" style="14" customWidth="1"/>
    <col min="1563" max="1566" width="13" style="14" customWidth="1"/>
    <col min="1567" max="1567" width="11.7109375" style="14" customWidth="1"/>
    <col min="1568" max="1568" width="1.7109375" style="14" customWidth="1"/>
    <col min="1569" max="1571" width="11.7109375" style="14" customWidth="1"/>
    <col min="1572" max="1572" width="13" style="14" customWidth="1"/>
    <col min="1573" max="1573" width="11.7109375" style="14" customWidth="1"/>
    <col min="1574" max="1574" width="1.7109375" style="14" customWidth="1"/>
    <col min="1575" max="1575" width="13" style="14" customWidth="1"/>
    <col min="1576" max="1576" width="11.7109375" style="14" customWidth="1"/>
    <col min="1577" max="1577" width="1.7109375" style="14" customWidth="1"/>
    <col min="1578" max="1578" width="14.5703125" style="14" customWidth="1"/>
    <col min="1579" max="1579" width="11.7109375" style="14" customWidth="1"/>
    <col min="1580" max="1580" width="1.7109375" style="14" customWidth="1"/>
    <col min="1581" max="1774" width="9.140625" style="14"/>
    <col min="1775" max="1782" width="4" style="14" customWidth="1"/>
    <col min="1783" max="1783" width="6" style="14" customWidth="1"/>
    <col min="1784" max="1785" width="4" style="14" customWidth="1"/>
    <col min="1786" max="1787" width="0" style="14" hidden="1" customWidth="1"/>
    <col min="1788" max="1788" width="47.7109375" style="14" customWidth="1"/>
    <col min="1789" max="1791" width="0" style="14" hidden="1" customWidth="1"/>
    <col min="1792" max="1792" width="14.5703125" style="14" customWidth="1"/>
    <col min="1793" max="1802" width="0" style="14" hidden="1" customWidth="1"/>
    <col min="1803" max="1803" width="1.7109375" style="14" customWidth="1"/>
    <col min="1804" max="1804" width="13" style="14" customWidth="1"/>
    <col min="1805" max="1806" width="11.7109375" style="14" customWidth="1"/>
    <col min="1807" max="1807" width="13" style="14" customWidth="1"/>
    <col min="1808" max="1808" width="11.7109375" style="14" customWidth="1"/>
    <col min="1809" max="1809" width="1.7109375" style="14" customWidth="1"/>
    <col min="1810" max="1810" width="13" style="14" customWidth="1"/>
    <col min="1811" max="1812" width="11.7109375" style="14" customWidth="1"/>
    <col min="1813" max="1813" width="13" style="14" customWidth="1"/>
    <col min="1814" max="1814" width="11.7109375" style="14" customWidth="1"/>
    <col min="1815" max="1815" width="1.7109375" style="14" customWidth="1"/>
    <col min="1816" max="1816" width="13" style="14" customWidth="1"/>
    <col min="1817" max="1817" width="11.7109375" style="14" customWidth="1"/>
    <col min="1818" max="1818" width="1.7109375" style="14" customWidth="1"/>
    <col min="1819" max="1822" width="13" style="14" customWidth="1"/>
    <col min="1823" max="1823" width="11.7109375" style="14" customWidth="1"/>
    <col min="1824" max="1824" width="1.7109375" style="14" customWidth="1"/>
    <col min="1825" max="1827" width="11.7109375" style="14" customWidth="1"/>
    <col min="1828" max="1828" width="13" style="14" customWidth="1"/>
    <col min="1829" max="1829" width="11.7109375" style="14" customWidth="1"/>
    <col min="1830" max="1830" width="1.7109375" style="14" customWidth="1"/>
    <col min="1831" max="1831" width="13" style="14" customWidth="1"/>
    <col min="1832" max="1832" width="11.7109375" style="14" customWidth="1"/>
    <col min="1833" max="1833" width="1.7109375" style="14" customWidth="1"/>
    <col min="1834" max="1834" width="14.5703125" style="14" customWidth="1"/>
    <col min="1835" max="1835" width="11.7109375" style="14" customWidth="1"/>
    <col min="1836" max="1836" width="1.7109375" style="14" customWidth="1"/>
    <col min="1837" max="2030" width="9.140625" style="14"/>
    <col min="2031" max="2038" width="4" style="14" customWidth="1"/>
    <col min="2039" max="2039" width="6" style="14" customWidth="1"/>
    <col min="2040" max="2041" width="4" style="14" customWidth="1"/>
    <col min="2042" max="2043" width="0" style="14" hidden="1" customWidth="1"/>
    <col min="2044" max="2044" width="47.7109375" style="14" customWidth="1"/>
    <col min="2045" max="2047" width="0" style="14" hidden="1" customWidth="1"/>
    <col min="2048" max="2048" width="14.5703125" style="14" customWidth="1"/>
    <col min="2049" max="2058" width="0" style="14" hidden="1" customWidth="1"/>
    <col min="2059" max="2059" width="1.7109375" style="14" customWidth="1"/>
    <col min="2060" max="2060" width="13" style="14" customWidth="1"/>
    <col min="2061" max="2062" width="11.7109375" style="14" customWidth="1"/>
    <col min="2063" max="2063" width="13" style="14" customWidth="1"/>
    <col min="2064" max="2064" width="11.7109375" style="14" customWidth="1"/>
    <col min="2065" max="2065" width="1.7109375" style="14" customWidth="1"/>
    <col min="2066" max="2066" width="13" style="14" customWidth="1"/>
    <col min="2067" max="2068" width="11.7109375" style="14" customWidth="1"/>
    <col min="2069" max="2069" width="13" style="14" customWidth="1"/>
    <col min="2070" max="2070" width="11.7109375" style="14" customWidth="1"/>
    <col min="2071" max="2071" width="1.7109375" style="14" customWidth="1"/>
    <col min="2072" max="2072" width="13" style="14" customWidth="1"/>
    <col min="2073" max="2073" width="11.7109375" style="14" customWidth="1"/>
    <col min="2074" max="2074" width="1.7109375" style="14" customWidth="1"/>
    <col min="2075" max="2078" width="13" style="14" customWidth="1"/>
    <col min="2079" max="2079" width="11.7109375" style="14" customWidth="1"/>
    <col min="2080" max="2080" width="1.7109375" style="14" customWidth="1"/>
    <col min="2081" max="2083" width="11.7109375" style="14" customWidth="1"/>
    <col min="2084" max="2084" width="13" style="14" customWidth="1"/>
    <col min="2085" max="2085" width="11.7109375" style="14" customWidth="1"/>
    <col min="2086" max="2086" width="1.7109375" style="14" customWidth="1"/>
    <col min="2087" max="2087" width="13" style="14" customWidth="1"/>
    <col min="2088" max="2088" width="11.7109375" style="14" customWidth="1"/>
    <col min="2089" max="2089" width="1.7109375" style="14" customWidth="1"/>
    <col min="2090" max="2090" width="14.5703125" style="14" customWidth="1"/>
    <col min="2091" max="2091" width="11.7109375" style="14" customWidth="1"/>
    <col min="2092" max="2092" width="1.7109375" style="14" customWidth="1"/>
    <col min="2093" max="2286" width="9.140625" style="14"/>
    <col min="2287" max="2294" width="4" style="14" customWidth="1"/>
    <col min="2295" max="2295" width="6" style="14" customWidth="1"/>
    <col min="2296" max="2297" width="4" style="14" customWidth="1"/>
    <col min="2298" max="2299" width="0" style="14" hidden="1" customWidth="1"/>
    <col min="2300" max="2300" width="47.7109375" style="14" customWidth="1"/>
    <col min="2301" max="2303" width="0" style="14" hidden="1" customWidth="1"/>
    <col min="2304" max="2304" width="14.5703125" style="14" customWidth="1"/>
    <col min="2305" max="2314" width="0" style="14" hidden="1" customWidth="1"/>
    <col min="2315" max="2315" width="1.7109375" style="14" customWidth="1"/>
    <col min="2316" max="2316" width="13" style="14" customWidth="1"/>
    <col min="2317" max="2318" width="11.7109375" style="14" customWidth="1"/>
    <col min="2319" max="2319" width="13" style="14" customWidth="1"/>
    <col min="2320" max="2320" width="11.7109375" style="14" customWidth="1"/>
    <col min="2321" max="2321" width="1.7109375" style="14" customWidth="1"/>
    <col min="2322" max="2322" width="13" style="14" customWidth="1"/>
    <col min="2323" max="2324" width="11.7109375" style="14" customWidth="1"/>
    <col min="2325" max="2325" width="13" style="14" customWidth="1"/>
    <col min="2326" max="2326" width="11.7109375" style="14" customWidth="1"/>
    <col min="2327" max="2327" width="1.7109375" style="14" customWidth="1"/>
    <col min="2328" max="2328" width="13" style="14" customWidth="1"/>
    <col min="2329" max="2329" width="11.7109375" style="14" customWidth="1"/>
    <col min="2330" max="2330" width="1.7109375" style="14" customWidth="1"/>
    <col min="2331" max="2334" width="13" style="14" customWidth="1"/>
    <col min="2335" max="2335" width="11.7109375" style="14" customWidth="1"/>
    <col min="2336" max="2336" width="1.7109375" style="14" customWidth="1"/>
    <col min="2337" max="2339" width="11.7109375" style="14" customWidth="1"/>
    <col min="2340" max="2340" width="13" style="14" customWidth="1"/>
    <col min="2341" max="2341" width="11.7109375" style="14" customWidth="1"/>
    <col min="2342" max="2342" width="1.7109375" style="14" customWidth="1"/>
    <col min="2343" max="2343" width="13" style="14" customWidth="1"/>
    <col min="2344" max="2344" width="11.7109375" style="14" customWidth="1"/>
    <col min="2345" max="2345" width="1.7109375" style="14" customWidth="1"/>
    <col min="2346" max="2346" width="14.5703125" style="14" customWidth="1"/>
    <col min="2347" max="2347" width="11.7109375" style="14" customWidth="1"/>
    <col min="2348" max="2348" width="1.7109375" style="14" customWidth="1"/>
    <col min="2349" max="2542" width="9.140625" style="14"/>
    <col min="2543" max="2550" width="4" style="14" customWidth="1"/>
    <col min="2551" max="2551" width="6" style="14" customWidth="1"/>
    <col min="2552" max="2553" width="4" style="14" customWidth="1"/>
    <col min="2554" max="2555" width="0" style="14" hidden="1" customWidth="1"/>
    <col min="2556" max="2556" width="47.7109375" style="14" customWidth="1"/>
    <col min="2557" max="2559" width="0" style="14" hidden="1" customWidth="1"/>
    <col min="2560" max="2560" width="14.5703125" style="14" customWidth="1"/>
    <col min="2561" max="2570" width="0" style="14" hidden="1" customWidth="1"/>
    <col min="2571" max="2571" width="1.7109375" style="14" customWidth="1"/>
    <col min="2572" max="2572" width="13" style="14" customWidth="1"/>
    <col min="2573" max="2574" width="11.7109375" style="14" customWidth="1"/>
    <col min="2575" max="2575" width="13" style="14" customWidth="1"/>
    <col min="2576" max="2576" width="11.7109375" style="14" customWidth="1"/>
    <col min="2577" max="2577" width="1.7109375" style="14" customWidth="1"/>
    <col min="2578" max="2578" width="13" style="14" customWidth="1"/>
    <col min="2579" max="2580" width="11.7109375" style="14" customWidth="1"/>
    <col min="2581" max="2581" width="13" style="14" customWidth="1"/>
    <col min="2582" max="2582" width="11.7109375" style="14" customWidth="1"/>
    <col min="2583" max="2583" width="1.7109375" style="14" customWidth="1"/>
    <col min="2584" max="2584" width="13" style="14" customWidth="1"/>
    <col min="2585" max="2585" width="11.7109375" style="14" customWidth="1"/>
    <col min="2586" max="2586" width="1.7109375" style="14" customWidth="1"/>
    <col min="2587" max="2590" width="13" style="14" customWidth="1"/>
    <col min="2591" max="2591" width="11.7109375" style="14" customWidth="1"/>
    <col min="2592" max="2592" width="1.7109375" style="14" customWidth="1"/>
    <col min="2593" max="2595" width="11.7109375" style="14" customWidth="1"/>
    <col min="2596" max="2596" width="13" style="14" customWidth="1"/>
    <col min="2597" max="2597" width="11.7109375" style="14" customWidth="1"/>
    <col min="2598" max="2598" width="1.7109375" style="14" customWidth="1"/>
    <col min="2599" max="2599" width="13" style="14" customWidth="1"/>
    <col min="2600" max="2600" width="11.7109375" style="14" customWidth="1"/>
    <col min="2601" max="2601" width="1.7109375" style="14" customWidth="1"/>
    <col min="2602" max="2602" width="14.5703125" style="14" customWidth="1"/>
    <col min="2603" max="2603" width="11.7109375" style="14" customWidth="1"/>
    <col min="2604" max="2604" width="1.7109375" style="14" customWidth="1"/>
    <col min="2605" max="2798" width="9.140625" style="14"/>
    <col min="2799" max="2806" width="4" style="14" customWidth="1"/>
    <col min="2807" max="2807" width="6" style="14" customWidth="1"/>
    <col min="2808" max="2809" width="4" style="14" customWidth="1"/>
    <col min="2810" max="2811" width="0" style="14" hidden="1" customWidth="1"/>
    <col min="2812" max="2812" width="47.7109375" style="14" customWidth="1"/>
    <col min="2813" max="2815" width="0" style="14" hidden="1" customWidth="1"/>
    <col min="2816" max="2816" width="14.5703125" style="14" customWidth="1"/>
    <col min="2817" max="2826" width="0" style="14" hidden="1" customWidth="1"/>
    <col min="2827" max="2827" width="1.7109375" style="14" customWidth="1"/>
    <col min="2828" max="2828" width="13" style="14" customWidth="1"/>
    <col min="2829" max="2830" width="11.7109375" style="14" customWidth="1"/>
    <col min="2831" max="2831" width="13" style="14" customWidth="1"/>
    <col min="2832" max="2832" width="11.7109375" style="14" customWidth="1"/>
    <col min="2833" max="2833" width="1.7109375" style="14" customWidth="1"/>
    <col min="2834" max="2834" width="13" style="14" customWidth="1"/>
    <col min="2835" max="2836" width="11.7109375" style="14" customWidth="1"/>
    <col min="2837" max="2837" width="13" style="14" customWidth="1"/>
    <col min="2838" max="2838" width="11.7109375" style="14" customWidth="1"/>
    <col min="2839" max="2839" width="1.7109375" style="14" customWidth="1"/>
    <col min="2840" max="2840" width="13" style="14" customWidth="1"/>
    <col min="2841" max="2841" width="11.7109375" style="14" customWidth="1"/>
    <col min="2842" max="2842" width="1.7109375" style="14" customWidth="1"/>
    <col min="2843" max="2846" width="13" style="14" customWidth="1"/>
    <col min="2847" max="2847" width="11.7109375" style="14" customWidth="1"/>
    <col min="2848" max="2848" width="1.7109375" style="14" customWidth="1"/>
    <col min="2849" max="2851" width="11.7109375" style="14" customWidth="1"/>
    <col min="2852" max="2852" width="13" style="14" customWidth="1"/>
    <col min="2853" max="2853" width="11.7109375" style="14" customWidth="1"/>
    <col min="2854" max="2854" width="1.7109375" style="14" customWidth="1"/>
    <col min="2855" max="2855" width="13" style="14" customWidth="1"/>
    <col min="2856" max="2856" width="11.7109375" style="14" customWidth="1"/>
    <col min="2857" max="2857" width="1.7109375" style="14" customWidth="1"/>
    <col min="2858" max="2858" width="14.5703125" style="14" customWidth="1"/>
    <col min="2859" max="2859" width="11.7109375" style="14" customWidth="1"/>
    <col min="2860" max="2860" width="1.7109375" style="14" customWidth="1"/>
    <col min="2861" max="3054" width="9.140625" style="14"/>
    <col min="3055" max="3062" width="4" style="14" customWidth="1"/>
    <col min="3063" max="3063" width="6" style="14" customWidth="1"/>
    <col min="3064" max="3065" width="4" style="14" customWidth="1"/>
    <col min="3066" max="3067" width="0" style="14" hidden="1" customWidth="1"/>
    <col min="3068" max="3068" width="47.7109375" style="14" customWidth="1"/>
    <col min="3069" max="3071" width="0" style="14" hidden="1" customWidth="1"/>
    <col min="3072" max="3072" width="14.5703125" style="14" customWidth="1"/>
    <col min="3073" max="3082" width="0" style="14" hidden="1" customWidth="1"/>
    <col min="3083" max="3083" width="1.7109375" style="14" customWidth="1"/>
    <col min="3084" max="3084" width="13" style="14" customWidth="1"/>
    <col min="3085" max="3086" width="11.7109375" style="14" customWidth="1"/>
    <col min="3087" max="3087" width="13" style="14" customWidth="1"/>
    <col min="3088" max="3088" width="11.7109375" style="14" customWidth="1"/>
    <col min="3089" max="3089" width="1.7109375" style="14" customWidth="1"/>
    <col min="3090" max="3090" width="13" style="14" customWidth="1"/>
    <col min="3091" max="3092" width="11.7109375" style="14" customWidth="1"/>
    <col min="3093" max="3093" width="13" style="14" customWidth="1"/>
    <col min="3094" max="3094" width="11.7109375" style="14" customWidth="1"/>
    <col min="3095" max="3095" width="1.7109375" style="14" customWidth="1"/>
    <col min="3096" max="3096" width="13" style="14" customWidth="1"/>
    <col min="3097" max="3097" width="11.7109375" style="14" customWidth="1"/>
    <col min="3098" max="3098" width="1.7109375" style="14" customWidth="1"/>
    <col min="3099" max="3102" width="13" style="14" customWidth="1"/>
    <col min="3103" max="3103" width="11.7109375" style="14" customWidth="1"/>
    <col min="3104" max="3104" width="1.7109375" style="14" customWidth="1"/>
    <col min="3105" max="3107" width="11.7109375" style="14" customWidth="1"/>
    <col min="3108" max="3108" width="13" style="14" customWidth="1"/>
    <col min="3109" max="3109" width="11.7109375" style="14" customWidth="1"/>
    <col min="3110" max="3110" width="1.7109375" style="14" customWidth="1"/>
    <col min="3111" max="3111" width="13" style="14" customWidth="1"/>
    <col min="3112" max="3112" width="11.7109375" style="14" customWidth="1"/>
    <col min="3113" max="3113" width="1.7109375" style="14" customWidth="1"/>
    <col min="3114" max="3114" width="14.5703125" style="14" customWidth="1"/>
    <col min="3115" max="3115" width="11.7109375" style="14" customWidth="1"/>
    <col min="3116" max="3116" width="1.7109375" style="14" customWidth="1"/>
    <col min="3117" max="3310" width="9.140625" style="14"/>
    <col min="3311" max="3318" width="4" style="14" customWidth="1"/>
    <col min="3319" max="3319" width="6" style="14" customWidth="1"/>
    <col min="3320" max="3321" width="4" style="14" customWidth="1"/>
    <col min="3322" max="3323" width="0" style="14" hidden="1" customWidth="1"/>
    <col min="3324" max="3324" width="47.7109375" style="14" customWidth="1"/>
    <col min="3325" max="3327" width="0" style="14" hidden="1" customWidth="1"/>
    <col min="3328" max="3328" width="14.5703125" style="14" customWidth="1"/>
    <col min="3329" max="3338" width="0" style="14" hidden="1" customWidth="1"/>
    <col min="3339" max="3339" width="1.7109375" style="14" customWidth="1"/>
    <col min="3340" max="3340" width="13" style="14" customWidth="1"/>
    <col min="3341" max="3342" width="11.7109375" style="14" customWidth="1"/>
    <col min="3343" max="3343" width="13" style="14" customWidth="1"/>
    <col min="3344" max="3344" width="11.7109375" style="14" customWidth="1"/>
    <col min="3345" max="3345" width="1.7109375" style="14" customWidth="1"/>
    <col min="3346" max="3346" width="13" style="14" customWidth="1"/>
    <col min="3347" max="3348" width="11.7109375" style="14" customWidth="1"/>
    <col min="3349" max="3349" width="13" style="14" customWidth="1"/>
    <col min="3350" max="3350" width="11.7109375" style="14" customWidth="1"/>
    <col min="3351" max="3351" width="1.7109375" style="14" customWidth="1"/>
    <col min="3352" max="3352" width="13" style="14" customWidth="1"/>
    <col min="3353" max="3353" width="11.7109375" style="14" customWidth="1"/>
    <col min="3354" max="3354" width="1.7109375" style="14" customWidth="1"/>
    <col min="3355" max="3358" width="13" style="14" customWidth="1"/>
    <col min="3359" max="3359" width="11.7109375" style="14" customWidth="1"/>
    <col min="3360" max="3360" width="1.7109375" style="14" customWidth="1"/>
    <col min="3361" max="3363" width="11.7109375" style="14" customWidth="1"/>
    <col min="3364" max="3364" width="13" style="14" customWidth="1"/>
    <col min="3365" max="3365" width="11.7109375" style="14" customWidth="1"/>
    <col min="3366" max="3366" width="1.7109375" style="14" customWidth="1"/>
    <col min="3367" max="3367" width="13" style="14" customWidth="1"/>
    <col min="3368" max="3368" width="11.7109375" style="14" customWidth="1"/>
    <col min="3369" max="3369" width="1.7109375" style="14" customWidth="1"/>
    <col min="3370" max="3370" width="14.5703125" style="14" customWidth="1"/>
    <col min="3371" max="3371" width="11.7109375" style="14" customWidth="1"/>
    <col min="3372" max="3372" width="1.7109375" style="14" customWidth="1"/>
    <col min="3373" max="3566" width="9.140625" style="14"/>
    <col min="3567" max="3574" width="4" style="14" customWidth="1"/>
    <col min="3575" max="3575" width="6" style="14" customWidth="1"/>
    <col min="3576" max="3577" width="4" style="14" customWidth="1"/>
    <col min="3578" max="3579" width="0" style="14" hidden="1" customWidth="1"/>
    <col min="3580" max="3580" width="47.7109375" style="14" customWidth="1"/>
    <col min="3581" max="3583" width="0" style="14" hidden="1" customWidth="1"/>
    <col min="3584" max="3584" width="14.5703125" style="14" customWidth="1"/>
    <col min="3585" max="3594" width="0" style="14" hidden="1" customWidth="1"/>
    <col min="3595" max="3595" width="1.7109375" style="14" customWidth="1"/>
    <col min="3596" max="3596" width="13" style="14" customWidth="1"/>
    <col min="3597" max="3598" width="11.7109375" style="14" customWidth="1"/>
    <col min="3599" max="3599" width="13" style="14" customWidth="1"/>
    <col min="3600" max="3600" width="11.7109375" style="14" customWidth="1"/>
    <col min="3601" max="3601" width="1.7109375" style="14" customWidth="1"/>
    <col min="3602" max="3602" width="13" style="14" customWidth="1"/>
    <col min="3603" max="3604" width="11.7109375" style="14" customWidth="1"/>
    <col min="3605" max="3605" width="13" style="14" customWidth="1"/>
    <col min="3606" max="3606" width="11.7109375" style="14" customWidth="1"/>
    <col min="3607" max="3607" width="1.7109375" style="14" customWidth="1"/>
    <col min="3608" max="3608" width="13" style="14" customWidth="1"/>
    <col min="3609" max="3609" width="11.7109375" style="14" customWidth="1"/>
    <col min="3610" max="3610" width="1.7109375" style="14" customWidth="1"/>
    <col min="3611" max="3614" width="13" style="14" customWidth="1"/>
    <col min="3615" max="3615" width="11.7109375" style="14" customWidth="1"/>
    <col min="3616" max="3616" width="1.7109375" style="14" customWidth="1"/>
    <col min="3617" max="3619" width="11.7109375" style="14" customWidth="1"/>
    <col min="3620" max="3620" width="13" style="14" customWidth="1"/>
    <col min="3621" max="3621" width="11.7109375" style="14" customWidth="1"/>
    <col min="3622" max="3622" width="1.7109375" style="14" customWidth="1"/>
    <col min="3623" max="3623" width="13" style="14" customWidth="1"/>
    <col min="3624" max="3624" width="11.7109375" style="14" customWidth="1"/>
    <col min="3625" max="3625" width="1.7109375" style="14" customWidth="1"/>
    <col min="3626" max="3626" width="14.5703125" style="14" customWidth="1"/>
    <col min="3627" max="3627" width="11.7109375" style="14" customWidth="1"/>
    <col min="3628" max="3628" width="1.7109375" style="14" customWidth="1"/>
    <col min="3629" max="3822" width="9.140625" style="14"/>
    <col min="3823" max="3830" width="4" style="14" customWidth="1"/>
    <col min="3831" max="3831" width="6" style="14" customWidth="1"/>
    <col min="3832" max="3833" width="4" style="14" customWidth="1"/>
    <col min="3834" max="3835" width="0" style="14" hidden="1" customWidth="1"/>
    <col min="3836" max="3836" width="47.7109375" style="14" customWidth="1"/>
    <col min="3837" max="3839" width="0" style="14" hidden="1" customWidth="1"/>
    <col min="3840" max="3840" width="14.5703125" style="14" customWidth="1"/>
    <col min="3841" max="3850" width="0" style="14" hidden="1" customWidth="1"/>
    <col min="3851" max="3851" width="1.7109375" style="14" customWidth="1"/>
    <col min="3852" max="3852" width="13" style="14" customWidth="1"/>
    <col min="3853" max="3854" width="11.7109375" style="14" customWidth="1"/>
    <col min="3855" max="3855" width="13" style="14" customWidth="1"/>
    <col min="3856" max="3856" width="11.7109375" style="14" customWidth="1"/>
    <col min="3857" max="3857" width="1.7109375" style="14" customWidth="1"/>
    <col min="3858" max="3858" width="13" style="14" customWidth="1"/>
    <col min="3859" max="3860" width="11.7109375" style="14" customWidth="1"/>
    <col min="3861" max="3861" width="13" style="14" customWidth="1"/>
    <col min="3862" max="3862" width="11.7109375" style="14" customWidth="1"/>
    <col min="3863" max="3863" width="1.7109375" style="14" customWidth="1"/>
    <col min="3864" max="3864" width="13" style="14" customWidth="1"/>
    <col min="3865" max="3865" width="11.7109375" style="14" customWidth="1"/>
    <col min="3866" max="3866" width="1.7109375" style="14" customWidth="1"/>
    <col min="3867" max="3870" width="13" style="14" customWidth="1"/>
    <col min="3871" max="3871" width="11.7109375" style="14" customWidth="1"/>
    <col min="3872" max="3872" width="1.7109375" style="14" customWidth="1"/>
    <col min="3873" max="3875" width="11.7109375" style="14" customWidth="1"/>
    <col min="3876" max="3876" width="13" style="14" customWidth="1"/>
    <col min="3877" max="3877" width="11.7109375" style="14" customWidth="1"/>
    <col min="3878" max="3878" width="1.7109375" style="14" customWidth="1"/>
    <col min="3879" max="3879" width="13" style="14" customWidth="1"/>
    <col min="3880" max="3880" width="11.7109375" style="14" customWidth="1"/>
    <col min="3881" max="3881" width="1.7109375" style="14" customWidth="1"/>
    <col min="3882" max="3882" width="14.5703125" style="14" customWidth="1"/>
    <col min="3883" max="3883" width="11.7109375" style="14" customWidth="1"/>
    <col min="3884" max="3884" width="1.7109375" style="14" customWidth="1"/>
    <col min="3885" max="4078" width="9.140625" style="14"/>
    <col min="4079" max="4086" width="4" style="14" customWidth="1"/>
    <col min="4087" max="4087" width="6" style="14" customWidth="1"/>
    <col min="4088" max="4089" width="4" style="14" customWidth="1"/>
    <col min="4090" max="4091" width="0" style="14" hidden="1" customWidth="1"/>
    <col min="4092" max="4092" width="47.7109375" style="14" customWidth="1"/>
    <col min="4093" max="4095" width="0" style="14" hidden="1" customWidth="1"/>
    <col min="4096" max="4096" width="14.5703125" style="14" customWidth="1"/>
    <col min="4097" max="4106" width="0" style="14" hidden="1" customWidth="1"/>
    <col min="4107" max="4107" width="1.7109375" style="14" customWidth="1"/>
    <col min="4108" max="4108" width="13" style="14" customWidth="1"/>
    <col min="4109" max="4110" width="11.7109375" style="14" customWidth="1"/>
    <col min="4111" max="4111" width="13" style="14" customWidth="1"/>
    <col min="4112" max="4112" width="11.7109375" style="14" customWidth="1"/>
    <col min="4113" max="4113" width="1.7109375" style="14" customWidth="1"/>
    <col min="4114" max="4114" width="13" style="14" customWidth="1"/>
    <col min="4115" max="4116" width="11.7109375" style="14" customWidth="1"/>
    <col min="4117" max="4117" width="13" style="14" customWidth="1"/>
    <col min="4118" max="4118" width="11.7109375" style="14" customWidth="1"/>
    <col min="4119" max="4119" width="1.7109375" style="14" customWidth="1"/>
    <col min="4120" max="4120" width="13" style="14" customWidth="1"/>
    <col min="4121" max="4121" width="11.7109375" style="14" customWidth="1"/>
    <col min="4122" max="4122" width="1.7109375" style="14" customWidth="1"/>
    <col min="4123" max="4126" width="13" style="14" customWidth="1"/>
    <col min="4127" max="4127" width="11.7109375" style="14" customWidth="1"/>
    <col min="4128" max="4128" width="1.7109375" style="14" customWidth="1"/>
    <col min="4129" max="4131" width="11.7109375" style="14" customWidth="1"/>
    <col min="4132" max="4132" width="13" style="14" customWidth="1"/>
    <col min="4133" max="4133" width="11.7109375" style="14" customWidth="1"/>
    <col min="4134" max="4134" width="1.7109375" style="14" customWidth="1"/>
    <col min="4135" max="4135" width="13" style="14" customWidth="1"/>
    <col min="4136" max="4136" width="11.7109375" style="14" customWidth="1"/>
    <col min="4137" max="4137" width="1.7109375" style="14" customWidth="1"/>
    <col min="4138" max="4138" width="14.5703125" style="14" customWidth="1"/>
    <col min="4139" max="4139" width="11.7109375" style="14" customWidth="1"/>
    <col min="4140" max="4140" width="1.7109375" style="14" customWidth="1"/>
    <col min="4141" max="4334" width="9.140625" style="14"/>
    <col min="4335" max="4342" width="4" style="14" customWidth="1"/>
    <col min="4343" max="4343" width="6" style="14" customWidth="1"/>
    <col min="4344" max="4345" width="4" style="14" customWidth="1"/>
    <col min="4346" max="4347" width="0" style="14" hidden="1" customWidth="1"/>
    <col min="4348" max="4348" width="47.7109375" style="14" customWidth="1"/>
    <col min="4349" max="4351" width="0" style="14" hidden="1" customWidth="1"/>
    <col min="4352" max="4352" width="14.5703125" style="14" customWidth="1"/>
    <col min="4353" max="4362" width="0" style="14" hidden="1" customWidth="1"/>
    <col min="4363" max="4363" width="1.7109375" style="14" customWidth="1"/>
    <col min="4364" max="4364" width="13" style="14" customWidth="1"/>
    <col min="4365" max="4366" width="11.7109375" style="14" customWidth="1"/>
    <col min="4367" max="4367" width="13" style="14" customWidth="1"/>
    <col min="4368" max="4368" width="11.7109375" style="14" customWidth="1"/>
    <col min="4369" max="4369" width="1.7109375" style="14" customWidth="1"/>
    <col min="4370" max="4370" width="13" style="14" customWidth="1"/>
    <col min="4371" max="4372" width="11.7109375" style="14" customWidth="1"/>
    <col min="4373" max="4373" width="13" style="14" customWidth="1"/>
    <col min="4374" max="4374" width="11.7109375" style="14" customWidth="1"/>
    <col min="4375" max="4375" width="1.7109375" style="14" customWidth="1"/>
    <col min="4376" max="4376" width="13" style="14" customWidth="1"/>
    <col min="4377" max="4377" width="11.7109375" style="14" customWidth="1"/>
    <col min="4378" max="4378" width="1.7109375" style="14" customWidth="1"/>
    <col min="4379" max="4382" width="13" style="14" customWidth="1"/>
    <col min="4383" max="4383" width="11.7109375" style="14" customWidth="1"/>
    <col min="4384" max="4384" width="1.7109375" style="14" customWidth="1"/>
    <col min="4385" max="4387" width="11.7109375" style="14" customWidth="1"/>
    <col min="4388" max="4388" width="13" style="14" customWidth="1"/>
    <col min="4389" max="4389" width="11.7109375" style="14" customWidth="1"/>
    <col min="4390" max="4390" width="1.7109375" style="14" customWidth="1"/>
    <col min="4391" max="4391" width="13" style="14" customWidth="1"/>
    <col min="4392" max="4392" width="11.7109375" style="14" customWidth="1"/>
    <col min="4393" max="4393" width="1.7109375" style="14" customWidth="1"/>
    <col min="4394" max="4394" width="14.5703125" style="14" customWidth="1"/>
    <col min="4395" max="4395" width="11.7109375" style="14" customWidth="1"/>
    <col min="4396" max="4396" width="1.7109375" style="14" customWidth="1"/>
    <col min="4397" max="4590" width="9.140625" style="14"/>
    <col min="4591" max="4598" width="4" style="14" customWidth="1"/>
    <col min="4599" max="4599" width="6" style="14" customWidth="1"/>
    <col min="4600" max="4601" width="4" style="14" customWidth="1"/>
    <col min="4602" max="4603" width="0" style="14" hidden="1" customWidth="1"/>
    <col min="4604" max="4604" width="47.7109375" style="14" customWidth="1"/>
    <col min="4605" max="4607" width="0" style="14" hidden="1" customWidth="1"/>
    <col min="4608" max="4608" width="14.5703125" style="14" customWidth="1"/>
    <col min="4609" max="4618" width="0" style="14" hidden="1" customWidth="1"/>
    <col min="4619" max="4619" width="1.7109375" style="14" customWidth="1"/>
    <col min="4620" max="4620" width="13" style="14" customWidth="1"/>
    <col min="4621" max="4622" width="11.7109375" style="14" customWidth="1"/>
    <col min="4623" max="4623" width="13" style="14" customWidth="1"/>
    <col min="4624" max="4624" width="11.7109375" style="14" customWidth="1"/>
    <col min="4625" max="4625" width="1.7109375" style="14" customWidth="1"/>
    <col min="4626" max="4626" width="13" style="14" customWidth="1"/>
    <col min="4627" max="4628" width="11.7109375" style="14" customWidth="1"/>
    <col min="4629" max="4629" width="13" style="14" customWidth="1"/>
    <col min="4630" max="4630" width="11.7109375" style="14" customWidth="1"/>
    <col min="4631" max="4631" width="1.7109375" style="14" customWidth="1"/>
    <col min="4632" max="4632" width="13" style="14" customWidth="1"/>
    <col min="4633" max="4633" width="11.7109375" style="14" customWidth="1"/>
    <col min="4634" max="4634" width="1.7109375" style="14" customWidth="1"/>
    <col min="4635" max="4638" width="13" style="14" customWidth="1"/>
    <col min="4639" max="4639" width="11.7109375" style="14" customWidth="1"/>
    <col min="4640" max="4640" width="1.7109375" style="14" customWidth="1"/>
    <col min="4641" max="4643" width="11.7109375" style="14" customWidth="1"/>
    <col min="4644" max="4644" width="13" style="14" customWidth="1"/>
    <col min="4645" max="4645" width="11.7109375" style="14" customWidth="1"/>
    <col min="4646" max="4646" width="1.7109375" style="14" customWidth="1"/>
    <col min="4647" max="4647" width="13" style="14" customWidth="1"/>
    <col min="4648" max="4648" width="11.7109375" style="14" customWidth="1"/>
    <col min="4649" max="4649" width="1.7109375" style="14" customWidth="1"/>
    <col min="4650" max="4650" width="14.5703125" style="14" customWidth="1"/>
    <col min="4651" max="4651" width="11.7109375" style="14" customWidth="1"/>
    <col min="4652" max="4652" width="1.7109375" style="14" customWidth="1"/>
    <col min="4653" max="4846" width="9.140625" style="14"/>
    <col min="4847" max="4854" width="4" style="14" customWidth="1"/>
    <col min="4855" max="4855" width="6" style="14" customWidth="1"/>
    <col min="4856" max="4857" width="4" style="14" customWidth="1"/>
    <col min="4858" max="4859" width="0" style="14" hidden="1" customWidth="1"/>
    <col min="4860" max="4860" width="47.7109375" style="14" customWidth="1"/>
    <col min="4861" max="4863" width="0" style="14" hidden="1" customWidth="1"/>
    <col min="4864" max="4864" width="14.5703125" style="14" customWidth="1"/>
    <col min="4865" max="4874" width="0" style="14" hidden="1" customWidth="1"/>
    <col min="4875" max="4875" width="1.7109375" style="14" customWidth="1"/>
    <col min="4876" max="4876" width="13" style="14" customWidth="1"/>
    <col min="4877" max="4878" width="11.7109375" style="14" customWidth="1"/>
    <col min="4879" max="4879" width="13" style="14" customWidth="1"/>
    <col min="4880" max="4880" width="11.7109375" style="14" customWidth="1"/>
    <col min="4881" max="4881" width="1.7109375" style="14" customWidth="1"/>
    <col min="4882" max="4882" width="13" style="14" customWidth="1"/>
    <col min="4883" max="4884" width="11.7109375" style="14" customWidth="1"/>
    <col min="4885" max="4885" width="13" style="14" customWidth="1"/>
    <col min="4886" max="4886" width="11.7109375" style="14" customWidth="1"/>
    <col min="4887" max="4887" width="1.7109375" style="14" customWidth="1"/>
    <col min="4888" max="4888" width="13" style="14" customWidth="1"/>
    <col min="4889" max="4889" width="11.7109375" style="14" customWidth="1"/>
    <col min="4890" max="4890" width="1.7109375" style="14" customWidth="1"/>
    <col min="4891" max="4894" width="13" style="14" customWidth="1"/>
    <col min="4895" max="4895" width="11.7109375" style="14" customWidth="1"/>
    <col min="4896" max="4896" width="1.7109375" style="14" customWidth="1"/>
    <col min="4897" max="4899" width="11.7109375" style="14" customWidth="1"/>
    <col min="4900" max="4900" width="13" style="14" customWidth="1"/>
    <col min="4901" max="4901" width="11.7109375" style="14" customWidth="1"/>
    <col min="4902" max="4902" width="1.7109375" style="14" customWidth="1"/>
    <col min="4903" max="4903" width="13" style="14" customWidth="1"/>
    <col min="4904" max="4904" width="11.7109375" style="14" customWidth="1"/>
    <col min="4905" max="4905" width="1.7109375" style="14" customWidth="1"/>
    <col min="4906" max="4906" width="14.5703125" style="14" customWidth="1"/>
    <col min="4907" max="4907" width="11.7109375" style="14" customWidth="1"/>
    <col min="4908" max="4908" width="1.7109375" style="14" customWidth="1"/>
    <col min="4909" max="5102" width="9.140625" style="14"/>
    <col min="5103" max="5110" width="4" style="14" customWidth="1"/>
    <col min="5111" max="5111" width="6" style="14" customWidth="1"/>
    <col min="5112" max="5113" width="4" style="14" customWidth="1"/>
    <col min="5114" max="5115" width="0" style="14" hidden="1" customWidth="1"/>
    <col min="5116" max="5116" width="47.7109375" style="14" customWidth="1"/>
    <col min="5117" max="5119" width="0" style="14" hidden="1" customWidth="1"/>
    <col min="5120" max="5120" width="14.5703125" style="14" customWidth="1"/>
    <col min="5121" max="5130" width="0" style="14" hidden="1" customWidth="1"/>
    <col min="5131" max="5131" width="1.7109375" style="14" customWidth="1"/>
    <col min="5132" max="5132" width="13" style="14" customWidth="1"/>
    <col min="5133" max="5134" width="11.7109375" style="14" customWidth="1"/>
    <col min="5135" max="5135" width="13" style="14" customWidth="1"/>
    <col min="5136" max="5136" width="11.7109375" style="14" customWidth="1"/>
    <col min="5137" max="5137" width="1.7109375" style="14" customWidth="1"/>
    <col min="5138" max="5138" width="13" style="14" customWidth="1"/>
    <col min="5139" max="5140" width="11.7109375" style="14" customWidth="1"/>
    <col min="5141" max="5141" width="13" style="14" customWidth="1"/>
    <col min="5142" max="5142" width="11.7109375" style="14" customWidth="1"/>
    <col min="5143" max="5143" width="1.7109375" style="14" customWidth="1"/>
    <col min="5144" max="5144" width="13" style="14" customWidth="1"/>
    <col min="5145" max="5145" width="11.7109375" style="14" customWidth="1"/>
    <col min="5146" max="5146" width="1.7109375" style="14" customWidth="1"/>
    <col min="5147" max="5150" width="13" style="14" customWidth="1"/>
    <col min="5151" max="5151" width="11.7109375" style="14" customWidth="1"/>
    <col min="5152" max="5152" width="1.7109375" style="14" customWidth="1"/>
    <col min="5153" max="5155" width="11.7109375" style="14" customWidth="1"/>
    <col min="5156" max="5156" width="13" style="14" customWidth="1"/>
    <col min="5157" max="5157" width="11.7109375" style="14" customWidth="1"/>
    <col min="5158" max="5158" width="1.7109375" style="14" customWidth="1"/>
    <col min="5159" max="5159" width="13" style="14" customWidth="1"/>
    <col min="5160" max="5160" width="11.7109375" style="14" customWidth="1"/>
    <col min="5161" max="5161" width="1.7109375" style="14" customWidth="1"/>
    <col min="5162" max="5162" width="14.5703125" style="14" customWidth="1"/>
    <col min="5163" max="5163" width="11.7109375" style="14" customWidth="1"/>
    <col min="5164" max="5164" width="1.7109375" style="14" customWidth="1"/>
    <col min="5165" max="5358" width="9.140625" style="14"/>
    <col min="5359" max="5366" width="4" style="14" customWidth="1"/>
    <col min="5367" max="5367" width="6" style="14" customWidth="1"/>
    <col min="5368" max="5369" width="4" style="14" customWidth="1"/>
    <col min="5370" max="5371" width="0" style="14" hidden="1" customWidth="1"/>
    <col min="5372" max="5372" width="47.7109375" style="14" customWidth="1"/>
    <col min="5373" max="5375" width="0" style="14" hidden="1" customWidth="1"/>
    <col min="5376" max="5376" width="14.5703125" style="14" customWidth="1"/>
    <col min="5377" max="5386" width="0" style="14" hidden="1" customWidth="1"/>
    <col min="5387" max="5387" width="1.7109375" style="14" customWidth="1"/>
    <col min="5388" max="5388" width="13" style="14" customWidth="1"/>
    <col min="5389" max="5390" width="11.7109375" style="14" customWidth="1"/>
    <col min="5391" max="5391" width="13" style="14" customWidth="1"/>
    <col min="5392" max="5392" width="11.7109375" style="14" customWidth="1"/>
    <col min="5393" max="5393" width="1.7109375" style="14" customWidth="1"/>
    <col min="5394" max="5394" width="13" style="14" customWidth="1"/>
    <col min="5395" max="5396" width="11.7109375" style="14" customWidth="1"/>
    <col min="5397" max="5397" width="13" style="14" customWidth="1"/>
    <col min="5398" max="5398" width="11.7109375" style="14" customWidth="1"/>
    <col min="5399" max="5399" width="1.7109375" style="14" customWidth="1"/>
    <col min="5400" max="5400" width="13" style="14" customWidth="1"/>
    <col min="5401" max="5401" width="11.7109375" style="14" customWidth="1"/>
    <col min="5402" max="5402" width="1.7109375" style="14" customWidth="1"/>
    <col min="5403" max="5406" width="13" style="14" customWidth="1"/>
    <col min="5407" max="5407" width="11.7109375" style="14" customWidth="1"/>
    <col min="5408" max="5408" width="1.7109375" style="14" customWidth="1"/>
    <col min="5409" max="5411" width="11.7109375" style="14" customWidth="1"/>
    <col min="5412" max="5412" width="13" style="14" customWidth="1"/>
    <col min="5413" max="5413" width="11.7109375" style="14" customWidth="1"/>
    <col min="5414" max="5414" width="1.7109375" style="14" customWidth="1"/>
    <col min="5415" max="5415" width="13" style="14" customWidth="1"/>
    <col min="5416" max="5416" width="11.7109375" style="14" customWidth="1"/>
    <col min="5417" max="5417" width="1.7109375" style="14" customWidth="1"/>
    <col min="5418" max="5418" width="14.5703125" style="14" customWidth="1"/>
    <col min="5419" max="5419" width="11.7109375" style="14" customWidth="1"/>
    <col min="5420" max="5420" width="1.7109375" style="14" customWidth="1"/>
    <col min="5421" max="5614" width="9.140625" style="14"/>
    <col min="5615" max="5622" width="4" style="14" customWidth="1"/>
    <col min="5623" max="5623" width="6" style="14" customWidth="1"/>
    <col min="5624" max="5625" width="4" style="14" customWidth="1"/>
    <col min="5626" max="5627" width="0" style="14" hidden="1" customWidth="1"/>
    <col min="5628" max="5628" width="47.7109375" style="14" customWidth="1"/>
    <col min="5629" max="5631" width="0" style="14" hidden="1" customWidth="1"/>
    <col min="5632" max="5632" width="14.5703125" style="14" customWidth="1"/>
    <col min="5633" max="5642" width="0" style="14" hidden="1" customWidth="1"/>
    <col min="5643" max="5643" width="1.7109375" style="14" customWidth="1"/>
    <col min="5644" max="5644" width="13" style="14" customWidth="1"/>
    <col min="5645" max="5646" width="11.7109375" style="14" customWidth="1"/>
    <col min="5647" max="5647" width="13" style="14" customWidth="1"/>
    <col min="5648" max="5648" width="11.7109375" style="14" customWidth="1"/>
    <col min="5649" max="5649" width="1.7109375" style="14" customWidth="1"/>
    <col min="5650" max="5650" width="13" style="14" customWidth="1"/>
    <col min="5651" max="5652" width="11.7109375" style="14" customWidth="1"/>
    <col min="5653" max="5653" width="13" style="14" customWidth="1"/>
    <col min="5654" max="5654" width="11.7109375" style="14" customWidth="1"/>
    <col min="5655" max="5655" width="1.7109375" style="14" customWidth="1"/>
    <col min="5656" max="5656" width="13" style="14" customWidth="1"/>
    <col min="5657" max="5657" width="11.7109375" style="14" customWidth="1"/>
    <col min="5658" max="5658" width="1.7109375" style="14" customWidth="1"/>
    <col min="5659" max="5662" width="13" style="14" customWidth="1"/>
    <col min="5663" max="5663" width="11.7109375" style="14" customWidth="1"/>
    <col min="5664" max="5664" width="1.7109375" style="14" customWidth="1"/>
    <col min="5665" max="5667" width="11.7109375" style="14" customWidth="1"/>
    <col min="5668" max="5668" width="13" style="14" customWidth="1"/>
    <col min="5669" max="5669" width="11.7109375" style="14" customWidth="1"/>
    <col min="5670" max="5670" width="1.7109375" style="14" customWidth="1"/>
    <col min="5671" max="5671" width="13" style="14" customWidth="1"/>
    <col min="5672" max="5672" width="11.7109375" style="14" customWidth="1"/>
    <col min="5673" max="5673" width="1.7109375" style="14" customWidth="1"/>
    <col min="5674" max="5674" width="14.5703125" style="14" customWidth="1"/>
    <col min="5675" max="5675" width="11.7109375" style="14" customWidth="1"/>
    <col min="5676" max="5676" width="1.7109375" style="14" customWidth="1"/>
    <col min="5677" max="5870" width="9.140625" style="14"/>
    <col min="5871" max="5878" width="4" style="14" customWidth="1"/>
    <col min="5879" max="5879" width="6" style="14" customWidth="1"/>
    <col min="5880" max="5881" width="4" style="14" customWidth="1"/>
    <col min="5882" max="5883" width="0" style="14" hidden="1" customWidth="1"/>
    <col min="5884" max="5884" width="47.7109375" style="14" customWidth="1"/>
    <col min="5885" max="5887" width="0" style="14" hidden="1" customWidth="1"/>
    <col min="5888" max="5888" width="14.5703125" style="14" customWidth="1"/>
    <col min="5889" max="5898" width="0" style="14" hidden="1" customWidth="1"/>
    <col min="5899" max="5899" width="1.7109375" style="14" customWidth="1"/>
    <col min="5900" max="5900" width="13" style="14" customWidth="1"/>
    <col min="5901" max="5902" width="11.7109375" style="14" customWidth="1"/>
    <col min="5903" max="5903" width="13" style="14" customWidth="1"/>
    <col min="5904" max="5904" width="11.7109375" style="14" customWidth="1"/>
    <col min="5905" max="5905" width="1.7109375" style="14" customWidth="1"/>
    <col min="5906" max="5906" width="13" style="14" customWidth="1"/>
    <col min="5907" max="5908" width="11.7109375" style="14" customWidth="1"/>
    <col min="5909" max="5909" width="13" style="14" customWidth="1"/>
    <col min="5910" max="5910" width="11.7109375" style="14" customWidth="1"/>
    <col min="5911" max="5911" width="1.7109375" style="14" customWidth="1"/>
    <col min="5912" max="5912" width="13" style="14" customWidth="1"/>
    <col min="5913" max="5913" width="11.7109375" style="14" customWidth="1"/>
    <col min="5914" max="5914" width="1.7109375" style="14" customWidth="1"/>
    <col min="5915" max="5918" width="13" style="14" customWidth="1"/>
    <col min="5919" max="5919" width="11.7109375" style="14" customWidth="1"/>
    <col min="5920" max="5920" width="1.7109375" style="14" customWidth="1"/>
    <col min="5921" max="5923" width="11.7109375" style="14" customWidth="1"/>
    <col min="5924" max="5924" width="13" style="14" customWidth="1"/>
    <col min="5925" max="5925" width="11.7109375" style="14" customWidth="1"/>
    <col min="5926" max="5926" width="1.7109375" style="14" customWidth="1"/>
    <col min="5927" max="5927" width="13" style="14" customWidth="1"/>
    <col min="5928" max="5928" width="11.7109375" style="14" customWidth="1"/>
    <col min="5929" max="5929" width="1.7109375" style="14" customWidth="1"/>
    <col min="5930" max="5930" width="14.5703125" style="14" customWidth="1"/>
    <col min="5931" max="5931" width="11.7109375" style="14" customWidth="1"/>
    <col min="5932" max="5932" width="1.7109375" style="14" customWidth="1"/>
    <col min="5933" max="6126" width="9.140625" style="14"/>
    <col min="6127" max="6134" width="4" style="14" customWidth="1"/>
    <col min="6135" max="6135" width="6" style="14" customWidth="1"/>
    <col min="6136" max="6137" width="4" style="14" customWidth="1"/>
    <col min="6138" max="6139" width="0" style="14" hidden="1" customWidth="1"/>
    <col min="6140" max="6140" width="47.7109375" style="14" customWidth="1"/>
    <col min="6141" max="6143" width="0" style="14" hidden="1" customWidth="1"/>
    <col min="6144" max="6144" width="14.5703125" style="14" customWidth="1"/>
    <col min="6145" max="6154" width="0" style="14" hidden="1" customWidth="1"/>
    <col min="6155" max="6155" width="1.7109375" style="14" customWidth="1"/>
    <col min="6156" max="6156" width="13" style="14" customWidth="1"/>
    <col min="6157" max="6158" width="11.7109375" style="14" customWidth="1"/>
    <col min="6159" max="6159" width="13" style="14" customWidth="1"/>
    <col min="6160" max="6160" width="11.7109375" style="14" customWidth="1"/>
    <col min="6161" max="6161" width="1.7109375" style="14" customWidth="1"/>
    <col min="6162" max="6162" width="13" style="14" customWidth="1"/>
    <col min="6163" max="6164" width="11.7109375" style="14" customWidth="1"/>
    <col min="6165" max="6165" width="13" style="14" customWidth="1"/>
    <col min="6166" max="6166" width="11.7109375" style="14" customWidth="1"/>
    <col min="6167" max="6167" width="1.7109375" style="14" customWidth="1"/>
    <col min="6168" max="6168" width="13" style="14" customWidth="1"/>
    <col min="6169" max="6169" width="11.7109375" style="14" customWidth="1"/>
    <col min="6170" max="6170" width="1.7109375" style="14" customWidth="1"/>
    <col min="6171" max="6174" width="13" style="14" customWidth="1"/>
    <col min="6175" max="6175" width="11.7109375" style="14" customWidth="1"/>
    <col min="6176" max="6176" width="1.7109375" style="14" customWidth="1"/>
    <col min="6177" max="6179" width="11.7109375" style="14" customWidth="1"/>
    <col min="6180" max="6180" width="13" style="14" customWidth="1"/>
    <col min="6181" max="6181" width="11.7109375" style="14" customWidth="1"/>
    <col min="6182" max="6182" width="1.7109375" style="14" customWidth="1"/>
    <col min="6183" max="6183" width="13" style="14" customWidth="1"/>
    <col min="6184" max="6184" width="11.7109375" style="14" customWidth="1"/>
    <col min="6185" max="6185" width="1.7109375" style="14" customWidth="1"/>
    <col min="6186" max="6186" width="14.5703125" style="14" customWidth="1"/>
    <col min="6187" max="6187" width="11.7109375" style="14" customWidth="1"/>
    <col min="6188" max="6188" width="1.7109375" style="14" customWidth="1"/>
    <col min="6189" max="6382" width="9.140625" style="14"/>
    <col min="6383" max="6390" width="4" style="14" customWidth="1"/>
    <col min="6391" max="6391" width="6" style="14" customWidth="1"/>
    <col min="6392" max="6393" width="4" style="14" customWidth="1"/>
    <col min="6394" max="6395" width="0" style="14" hidden="1" customWidth="1"/>
    <col min="6396" max="6396" width="47.7109375" style="14" customWidth="1"/>
    <col min="6397" max="6399" width="0" style="14" hidden="1" customWidth="1"/>
    <col min="6400" max="6400" width="14.5703125" style="14" customWidth="1"/>
    <col min="6401" max="6410" width="0" style="14" hidden="1" customWidth="1"/>
    <col min="6411" max="6411" width="1.7109375" style="14" customWidth="1"/>
    <col min="6412" max="6412" width="13" style="14" customWidth="1"/>
    <col min="6413" max="6414" width="11.7109375" style="14" customWidth="1"/>
    <col min="6415" max="6415" width="13" style="14" customWidth="1"/>
    <col min="6416" max="6416" width="11.7109375" style="14" customWidth="1"/>
    <col min="6417" max="6417" width="1.7109375" style="14" customWidth="1"/>
    <col min="6418" max="6418" width="13" style="14" customWidth="1"/>
    <col min="6419" max="6420" width="11.7109375" style="14" customWidth="1"/>
    <col min="6421" max="6421" width="13" style="14" customWidth="1"/>
    <col min="6422" max="6422" width="11.7109375" style="14" customWidth="1"/>
    <col min="6423" max="6423" width="1.7109375" style="14" customWidth="1"/>
    <col min="6424" max="6424" width="13" style="14" customWidth="1"/>
    <col min="6425" max="6425" width="11.7109375" style="14" customWidth="1"/>
    <col min="6426" max="6426" width="1.7109375" style="14" customWidth="1"/>
    <col min="6427" max="6430" width="13" style="14" customWidth="1"/>
    <col min="6431" max="6431" width="11.7109375" style="14" customWidth="1"/>
    <col min="6432" max="6432" width="1.7109375" style="14" customWidth="1"/>
    <col min="6433" max="6435" width="11.7109375" style="14" customWidth="1"/>
    <col min="6436" max="6436" width="13" style="14" customWidth="1"/>
    <col min="6437" max="6437" width="11.7109375" style="14" customWidth="1"/>
    <col min="6438" max="6438" width="1.7109375" style="14" customWidth="1"/>
    <col min="6439" max="6439" width="13" style="14" customWidth="1"/>
    <col min="6440" max="6440" width="11.7109375" style="14" customWidth="1"/>
    <col min="6441" max="6441" width="1.7109375" style="14" customWidth="1"/>
    <col min="6442" max="6442" width="14.5703125" style="14" customWidth="1"/>
    <col min="6443" max="6443" width="11.7109375" style="14" customWidth="1"/>
    <col min="6444" max="6444" width="1.7109375" style="14" customWidth="1"/>
    <col min="6445" max="6638" width="9.140625" style="14"/>
    <col min="6639" max="6646" width="4" style="14" customWidth="1"/>
    <col min="6647" max="6647" width="6" style="14" customWidth="1"/>
    <col min="6648" max="6649" width="4" style="14" customWidth="1"/>
    <col min="6650" max="6651" width="0" style="14" hidden="1" customWidth="1"/>
    <col min="6652" max="6652" width="47.7109375" style="14" customWidth="1"/>
    <col min="6653" max="6655" width="0" style="14" hidden="1" customWidth="1"/>
    <col min="6656" max="6656" width="14.5703125" style="14" customWidth="1"/>
    <col min="6657" max="6666" width="0" style="14" hidden="1" customWidth="1"/>
    <col min="6667" max="6667" width="1.7109375" style="14" customWidth="1"/>
    <col min="6668" max="6668" width="13" style="14" customWidth="1"/>
    <col min="6669" max="6670" width="11.7109375" style="14" customWidth="1"/>
    <col min="6671" max="6671" width="13" style="14" customWidth="1"/>
    <col min="6672" max="6672" width="11.7109375" style="14" customWidth="1"/>
    <col min="6673" max="6673" width="1.7109375" style="14" customWidth="1"/>
    <col min="6674" max="6674" width="13" style="14" customWidth="1"/>
    <col min="6675" max="6676" width="11.7109375" style="14" customWidth="1"/>
    <col min="6677" max="6677" width="13" style="14" customWidth="1"/>
    <col min="6678" max="6678" width="11.7109375" style="14" customWidth="1"/>
    <col min="6679" max="6679" width="1.7109375" style="14" customWidth="1"/>
    <col min="6680" max="6680" width="13" style="14" customWidth="1"/>
    <col min="6681" max="6681" width="11.7109375" style="14" customWidth="1"/>
    <col min="6682" max="6682" width="1.7109375" style="14" customWidth="1"/>
    <col min="6683" max="6686" width="13" style="14" customWidth="1"/>
    <col min="6687" max="6687" width="11.7109375" style="14" customWidth="1"/>
    <col min="6688" max="6688" width="1.7109375" style="14" customWidth="1"/>
    <col min="6689" max="6691" width="11.7109375" style="14" customWidth="1"/>
    <col min="6692" max="6692" width="13" style="14" customWidth="1"/>
    <col min="6693" max="6693" width="11.7109375" style="14" customWidth="1"/>
    <col min="6694" max="6694" width="1.7109375" style="14" customWidth="1"/>
    <col min="6695" max="6695" width="13" style="14" customWidth="1"/>
    <col min="6696" max="6696" width="11.7109375" style="14" customWidth="1"/>
    <col min="6697" max="6697" width="1.7109375" style="14" customWidth="1"/>
    <col min="6698" max="6698" width="14.5703125" style="14" customWidth="1"/>
    <col min="6699" max="6699" width="11.7109375" style="14" customWidth="1"/>
    <col min="6700" max="6700" width="1.7109375" style="14" customWidth="1"/>
    <col min="6701" max="6894" width="9.140625" style="14"/>
    <col min="6895" max="6902" width="4" style="14" customWidth="1"/>
    <col min="6903" max="6903" width="6" style="14" customWidth="1"/>
    <col min="6904" max="6905" width="4" style="14" customWidth="1"/>
    <col min="6906" max="6907" width="0" style="14" hidden="1" customWidth="1"/>
    <col min="6908" max="6908" width="47.7109375" style="14" customWidth="1"/>
    <col min="6909" max="6911" width="0" style="14" hidden="1" customWidth="1"/>
    <col min="6912" max="6912" width="14.5703125" style="14" customWidth="1"/>
    <col min="6913" max="6922" width="0" style="14" hidden="1" customWidth="1"/>
    <col min="6923" max="6923" width="1.7109375" style="14" customWidth="1"/>
    <col min="6924" max="6924" width="13" style="14" customWidth="1"/>
    <col min="6925" max="6926" width="11.7109375" style="14" customWidth="1"/>
    <col min="6927" max="6927" width="13" style="14" customWidth="1"/>
    <col min="6928" max="6928" width="11.7109375" style="14" customWidth="1"/>
    <col min="6929" max="6929" width="1.7109375" style="14" customWidth="1"/>
    <col min="6930" max="6930" width="13" style="14" customWidth="1"/>
    <col min="6931" max="6932" width="11.7109375" style="14" customWidth="1"/>
    <col min="6933" max="6933" width="13" style="14" customWidth="1"/>
    <col min="6934" max="6934" width="11.7109375" style="14" customWidth="1"/>
    <col min="6935" max="6935" width="1.7109375" style="14" customWidth="1"/>
    <col min="6936" max="6936" width="13" style="14" customWidth="1"/>
    <col min="6937" max="6937" width="11.7109375" style="14" customWidth="1"/>
    <col min="6938" max="6938" width="1.7109375" style="14" customWidth="1"/>
    <col min="6939" max="6942" width="13" style="14" customWidth="1"/>
    <col min="6943" max="6943" width="11.7109375" style="14" customWidth="1"/>
    <col min="6944" max="6944" width="1.7109375" style="14" customWidth="1"/>
    <col min="6945" max="6947" width="11.7109375" style="14" customWidth="1"/>
    <col min="6948" max="6948" width="13" style="14" customWidth="1"/>
    <col min="6949" max="6949" width="11.7109375" style="14" customWidth="1"/>
    <col min="6950" max="6950" width="1.7109375" style="14" customWidth="1"/>
    <col min="6951" max="6951" width="13" style="14" customWidth="1"/>
    <col min="6952" max="6952" width="11.7109375" style="14" customWidth="1"/>
    <col min="6953" max="6953" width="1.7109375" style="14" customWidth="1"/>
    <col min="6954" max="6954" width="14.5703125" style="14" customWidth="1"/>
    <col min="6955" max="6955" width="11.7109375" style="14" customWidth="1"/>
    <col min="6956" max="6956" width="1.7109375" style="14" customWidth="1"/>
    <col min="6957" max="7150" width="9.140625" style="14"/>
    <col min="7151" max="7158" width="4" style="14" customWidth="1"/>
    <col min="7159" max="7159" width="6" style="14" customWidth="1"/>
    <col min="7160" max="7161" width="4" style="14" customWidth="1"/>
    <col min="7162" max="7163" width="0" style="14" hidden="1" customWidth="1"/>
    <col min="7164" max="7164" width="47.7109375" style="14" customWidth="1"/>
    <col min="7165" max="7167" width="0" style="14" hidden="1" customWidth="1"/>
    <col min="7168" max="7168" width="14.5703125" style="14" customWidth="1"/>
    <col min="7169" max="7178" width="0" style="14" hidden="1" customWidth="1"/>
    <col min="7179" max="7179" width="1.7109375" style="14" customWidth="1"/>
    <col min="7180" max="7180" width="13" style="14" customWidth="1"/>
    <col min="7181" max="7182" width="11.7109375" style="14" customWidth="1"/>
    <col min="7183" max="7183" width="13" style="14" customWidth="1"/>
    <col min="7184" max="7184" width="11.7109375" style="14" customWidth="1"/>
    <col min="7185" max="7185" width="1.7109375" style="14" customWidth="1"/>
    <col min="7186" max="7186" width="13" style="14" customWidth="1"/>
    <col min="7187" max="7188" width="11.7109375" style="14" customWidth="1"/>
    <col min="7189" max="7189" width="13" style="14" customWidth="1"/>
    <col min="7190" max="7190" width="11.7109375" style="14" customWidth="1"/>
    <col min="7191" max="7191" width="1.7109375" style="14" customWidth="1"/>
    <col min="7192" max="7192" width="13" style="14" customWidth="1"/>
    <col min="7193" max="7193" width="11.7109375" style="14" customWidth="1"/>
    <col min="7194" max="7194" width="1.7109375" style="14" customWidth="1"/>
    <col min="7195" max="7198" width="13" style="14" customWidth="1"/>
    <col min="7199" max="7199" width="11.7109375" style="14" customWidth="1"/>
    <col min="7200" max="7200" width="1.7109375" style="14" customWidth="1"/>
    <col min="7201" max="7203" width="11.7109375" style="14" customWidth="1"/>
    <col min="7204" max="7204" width="13" style="14" customWidth="1"/>
    <col min="7205" max="7205" width="11.7109375" style="14" customWidth="1"/>
    <col min="7206" max="7206" width="1.7109375" style="14" customWidth="1"/>
    <col min="7207" max="7207" width="13" style="14" customWidth="1"/>
    <col min="7208" max="7208" width="11.7109375" style="14" customWidth="1"/>
    <col min="7209" max="7209" width="1.7109375" style="14" customWidth="1"/>
    <col min="7210" max="7210" width="14.5703125" style="14" customWidth="1"/>
    <col min="7211" max="7211" width="11.7109375" style="14" customWidth="1"/>
    <col min="7212" max="7212" width="1.7109375" style="14" customWidth="1"/>
    <col min="7213" max="7406" width="9.140625" style="14"/>
    <col min="7407" max="7414" width="4" style="14" customWidth="1"/>
    <col min="7415" max="7415" width="6" style="14" customWidth="1"/>
    <col min="7416" max="7417" width="4" style="14" customWidth="1"/>
    <col min="7418" max="7419" width="0" style="14" hidden="1" customWidth="1"/>
    <col min="7420" max="7420" width="47.7109375" style="14" customWidth="1"/>
    <col min="7421" max="7423" width="0" style="14" hidden="1" customWidth="1"/>
    <col min="7424" max="7424" width="14.5703125" style="14" customWidth="1"/>
    <col min="7425" max="7434" width="0" style="14" hidden="1" customWidth="1"/>
    <col min="7435" max="7435" width="1.7109375" style="14" customWidth="1"/>
    <col min="7436" max="7436" width="13" style="14" customWidth="1"/>
    <col min="7437" max="7438" width="11.7109375" style="14" customWidth="1"/>
    <col min="7439" max="7439" width="13" style="14" customWidth="1"/>
    <col min="7440" max="7440" width="11.7109375" style="14" customWidth="1"/>
    <col min="7441" max="7441" width="1.7109375" style="14" customWidth="1"/>
    <col min="7442" max="7442" width="13" style="14" customWidth="1"/>
    <col min="7443" max="7444" width="11.7109375" style="14" customWidth="1"/>
    <col min="7445" max="7445" width="13" style="14" customWidth="1"/>
    <col min="7446" max="7446" width="11.7109375" style="14" customWidth="1"/>
    <col min="7447" max="7447" width="1.7109375" style="14" customWidth="1"/>
    <col min="7448" max="7448" width="13" style="14" customWidth="1"/>
    <col min="7449" max="7449" width="11.7109375" style="14" customWidth="1"/>
    <col min="7450" max="7450" width="1.7109375" style="14" customWidth="1"/>
    <col min="7451" max="7454" width="13" style="14" customWidth="1"/>
    <col min="7455" max="7455" width="11.7109375" style="14" customWidth="1"/>
    <col min="7456" max="7456" width="1.7109375" style="14" customWidth="1"/>
    <col min="7457" max="7459" width="11.7109375" style="14" customWidth="1"/>
    <col min="7460" max="7460" width="13" style="14" customWidth="1"/>
    <col min="7461" max="7461" width="11.7109375" style="14" customWidth="1"/>
    <col min="7462" max="7462" width="1.7109375" style="14" customWidth="1"/>
    <col min="7463" max="7463" width="13" style="14" customWidth="1"/>
    <col min="7464" max="7464" width="11.7109375" style="14" customWidth="1"/>
    <col min="7465" max="7465" width="1.7109375" style="14" customWidth="1"/>
    <col min="7466" max="7466" width="14.5703125" style="14" customWidth="1"/>
    <col min="7467" max="7467" width="11.7109375" style="14" customWidth="1"/>
    <col min="7468" max="7468" width="1.7109375" style="14" customWidth="1"/>
    <col min="7469" max="7662" width="9.140625" style="14"/>
    <col min="7663" max="7670" width="4" style="14" customWidth="1"/>
    <col min="7671" max="7671" width="6" style="14" customWidth="1"/>
    <col min="7672" max="7673" width="4" style="14" customWidth="1"/>
    <col min="7674" max="7675" width="0" style="14" hidden="1" customWidth="1"/>
    <col min="7676" max="7676" width="47.7109375" style="14" customWidth="1"/>
    <col min="7677" max="7679" width="0" style="14" hidden="1" customWidth="1"/>
    <col min="7680" max="7680" width="14.5703125" style="14" customWidth="1"/>
    <col min="7681" max="7690" width="0" style="14" hidden="1" customWidth="1"/>
    <col min="7691" max="7691" width="1.7109375" style="14" customWidth="1"/>
    <col min="7692" max="7692" width="13" style="14" customWidth="1"/>
    <col min="7693" max="7694" width="11.7109375" style="14" customWidth="1"/>
    <col min="7695" max="7695" width="13" style="14" customWidth="1"/>
    <col min="7696" max="7696" width="11.7109375" style="14" customWidth="1"/>
    <col min="7697" max="7697" width="1.7109375" style="14" customWidth="1"/>
    <col min="7698" max="7698" width="13" style="14" customWidth="1"/>
    <col min="7699" max="7700" width="11.7109375" style="14" customWidth="1"/>
    <col min="7701" max="7701" width="13" style="14" customWidth="1"/>
    <col min="7702" max="7702" width="11.7109375" style="14" customWidth="1"/>
    <col min="7703" max="7703" width="1.7109375" style="14" customWidth="1"/>
    <col min="7704" max="7704" width="13" style="14" customWidth="1"/>
    <col min="7705" max="7705" width="11.7109375" style="14" customWidth="1"/>
    <col min="7706" max="7706" width="1.7109375" style="14" customWidth="1"/>
    <col min="7707" max="7710" width="13" style="14" customWidth="1"/>
    <col min="7711" max="7711" width="11.7109375" style="14" customWidth="1"/>
    <col min="7712" max="7712" width="1.7109375" style="14" customWidth="1"/>
    <col min="7713" max="7715" width="11.7109375" style="14" customWidth="1"/>
    <col min="7716" max="7716" width="13" style="14" customWidth="1"/>
    <col min="7717" max="7717" width="11.7109375" style="14" customWidth="1"/>
    <col min="7718" max="7718" width="1.7109375" style="14" customWidth="1"/>
    <col min="7719" max="7719" width="13" style="14" customWidth="1"/>
    <col min="7720" max="7720" width="11.7109375" style="14" customWidth="1"/>
    <col min="7721" max="7721" width="1.7109375" style="14" customWidth="1"/>
    <col min="7722" max="7722" width="14.5703125" style="14" customWidth="1"/>
    <col min="7723" max="7723" width="11.7109375" style="14" customWidth="1"/>
    <col min="7724" max="7724" width="1.7109375" style="14" customWidth="1"/>
    <col min="7725" max="7918" width="9.140625" style="14"/>
    <col min="7919" max="7926" width="4" style="14" customWidth="1"/>
    <col min="7927" max="7927" width="6" style="14" customWidth="1"/>
    <col min="7928" max="7929" width="4" style="14" customWidth="1"/>
    <col min="7930" max="7931" width="0" style="14" hidden="1" customWidth="1"/>
    <col min="7932" max="7932" width="47.7109375" style="14" customWidth="1"/>
    <col min="7933" max="7935" width="0" style="14" hidden="1" customWidth="1"/>
    <col min="7936" max="7936" width="14.5703125" style="14" customWidth="1"/>
    <col min="7937" max="7946" width="0" style="14" hidden="1" customWidth="1"/>
    <col min="7947" max="7947" width="1.7109375" style="14" customWidth="1"/>
    <col min="7948" max="7948" width="13" style="14" customWidth="1"/>
    <col min="7949" max="7950" width="11.7109375" style="14" customWidth="1"/>
    <col min="7951" max="7951" width="13" style="14" customWidth="1"/>
    <col min="7952" max="7952" width="11.7109375" style="14" customWidth="1"/>
    <col min="7953" max="7953" width="1.7109375" style="14" customWidth="1"/>
    <col min="7954" max="7954" width="13" style="14" customWidth="1"/>
    <col min="7955" max="7956" width="11.7109375" style="14" customWidth="1"/>
    <col min="7957" max="7957" width="13" style="14" customWidth="1"/>
    <col min="7958" max="7958" width="11.7109375" style="14" customWidth="1"/>
    <col min="7959" max="7959" width="1.7109375" style="14" customWidth="1"/>
    <col min="7960" max="7960" width="13" style="14" customWidth="1"/>
    <col min="7961" max="7961" width="11.7109375" style="14" customWidth="1"/>
    <col min="7962" max="7962" width="1.7109375" style="14" customWidth="1"/>
    <col min="7963" max="7966" width="13" style="14" customWidth="1"/>
    <col min="7967" max="7967" width="11.7109375" style="14" customWidth="1"/>
    <col min="7968" max="7968" width="1.7109375" style="14" customWidth="1"/>
    <col min="7969" max="7971" width="11.7109375" style="14" customWidth="1"/>
    <col min="7972" max="7972" width="13" style="14" customWidth="1"/>
    <col min="7973" max="7973" width="11.7109375" style="14" customWidth="1"/>
    <col min="7974" max="7974" width="1.7109375" style="14" customWidth="1"/>
    <col min="7975" max="7975" width="13" style="14" customWidth="1"/>
    <col min="7976" max="7976" width="11.7109375" style="14" customWidth="1"/>
    <col min="7977" max="7977" width="1.7109375" style="14" customWidth="1"/>
    <col min="7978" max="7978" width="14.5703125" style="14" customWidth="1"/>
    <col min="7979" max="7979" width="11.7109375" style="14" customWidth="1"/>
    <col min="7980" max="7980" width="1.7109375" style="14" customWidth="1"/>
    <col min="7981" max="8174" width="9.140625" style="14"/>
    <col min="8175" max="8182" width="4" style="14" customWidth="1"/>
    <col min="8183" max="8183" width="6" style="14" customWidth="1"/>
    <col min="8184" max="8185" width="4" style="14" customWidth="1"/>
    <col min="8186" max="8187" width="0" style="14" hidden="1" customWidth="1"/>
    <col min="8188" max="8188" width="47.7109375" style="14" customWidth="1"/>
    <col min="8189" max="8191" width="0" style="14" hidden="1" customWidth="1"/>
    <col min="8192" max="8192" width="14.5703125" style="14" customWidth="1"/>
    <col min="8193" max="8202" width="0" style="14" hidden="1" customWidth="1"/>
    <col min="8203" max="8203" width="1.7109375" style="14" customWidth="1"/>
    <col min="8204" max="8204" width="13" style="14" customWidth="1"/>
    <col min="8205" max="8206" width="11.7109375" style="14" customWidth="1"/>
    <col min="8207" max="8207" width="13" style="14" customWidth="1"/>
    <col min="8208" max="8208" width="11.7109375" style="14" customWidth="1"/>
    <col min="8209" max="8209" width="1.7109375" style="14" customWidth="1"/>
    <col min="8210" max="8210" width="13" style="14" customWidth="1"/>
    <col min="8211" max="8212" width="11.7109375" style="14" customWidth="1"/>
    <col min="8213" max="8213" width="13" style="14" customWidth="1"/>
    <col min="8214" max="8214" width="11.7109375" style="14" customWidth="1"/>
    <col min="8215" max="8215" width="1.7109375" style="14" customWidth="1"/>
    <col min="8216" max="8216" width="13" style="14" customWidth="1"/>
    <col min="8217" max="8217" width="11.7109375" style="14" customWidth="1"/>
    <col min="8218" max="8218" width="1.7109375" style="14" customWidth="1"/>
    <col min="8219" max="8222" width="13" style="14" customWidth="1"/>
    <col min="8223" max="8223" width="11.7109375" style="14" customWidth="1"/>
    <col min="8224" max="8224" width="1.7109375" style="14" customWidth="1"/>
    <col min="8225" max="8227" width="11.7109375" style="14" customWidth="1"/>
    <col min="8228" max="8228" width="13" style="14" customWidth="1"/>
    <col min="8229" max="8229" width="11.7109375" style="14" customWidth="1"/>
    <col min="8230" max="8230" width="1.7109375" style="14" customWidth="1"/>
    <col min="8231" max="8231" width="13" style="14" customWidth="1"/>
    <col min="8232" max="8232" width="11.7109375" style="14" customWidth="1"/>
    <col min="8233" max="8233" width="1.7109375" style="14" customWidth="1"/>
    <col min="8234" max="8234" width="14.5703125" style="14" customWidth="1"/>
    <col min="8235" max="8235" width="11.7109375" style="14" customWidth="1"/>
    <col min="8236" max="8236" width="1.7109375" style="14" customWidth="1"/>
    <col min="8237" max="8430" width="9.140625" style="14"/>
    <col min="8431" max="8438" width="4" style="14" customWidth="1"/>
    <col min="8439" max="8439" width="6" style="14" customWidth="1"/>
    <col min="8440" max="8441" width="4" style="14" customWidth="1"/>
    <col min="8442" max="8443" width="0" style="14" hidden="1" customWidth="1"/>
    <col min="8444" max="8444" width="47.7109375" style="14" customWidth="1"/>
    <col min="8445" max="8447" width="0" style="14" hidden="1" customWidth="1"/>
    <col min="8448" max="8448" width="14.5703125" style="14" customWidth="1"/>
    <col min="8449" max="8458" width="0" style="14" hidden="1" customWidth="1"/>
    <col min="8459" max="8459" width="1.7109375" style="14" customWidth="1"/>
    <col min="8460" max="8460" width="13" style="14" customWidth="1"/>
    <col min="8461" max="8462" width="11.7109375" style="14" customWidth="1"/>
    <col min="8463" max="8463" width="13" style="14" customWidth="1"/>
    <col min="8464" max="8464" width="11.7109375" style="14" customWidth="1"/>
    <col min="8465" max="8465" width="1.7109375" style="14" customWidth="1"/>
    <col min="8466" max="8466" width="13" style="14" customWidth="1"/>
    <col min="8467" max="8468" width="11.7109375" style="14" customWidth="1"/>
    <col min="8469" max="8469" width="13" style="14" customWidth="1"/>
    <col min="8470" max="8470" width="11.7109375" style="14" customWidth="1"/>
    <col min="8471" max="8471" width="1.7109375" style="14" customWidth="1"/>
    <col min="8472" max="8472" width="13" style="14" customWidth="1"/>
    <col min="8473" max="8473" width="11.7109375" style="14" customWidth="1"/>
    <col min="8474" max="8474" width="1.7109375" style="14" customWidth="1"/>
    <col min="8475" max="8478" width="13" style="14" customWidth="1"/>
    <col min="8479" max="8479" width="11.7109375" style="14" customWidth="1"/>
    <col min="8480" max="8480" width="1.7109375" style="14" customWidth="1"/>
    <col min="8481" max="8483" width="11.7109375" style="14" customWidth="1"/>
    <col min="8484" max="8484" width="13" style="14" customWidth="1"/>
    <col min="8485" max="8485" width="11.7109375" style="14" customWidth="1"/>
    <col min="8486" max="8486" width="1.7109375" style="14" customWidth="1"/>
    <col min="8487" max="8487" width="13" style="14" customWidth="1"/>
    <col min="8488" max="8488" width="11.7109375" style="14" customWidth="1"/>
    <col min="8489" max="8489" width="1.7109375" style="14" customWidth="1"/>
    <col min="8490" max="8490" width="14.5703125" style="14" customWidth="1"/>
    <col min="8491" max="8491" width="11.7109375" style="14" customWidth="1"/>
    <col min="8492" max="8492" width="1.7109375" style="14" customWidth="1"/>
    <col min="8493" max="8686" width="9.140625" style="14"/>
    <col min="8687" max="8694" width="4" style="14" customWidth="1"/>
    <col min="8695" max="8695" width="6" style="14" customWidth="1"/>
    <col min="8696" max="8697" width="4" style="14" customWidth="1"/>
    <col min="8698" max="8699" width="0" style="14" hidden="1" customWidth="1"/>
    <col min="8700" max="8700" width="47.7109375" style="14" customWidth="1"/>
    <col min="8701" max="8703" width="0" style="14" hidden="1" customWidth="1"/>
    <col min="8704" max="8704" width="14.5703125" style="14" customWidth="1"/>
    <col min="8705" max="8714" width="0" style="14" hidden="1" customWidth="1"/>
    <col min="8715" max="8715" width="1.7109375" style="14" customWidth="1"/>
    <col min="8716" max="8716" width="13" style="14" customWidth="1"/>
    <col min="8717" max="8718" width="11.7109375" style="14" customWidth="1"/>
    <col min="8719" max="8719" width="13" style="14" customWidth="1"/>
    <col min="8720" max="8720" width="11.7109375" style="14" customWidth="1"/>
    <col min="8721" max="8721" width="1.7109375" style="14" customWidth="1"/>
    <col min="8722" max="8722" width="13" style="14" customWidth="1"/>
    <col min="8723" max="8724" width="11.7109375" style="14" customWidth="1"/>
    <col min="8725" max="8725" width="13" style="14" customWidth="1"/>
    <col min="8726" max="8726" width="11.7109375" style="14" customWidth="1"/>
    <col min="8727" max="8727" width="1.7109375" style="14" customWidth="1"/>
    <col min="8728" max="8728" width="13" style="14" customWidth="1"/>
    <col min="8729" max="8729" width="11.7109375" style="14" customWidth="1"/>
    <col min="8730" max="8730" width="1.7109375" style="14" customWidth="1"/>
    <col min="8731" max="8734" width="13" style="14" customWidth="1"/>
    <col min="8735" max="8735" width="11.7109375" style="14" customWidth="1"/>
    <col min="8736" max="8736" width="1.7109375" style="14" customWidth="1"/>
    <col min="8737" max="8739" width="11.7109375" style="14" customWidth="1"/>
    <col min="8740" max="8740" width="13" style="14" customWidth="1"/>
    <col min="8741" max="8741" width="11.7109375" style="14" customWidth="1"/>
    <col min="8742" max="8742" width="1.7109375" style="14" customWidth="1"/>
    <col min="8743" max="8743" width="13" style="14" customWidth="1"/>
    <col min="8744" max="8744" width="11.7109375" style="14" customWidth="1"/>
    <col min="8745" max="8745" width="1.7109375" style="14" customWidth="1"/>
    <col min="8746" max="8746" width="14.5703125" style="14" customWidth="1"/>
    <col min="8747" max="8747" width="11.7109375" style="14" customWidth="1"/>
    <col min="8748" max="8748" width="1.7109375" style="14" customWidth="1"/>
    <col min="8749" max="8942" width="9.140625" style="14"/>
    <col min="8943" max="8950" width="4" style="14" customWidth="1"/>
    <col min="8951" max="8951" width="6" style="14" customWidth="1"/>
    <col min="8952" max="8953" width="4" style="14" customWidth="1"/>
    <col min="8954" max="8955" width="0" style="14" hidden="1" customWidth="1"/>
    <col min="8956" max="8956" width="47.7109375" style="14" customWidth="1"/>
    <col min="8957" max="8959" width="0" style="14" hidden="1" customWidth="1"/>
    <col min="8960" max="8960" width="14.5703125" style="14" customWidth="1"/>
    <col min="8961" max="8970" width="0" style="14" hidden="1" customWidth="1"/>
    <col min="8971" max="8971" width="1.7109375" style="14" customWidth="1"/>
    <col min="8972" max="8972" width="13" style="14" customWidth="1"/>
    <col min="8973" max="8974" width="11.7109375" style="14" customWidth="1"/>
    <col min="8975" max="8975" width="13" style="14" customWidth="1"/>
    <col min="8976" max="8976" width="11.7109375" style="14" customWidth="1"/>
    <col min="8977" max="8977" width="1.7109375" style="14" customWidth="1"/>
    <col min="8978" max="8978" width="13" style="14" customWidth="1"/>
    <col min="8979" max="8980" width="11.7109375" style="14" customWidth="1"/>
    <col min="8981" max="8981" width="13" style="14" customWidth="1"/>
    <col min="8982" max="8982" width="11.7109375" style="14" customWidth="1"/>
    <col min="8983" max="8983" width="1.7109375" style="14" customWidth="1"/>
    <col min="8984" max="8984" width="13" style="14" customWidth="1"/>
    <col min="8985" max="8985" width="11.7109375" style="14" customWidth="1"/>
    <col min="8986" max="8986" width="1.7109375" style="14" customWidth="1"/>
    <col min="8987" max="8990" width="13" style="14" customWidth="1"/>
    <col min="8991" max="8991" width="11.7109375" style="14" customWidth="1"/>
    <col min="8992" max="8992" width="1.7109375" style="14" customWidth="1"/>
    <col min="8993" max="8995" width="11.7109375" style="14" customWidth="1"/>
    <col min="8996" max="8996" width="13" style="14" customWidth="1"/>
    <col min="8997" max="8997" width="11.7109375" style="14" customWidth="1"/>
    <col min="8998" max="8998" width="1.7109375" style="14" customWidth="1"/>
    <col min="8999" max="8999" width="13" style="14" customWidth="1"/>
    <col min="9000" max="9000" width="11.7109375" style="14" customWidth="1"/>
    <col min="9001" max="9001" width="1.7109375" style="14" customWidth="1"/>
    <col min="9002" max="9002" width="14.5703125" style="14" customWidth="1"/>
    <col min="9003" max="9003" width="11.7109375" style="14" customWidth="1"/>
    <col min="9004" max="9004" width="1.7109375" style="14" customWidth="1"/>
    <col min="9005" max="9198" width="9.140625" style="14"/>
    <col min="9199" max="9206" width="4" style="14" customWidth="1"/>
    <col min="9207" max="9207" width="6" style="14" customWidth="1"/>
    <col min="9208" max="9209" width="4" style="14" customWidth="1"/>
    <col min="9210" max="9211" width="0" style="14" hidden="1" customWidth="1"/>
    <col min="9212" max="9212" width="47.7109375" style="14" customWidth="1"/>
    <col min="9213" max="9215" width="0" style="14" hidden="1" customWidth="1"/>
    <col min="9216" max="9216" width="14.5703125" style="14" customWidth="1"/>
    <col min="9217" max="9226" width="0" style="14" hidden="1" customWidth="1"/>
    <col min="9227" max="9227" width="1.7109375" style="14" customWidth="1"/>
    <col min="9228" max="9228" width="13" style="14" customWidth="1"/>
    <col min="9229" max="9230" width="11.7109375" style="14" customWidth="1"/>
    <col min="9231" max="9231" width="13" style="14" customWidth="1"/>
    <col min="9232" max="9232" width="11.7109375" style="14" customWidth="1"/>
    <col min="9233" max="9233" width="1.7109375" style="14" customWidth="1"/>
    <col min="9234" max="9234" width="13" style="14" customWidth="1"/>
    <col min="9235" max="9236" width="11.7109375" style="14" customWidth="1"/>
    <col min="9237" max="9237" width="13" style="14" customWidth="1"/>
    <col min="9238" max="9238" width="11.7109375" style="14" customWidth="1"/>
    <col min="9239" max="9239" width="1.7109375" style="14" customWidth="1"/>
    <col min="9240" max="9240" width="13" style="14" customWidth="1"/>
    <col min="9241" max="9241" width="11.7109375" style="14" customWidth="1"/>
    <col min="9242" max="9242" width="1.7109375" style="14" customWidth="1"/>
    <col min="9243" max="9246" width="13" style="14" customWidth="1"/>
    <col min="9247" max="9247" width="11.7109375" style="14" customWidth="1"/>
    <col min="9248" max="9248" width="1.7109375" style="14" customWidth="1"/>
    <col min="9249" max="9251" width="11.7109375" style="14" customWidth="1"/>
    <col min="9252" max="9252" width="13" style="14" customWidth="1"/>
    <col min="9253" max="9253" width="11.7109375" style="14" customWidth="1"/>
    <col min="9254" max="9254" width="1.7109375" style="14" customWidth="1"/>
    <col min="9255" max="9255" width="13" style="14" customWidth="1"/>
    <col min="9256" max="9256" width="11.7109375" style="14" customWidth="1"/>
    <col min="9257" max="9257" width="1.7109375" style="14" customWidth="1"/>
    <col min="9258" max="9258" width="14.5703125" style="14" customWidth="1"/>
    <col min="9259" max="9259" width="11.7109375" style="14" customWidth="1"/>
    <col min="9260" max="9260" width="1.7109375" style="14" customWidth="1"/>
    <col min="9261" max="9454" width="9.140625" style="14"/>
    <col min="9455" max="9462" width="4" style="14" customWidth="1"/>
    <col min="9463" max="9463" width="6" style="14" customWidth="1"/>
    <col min="9464" max="9465" width="4" style="14" customWidth="1"/>
    <col min="9466" max="9467" width="0" style="14" hidden="1" customWidth="1"/>
    <col min="9468" max="9468" width="47.7109375" style="14" customWidth="1"/>
    <col min="9469" max="9471" width="0" style="14" hidden="1" customWidth="1"/>
    <col min="9472" max="9472" width="14.5703125" style="14" customWidth="1"/>
    <col min="9473" max="9482" width="0" style="14" hidden="1" customWidth="1"/>
    <col min="9483" max="9483" width="1.7109375" style="14" customWidth="1"/>
    <col min="9484" max="9484" width="13" style="14" customWidth="1"/>
    <col min="9485" max="9486" width="11.7109375" style="14" customWidth="1"/>
    <col min="9487" max="9487" width="13" style="14" customWidth="1"/>
    <col min="9488" max="9488" width="11.7109375" style="14" customWidth="1"/>
    <col min="9489" max="9489" width="1.7109375" style="14" customWidth="1"/>
    <col min="9490" max="9490" width="13" style="14" customWidth="1"/>
    <col min="9491" max="9492" width="11.7109375" style="14" customWidth="1"/>
    <col min="9493" max="9493" width="13" style="14" customWidth="1"/>
    <col min="9494" max="9494" width="11.7109375" style="14" customWidth="1"/>
    <col min="9495" max="9495" width="1.7109375" style="14" customWidth="1"/>
    <col min="9496" max="9496" width="13" style="14" customWidth="1"/>
    <col min="9497" max="9497" width="11.7109375" style="14" customWidth="1"/>
    <col min="9498" max="9498" width="1.7109375" style="14" customWidth="1"/>
    <col min="9499" max="9502" width="13" style="14" customWidth="1"/>
    <col min="9503" max="9503" width="11.7109375" style="14" customWidth="1"/>
    <col min="9504" max="9504" width="1.7109375" style="14" customWidth="1"/>
    <col min="9505" max="9507" width="11.7109375" style="14" customWidth="1"/>
    <col min="9508" max="9508" width="13" style="14" customWidth="1"/>
    <col min="9509" max="9509" width="11.7109375" style="14" customWidth="1"/>
    <col min="9510" max="9510" width="1.7109375" style="14" customWidth="1"/>
    <col min="9511" max="9511" width="13" style="14" customWidth="1"/>
    <col min="9512" max="9512" width="11.7109375" style="14" customWidth="1"/>
    <col min="9513" max="9513" width="1.7109375" style="14" customWidth="1"/>
    <col min="9514" max="9514" width="14.5703125" style="14" customWidth="1"/>
    <col min="9515" max="9515" width="11.7109375" style="14" customWidth="1"/>
    <col min="9516" max="9516" width="1.7109375" style="14" customWidth="1"/>
    <col min="9517" max="9710" width="9.140625" style="14"/>
    <col min="9711" max="9718" width="4" style="14" customWidth="1"/>
    <col min="9719" max="9719" width="6" style="14" customWidth="1"/>
    <col min="9720" max="9721" width="4" style="14" customWidth="1"/>
    <col min="9722" max="9723" width="0" style="14" hidden="1" customWidth="1"/>
    <col min="9724" max="9724" width="47.7109375" style="14" customWidth="1"/>
    <col min="9725" max="9727" width="0" style="14" hidden="1" customWidth="1"/>
    <col min="9728" max="9728" width="14.5703125" style="14" customWidth="1"/>
    <col min="9729" max="9738" width="0" style="14" hidden="1" customWidth="1"/>
    <col min="9739" max="9739" width="1.7109375" style="14" customWidth="1"/>
    <col min="9740" max="9740" width="13" style="14" customWidth="1"/>
    <col min="9741" max="9742" width="11.7109375" style="14" customWidth="1"/>
    <col min="9743" max="9743" width="13" style="14" customWidth="1"/>
    <col min="9744" max="9744" width="11.7109375" style="14" customWidth="1"/>
    <col min="9745" max="9745" width="1.7109375" style="14" customWidth="1"/>
    <col min="9746" max="9746" width="13" style="14" customWidth="1"/>
    <col min="9747" max="9748" width="11.7109375" style="14" customWidth="1"/>
    <col min="9749" max="9749" width="13" style="14" customWidth="1"/>
    <col min="9750" max="9750" width="11.7109375" style="14" customWidth="1"/>
    <col min="9751" max="9751" width="1.7109375" style="14" customWidth="1"/>
    <col min="9752" max="9752" width="13" style="14" customWidth="1"/>
    <col min="9753" max="9753" width="11.7109375" style="14" customWidth="1"/>
    <col min="9754" max="9754" width="1.7109375" style="14" customWidth="1"/>
    <col min="9755" max="9758" width="13" style="14" customWidth="1"/>
    <col min="9759" max="9759" width="11.7109375" style="14" customWidth="1"/>
    <col min="9760" max="9760" width="1.7109375" style="14" customWidth="1"/>
    <col min="9761" max="9763" width="11.7109375" style="14" customWidth="1"/>
    <col min="9764" max="9764" width="13" style="14" customWidth="1"/>
    <col min="9765" max="9765" width="11.7109375" style="14" customWidth="1"/>
    <col min="9766" max="9766" width="1.7109375" style="14" customWidth="1"/>
    <col min="9767" max="9767" width="13" style="14" customWidth="1"/>
    <col min="9768" max="9768" width="11.7109375" style="14" customWidth="1"/>
    <col min="9769" max="9769" width="1.7109375" style="14" customWidth="1"/>
    <col min="9770" max="9770" width="14.5703125" style="14" customWidth="1"/>
    <col min="9771" max="9771" width="11.7109375" style="14" customWidth="1"/>
    <col min="9772" max="9772" width="1.7109375" style="14" customWidth="1"/>
    <col min="9773" max="9966" width="9.140625" style="14"/>
    <col min="9967" max="9974" width="4" style="14" customWidth="1"/>
    <col min="9975" max="9975" width="6" style="14" customWidth="1"/>
    <col min="9976" max="9977" width="4" style="14" customWidth="1"/>
    <col min="9978" max="9979" width="0" style="14" hidden="1" customWidth="1"/>
    <col min="9980" max="9980" width="47.7109375" style="14" customWidth="1"/>
    <col min="9981" max="9983" width="0" style="14" hidden="1" customWidth="1"/>
    <col min="9984" max="9984" width="14.5703125" style="14" customWidth="1"/>
    <col min="9985" max="9994" width="0" style="14" hidden="1" customWidth="1"/>
    <col min="9995" max="9995" width="1.7109375" style="14" customWidth="1"/>
    <col min="9996" max="9996" width="13" style="14" customWidth="1"/>
    <col min="9997" max="9998" width="11.7109375" style="14" customWidth="1"/>
    <col min="9999" max="9999" width="13" style="14" customWidth="1"/>
    <col min="10000" max="10000" width="11.7109375" style="14" customWidth="1"/>
    <col min="10001" max="10001" width="1.7109375" style="14" customWidth="1"/>
    <col min="10002" max="10002" width="13" style="14" customWidth="1"/>
    <col min="10003" max="10004" width="11.7109375" style="14" customWidth="1"/>
    <col min="10005" max="10005" width="13" style="14" customWidth="1"/>
    <col min="10006" max="10006" width="11.7109375" style="14" customWidth="1"/>
    <col min="10007" max="10007" width="1.7109375" style="14" customWidth="1"/>
    <col min="10008" max="10008" width="13" style="14" customWidth="1"/>
    <col min="10009" max="10009" width="11.7109375" style="14" customWidth="1"/>
    <col min="10010" max="10010" width="1.7109375" style="14" customWidth="1"/>
    <col min="10011" max="10014" width="13" style="14" customWidth="1"/>
    <col min="10015" max="10015" width="11.7109375" style="14" customWidth="1"/>
    <col min="10016" max="10016" width="1.7109375" style="14" customWidth="1"/>
    <col min="10017" max="10019" width="11.7109375" style="14" customWidth="1"/>
    <col min="10020" max="10020" width="13" style="14" customWidth="1"/>
    <col min="10021" max="10021" width="11.7109375" style="14" customWidth="1"/>
    <col min="10022" max="10022" width="1.7109375" style="14" customWidth="1"/>
    <col min="10023" max="10023" width="13" style="14" customWidth="1"/>
    <col min="10024" max="10024" width="11.7109375" style="14" customWidth="1"/>
    <col min="10025" max="10025" width="1.7109375" style="14" customWidth="1"/>
    <col min="10026" max="10026" width="14.5703125" style="14" customWidth="1"/>
    <col min="10027" max="10027" width="11.7109375" style="14" customWidth="1"/>
    <col min="10028" max="10028" width="1.7109375" style="14" customWidth="1"/>
    <col min="10029" max="10222" width="9.140625" style="14"/>
    <col min="10223" max="10230" width="4" style="14" customWidth="1"/>
    <col min="10231" max="10231" width="6" style="14" customWidth="1"/>
    <col min="10232" max="10233" width="4" style="14" customWidth="1"/>
    <col min="10234" max="10235" width="0" style="14" hidden="1" customWidth="1"/>
    <col min="10236" max="10236" width="47.7109375" style="14" customWidth="1"/>
    <col min="10237" max="10239" width="0" style="14" hidden="1" customWidth="1"/>
    <col min="10240" max="10240" width="14.5703125" style="14" customWidth="1"/>
    <col min="10241" max="10250" width="0" style="14" hidden="1" customWidth="1"/>
    <col min="10251" max="10251" width="1.7109375" style="14" customWidth="1"/>
    <col min="10252" max="10252" width="13" style="14" customWidth="1"/>
    <col min="10253" max="10254" width="11.7109375" style="14" customWidth="1"/>
    <col min="10255" max="10255" width="13" style="14" customWidth="1"/>
    <col min="10256" max="10256" width="11.7109375" style="14" customWidth="1"/>
    <col min="10257" max="10257" width="1.7109375" style="14" customWidth="1"/>
    <col min="10258" max="10258" width="13" style="14" customWidth="1"/>
    <col min="10259" max="10260" width="11.7109375" style="14" customWidth="1"/>
    <col min="10261" max="10261" width="13" style="14" customWidth="1"/>
    <col min="10262" max="10262" width="11.7109375" style="14" customWidth="1"/>
    <col min="10263" max="10263" width="1.7109375" style="14" customWidth="1"/>
    <col min="10264" max="10264" width="13" style="14" customWidth="1"/>
    <col min="10265" max="10265" width="11.7109375" style="14" customWidth="1"/>
    <col min="10266" max="10266" width="1.7109375" style="14" customWidth="1"/>
    <col min="10267" max="10270" width="13" style="14" customWidth="1"/>
    <col min="10271" max="10271" width="11.7109375" style="14" customWidth="1"/>
    <col min="10272" max="10272" width="1.7109375" style="14" customWidth="1"/>
    <col min="10273" max="10275" width="11.7109375" style="14" customWidth="1"/>
    <col min="10276" max="10276" width="13" style="14" customWidth="1"/>
    <col min="10277" max="10277" width="11.7109375" style="14" customWidth="1"/>
    <col min="10278" max="10278" width="1.7109375" style="14" customWidth="1"/>
    <col min="10279" max="10279" width="13" style="14" customWidth="1"/>
    <col min="10280" max="10280" width="11.7109375" style="14" customWidth="1"/>
    <col min="10281" max="10281" width="1.7109375" style="14" customWidth="1"/>
    <col min="10282" max="10282" width="14.5703125" style="14" customWidth="1"/>
    <col min="10283" max="10283" width="11.7109375" style="14" customWidth="1"/>
    <col min="10284" max="10284" width="1.7109375" style="14" customWidth="1"/>
    <col min="10285" max="10478" width="9.140625" style="14"/>
    <col min="10479" max="10486" width="4" style="14" customWidth="1"/>
    <col min="10487" max="10487" width="6" style="14" customWidth="1"/>
    <col min="10488" max="10489" width="4" style="14" customWidth="1"/>
    <col min="10490" max="10491" width="0" style="14" hidden="1" customWidth="1"/>
    <col min="10492" max="10492" width="47.7109375" style="14" customWidth="1"/>
    <col min="10493" max="10495" width="0" style="14" hidden="1" customWidth="1"/>
    <col min="10496" max="10496" width="14.5703125" style="14" customWidth="1"/>
    <col min="10497" max="10506" width="0" style="14" hidden="1" customWidth="1"/>
    <col min="10507" max="10507" width="1.7109375" style="14" customWidth="1"/>
    <col min="10508" max="10508" width="13" style="14" customWidth="1"/>
    <col min="10509" max="10510" width="11.7109375" style="14" customWidth="1"/>
    <col min="10511" max="10511" width="13" style="14" customWidth="1"/>
    <col min="10512" max="10512" width="11.7109375" style="14" customWidth="1"/>
    <col min="10513" max="10513" width="1.7109375" style="14" customWidth="1"/>
    <col min="10514" max="10514" width="13" style="14" customWidth="1"/>
    <col min="10515" max="10516" width="11.7109375" style="14" customWidth="1"/>
    <col min="10517" max="10517" width="13" style="14" customWidth="1"/>
    <col min="10518" max="10518" width="11.7109375" style="14" customWidth="1"/>
    <col min="10519" max="10519" width="1.7109375" style="14" customWidth="1"/>
    <col min="10520" max="10520" width="13" style="14" customWidth="1"/>
    <col min="10521" max="10521" width="11.7109375" style="14" customWidth="1"/>
    <col min="10522" max="10522" width="1.7109375" style="14" customWidth="1"/>
    <col min="10523" max="10526" width="13" style="14" customWidth="1"/>
    <col min="10527" max="10527" width="11.7109375" style="14" customWidth="1"/>
    <col min="10528" max="10528" width="1.7109375" style="14" customWidth="1"/>
    <col min="10529" max="10531" width="11.7109375" style="14" customWidth="1"/>
    <col min="10532" max="10532" width="13" style="14" customWidth="1"/>
    <col min="10533" max="10533" width="11.7109375" style="14" customWidth="1"/>
    <col min="10534" max="10534" width="1.7109375" style="14" customWidth="1"/>
    <col min="10535" max="10535" width="13" style="14" customWidth="1"/>
    <col min="10536" max="10536" width="11.7109375" style="14" customWidth="1"/>
    <col min="10537" max="10537" width="1.7109375" style="14" customWidth="1"/>
    <col min="10538" max="10538" width="14.5703125" style="14" customWidth="1"/>
    <col min="10539" max="10539" width="11.7109375" style="14" customWidth="1"/>
    <col min="10540" max="10540" width="1.7109375" style="14" customWidth="1"/>
    <col min="10541" max="10734" width="9.140625" style="14"/>
    <col min="10735" max="10742" width="4" style="14" customWidth="1"/>
    <col min="10743" max="10743" width="6" style="14" customWidth="1"/>
    <col min="10744" max="10745" width="4" style="14" customWidth="1"/>
    <col min="10746" max="10747" width="0" style="14" hidden="1" customWidth="1"/>
    <col min="10748" max="10748" width="47.7109375" style="14" customWidth="1"/>
    <col min="10749" max="10751" width="0" style="14" hidden="1" customWidth="1"/>
    <col min="10752" max="10752" width="14.5703125" style="14" customWidth="1"/>
    <col min="10753" max="10762" width="0" style="14" hidden="1" customWidth="1"/>
    <col min="10763" max="10763" width="1.7109375" style="14" customWidth="1"/>
    <col min="10764" max="10764" width="13" style="14" customWidth="1"/>
    <col min="10765" max="10766" width="11.7109375" style="14" customWidth="1"/>
    <col min="10767" max="10767" width="13" style="14" customWidth="1"/>
    <col min="10768" max="10768" width="11.7109375" style="14" customWidth="1"/>
    <col min="10769" max="10769" width="1.7109375" style="14" customWidth="1"/>
    <col min="10770" max="10770" width="13" style="14" customWidth="1"/>
    <col min="10771" max="10772" width="11.7109375" style="14" customWidth="1"/>
    <col min="10773" max="10773" width="13" style="14" customWidth="1"/>
    <col min="10774" max="10774" width="11.7109375" style="14" customWidth="1"/>
    <col min="10775" max="10775" width="1.7109375" style="14" customWidth="1"/>
    <col min="10776" max="10776" width="13" style="14" customWidth="1"/>
    <col min="10777" max="10777" width="11.7109375" style="14" customWidth="1"/>
    <col min="10778" max="10778" width="1.7109375" style="14" customWidth="1"/>
    <col min="10779" max="10782" width="13" style="14" customWidth="1"/>
    <col min="10783" max="10783" width="11.7109375" style="14" customWidth="1"/>
    <col min="10784" max="10784" width="1.7109375" style="14" customWidth="1"/>
    <col min="10785" max="10787" width="11.7109375" style="14" customWidth="1"/>
    <col min="10788" max="10788" width="13" style="14" customWidth="1"/>
    <col min="10789" max="10789" width="11.7109375" style="14" customWidth="1"/>
    <col min="10790" max="10790" width="1.7109375" style="14" customWidth="1"/>
    <col min="10791" max="10791" width="13" style="14" customWidth="1"/>
    <col min="10792" max="10792" width="11.7109375" style="14" customWidth="1"/>
    <col min="10793" max="10793" width="1.7109375" style="14" customWidth="1"/>
    <col min="10794" max="10794" width="14.5703125" style="14" customWidth="1"/>
    <col min="10795" max="10795" width="11.7109375" style="14" customWidth="1"/>
    <col min="10796" max="10796" width="1.7109375" style="14" customWidth="1"/>
    <col min="10797" max="10990" width="9.140625" style="14"/>
    <col min="10991" max="10998" width="4" style="14" customWidth="1"/>
    <col min="10999" max="10999" width="6" style="14" customWidth="1"/>
    <col min="11000" max="11001" width="4" style="14" customWidth="1"/>
    <col min="11002" max="11003" width="0" style="14" hidden="1" customWidth="1"/>
    <col min="11004" max="11004" width="47.7109375" style="14" customWidth="1"/>
    <col min="11005" max="11007" width="0" style="14" hidden="1" customWidth="1"/>
    <col min="11008" max="11008" width="14.5703125" style="14" customWidth="1"/>
    <col min="11009" max="11018" width="0" style="14" hidden="1" customWidth="1"/>
    <col min="11019" max="11019" width="1.7109375" style="14" customWidth="1"/>
    <col min="11020" max="11020" width="13" style="14" customWidth="1"/>
    <col min="11021" max="11022" width="11.7109375" style="14" customWidth="1"/>
    <col min="11023" max="11023" width="13" style="14" customWidth="1"/>
    <col min="11024" max="11024" width="11.7109375" style="14" customWidth="1"/>
    <col min="11025" max="11025" width="1.7109375" style="14" customWidth="1"/>
    <col min="11026" max="11026" width="13" style="14" customWidth="1"/>
    <col min="11027" max="11028" width="11.7109375" style="14" customWidth="1"/>
    <col min="11029" max="11029" width="13" style="14" customWidth="1"/>
    <col min="11030" max="11030" width="11.7109375" style="14" customWidth="1"/>
    <col min="11031" max="11031" width="1.7109375" style="14" customWidth="1"/>
    <col min="11032" max="11032" width="13" style="14" customWidth="1"/>
    <col min="11033" max="11033" width="11.7109375" style="14" customWidth="1"/>
    <col min="11034" max="11034" width="1.7109375" style="14" customWidth="1"/>
    <col min="11035" max="11038" width="13" style="14" customWidth="1"/>
    <col min="11039" max="11039" width="11.7109375" style="14" customWidth="1"/>
    <col min="11040" max="11040" width="1.7109375" style="14" customWidth="1"/>
    <col min="11041" max="11043" width="11.7109375" style="14" customWidth="1"/>
    <col min="11044" max="11044" width="13" style="14" customWidth="1"/>
    <col min="11045" max="11045" width="11.7109375" style="14" customWidth="1"/>
    <col min="11046" max="11046" width="1.7109375" style="14" customWidth="1"/>
    <col min="11047" max="11047" width="13" style="14" customWidth="1"/>
    <col min="11048" max="11048" width="11.7109375" style="14" customWidth="1"/>
    <col min="11049" max="11049" width="1.7109375" style="14" customWidth="1"/>
    <col min="11050" max="11050" width="14.5703125" style="14" customWidth="1"/>
    <col min="11051" max="11051" width="11.7109375" style="14" customWidth="1"/>
    <col min="11052" max="11052" width="1.7109375" style="14" customWidth="1"/>
    <col min="11053" max="11246" width="9.140625" style="14"/>
    <col min="11247" max="11254" width="4" style="14" customWidth="1"/>
    <col min="11255" max="11255" width="6" style="14" customWidth="1"/>
    <col min="11256" max="11257" width="4" style="14" customWidth="1"/>
    <col min="11258" max="11259" width="0" style="14" hidden="1" customWidth="1"/>
    <col min="11260" max="11260" width="47.7109375" style="14" customWidth="1"/>
    <col min="11261" max="11263" width="0" style="14" hidden="1" customWidth="1"/>
    <col min="11264" max="11264" width="14.5703125" style="14" customWidth="1"/>
    <col min="11265" max="11274" width="0" style="14" hidden="1" customWidth="1"/>
    <col min="11275" max="11275" width="1.7109375" style="14" customWidth="1"/>
    <col min="11276" max="11276" width="13" style="14" customWidth="1"/>
    <col min="11277" max="11278" width="11.7109375" style="14" customWidth="1"/>
    <col min="11279" max="11279" width="13" style="14" customWidth="1"/>
    <col min="11280" max="11280" width="11.7109375" style="14" customWidth="1"/>
    <col min="11281" max="11281" width="1.7109375" style="14" customWidth="1"/>
    <col min="11282" max="11282" width="13" style="14" customWidth="1"/>
    <col min="11283" max="11284" width="11.7109375" style="14" customWidth="1"/>
    <col min="11285" max="11285" width="13" style="14" customWidth="1"/>
    <col min="11286" max="11286" width="11.7109375" style="14" customWidth="1"/>
    <col min="11287" max="11287" width="1.7109375" style="14" customWidth="1"/>
    <col min="11288" max="11288" width="13" style="14" customWidth="1"/>
    <col min="11289" max="11289" width="11.7109375" style="14" customWidth="1"/>
    <col min="11290" max="11290" width="1.7109375" style="14" customWidth="1"/>
    <col min="11291" max="11294" width="13" style="14" customWidth="1"/>
    <col min="11295" max="11295" width="11.7109375" style="14" customWidth="1"/>
    <col min="11296" max="11296" width="1.7109375" style="14" customWidth="1"/>
    <col min="11297" max="11299" width="11.7109375" style="14" customWidth="1"/>
    <col min="11300" max="11300" width="13" style="14" customWidth="1"/>
    <col min="11301" max="11301" width="11.7109375" style="14" customWidth="1"/>
    <col min="11302" max="11302" width="1.7109375" style="14" customWidth="1"/>
    <col min="11303" max="11303" width="13" style="14" customWidth="1"/>
    <col min="11304" max="11304" width="11.7109375" style="14" customWidth="1"/>
    <col min="11305" max="11305" width="1.7109375" style="14" customWidth="1"/>
    <col min="11306" max="11306" width="14.5703125" style="14" customWidth="1"/>
    <col min="11307" max="11307" width="11.7109375" style="14" customWidth="1"/>
    <col min="11308" max="11308" width="1.7109375" style="14" customWidth="1"/>
    <col min="11309" max="11502" width="9.140625" style="14"/>
    <col min="11503" max="11510" width="4" style="14" customWidth="1"/>
    <col min="11511" max="11511" width="6" style="14" customWidth="1"/>
    <col min="11512" max="11513" width="4" style="14" customWidth="1"/>
    <col min="11514" max="11515" width="0" style="14" hidden="1" customWidth="1"/>
    <col min="11516" max="11516" width="47.7109375" style="14" customWidth="1"/>
    <col min="11517" max="11519" width="0" style="14" hidden="1" customWidth="1"/>
    <col min="11520" max="11520" width="14.5703125" style="14" customWidth="1"/>
    <col min="11521" max="11530" width="0" style="14" hidden="1" customWidth="1"/>
    <col min="11531" max="11531" width="1.7109375" style="14" customWidth="1"/>
    <col min="11532" max="11532" width="13" style="14" customWidth="1"/>
    <col min="11533" max="11534" width="11.7109375" style="14" customWidth="1"/>
    <col min="11535" max="11535" width="13" style="14" customWidth="1"/>
    <col min="11536" max="11536" width="11.7109375" style="14" customWidth="1"/>
    <col min="11537" max="11537" width="1.7109375" style="14" customWidth="1"/>
    <col min="11538" max="11538" width="13" style="14" customWidth="1"/>
    <col min="11539" max="11540" width="11.7109375" style="14" customWidth="1"/>
    <col min="11541" max="11541" width="13" style="14" customWidth="1"/>
    <col min="11542" max="11542" width="11.7109375" style="14" customWidth="1"/>
    <col min="11543" max="11543" width="1.7109375" style="14" customWidth="1"/>
    <col min="11544" max="11544" width="13" style="14" customWidth="1"/>
    <col min="11545" max="11545" width="11.7109375" style="14" customWidth="1"/>
    <col min="11546" max="11546" width="1.7109375" style="14" customWidth="1"/>
    <col min="11547" max="11550" width="13" style="14" customWidth="1"/>
    <col min="11551" max="11551" width="11.7109375" style="14" customWidth="1"/>
    <col min="11552" max="11552" width="1.7109375" style="14" customWidth="1"/>
    <col min="11553" max="11555" width="11.7109375" style="14" customWidth="1"/>
    <col min="11556" max="11556" width="13" style="14" customWidth="1"/>
    <col min="11557" max="11557" width="11.7109375" style="14" customWidth="1"/>
    <col min="11558" max="11558" width="1.7109375" style="14" customWidth="1"/>
    <col min="11559" max="11559" width="13" style="14" customWidth="1"/>
    <col min="11560" max="11560" width="11.7109375" style="14" customWidth="1"/>
    <col min="11561" max="11561" width="1.7109375" style="14" customWidth="1"/>
    <col min="11562" max="11562" width="14.5703125" style="14" customWidth="1"/>
    <col min="11563" max="11563" width="11.7109375" style="14" customWidth="1"/>
    <col min="11564" max="11564" width="1.7109375" style="14" customWidth="1"/>
    <col min="11565" max="11758" width="9.140625" style="14"/>
    <col min="11759" max="11766" width="4" style="14" customWidth="1"/>
    <col min="11767" max="11767" width="6" style="14" customWidth="1"/>
    <col min="11768" max="11769" width="4" style="14" customWidth="1"/>
    <col min="11770" max="11771" width="0" style="14" hidden="1" customWidth="1"/>
    <col min="11772" max="11772" width="47.7109375" style="14" customWidth="1"/>
    <col min="11773" max="11775" width="0" style="14" hidden="1" customWidth="1"/>
    <col min="11776" max="11776" width="14.5703125" style="14" customWidth="1"/>
    <col min="11777" max="11786" width="0" style="14" hidden="1" customWidth="1"/>
    <col min="11787" max="11787" width="1.7109375" style="14" customWidth="1"/>
    <col min="11788" max="11788" width="13" style="14" customWidth="1"/>
    <col min="11789" max="11790" width="11.7109375" style="14" customWidth="1"/>
    <col min="11791" max="11791" width="13" style="14" customWidth="1"/>
    <col min="11792" max="11792" width="11.7109375" style="14" customWidth="1"/>
    <col min="11793" max="11793" width="1.7109375" style="14" customWidth="1"/>
    <col min="11794" max="11794" width="13" style="14" customWidth="1"/>
    <col min="11795" max="11796" width="11.7109375" style="14" customWidth="1"/>
    <col min="11797" max="11797" width="13" style="14" customWidth="1"/>
    <col min="11798" max="11798" width="11.7109375" style="14" customWidth="1"/>
    <col min="11799" max="11799" width="1.7109375" style="14" customWidth="1"/>
    <col min="11800" max="11800" width="13" style="14" customWidth="1"/>
    <col min="11801" max="11801" width="11.7109375" style="14" customWidth="1"/>
    <col min="11802" max="11802" width="1.7109375" style="14" customWidth="1"/>
    <col min="11803" max="11806" width="13" style="14" customWidth="1"/>
    <col min="11807" max="11807" width="11.7109375" style="14" customWidth="1"/>
    <col min="11808" max="11808" width="1.7109375" style="14" customWidth="1"/>
    <col min="11809" max="11811" width="11.7109375" style="14" customWidth="1"/>
    <col min="11812" max="11812" width="13" style="14" customWidth="1"/>
    <col min="11813" max="11813" width="11.7109375" style="14" customWidth="1"/>
    <col min="11814" max="11814" width="1.7109375" style="14" customWidth="1"/>
    <col min="11815" max="11815" width="13" style="14" customWidth="1"/>
    <col min="11816" max="11816" width="11.7109375" style="14" customWidth="1"/>
    <col min="11817" max="11817" width="1.7109375" style="14" customWidth="1"/>
    <col min="11818" max="11818" width="14.5703125" style="14" customWidth="1"/>
    <col min="11819" max="11819" width="11.7109375" style="14" customWidth="1"/>
    <col min="11820" max="11820" width="1.7109375" style="14" customWidth="1"/>
    <col min="11821" max="12014" width="9.140625" style="14"/>
    <col min="12015" max="12022" width="4" style="14" customWidth="1"/>
    <col min="12023" max="12023" width="6" style="14" customWidth="1"/>
    <col min="12024" max="12025" width="4" style="14" customWidth="1"/>
    <col min="12026" max="12027" width="0" style="14" hidden="1" customWidth="1"/>
    <col min="12028" max="12028" width="47.7109375" style="14" customWidth="1"/>
    <col min="12029" max="12031" width="0" style="14" hidden="1" customWidth="1"/>
    <col min="12032" max="12032" width="14.5703125" style="14" customWidth="1"/>
    <col min="12033" max="12042" width="0" style="14" hidden="1" customWidth="1"/>
    <col min="12043" max="12043" width="1.7109375" style="14" customWidth="1"/>
    <col min="12044" max="12044" width="13" style="14" customWidth="1"/>
    <col min="12045" max="12046" width="11.7109375" style="14" customWidth="1"/>
    <col min="12047" max="12047" width="13" style="14" customWidth="1"/>
    <col min="12048" max="12048" width="11.7109375" style="14" customWidth="1"/>
    <col min="12049" max="12049" width="1.7109375" style="14" customWidth="1"/>
    <col min="12050" max="12050" width="13" style="14" customWidth="1"/>
    <col min="12051" max="12052" width="11.7109375" style="14" customWidth="1"/>
    <col min="12053" max="12053" width="13" style="14" customWidth="1"/>
    <col min="12054" max="12054" width="11.7109375" style="14" customWidth="1"/>
    <col min="12055" max="12055" width="1.7109375" style="14" customWidth="1"/>
    <col min="12056" max="12056" width="13" style="14" customWidth="1"/>
    <col min="12057" max="12057" width="11.7109375" style="14" customWidth="1"/>
    <col min="12058" max="12058" width="1.7109375" style="14" customWidth="1"/>
    <col min="12059" max="12062" width="13" style="14" customWidth="1"/>
    <col min="12063" max="12063" width="11.7109375" style="14" customWidth="1"/>
    <col min="12064" max="12064" width="1.7109375" style="14" customWidth="1"/>
    <col min="12065" max="12067" width="11.7109375" style="14" customWidth="1"/>
    <col min="12068" max="12068" width="13" style="14" customWidth="1"/>
    <col min="12069" max="12069" width="11.7109375" style="14" customWidth="1"/>
    <col min="12070" max="12070" width="1.7109375" style="14" customWidth="1"/>
    <col min="12071" max="12071" width="13" style="14" customWidth="1"/>
    <col min="12072" max="12072" width="11.7109375" style="14" customWidth="1"/>
    <col min="12073" max="12073" width="1.7109375" style="14" customWidth="1"/>
    <col min="12074" max="12074" width="14.5703125" style="14" customWidth="1"/>
    <col min="12075" max="12075" width="11.7109375" style="14" customWidth="1"/>
    <col min="12076" max="12076" width="1.7109375" style="14" customWidth="1"/>
    <col min="12077" max="12270" width="9.140625" style="14"/>
    <col min="12271" max="12278" width="4" style="14" customWidth="1"/>
    <col min="12279" max="12279" width="6" style="14" customWidth="1"/>
    <col min="12280" max="12281" width="4" style="14" customWidth="1"/>
    <col min="12282" max="12283" width="0" style="14" hidden="1" customWidth="1"/>
    <col min="12284" max="12284" width="47.7109375" style="14" customWidth="1"/>
    <col min="12285" max="12287" width="0" style="14" hidden="1" customWidth="1"/>
    <col min="12288" max="12288" width="14.5703125" style="14" customWidth="1"/>
    <col min="12289" max="12298" width="0" style="14" hidden="1" customWidth="1"/>
    <col min="12299" max="12299" width="1.7109375" style="14" customWidth="1"/>
    <col min="12300" max="12300" width="13" style="14" customWidth="1"/>
    <col min="12301" max="12302" width="11.7109375" style="14" customWidth="1"/>
    <col min="12303" max="12303" width="13" style="14" customWidth="1"/>
    <col min="12304" max="12304" width="11.7109375" style="14" customWidth="1"/>
    <col min="12305" max="12305" width="1.7109375" style="14" customWidth="1"/>
    <col min="12306" max="12306" width="13" style="14" customWidth="1"/>
    <col min="12307" max="12308" width="11.7109375" style="14" customWidth="1"/>
    <col min="12309" max="12309" width="13" style="14" customWidth="1"/>
    <col min="12310" max="12310" width="11.7109375" style="14" customWidth="1"/>
    <col min="12311" max="12311" width="1.7109375" style="14" customWidth="1"/>
    <col min="12312" max="12312" width="13" style="14" customWidth="1"/>
    <col min="12313" max="12313" width="11.7109375" style="14" customWidth="1"/>
    <col min="12314" max="12314" width="1.7109375" style="14" customWidth="1"/>
    <col min="12315" max="12318" width="13" style="14" customWidth="1"/>
    <col min="12319" max="12319" width="11.7109375" style="14" customWidth="1"/>
    <col min="12320" max="12320" width="1.7109375" style="14" customWidth="1"/>
    <col min="12321" max="12323" width="11.7109375" style="14" customWidth="1"/>
    <col min="12324" max="12324" width="13" style="14" customWidth="1"/>
    <col min="12325" max="12325" width="11.7109375" style="14" customWidth="1"/>
    <col min="12326" max="12326" width="1.7109375" style="14" customWidth="1"/>
    <col min="12327" max="12327" width="13" style="14" customWidth="1"/>
    <col min="12328" max="12328" width="11.7109375" style="14" customWidth="1"/>
    <col min="12329" max="12329" width="1.7109375" style="14" customWidth="1"/>
    <col min="12330" max="12330" width="14.5703125" style="14" customWidth="1"/>
    <col min="12331" max="12331" width="11.7109375" style="14" customWidth="1"/>
    <col min="12332" max="12332" width="1.7109375" style="14" customWidth="1"/>
    <col min="12333" max="12526" width="9.140625" style="14"/>
    <col min="12527" max="12534" width="4" style="14" customWidth="1"/>
    <col min="12535" max="12535" width="6" style="14" customWidth="1"/>
    <col min="12536" max="12537" width="4" style="14" customWidth="1"/>
    <col min="12538" max="12539" width="0" style="14" hidden="1" customWidth="1"/>
    <col min="12540" max="12540" width="47.7109375" style="14" customWidth="1"/>
    <col min="12541" max="12543" width="0" style="14" hidden="1" customWidth="1"/>
    <col min="12544" max="12544" width="14.5703125" style="14" customWidth="1"/>
    <col min="12545" max="12554" width="0" style="14" hidden="1" customWidth="1"/>
    <col min="12555" max="12555" width="1.7109375" style="14" customWidth="1"/>
    <col min="12556" max="12556" width="13" style="14" customWidth="1"/>
    <col min="12557" max="12558" width="11.7109375" style="14" customWidth="1"/>
    <col min="12559" max="12559" width="13" style="14" customWidth="1"/>
    <col min="12560" max="12560" width="11.7109375" style="14" customWidth="1"/>
    <col min="12561" max="12561" width="1.7109375" style="14" customWidth="1"/>
    <col min="12562" max="12562" width="13" style="14" customWidth="1"/>
    <col min="12563" max="12564" width="11.7109375" style="14" customWidth="1"/>
    <col min="12565" max="12565" width="13" style="14" customWidth="1"/>
    <col min="12566" max="12566" width="11.7109375" style="14" customWidth="1"/>
    <col min="12567" max="12567" width="1.7109375" style="14" customWidth="1"/>
    <col min="12568" max="12568" width="13" style="14" customWidth="1"/>
    <col min="12569" max="12569" width="11.7109375" style="14" customWidth="1"/>
    <col min="12570" max="12570" width="1.7109375" style="14" customWidth="1"/>
    <col min="12571" max="12574" width="13" style="14" customWidth="1"/>
    <col min="12575" max="12575" width="11.7109375" style="14" customWidth="1"/>
    <col min="12576" max="12576" width="1.7109375" style="14" customWidth="1"/>
    <col min="12577" max="12579" width="11.7109375" style="14" customWidth="1"/>
    <col min="12580" max="12580" width="13" style="14" customWidth="1"/>
    <col min="12581" max="12581" width="11.7109375" style="14" customWidth="1"/>
    <col min="12582" max="12582" width="1.7109375" style="14" customWidth="1"/>
    <col min="12583" max="12583" width="13" style="14" customWidth="1"/>
    <col min="12584" max="12584" width="11.7109375" style="14" customWidth="1"/>
    <col min="12585" max="12585" width="1.7109375" style="14" customWidth="1"/>
    <col min="12586" max="12586" width="14.5703125" style="14" customWidth="1"/>
    <col min="12587" max="12587" width="11.7109375" style="14" customWidth="1"/>
    <col min="12588" max="12588" width="1.7109375" style="14" customWidth="1"/>
    <col min="12589" max="12782" width="9.140625" style="14"/>
    <col min="12783" max="12790" width="4" style="14" customWidth="1"/>
    <col min="12791" max="12791" width="6" style="14" customWidth="1"/>
    <col min="12792" max="12793" width="4" style="14" customWidth="1"/>
    <col min="12794" max="12795" width="0" style="14" hidden="1" customWidth="1"/>
    <col min="12796" max="12796" width="47.7109375" style="14" customWidth="1"/>
    <col min="12797" max="12799" width="0" style="14" hidden="1" customWidth="1"/>
    <col min="12800" max="12800" width="14.5703125" style="14" customWidth="1"/>
    <col min="12801" max="12810" width="0" style="14" hidden="1" customWidth="1"/>
    <col min="12811" max="12811" width="1.7109375" style="14" customWidth="1"/>
    <col min="12812" max="12812" width="13" style="14" customWidth="1"/>
    <col min="12813" max="12814" width="11.7109375" style="14" customWidth="1"/>
    <col min="12815" max="12815" width="13" style="14" customWidth="1"/>
    <col min="12816" max="12816" width="11.7109375" style="14" customWidth="1"/>
    <col min="12817" max="12817" width="1.7109375" style="14" customWidth="1"/>
    <col min="12818" max="12818" width="13" style="14" customWidth="1"/>
    <col min="12819" max="12820" width="11.7109375" style="14" customWidth="1"/>
    <col min="12821" max="12821" width="13" style="14" customWidth="1"/>
    <col min="12822" max="12822" width="11.7109375" style="14" customWidth="1"/>
    <col min="12823" max="12823" width="1.7109375" style="14" customWidth="1"/>
    <col min="12824" max="12824" width="13" style="14" customWidth="1"/>
    <col min="12825" max="12825" width="11.7109375" style="14" customWidth="1"/>
    <col min="12826" max="12826" width="1.7109375" style="14" customWidth="1"/>
    <col min="12827" max="12830" width="13" style="14" customWidth="1"/>
    <col min="12831" max="12831" width="11.7109375" style="14" customWidth="1"/>
    <col min="12832" max="12832" width="1.7109375" style="14" customWidth="1"/>
    <col min="12833" max="12835" width="11.7109375" style="14" customWidth="1"/>
    <col min="12836" max="12836" width="13" style="14" customWidth="1"/>
    <col min="12837" max="12837" width="11.7109375" style="14" customWidth="1"/>
    <col min="12838" max="12838" width="1.7109375" style="14" customWidth="1"/>
    <col min="12839" max="12839" width="13" style="14" customWidth="1"/>
    <col min="12840" max="12840" width="11.7109375" style="14" customWidth="1"/>
    <col min="12841" max="12841" width="1.7109375" style="14" customWidth="1"/>
    <col min="12842" max="12842" width="14.5703125" style="14" customWidth="1"/>
    <col min="12843" max="12843" width="11.7109375" style="14" customWidth="1"/>
    <col min="12844" max="12844" width="1.7109375" style="14" customWidth="1"/>
    <col min="12845" max="13038" width="9.140625" style="14"/>
    <col min="13039" max="13046" width="4" style="14" customWidth="1"/>
    <col min="13047" max="13047" width="6" style="14" customWidth="1"/>
    <col min="13048" max="13049" width="4" style="14" customWidth="1"/>
    <col min="13050" max="13051" width="0" style="14" hidden="1" customWidth="1"/>
    <col min="13052" max="13052" width="47.7109375" style="14" customWidth="1"/>
    <col min="13053" max="13055" width="0" style="14" hidden="1" customWidth="1"/>
    <col min="13056" max="13056" width="14.5703125" style="14" customWidth="1"/>
    <col min="13057" max="13066" width="0" style="14" hidden="1" customWidth="1"/>
    <col min="13067" max="13067" width="1.7109375" style="14" customWidth="1"/>
    <col min="13068" max="13068" width="13" style="14" customWidth="1"/>
    <col min="13069" max="13070" width="11.7109375" style="14" customWidth="1"/>
    <col min="13071" max="13071" width="13" style="14" customWidth="1"/>
    <col min="13072" max="13072" width="11.7109375" style="14" customWidth="1"/>
    <col min="13073" max="13073" width="1.7109375" style="14" customWidth="1"/>
    <col min="13074" max="13074" width="13" style="14" customWidth="1"/>
    <col min="13075" max="13076" width="11.7109375" style="14" customWidth="1"/>
    <col min="13077" max="13077" width="13" style="14" customWidth="1"/>
    <col min="13078" max="13078" width="11.7109375" style="14" customWidth="1"/>
    <col min="13079" max="13079" width="1.7109375" style="14" customWidth="1"/>
    <col min="13080" max="13080" width="13" style="14" customWidth="1"/>
    <col min="13081" max="13081" width="11.7109375" style="14" customWidth="1"/>
    <col min="13082" max="13082" width="1.7109375" style="14" customWidth="1"/>
    <col min="13083" max="13086" width="13" style="14" customWidth="1"/>
    <col min="13087" max="13087" width="11.7109375" style="14" customWidth="1"/>
    <col min="13088" max="13088" width="1.7109375" style="14" customWidth="1"/>
    <col min="13089" max="13091" width="11.7109375" style="14" customWidth="1"/>
    <col min="13092" max="13092" width="13" style="14" customWidth="1"/>
    <col min="13093" max="13093" width="11.7109375" style="14" customWidth="1"/>
    <col min="13094" max="13094" width="1.7109375" style="14" customWidth="1"/>
    <col min="13095" max="13095" width="13" style="14" customWidth="1"/>
    <col min="13096" max="13096" width="11.7109375" style="14" customWidth="1"/>
    <col min="13097" max="13097" width="1.7109375" style="14" customWidth="1"/>
    <col min="13098" max="13098" width="14.5703125" style="14" customWidth="1"/>
    <col min="13099" max="13099" width="11.7109375" style="14" customWidth="1"/>
    <col min="13100" max="13100" width="1.7109375" style="14" customWidth="1"/>
    <col min="13101" max="13294" width="9.140625" style="14"/>
    <col min="13295" max="13302" width="4" style="14" customWidth="1"/>
    <col min="13303" max="13303" width="6" style="14" customWidth="1"/>
    <col min="13304" max="13305" width="4" style="14" customWidth="1"/>
    <col min="13306" max="13307" width="0" style="14" hidden="1" customWidth="1"/>
    <col min="13308" max="13308" width="47.7109375" style="14" customWidth="1"/>
    <col min="13309" max="13311" width="0" style="14" hidden="1" customWidth="1"/>
    <col min="13312" max="13312" width="14.5703125" style="14" customWidth="1"/>
    <col min="13313" max="13322" width="0" style="14" hidden="1" customWidth="1"/>
    <col min="13323" max="13323" width="1.7109375" style="14" customWidth="1"/>
    <col min="13324" max="13324" width="13" style="14" customWidth="1"/>
    <col min="13325" max="13326" width="11.7109375" style="14" customWidth="1"/>
    <col min="13327" max="13327" width="13" style="14" customWidth="1"/>
    <col min="13328" max="13328" width="11.7109375" style="14" customWidth="1"/>
    <col min="13329" max="13329" width="1.7109375" style="14" customWidth="1"/>
    <col min="13330" max="13330" width="13" style="14" customWidth="1"/>
    <col min="13331" max="13332" width="11.7109375" style="14" customWidth="1"/>
    <col min="13333" max="13333" width="13" style="14" customWidth="1"/>
    <col min="13334" max="13334" width="11.7109375" style="14" customWidth="1"/>
    <col min="13335" max="13335" width="1.7109375" style="14" customWidth="1"/>
    <col min="13336" max="13336" width="13" style="14" customWidth="1"/>
    <col min="13337" max="13337" width="11.7109375" style="14" customWidth="1"/>
    <col min="13338" max="13338" width="1.7109375" style="14" customWidth="1"/>
    <col min="13339" max="13342" width="13" style="14" customWidth="1"/>
    <col min="13343" max="13343" width="11.7109375" style="14" customWidth="1"/>
    <col min="13344" max="13344" width="1.7109375" style="14" customWidth="1"/>
    <col min="13345" max="13347" width="11.7109375" style="14" customWidth="1"/>
    <col min="13348" max="13348" width="13" style="14" customWidth="1"/>
    <col min="13349" max="13349" width="11.7109375" style="14" customWidth="1"/>
    <col min="13350" max="13350" width="1.7109375" style="14" customWidth="1"/>
    <col min="13351" max="13351" width="13" style="14" customWidth="1"/>
    <col min="13352" max="13352" width="11.7109375" style="14" customWidth="1"/>
    <col min="13353" max="13353" width="1.7109375" style="14" customWidth="1"/>
    <col min="13354" max="13354" width="14.5703125" style="14" customWidth="1"/>
    <col min="13355" max="13355" width="11.7109375" style="14" customWidth="1"/>
    <col min="13356" max="13356" width="1.7109375" style="14" customWidth="1"/>
    <col min="13357" max="13550" width="9.140625" style="14"/>
    <col min="13551" max="13558" width="4" style="14" customWidth="1"/>
    <col min="13559" max="13559" width="6" style="14" customWidth="1"/>
    <col min="13560" max="13561" width="4" style="14" customWidth="1"/>
    <col min="13562" max="13563" width="0" style="14" hidden="1" customWidth="1"/>
    <col min="13564" max="13564" width="47.7109375" style="14" customWidth="1"/>
    <col min="13565" max="13567" width="0" style="14" hidden="1" customWidth="1"/>
    <col min="13568" max="13568" width="14.5703125" style="14" customWidth="1"/>
    <col min="13569" max="13578" width="0" style="14" hidden="1" customWidth="1"/>
    <col min="13579" max="13579" width="1.7109375" style="14" customWidth="1"/>
    <col min="13580" max="13580" width="13" style="14" customWidth="1"/>
    <col min="13581" max="13582" width="11.7109375" style="14" customWidth="1"/>
    <col min="13583" max="13583" width="13" style="14" customWidth="1"/>
    <col min="13584" max="13584" width="11.7109375" style="14" customWidth="1"/>
    <col min="13585" max="13585" width="1.7109375" style="14" customWidth="1"/>
    <col min="13586" max="13586" width="13" style="14" customWidth="1"/>
    <col min="13587" max="13588" width="11.7109375" style="14" customWidth="1"/>
    <col min="13589" max="13589" width="13" style="14" customWidth="1"/>
    <col min="13590" max="13590" width="11.7109375" style="14" customWidth="1"/>
    <col min="13591" max="13591" width="1.7109375" style="14" customWidth="1"/>
    <col min="13592" max="13592" width="13" style="14" customWidth="1"/>
    <col min="13593" max="13593" width="11.7109375" style="14" customWidth="1"/>
    <col min="13594" max="13594" width="1.7109375" style="14" customWidth="1"/>
    <col min="13595" max="13598" width="13" style="14" customWidth="1"/>
    <col min="13599" max="13599" width="11.7109375" style="14" customWidth="1"/>
    <col min="13600" max="13600" width="1.7109375" style="14" customWidth="1"/>
    <col min="13601" max="13603" width="11.7109375" style="14" customWidth="1"/>
    <col min="13604" max="13604" width="13" style="14" customWidth="1"/>
    <col min="13605" max="13605" width="11.7109375" style="14" customWidth="1"/>
    <col min="13606" max="13606" width="1.7109375" style="14" customWidth="1"/>
    <col min="13607" max="13607" width="13" style="14" customWidth="1"/>
    <col min="13608" max="13608" width="11.7109375" style="14" customWidth="1"/>
    <col min="13609" max="13609" width="1.7109375" style="14" customWidth="1"/>
    <col min="13610" max="13610" width="14.5703125" style="14" customWidth="1"/>
    <col min="13611" max="13611" width="11.7109375" style="14" customWidth="1"/>
    <col min="13612" max="13612" width="1.7109375" style="14" customWidth="1"/>
    <col min="13613" max="13806" width="9.140625" style="14"/>
    <col min="13807" max="13814" width="4" style="14" customWidth="1"/>
    <col min="13815" max="13815" width="6" style="14" customWidth="1"/>
    <col min="13816" max="13817" width="4" style="14" customWidth="1"/>
    <col min="13818" max="13819" width="0" style="14" hidden="1" customWidth="1"/>
    <col min="13820" max="13820" width="47.7109375" style="14" customWidth="1"/>
    <col min="13821" max="13823" width="0" style="14" hidden="1" customWidth="1"/>
    <col min="13824" max="13824" width="14.5703125" style="14" customWidth="1"/>
    <col min="13825" max="13834" width="0" style="14" hidden="1" customWidth="1"/>
    <col min="13835" max="13835" width="1.7109375" style="14" customWidth="1"/>
    <col min="13836" max="13836" width="13" style="14" customWidth="1"/>
    <col min="13837" max="13838" width="11.7109375" style="14" customWidth="1"/>
    <col min="13839" max="13839" width="13" style="14" customWidth="1"/>
    <col min="13840" max="13840" width="11.7109375" style="14" customWidth="1"/>
    <col min="13841" max="13841" width="1.7109375" style="14" customWidth="1"/>
    <col min="13842" max="13842" width="13" style="14" customWidth="1"/>
    <col min="13843" max="13844" width="11.7109375" style="14" customWidth="1"/>
    <col min="13845" max="13845" width="13" style="14" customWidth="1"/>
    <col min="13846" max="13846" width="11.7109375" style="14" customWidth="1"/>
    <col min="13847" max="13847" width="1.7109375" style="14" customWidth="1"/>
    <col min="13848" max="13848" width="13" style="14" customWidth="1"/>
    <col min="13849" max="13849" width="11.7109375" style="14" customWidth="1"/>
    <col min="13850" max="13850" width="1.7109375" style="14" customWidth="1"/>
    <col min="13851" max="13854" width="13" style="14" customWidth="1"/>
    <col min="13855" max="13855" width="11.7109375" style="14" customWidth="1"/>
    <col min="13856" max="13856" width="1.7109375" style="14" customWidth="1"/>
    <col min="13857" max="13859" width="11.7109375" style="14" customWidth="1"/>
    <col min="13860" max="13860" width="13" style="14" customWidth="1"/>
    <col min="13861" max="13861" width="11.7109375" style="14" customWidth="1"/>
    <col min="13862" max="13862" width="1.7109375" style="14" customWidth="1"/>
    <col min="13863" max="13863" width="13" style="14" customWidth="1"/>
    <col min="13864" max="13864" width="11.7109375" style="14" customWidth="1"/>
    <col min="13865" max="13865" width="1.7109375" style="14" customWidth="1"/>
    <col min="13866" max="13866" width="14.5703125" style="14" customWidth="1"/>
    <col min="13867" max="13867" width="11.7109375" style="14" customWidth="1"/>
    <col min="13868" max="13868" width="1.7109375" style="14" customWidth="1"/>
    <col min="13869" max="14062" width="9.140625" style="14"/>
    <col min="14063" max="14070" width="4" style="14" customWidth="1"/>
    <col min="14071" max="14071" width="6" style="14" customWidth="1"/>
    <col min="14072" max="14073" width="4" style="14" customWidth="1"/>
    <col min="14074" max="14075" width="0" style="14" hidden="1" customWidth="1"/>
    <col min="14076" max="14076" width="47.7109375" style="14" customWidth="1"/>
    <col min="14077" max="14079" width="0" style="14" hidden="1" customWidth="1"/>
    <col min="14080" max="14080" width="14.5703125" style="14" customWidth="1"/>
    <col min="14081" max="14090" width="0" style="14" hidden="1" customWidth="1"/>
    <col min="14091" max="14091" width="1.7109375" style="14" customWidth="1"/>
    <col min="14092" max="14092" width="13" style="14" customWidth="1"/>
    <col min="14093" max="14094" width="11.7109375" style="14" customWidth="1"/>
    <col min="14095" max="14095" width="13" style="14" customWidth="1"/>
    <col min="14096" max="14096" width="11.7109375" style="14" customWidth="1"/>
    <col min="14097" max="14097" width="1.7109375" style="14" customWidth="1"/>
    <col min="14098" max="14098" width="13" style="14" customWidth="1"/>
    <col min="14099" max="14100" width="11.7109375" style="14" customWidth="1"/>
    <col min="14101" max="14101" width="13" style="14" customWidth="1"/>
    <col min="14102" max="14102" width="11.7109375" style="14" customWidth="1"/>
    <col min="14103" max="14103" width="1.7109375" style="14" customWidth="1"/>
    <col min="14104" max="14104" width="13" style="14" customWidth="1"/>
    <col min="14105" max="14105" width="11.7109375" style="14" customWidth="1"/>
    <col min="14106" max="14106" width="1.7109375" style="14" customWidth="1"/>
    <col min="14107" max="14110" width="13" style="14" customWidth="1"/>
    <col min="14111" max="14111" width="11.7109375" style="14" customWidth="1"/>
    <col min="14112" max="14112" width="1.7109375" style="14" customWidth="1"/>
    <col min="14113" max="14115" width="11.7109375" style="14" customWidth="1"/>
    <col min="14116" max="14116" width="13" style="14" customWidth="1"/>
    <col min="14117" max="14117" width="11.7109375" style="14" customWidth="1"/>
    <col min="14118" max="14118" width="1.7109375" style="14" customWidth="1"/>
    <col min="14119" max="14119" width="13" style="14" customWidth="1"/>
    <col min="14120" max="14120" width="11.7109375" style="14" customWidth="1"/>
    <col min="14121" max="14121" width="1.7109375" style="14" customWidth="1"/>
    <col min="14122" max="14122" width="14.5703125" style="14" customWidth="1"/>
    <col min="14123" max="14123" width="11.7109375" style="14" customWidth="1"/>
    <col min="14124" max="14124" width="1.7109375" style="14" customWidth="1"/>
    <col min="14125" max="14318" width="9.140625" style="14"/>
    <col min="14319" max="14326" width="4" style="14" customWidth="1"/>
    <col min="14327" max="14327" width="6" style="14" customWidth="1"/>
    <col min="14328" max="14329" width="4" style="14" customWidth="1"/>
    <col min="14330" max="14331" width="0" style="14" hidden="1" customWidth="1"/>
    <col min="14332" max="14332" width="47.7109375" style="14" customWidth="1"/>
    <col min="14333" max="14335" width="0" style="14" hidden="1" customWidth="1"/>
    <col min="14336" max="14336" width="14.5703125" style="14" customWidth="1"/>
    <col min="14337" max="14346" width="0" style="14" hidden="1" customWidth="1"/>
    <col min="14347" max="14347" width="1.7109375" style="14" customWidth="1"/>
    <col min="14348" max="14348" width="13" style="14" customWidth="1"/>
    <col min="14349" max="14350" width="11.7109375" style="14" customWidth="1"/>
    <col min="14351" max="14351" width="13" style="14" customWidth="1"/>
    <col min="14352" max="14352" width="11.7109375" style="14" customWidth="1"/>
    <col min="14353" max="14353" width="1.7109375" style="14" customWidth="1"/>
    <col min="14354" max="14354" width="13" style="14" customWidth="1"/>
    <col min="14355" max="14356" width="11.7109375" style="14" customWidth="1"/>
    <col min="14357" max="14357" width="13" style="14" customWidth="1"/>
    <col min="14358" max="14358" width="11.7109375" style="14" customWidth="1"/>
    <col min="14359" max="14359" width="1.7109375" style="14" customWidth="1"/>
    <col min="14360" max="14360" width="13" style="14" customWidth="1"/>
    <col min="14361" max="14361" width="11.7109375" style="14" customWidth="1"/>
    <col min="14362" max="14362" width="1.7109375" style="14" customWidth="1"/>
    <col min="14363" max="14366" width="13" style="14" customWidth="1"/>
    <col min="14367" max="14367" width="11.7109375" style="14" customWidth="1"/>
    <col min="14368" max="14368" width="1.7109375" style="14" customWidth="1"/>
    <col min="14369" max="14371" width="11.7109375" style="14" customWidth="1"/>
    <col min="14372" max="14372" width="13" style="14" customWidth="1"/>
    <col min="14373" max="14373" width="11.7109375" style="14" customWidth="1"/>
    <col min="14374" max="14374" width="1.7109375" style="14" customWidth="1"/>
    <col min="14375" max="14375" width="13" style="14" customWidth="1"/>
    <col min="14376" max="14376" width="11.7109375" style="14" customWidth="1"/>
    <col min="14377" max="14377" width="1.7109375" style="14" customWidth="1"/>
    <col min="14378" max="14378" width="14.5703125" style="14" customWidth="1"/>
    <col min="14379" max="14379" width="11.7109375" style="14" customWidth="1"/>
    <col min="14380" max="14380" width="1.7109375" style="14" customWidth="1"/>
    <col min="14381" max="14574" width="9.140625" style="14"/>
    <col min="14575" max="14582" width="4" style="14" customWidth="1"/>
    <col min="14583" max="14583" width="6" style="14" customWidth="1"/>
    <col min="14584" max="14585" width="4" style="14" customWidth="1"/>
    <col min="14586" max="14587" width="0" style="14" hidden="1" customWidth="1"/>
    <col min="14588" max="14588" width="47.7109375" style="14" customWidth="1"/>
    <col min="14589" max="14591" width="0" style="14" hidden="1" customWidth="1"/>
    <col min="14592" max="14592" width="14.5703125" style="14" customWidth="1"/>
    <col min="14593" max="14602" width="0" style="14" hidden="1" customWidth="1"/>
    <col min="14603" max="14603" width="1.7109375" style="14" customWidth="1"/>
    <col min="14604" max="14604" width="13" style="14" customWidth="1"/>
    <col min="14605" max="14606" width="11.7109375" style="14" customWidth="1"/>
    <col min="14607" max="14607" width="13" style="14" customWidth="1"/>
    <col min="14608" max="14608" width="11.7109375" style="14" customWidth="1"/>
    <col min="14609" max="14609" width="1.7109375" style="14" customWidth="1"/>
    <col min="14610" max="14610" width="13" style="14" customWidth="1"/>
    <col min="14611" max="14612" width="11.7109375" style="14" customWidth="1"/>
    <col min="14613" max="14613" width="13" style="14" customWidth="1"/>
    <col min="14614" max="14614" width="11.7109375" style="14" customWidth="1"/>
    <col min="14615" max="14615" width="1.7109375" style="14" customWidth="1"/>
    <col min="14616" max="14616" width="13" style="14" customWidth="1"/>
    <col min="14617" max="14617" width="11.7109375" style="14" customWidth="1"/>
    <col min="14618" max="14618" width="1.7109375" style="14" customWidth="1"/>
    <col min="14619" max="14622" width="13" style="14" customWidth="1"/>
    <col min="14623" max="14623" width="11.7109375" style="14" customWidth="1"/>
    <col min="14624" max="14624" width="1.7109375" style="14" customWidth="1"/>
    <col min="14625" max="14627" width="11.7109375" style="14" customWidth="1"/>
    <col min="14628" max="14628" width="13" style="14" customWidth="1"/>
    <col min="14629" max="14629" width="11.7109375" style="14" customWidth="1"/>
    <col min="14630" max="14630" width="1.7109375" style="14" customWidth="1"/>
    <col min="14631" max="14631" width="13" style="14" customWidth="1"/>
    <col min="14632" max="14632" width="11.7109375" style="14" customWidth="1"/>
    <col min="14633" max="14633" width="1.7109375" style="14" customWidth="1"/>
    <col min="14634" max="14634" width="14.5703125" style="14" customWidth="1"/>
    <col min="14635" max="14635" width="11.7109375" style="14" customWidth="1"/>
    <col min="14636" max="14636" width="1.7109375" style="14" customWidth="1"/>
    <col min="14637" max="14830" width="9.140625" style="14"/>
    <col min="14831" max="14838" width="4" style="14" customWidth="1"/>
    <col min="14839" max="14839" width="6" style="14" customWidth="1"/>
    <col min="14840" max="14841" width="4" style="14" customWidth="1"/>
    <col min="14842" max="14843" width="0" style="14" hidden="1" customWidth="1"/>
    <col min="14844" max="14844" width="47.7109375" style="14" customWidth="1"/>
    <col min="14845" max="14847" width="0" style="14" hidden="1" customWidth="1"/>
    <col min="14848" max="14848" width="14.5703125" style="14" customWidth="1"/>
    <col min="14849" max="14858" width="0" style="14" hidden="1" customWidth="1"/>
    <col min="14859" max="14859" width="1.7109375" style="14" customWidth="1"/>
    <col min="14860" max="14860" width="13" style="14" customWidth="1"/>
    <col min="14861" max="14862" width="11.7109375" style="14" customWidth="1"/>
    <col min="14863" max="14863" width="13" style="14" customWidth="1"/>
    <col min="14864" max="14864" width="11.7109375" style="14" customWidth="1"/>
    <col min="14865" max="14865" width="1.7109375" style="14" customWidth="1"/>
    <col min="14866" max="14866" width="13" style="14" customWidth="1"/>
    <col min="14867" max="14868" width="11.7109375" style="14" customWidth="1"/>
    <col min="14869" max="14869" width="13" style="14" customWidth="1"/>
    <col min="14870" max="14870" width="11.7109375" style="14" customWidth="1"/>
    <col min="14871" max="14871" width="1.7109375" style="14" customWidth="1"/>
    <col min="14872" max="14872" width="13" style="14" customWidth="1"/>
    <col min="14873" max="14873" width="11.7109375" style="14" customWidth="1"/>
    <col min="14874" max="14874" width="1.7109375" style="14" customWidth="1"/>
    <col min="14875" max="14878" width="13" style="14" customWidth="1"/>
    <col min="14879" max="14879" width="11.7109375" style="14" customWidth="1"/>
    <col min="14880" max="14880" width="1.7109375" style="14" customWidth="1"/>
    <col min="14881" max="14883" width="11.7109375" style="14" customWidth="1"/>
    <col min="14884" max="14884" width="13" style="14" customWidth="1"/>
    <col min="14885" max="14885" width="11.7109375" style="14" customWidth="1"/>
    <col min="14886" max="14886" width="1.7109375" style="14" customWidth="1"/>
    <col min="14887" max="14887" width="13" style="14" customWidth="1"/>
    <col min="14888" max="14888" width="11.7109375" style="14" customWidth="1"/>
    <col min="14889" max="14889" width="1.7109375" style="14" customWidth="1"/>
    <col min="14890" max="14890" width="14.5703125" style="14" customWidth="1"/>
    <col min="14891" max="14891" width="11.7109375" style="14" customWidth="1"/>
    <col min="14892" max="14892" width="1.7109375" style="14" customWidth="1"/>
    <col min="14893" max="15086" width="9.140625" style="14"/>
    <col min="15087" max="15094" width="4" style="14" customWidth="1"/>
    <col min="15095" max="15095" width="6" style="14" customWidth="1"/>
    <col min="15096" max="15097" width="4" style="14" customWidth="1"/>
    <col min="15098" max="15099" width="0" style="14" hidden="1" customWidth="1"/>
    <col min="15100" max="15100" width="47.7109375" style="14" customWidth="1"/>
    <col min="15101" max="15103" width="0" style="14" hidden="1" customWidth="1"/>
    <col min="15104" max="15104" width="14.5703125" style="14" customWidth="1"/>
    <col min="15105" max="15114" width="0" style="14" hidden="1" customWidth="1"/>
    <col min="15115" max="15115" width="1.7109375" style="14" customWidth="1"/>
    <col min="15116" max="15116" width="13" style="14" customWidth="1"/>
    <col min="15117" max="15118" width="11.7109375" style="14" customWidth="1"/>
    <col min="15119" max="15119" width="13" style="14" customWidth="1"/>
    <col min="15120" max="15120" width="11.7109375" style="14" customWidth="1"/>
    <col min="15121" max="15121" width="1.7109375" style="14" customWidth="1"/>
    <col min="15122" max="15122" width="13" style="14" customWidth="1"/>
    <col min="15123" max="15124" width="11.7109375" style="14" customWidth="1"/>
    <col min="15125" max="15125" width="13" style="14" customWidth="1"/>
    <col min="15126" max="15126" width="11.7109375" style="14" customWidth="1"/>
    <col min="15127" max="15127" width="1.7109375" style="14" customWidth="1"/>
    <col min="15128" max="15128" width="13" style="14" customWidth="1"/>
    <col min="15129" max="15129" width="11.7109375" style="14" customWidth="1"/>
    <col min="15130" max="15130" width="1.7109375" style="14" customWidth="1"/>
    <col min="15131" max="15134" width="13" style="14" customWidth="1"/>
    <col min="15135" max="15135" width="11.7109375" style="14" customWidth="1"/>
    <col min="15136" max="15136" width="1.7109375" style="14" customWidth="1"/>
    <col min="15137" max="15139" width="11.7109375" style="14" customWidth="1"/>
    <col min="15140" max="15140" width="13" style="14" customWidth="1"/>
    <col min="15141" max="15141" width="11.7109375" style="14" customWidth="1"/>
    <col min="15142" max="15142" width="1.7109375" style="14" customWidth="1"/>
    <col min="15143" max="15143" width="13" style="14" customWidth="1"/>
    <col min="15144" max="15144" width="11.7109375" style="14" customWidth="1"/>
    <col min="15145" max="15145" width="1.7109375" style="14" customWidth="1"/>
    <col min="15146" max="15146" width="14.5703125" style="14" customWidth="1"/>
    <col min="15147" max="15147" width="11.7109375" style="14" customWidth="1"/>
    <col min="15148" max="15148" width="1.7109375" style="14" customWidth="1"/>
    <col min="15149" max="15342" width="9.140625" style="14"/>
    <col min="15343" max="15350" width="4" style="14" customWidth="1"/>
    <col min="15351" max="15351" width="6" style="14" customWidth="1"/>
    <col min="15352" max="15353" width="4" style="14" customWidth="1"/>
    <col min="15354" max="15355" width="0" style="14" hidden="1" customWidth="1"/>
    <col min="15356" max="15356" width="47.7109375" style="14" customWidth="1"/>
    <col min="15357" max="15359" width="0" style="14" hidden="1" customWidth="1"/>
    <col min="15360" max="15360" width="14.5703125" style="14" customWidth="1"/>
    <col min="15361" max="15370" width="0" style="14" hidden="1" customWidth="1"/>
    <col min="15371" max="15371" width="1.7109375" style="14" customWidth="1"/>
    <col min="15372" max="15372" width="13" style="14" customWidth="1"/>
    <col min="15373" max="15374" width="11.7109375" style="14" customWidth="1"/>
    <col min="15375" max="15375" width="13" style="14" customWidth="1"/>
    <col min="15376" max="15376" width="11.7109375" style="14" customWidth="1"/>
    <col min="15377" max="15377" width="1.7109375" style="14" customWidth="1"/>
    <col min="15378" max="15378" width="13" style="14" customWidth="1"/>
    <col min="15379" max="15380" width="11.7109375" style="14" customWidth="1"/>
    <col min="15381" max="15381" width="13" style="14" customWidth="1"/>
    <col min="15382" max="15382" width="11.7109375" style="14" customWidth="1"/>
    <col min="15383" max="15383" width="1.7109375" style="14" customWidth="1"/>
    <col min="15384" max="15384" width="13" style="14" customWidth="1"/>
    <col min="15385" max="15385" width="11.7109375" style="14" customWidth="1"/>
    <col min="15386" max="15386" width="1.7109375" style="14" customWidth="1"/>
    <col min="15387" max="15390" width="13" style="14" customWidth="1"/>
    <col min="15391" max="15391" width="11.7109375" style="14" customWidth="1"/>
    <col min="15392" max="15392" width="1.7109375" style="14" customWidth="1"/>
    <col min="15393" max="15395" width="11.7109375" style="14" customWidth="1"/>
    <col min="15396" max="15396" width="13" style="14" customWidth="1"/>
    <col min="15397" max="15397" width="11.7109375" style="14" customWidth="1"/>
    <col min="15398" max="15398" width="1.7109375" style="14" customWidth="1"/>
    <col min="15399" max="15399" width="13" style="14" customWidth="1"/>
    <col min="15400" max="15400" width="11.7109375" style="14" customWidth="1"/>
    <col min="15401" max="15401" width="1.7109375" style="14" customWidth="1"/>
    <col min="15402" max="15402" width="14.5703125" style="14" customWidth="1"/>
    <col min="15403" max="15403" width="11.7109375" style="14" customWidth="1"/>
    <col min="15404" max="15404" width="1.7109375" style="14" customWidth="1"/>
    <col min="15405" max="15598" width="9.140625" style="14"/>
    <col min="15599" max="15606" width="4" style="14" customWidth="1"/>
    <col min="15607" max="15607" width="6" style="14" customWidth="1"/>
    <col min="15608" max="15609" width="4" style="14" customWidth="1"/>
    <col min="15610" max="15611" width="0" style="14" hidden="1" customWidth="1"/>
    <col min="15612" max="15612" width="47.7109375" style="14" customWidth="1"/>
    <col min="15613" max="15615" width="0" style="14" hidden="1" customWidth="1"/>
    <col min="15616" max="15616" width="14.5703125" style="14" customWidth="1"/>
    <col min="15617" max="15626" width="0" style="14" hidden="1" customWidth="1"/>
    <col min="15627" max="15627" width="1.7109375" style="14" customWidth="1"/>
    <col min="15628" max="15628" width="13" style="14" customWidth="1"/>
    <col min="15629" max="15630" width="11.7109375" style="14" customWidth="1"/>
    <col min="15631" max="15631" width="13" style="14" customWidth="1"/>
    <col min="15632" max="15632" width="11.7109375" style="14" customWidth="1"/>
    <col min="15633" max="15633" width="1.7109375" style="14" customWidth="1"/>
    <col min="15634" max="15634" width="13" style="14" customWidth="1"/>
    <col min="15635" max="15636" width="11.7109375" style="14" customWidth="1"/>
    <col min="15637" max="15637" width="13" style="14" customWidth="1"/>
    <col min="15638" max="15638" width="11.7109375" style="14" customWidth="1"/>
    <col min="15639" max="15639" width="1.7109375" style="14" customWidth="1"/>
    <col min="15640" max="15640" width="13" style="14" customWidth="1"/>
    <col min="15641" max="15641" width="11.7109375" style="14" customWidth="1"/>
    <col min="15642" max="15642" width="1.7109375" style="14" customWidth="1"/>
    <col min="15643" max="15646" width="13" style="14" customWidth="1"/>
    <col min="15647" max="15647" width="11.7109375" style="14" customWidth="1"/>
    <col min="15648" max="15648" width="1.7109375" style="14" customWidth="1"/>
    <col min="15649" max="15651" width="11.7109375" style="14" customWidth="1"/>
    <col min="15652" max="15652" width="13" style="14" customWidth="1"/>
    <col min="15653" max="15653" width="11.7109375" style="14" customWidth="1"/>
    <col min="15654" max="15654" width="1.7109375" style="14" customWidth="1"/>
    <col min="15655" max="15655" width="13" style="14" customWidth="1"/>
    <col min="15656" max="15656" width="11.7109375" style="14" customWidth="1"/>
    <col min="15657" max="15657" width="1.7109375" style="14" customWidth="1"/>
    <col min="15658" max="15658" width="14.5703125" style="14" customWidth="1"/>
    <col min="15659" max="15659" width="11.7109375" style="14" customWidth="1"/>
    <col min="15660" max="15660" width="1.7109375" style="14" customWidth="1"/>
    <col min="15661" max="15854" width="9.140625" style="14"/>
    <col min="15855" max="15862" width="4" style="14" customWidth="1"/>
    <col min="15863" max="15863" width="6" style="14" customWidth="1"/>
    <col min="15864" max="15865" width="4" style="14" customWidth="1"/>
    <col min="15866" max="15867" width="0" style="14" hidden="1" customWidth="1"/>
    <col min="15868" max="15868" width="47.7109375" style="14" customWidth="1"/>
    <col min="15869" max="15871" width="0" style="14" hidden="1" customWidth="1"/>
    <col min="15872" max="15872" width="14.5703125" style="14" customWidth="1"/>
    <col min="15873" max="15882" width="0" style="14" hidden="1" customWidth="1"/>
    <col min="15883" max="15883" width="1.7109375" style="14" customWidth="1"/>
    <col min="15884" max="15884" width="13" style="14" customWidth="1"/>
    <col min="15885" max="15886" width="11.7109375" style="14" customWidth="1"/>
    <col min="15887" max="15887" width="13" style="14" customWidth="1"/>
    <col min="15888" max="15888" width="11.7109375" style="14" customWidth="1"/>
    <col min="15889" max="15889" width="1.7109375" style="14" customWidth="1"/>
    <col min="15890" max="15890" width="13" style="14" customWidth="1"/>
    <col min="15891" max="15892" width="11.7109375" style="14" customWidth="1"/>
    <col min="15893" max="15893" width="13" style="14" customWidth="1"/>
    <col min="15894" max="15894" width="11.7109375" style="14" customWidth="1"/>
    <col min="15895" max="15895" width="1.7109375" style="14" customWidth="1"/>
    <col min="15896" max="15896" width="13" style="14" customWidth="1"/>
    <col min="15897" max="15897" width="11.7109375" style="14" customWidth="1"/>
    <col min="15898" max="15898" width="1.7109375" style="14" customWidth="1"/>
    <col min="15899" max="15902" width="13" style="14" customWidth="1"/>
    <col min="15903" max="15903" width="11.7109375" style="14" customWidth="1"/>
    <col min="15904" max="15904" width="1.7109375" style="14" customWidth="1"/>
    <col min="15905" max="15907" width="11.7109375" style="14" customWidth="1"/>
    <col min="15908" max="15908" width="13" style="14" customWidth="1"/>
    <col min="15909" max="15909" width="11.7109375" style="14" customWidth="1"/>
    <col min="15910" max="15910" width="1.7109375" style="14" customWidth="1"/>
    <col min="15911" max="15911" width="13" style="14" customWidth="1"/>
    <col min="15912" max="15912" width="11.7109375" style="14" customWidth="1"/>
    <col min="15913" max="15913" width="1.7109375" style="14" customWidth="1"/>
    <col min="15914" max="15914" width="14.5703125" style="14" customWidth="1"/>
    <col min="15915" max="15915" width="11.7109375" style="14" customWidth="1"/>
    <col min="15916" max="15916" width="1.7109375" style="14" customWidth="1"/>
    <col min="15917" max="16110" width="9.140625" style="14"/>
    <col min="16111" max="16118" width="4" style="14" customWidth="1"/>
    <col min="16119" max="16119" width="6" style="14" customWidth="1"/>
    <col min="16120" max="16121" width="4" style="14" customWidth="1"/>
    <col min="16122" max="16123" width="0" style="14" hidden="1" customWidth="1"/>
    <col min="16124" max="16124" width="47.7109375" style="14" customWidth="1"/>
    <col min="16125" max="16127" width="0" style="14" hidden="1" customWidth="1"/>
    <col min="16128" max="16128" width="14.5703125" style="14" customWidth="1"/>
    <col min="16129" max="16138" width="0" style="14" hidden="1" customWidth="1"/>
    <col min="16139" max="16139" width="1.7109375" style="14" customWidth="1"/>
    <col min="16140" max="16140" width="13" style="14" customWidth="1"/>
    <col min="16141" max="16142" width="11.7109375" style="14" customWidth="1"/>
    <col min="16143" max="16143" width="13" style="14" customWidth="1"/>
    <col min="16144" max="16144" width="11.7109375" style="14" customWidth="1"/>
    <col min="16145" max="16145" width="1.7109375" style="14" customWidth="1"/>
    <col min="16146" max="16146" width="13" style="14" customWidth="1"/>
    <col min="16147" max="16148" width="11.7109375" style="14" customWidth="1"/>
    <col min="16149" max="16149" width="13" style="14" customWidth="1"/>
    <col min="16150" max="16150" width="11.7109375" style="14" customWidth="1"/>
    <col min="16151" max="16151" width="1.7109375" style="14" customWidth="1"/>
    <col min="16152" max="16152" width="13" style="14" customWidth="1"/>
    <col min="16153" max="16153" width="11.7109375" style="14" customWidth="1"/>
    <col min="16154" max="16154" width="1.7109375" style="14" customWidth="1"/>
    <col min="16155" max="16158" width="13" style="14" customWidth="1"/>
    <col min="16159" max="16159" width="11.7109375" style="14" customWidth="1"/>
    <col min="16160" max="16160" width="1.7109375" style="14" customWidth="1"/>
    <col min="16161" max="16163" width="11.7109375" style="14" customWidth="1"/>
    <col min="16164" max="16164" width="13" style="14" customWidth="1"/>
    <col min="16165" max="16165" width="11.7109375" style="14" customWidth="1"/>
    <col min="16166" max="16166" width="1.7109375" style="14" customWidth="1"/>
    <col min="16167" max="16167" width="13" style="14" customWidth="1"/>
    <col min="16168" max="16168" width="11.7109375" style="14" customWidth="1"/>
    <col min="16169" max="16169" width="1.7109375" style="14" customWidth="1"/>
    <col min="16170" max="16170" width="14.5703125" style="14" customWidth="1"/>
    <col min="16171" max="16171" width="11.7109375" style="14" customWidth="1"/>
    <col min="16172" max="16172" width="1.7109375" style="14" customWidth="1"/>
    <col min="16173" max="16384" width="9.140625" style="14"/>
  </cols>
  <sheetData>
    <row r="1" spans="1:51" s="4" customFormat="1" ht="18.95" customHeight="1" x14ac:dyDescent="0.2">
      <c r="A1" s="451" t="s">
        <v>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s="4" customFormat="1" ht="18.95" customHeight="1" x14ac:dyDescent="0.2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2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s="4" customFormat="1" ht="18.95" customHeight="1" x14ac:dyDescent="0.2">
      <c r="A3" s="451" t="s">
        <v>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2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s="4" customFormat="1" ht="12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373"/>
      <c r="P4" s="373"/>
      <c r="Q4" s="373"/>
      <c r="R4" s="373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s="4" customFormat="1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373"/>
      <c r="P5" s="373"/>
      <c r="Q5" s="373"/>
      <c r="R5" s="37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s="4" customFormat="1" ht="17.100000000000001" customHeight="1" x14ac:dyDescent="0.2">
      <c r="A6" s="6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1"/>
      <c r="P6" s="1"/>
      <c r="Q6" s="1"/>
      <c r="R6" s="1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s="4" customFormat="1" ht="12.7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5" customHeight="1" thickBo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1"/>
      <c r="P8" s="11"/>
      <c r="Q8" s="11"/>
      <c r="R8" s="11" t="s">
        <v>174</v>
      </c>
    </row>
    <row r="9" spans="1:51" ht="18.95" customHeight="1" thickBot="1" x14ac:dyDescent="0.25">
      <c r="A9" s="453" t="s">
        <v>4</v>
      </c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5"/>
      <c r="W9" s="16"/>
      <c r="AC9" s="16"/>
      <c r="AF9" s="16"/>
      <c r="AL9" s="16"/>
      <c r="AR9" s="16"/>
      <c r="AU9" s="16"/>
      <c r="AX9" s="16"/>
    </row>
    <row r="10" spans="1:51" ht="30" customHeight="1" thickBot="1" x14ac:dyDescent="0.25">
      <c r="A10" s="456" t="s">
        <v>5</v>
      </c>
      <c r="B10" s="457"/>
      <c r="C10" s="457"/>
      <c r="D10" s="458"/>
      <c r="E10" s="456" t="s">
        <v>6</v>
      </c>
      <c r="F10" s="457"/>
      <c r="G10" s="457"/>
      <c r="H10" s="458"/>
      <c r="I10" s="465" t="s">
        <v>7</v>
      </c>
      <c r="J10" s="456" t="s">
        <v>8</v>
      </c>
      <c r="K10" s="457"/>
      <c r="L10" s="457"/>
      <c r="M10" s="458"/>
      <c r="N10" s="465" t="s">
        <v>9</v>
      </c>
      <c r="O10" s="17" t="s">
        <v>10</v>
      </c>
      <c r="P10" s="470" t="s">
        <v>11</v>
      </c>
      <c r="Q10" s="471"/>
      <c r="R10" s="489" t="s">
        <v>12</v>
      </c>
      <c r="T10" s="492" t="s">
        <v>13</v>
      </c>
      <c r="U10" s="492" t="s">
        <v>14</v>
      </c>
      <c r="V10" s="492" t="s">
        <v>15</v>
      </c>
      <c r="W10" s="475" t="s">
        <v>16</v>
      </c>
      <c r="X10" s="476"/>
      <c r="Z10" s="492" t="s">
        <v>17</v>
      </c>
      <c r="AA10" s="492" t="s">
        <v>18</v>
      </c>
      <c r="AB10" s="492" t="s">
        <v>19</v>
      </c>
      <c r="AC10" s="475" t="s">
        <v>20</v>
      </c>
      <c r="AD10" s="476"/>
      <c r="AF10" s="475" t="s">
        <v>21</v>
      </c>
      <c r="AG10" s="476"/>
      <c r="AI10" s="492" t="s">
        <v>22</v>
      </c>
      <c r="AJ10" s="492" t="s">
        <v>23</v>
      </c>
      <c r="AK10" s="492" t="s">
        <v>24</v>
      </c>
      <c r="AL10" s="475" t="s">
        <v>25</v>
      </c>
      <c r="AM10" s="476"/>
      <c r="AO10" s="492" t="s">
        <v>26</v>
      </c>
      <c r="AP10" s="492" t="s">
        <v>27</v>
      </c>
      <c r="AQ10" s="492" t="s">
        <v>28</v>
      </c>
      <c r="AR10" s="475" t="s">
        <v>29</v>
      </c>
      <c r="AS10" s="476"/>
      <c r="AU10" s="475" t="s">
        <v>30</v>
      </c>
      <c r="AV10" s="476"/>
      <c r="AX10" s="475" t="s">
        <v>31</v>
      </c>
      <c r="AY10" s="476"/>
    </row>
    <row r="11" spans="1:51" ht="56.25" customHeight="1" x14ac:dyDescent="0.2">
      <c r="A11" s="459"/>
      <c r="B11" s="460"/>
      <c r="C11" s="460"/>
      <c r="D11" s="461"/>
      <c r="E11" s="462"/>
      <c r="F11" s="463"/>
      <c r="G11" s="463"/>
      <c r="H11" s="464"/>
      <c r="I11" s="466"/>
      <c r="J11" s="459"/>
      <c r="K11" s="460"/>
      <c r="L11" s="460"/>
      <c r="M11" s="461"/>
      <c r="N11" s="468"/>
      <c r="O11" s="483" t="s">
        <v>173</v>
      </c>
      <c r="P11" s="485" t="s">
        <v>33</v>
      </c>
      <c r="Q11" s="487" t="s">
        <v>34</v>
      </c>
      <c r="R11" s="490"/>
      <c r="T11" s="493"/>
      <c r="U11" s="493"/>
      <c r="V11" s="493"/>
      <c r="W11" s="477"/>
      <c r="X11" s="478"/>
      <c r="Z11" s="493"/>
      <c r="AA11" s="493"/>
      <c r="AB11" s="493"/>
      <c r="AC11" s="477"/>
      <c r="AD11" s="478"/>
      <c r="AF11" s="477"/>
      <c r="AG11" s="478"/>
      <c r="AI11" s="493"/>
      <c r="AJ11" s="493"/>
      <c r="AK11" s="493"/>
      <c r="AL11" s="477"/>
      <c r="AM11" s="478"/>
      <c r="AO11" s="493"/>
      <c r="AP11" s="493"/>
      <c r="AQ11" s="493"/>
      <c r="AR11" s="477"/>
      <c r="AS11" s="478"/>
      <c r="AU11" s="477"/>
      <c r="AV11" s="478"/>
      <c r="AX11" s="477"/>
      <c r="AY11" s="478"/>
    </row>
    <row r="12" spans="1:51" s="33" customFormat="1" ht="24.95" customHeight="1" thickBot="1" x14ac:dyDescent="0.3">
      <c r="A12" s="18" t="s">
        <v>36</v>
      </c>
      <c r="B12" s="19" t="s">
        <v>37</v>
      </c>
      <c r="C12" s="19" t="s">
        <v>38</v>
      </c>
      <c r="D12" s="20" t="s">
        <v>39</v>
      </c>
      <c r="E12" s="21" t="s">
        <v>36</v>
      </c>
      <c r="F12" s="22" t="s">
        <v>37</v>
      </c>
      <c r="G12" s="23" t="s">
        <v>38</v>
      </c>
      <c r="H12" s="24" t="s">
        <v>39</v>
      </c>
      <c r="I12" s="467"/>
      <c r="J12" s="18" t="s">
        <v>36</v>
      </c>
      <c r="K12" s="19" t="s">
        <v>37</v>
      </c>
      <c r="L12" s="19" t="s">
        <v>38</v>
      </c>
      <c r="M12" s="20" t="s">
        <v>39</v>
      </c>
      <c r="N12" s="469"/>
      <c r="O12" s="484"/>
      <c r="P12" s="486"/>
      <c r="Q12" s="488"/>
      <c r="R12" s="491"/>
      <c r="S12" s="25"/>
      <c r="T12" s="494"/>
      <c r="U12" s="494"/>
      <c r="V12" s="494"/>
      <c r="W12" s="26" t="s">
        <v>40</v>
      </c>
      <c r="X12" s="27" t="s">
        <v>41</v>
      </c>
      <c r="Y12" s="25"/>
      <c r="Z12" s="494"/>
      <c r="AA12" s="494"/>
      <c r="AB12" s="494"/>
      <c r="AC12" s="26" t="s">
        <v>40</v>
      </c>
      <c r="AD12" s="27" t="s">
        <v>41</v>
      </c>
      <c r="AE12" s="25"/>
      <c r="AF12" s="26" t="s">
        <v>40</v>
      </c>
      <c r="AG12" s="27" t="s">
        <v>41</v>
      </c>
      <c r="AH12" s="25"/>
      <c r="AI12" s="494"/>
      <c r="AJ12" s="494"/>
      <c r="AK12" s="494"/>
      <c r="AL12" s="26" t="s">
        <v>40</v>
      </c>
      <c r="AM12" s="27" t="s">
        <v>41</v>
      </c>
      <c r="AN12" s="25"/>
      <c r="AO12" s="494"/>
      <c r="AP12" s="494"/>
      <c r="AQ12" s="494"/>
      <c r="AR12" s="26" t="s">
        <v>40</v>
      </c>
      <c r="AS12" s="27" t="s">
        <v>41</v>
      </c>
      <c r="AT12" s="25"/>
      <c r="AU12" s="28" t="s">
        <v>40</v>
      </c>
      <c r="AV12" s="27" t="s">
        <v>41</v>
      </c>
      <c r="AW12" s="25"/>
      <c r="AX12" s="29" t="s">
        <v>40</v>
      </c>
      <c r="AY12" s="27" t="s">
        <v>41</v>
      </c>
    </row>
    <row r="13" spans="1:51" ht="30" customHeight="1" x14ac:dyDescent="0.2">
      <c r="A13" s="34">
        <v>38</v>
      </c>
      <c r="B13" s="35"/>
      <c r="C13" s="35"/>
      <c r="D13" s="36"/>
      <c r="E13" s="37"/>
      <c r="F13" s="35"/>
      <c r="G13" s="38"/>
      <c r="H13" s="39"/>
      <c r="I13" s="40"/>
      <c r="J13" s="41"/>
      <c r="K13" s="42"/>
      <c r="L13" s="43"/>
      <c r="M13" s="44"/>
      <c r="N13" s="45" t="s">
        <v>42</v>
      </c>
      <c r="O13" s="47" t="e">
        <f>O14</f>
        <v>#REF!</v>
      </c>
      <c r="P13" s="48" t="e">
        <f>P14</f>
        <v>#REF!</v>
      </c>
      <c r="Q13" s="49" t="e">
        <f>Q14</f>
        <v>#REF!</v>
      </c>
      <c r="R13" s="47">
        <f>R14</f>
        <v>9746000</v>
      </c>
      <c r="S13" s="393">
        <f t="shared" ref="S13:AH13" si="0">S14</f>
        <v>0</v>
      </c>
      <c r="T13" s="47">
        <f t="shared" si="0"/>
        <v>1443700</v>
      </c>
      <c r="U13" s="47">
        <f t="shared" si="0"/>
        <v>561400</v>
      </c>
      <c r="V13" s="47">
        <f t="shared" si="0"/>
        <v>597900</v>
      </c>
      <c r="W13" s="47">
        <f t="shared" si="0"/>
        <v>2603000</v>
      </c>
      <c r="X13" s="47">
        <f t="shared" si="0"/>
        <v>26.708393186948491</v>
      </c>
      <c r="Y13" s="393">
        <f t="shared" si="0"/>
        <v>0</v>
      </c>
      <c r="Z13" s="47">
        <f t="shared" si="0"/>
        <v>627700</v>
      </c>
      <c r="AA13" s="47">
        <f t="shared" si="0"/>
        <v>784100</v>
      </c>
      <c r="AB13" s="47">
        <f t="shared" si="0"/>
        <v>741500</v>
      </c>
      <c r="AC13" s="47">
        <f t="shared" si="0"/>
        <v>2153300</v>
      </c>
      <c r="AD13" s="47">
        <f t="shared" si="0"/>
        <v>22.094192489226348</v>
      </c>
      <c r="AE13" s="393">
        <f t="shared" si="0"/>
        <v>0</v>
      </c>
      <c r="AF13" s="47">
        <f t="shared" si="0"/>
        <v>4756300</v>
      </c>
      <c r="AG13" s="47">
        <f t="shared" si="0"/>
        <v>48.802585676174843</v>
      </c>
      <c r="AH13" s="393">
        <f t="shared" si="0"/>
        <v>0</v>
      </c>
      <c r="AI13" s="47">
        <f t="shared" ref="AI13:AX13" si="1">AI14</f>
        <v>1009600</v>
      </c>
      <c r="AJ13" s="47">
        <f t="shared" si="1"/>
        <v>847900</v>
      </c>
      <c r="AK13" s="47">
        <f t="shared" si="1"/>
        <v>1057200</v>
      </c>
      <c r="AL13" s="47">
        <f t="shared" si="1"/>
        <v>2914700</v>
      </c>
      <c r="AM13" s="47">
        <f t="shared" si="1"/>
        <v>29.906628360352965</v>
      </c>
      <c r="AN13" s="393">
        <f t="shared" si="1"/>
        <v>0</v>
      </c>
      <c r="AO13" s="47">
        <f t="shared" si="1"/>
        <v>715300</v>
      </c>
      <c r="AP13" s="47">
        <f t="shared" si="1"/>
        <v>715300</v>
      </c>
      <c r="AQ13" s="47">
        <f t="shared" si="1"/>
        <v>644400</v>
      </c>
      <c r="AR13" s="47">
        <f t="shared" si="1"/>
        <v>2075000</v>
      </c>
      <c r="AS13" s="47">
        <f t="shared" si="1"/>
        <v>21.290785963472192</v>
      </c>
      <c r="AT13" s="393">
        <f t="shared" si="1"/>
        <v>0</v>
      </c>
      <c r="AU13" s="47">
        <f t="shared" si="1"/>
        <v>4989700</v>
      </c>
      <c r="AV13" s="47">
        <f t="shared" si="1"/>
        <v>51.197414323825157</v>
      </c>
      <c r="AW13" s="393">
        <f t="shared" si="1"/>
        <v>0</v>
      </c>
      <c r="AX13" s="47">
        <f t="shared" si="1"/>
        <v>9746000</v>
      </c>
      <c r="AY13" s="47">
        <f t="shared" ref="S13:AY15" si="2">AY14</f>
        <v>100</v>
      </c>
    </row>
    <row r="14" spans="1:51" ht="30" customHeight="1" x14ac:dyDescent="0.2">
      <c r="A14" s="52"/>
      <c r="B14" s="53">
        <v>10</v>
      </c>
      <c r="C14" s="54"/>
      <c r="D14" s="55"/>
      <c r="E14" s="56"/>
      <c r="F14" s="54"/>
      <c r="G14" s="57"/>
      <c r="H14" s="58"/>
      <c r="I14" s="59"/>
      <c r="J14" s="60"/>
      <c r="K14" s="61"/>
      <c r="L14" s="62"/>
      <c r="M14" s="63"/>
      <c r="N14" s="64" t="s">
        <v>43</v>
      </c>
      <c r="O14" s="66" t="e">
        <f>O15+O319+O376+O575+O631</f>
        <v>#REF!</v>
      </c>
      <c r="P14" s="66" t="e">
        <f>P15+P319+P376+P575+P631</f>
        <v>#REF!</v>
      </c>
      <c r="Q14" s="67" t="e">
        <f>Q631+Q15+Q319+Q376+Q575</f>
        <v>#REF!</v>
      </c>
      <c r="R14" s="66">
        <f>R15</f>
        <v>9746000</v>
      </c>
      <c r="S14" s="394">
        <f t="shared" si="2"/>
        <v>0</v>
      </c>
      <c r="T14" s="66">
        <f t="shared" si="2"/>
        <v>1443700</v>
      </c>
      <c r="U14" s="66">
        <f t="shared" si="2"/>
        <v>561400</v>
      </c>
      <c r="V14" s="66">
        <f t="shared" si="2"/>
        <v>597900</v>
      </c>
      <c r="W14" s="66">
        <f t="shared" si="2"/>
        <v>2603000</v>
      </c>
      <c r="X14" s="66">
        <f t="shared" si="2"/>
        <v>26.708393186948491</v>
      </c>
      <c r="Y14" s="394">
        <f t="shared" si="2"/>
        <v>0</v>
      </c>
      <c r="Z14" s="66">
        <f t="shared" si="2"/>
        <v>627700</v>
      </c>
      <c r="AA14" s="66">
        <f t="shared" si="2"/>
        <v>784100</v>
      </c>
      <c r="AB14" s="66">
        <f t="shared" si="2"/>
        <v>741500</v>
      </c>
      <c r="AC14" s="66">
        <f t="shared" si="2"/>
        <v>2153300</v>
      </c>
      <c r="AD14" s="66">
        <f t="shared" si="2"/>
        <v>22.094192489226348</v>
      </c>
      <c r="AE14" s="394">
        <f t="shared" si="2"/>
        <v>0</v>
      </c>
      <c r="AF14" s="66">
        <f t="shared" si="2"/>
        <v>4756300</v>
      </c>
      <c r="AG14" s="66">
        <f t="shared" si="2"/>
        <v>48.802585676174843</v>
      </c>
      <c r="AH14" s="394">
        <f t="shared" si="2"/>
        <v>0</v>
      </c>
      <c r="AI14" s="66">
        <f t="shared" si="2"/>
        <v>1009600</v>
      </c>
      <c r="AJ14" s="66">
        <f t="shared" si="2"/>
        <v>847900</v>
      </c>
      <c r="AK14" s="66">
        <f t="shared" si="2"/>
        <v>1057200</v>
      </c>
      <c r="AL14" s="66">
        <f t="shared" si="2"/>
        <v>2914700</v>
      </c>
      <c r="AM14" s="66">
        <f t="shared" si="2"/>
        <v>29.906628360352965</v>
      </c>
      <c r="AN14" s="394">
        <f t="shared" si="2"/>
        <v>0</v>
      </c>
      <c r="AO14" s="66">
        <f t="shared" si="2"/>
        <v>715300</v>
      </c>
      <c r="AP14" s="66">
        <f t="shared" si="2"/>
        <v>715300</v>
      </c>
      <c r="AQ14" s="66">
        <f t="shared" si="2"/>
        <v>644400</v>
      </c>
      <c r="AR14" s="66">
        <f t="shared" si="2"/>
        <v>2075000</v>
      </c>
      <c r="AS14" s="66">
        <f t="shared" si="2"/>
        <v>21.290785963472192</v>
      </c>
      <c r="AT14" s="394">
        <f t="shared" si="2"/>
        <v>0</v>
      </c>
      <c r="AU14" s="66">
        <f t="shared" si="2"/>
        <v>4989700</v>
      </c>
      <c r="AV14" s="66">
        <f t="shared" si="2"/>
        <v>51.197414323825157</v>
      </c>
      <c r="AW14" s="394">
        <f t="shared" si="2"/>
        <v>0</v>
      </c>
      <c r="AX14" s="66">
        <f t="shared" si="2"/>
        <v>9746000</v>
      </c>
      <c r="AY14" s="66">
        <f t="shared" si="2"/>
        <v>100</v>
      </c>
    </row>
    <row r="15" spans="1:51" ht="30" customHeight="1" x14ac:dyDescent="0.2">
      <c r="A15" s="68"/>
      <c r="B15" s="69"/>
      <c r="C15" s="70" t="s">
        <v>44</v>
      </c>
      <c r="D15" s="71"/>
      <c r="E15" s="72"/>
      <c r="F15" s="69"/>
      <c r="G15" s="73"/>
      <c r="H15" s="74"/>
      <c r="I15" s="75"/>
      <c r="J15" s="72"/>
      <c r="K15" s="76"/>
      <c r="L15" s="77"/>
      <c r="M15" s="71"/>
      <c r="N15" s="78" t="s">
        <v>45</v>
      </c>
      <c r="O15" s="80" t="e">
        <f>O16+#REF!+O81+O122+O159+O199+O239+O282</f>
        <v>#REF!</v>
      </c>
      <c r="P15" s="80" t="e">
        <f>P16+#REF!+P81+P122+P159+P199+P239+P282</f>
        <v>#REF!</v>
      </c>
      <c r="Q15" s="80" t="e">
        <f>Q16+#REF!+Q81+Q122+Q159+Q199+Q239+Q282</f>
        <v>#REF!</v>
      </c>
      <c r="R15" s="80">
        <f>R16</f>
        <v>9746000</v>
      </c>
      <c r="S15" s="379">
        <f t="shared" si="2"/>
        <v>0</v>
      </c>
      <c r="T15" s="80">
        <f t="shared" si="2"/>
        <v>1443700</v>
      </c>
      <c r="U15" s="80">
        <f t="shared" si="2"/>
        <v>561400</v>
      </c>
      <c r="V15" s="80">
        <f t="shared" si="2"/>
        <v>597900</v>
      </c>
      <c r="W15" s="80">
        <f t="shared" si="2"/>
        <v>2603000</v>
      </c>
      <c r="X15" s="80">
        <f t="shared" si="2"/>
        <v>26.708393186948491</v>
      </c>
      <c r="Y15" s="379">
        <f t="shared" si="2"/>
        <v>0</v>
      </c>
      <c r="Z15" s="80">
        <f t="shared" si="2"/>
        <v>627700</v>
      </c>
      <c r="AA15" s="80">
        <f t="shared" si="2"/>
        <v>784100</v>
      </c>
      <c r="AB15" s="80">
        <f t="shared" si="2"/>
        <v>741500</v>
      </c>
      <c r="AC15" s="80">
        <f t="shared" si="2"/>
        <v>2153300</v>
      </c>
      <c r="AD15" s="80">
        <f t="shared" si="2"/>
        <v>22.094192489226348</v>
      </c>
      <c r="AE15" s="379">
        <f t="shared" si="2"/>
        <v>0</v>
      </c>
      <c r="AF15" s="80">
        <f t="shared" si="2"/>
        <v>4756300</v>
      </c>
      <c r="AG15" s="80">
        <f t="shared" si="2"/>
        <v>48.802585676174843</v>
      </c>
      <c r="AH15" s="379">
        <f t="shared" si="2"/>
        <v>0</v>
      </c>
      <c r="AI15" s="80">
        <f t="shared" si="2"/>
        <v>1009600</v>
      </c>
      <c r="AJ15" s="80">
        <f t="shared" si="2"/>
        <v>847900</v>
      </c>
      <c r="AK15" s="80">
        <f t="shared" si="2"/>
        <v>1057200</v>
      </c>
      <c r="AL15" s="80">
        <f t="shared" si="2"/>
        <v>2914700</v>
      </c>
      <c r="AM15" s="80">
        <f t="shared" si="2"/>
        <v>29.906628360352965</v>
      </c>
      <c r="AN15" s="379">
        <f t="shared" si="2"/>
        <v>0</v>
      </c>
      <c r="AO15" s="80">
        <f t="shared" si="2"/>
        <v>715300</v>
      </c>
      <c r="AP15" s="80">
        <f t="shared" si="2"/>
        <v>715300</v>
      </c>
      <c r="AQ15" s="80">
        <f t="shared" si="2"/>
        <v>644400</v>
      </c>
      <c r="AR15" s="80">
        <f t="shared" si="2"/>
        <v>2075000</v>
      </c>
      <c r="AS15" s="80">
        <f t="shared" si="2"/>
        <v>21.290785963472192</v>
      </c>
      <c r="AT15" s="379">
        <f t="shared" si="2"/>
        <v>0</v>
      </c>
      <c r="AU15" s="80">
        <f t="shared" si="2"/>
        <v>4989700</v>
      </c>
      <c r="AV15" s="80">
        <f t="shared" si="2"/>
        <v>51.197414323825157</v>
      </c>
      <c r="AW15" s="379">
        <f t="shared" si="2"/>
        <v>0</v>
      </c>
      <c r="AX15" s="80">
        <f t="shared" si="2"/>
        <v>9746000</v>
      </c>
      <c r="AY15" s="80">
        <f t="shared" si="2"/>
        <v>100</v>
      </c>
    </row>
    <row r="16" spans="1:51" ht="30" customHeight="1" x14ac:dyDescent="0.2">
      <c r="A16" s="82"/>
      <c r="B16" s="83"/>
      <c r="C16" s="83"/>
      <c r="D16" s="168">
        <v>42</v>
      </c>
      <c r="E16" s="85"/>
      <c r="F16" s="86"/>
      <c r="G16" s="87"/>
      <c r="H16" s="88"/>
      <c r="I16" s="89"/>
      <c r="J16" s="85"/>
      <c r="K16" s="90"/>
      <c r="L16" s="91"/>
      <c r="M16" s="92"/>
      <c r="N16" s="93" t="s">
        <v>86</v>
      </c>
      <c r="O16" s="95">
        <f>O17</f>
        <v>9746000</v>
      </c>
      <c r="P16" s="95">
        <f t="shared" ref="O16:R18" si="3">P17</f>
        <v>10520000</v>
      </c>
      <c r="Q16" s="95">
        <f t="shared" si="3"/>
        <v>11341000</v>
      </c>
      <c r="R16" s="95">
        <f>R17</f>
        <v>9746000</v>
      </c>
      <c r="S16" s="375"/>
      <c r="T16" s="95">
        <f>T17</f>
        <v>1443700</v>
      </c>
      <c r="U16" s="95">
        <f>U17</f>
        <v>561400</v>
      </c>
      <c r="V16" s="95">
        <f>V17</f>
        <v>597900</v>
      </c>
      <c r="W16" s="95">
        <f t="shared" ref="W16:W34" si="4">T16+U16+V16</f>
        <v>2603000</v>
      </c>
      <c r="X16" s="94">
        <f t="shared" ref="X16:X50" si="5">W16/(R16/100)</f>
        <v>26.708393186948491</v>
      </c>
      <c r="Y16" s="374"/>
      <c r="Z16" s="94">
        <f>Z17</f>
        <v>627700</v>
      </c>
      <c r="AA16" s="95">
        <f>AA17</f>
        <v>784100</v>
      </c>
      <c r="AB16" s="95">
        <f>AB17</f>
        <v>741500</v>
      </c>
      <c r="AC16" s="95">
        <f t="shared" ref="AC16:AC34" si="6">Z16+AA16+AB16</f>
        <v>2153300</v>
      </c>
      <c r="AD16" s="195">
        <f t="shared" ref="AD16:AD50" si="7">AC16/(R16/100)</f>
        <v>22.094192489226348</v>
      </c>
      <c r="AE16" s="374"/>
      <c r="AF16" s="195">
        <f t="shared" ref="AF16:AF50" si="8">W16+AC16</f>
        <v>4756300</v>
      </c>
      <c r="AG16" s="195">
        <f t="shared" ref="AG16:AG50" si="9">AF16/(R16/100)</f>
        <v>48.802585676174843</v>
      </c>
      <c r="AH16" s="374"/>
      <c r="AI16" s="195">
        <f>AI17</f>
        <v>1009600</v>
      </c>
      <c r="AJ16" s="95">
        <f>AJ17</f>
        <v>847900</v>
      </c>
      <c r="AK16" s="95">
        <f>AK17</f>
        <v>1057200</v>
      </c>
      <c r="AL16" s="95">
        <f t="shared" ref="AL16:AL34" si="10">AI16+AJ16+AK16</f>
        <v>2914700</v>
      </c>
      <c r="AM16" s="195">
        <f t="shared" ref="AM16:AM50" si="11">AL16/(R16/100)</f>
        <v>29.906628360352965</v>
      </c>
      <c r="AN16" s="374"/>
      <c r="AO16" s="195">
        <f>AO17</f>
        <v>715300</v>
      </c>
      <c r="AP16" s="95">
        <f>AP17</f>
        <v>715300</v>
      </c>
      <c r="AQ16" s="95">
        <f>AQ17</f>
        <v>644400</v>
      </c>
      <c r="AR16" s="95">
        <f t="shared" ref="AR16:AR34" si="12">AO16+AP16+AQ16</f>
        <v>2075000</v>
      </c>
      <c r="AS16" s="195">
        <f t="shared" ref="AS16:AS50" si="13">AR16/(R16/100)</f>
        <v>21.290785963472192</v>
      </c>
      <c r="AT16" s="374"/>
      <c r="AU16" s="195">
        <f t="shared" ref="AU16:AU34" si="14">AL16+AR16</f>
        <v>4989700</v>
      </c>
      <c r="AV16" s="195">
        <f t="shared" ref="AV16:AV50" si="15">AU16/(R16/100)</f>
        <v>51.197414323825157</v>
      </c>
      <c r="AW16" s="374"/>
      <c r="AX16" s="195">
        <f t="shared" ref="AX16:AX50" si="16">AF16+AU16</f>
        <v>9746000</v>
      </c>
      <c r="AY16" s="195">
        <f t="shared" ref="AY16:AY50" si="17">AX16/(R16/100)</f>
        <v>100</v>
      </c>
    </row>
    <row r="17" spans="1:51" ht="30" customHeight="1" x14ac:dyDescent="0.2">
      <c r="A17" s="82"/>
      <c r="B17" s="83"/>
      <c r="C17" s="83"/>
      <c r="D17" s="63"/>
      <c r="E17" s="193" t="s">
        <v>48</v>
      </c>
      <c r="F17" s="83"/>
      <c r="G17" s="104"/>
      <c r="H17" s="105"/>
      <c r="I17" s="59"/>
      <c r="J17" s="60"/>
      <c r="K17" s="61"/>
      <c r="L17" s="62"/>
      <c r="M17" s="63"/>
      <c r="N17" s="64" t="s">
        <v>49</v>
      </c>
      <c r="O17" s="99">
        <f t="shared" si="3"/>
        <v>9746000</v>
      </c>
      <c r="P17" s="66">
        <f t="shared" si="3"/>
        <v>10520000</v>
      </c>
      <c r="Q17" s="67">
        <f t="shared" si="3"/>
        <v>11341000</v>
      </c>
      <c r="R17" s="99">
        <f t="shared" si="3"/>
        <v>9746000</v>
      </c>
      <c r="S17" s="383"/>
      <c r="T17" s="99">
        <f t="shared" ref="T17:V18" si="18">T18</f>
        <v>1443700</v>
      </c>
      <c r="U17" s="99">
        <f t="shared" si="18"/>
        <v>561400</v>
      </c>
      <c r="V17" s="99">
        <f t="shared" si="18"/>
        <v>597900</v>
      </c>
      <c r="W17" s="99">
        <f t="shared" si="4"/>
        <v>2603000</v>
      </c>
      <c r="X17" s="98">
        <f t="shared" si="5"/>
        <v>26.708393186948491</v>
      </c>
      <c r="Y17" s="374"/>
      <c r="Z17" s="98">
        <f t="shared" ref="Z17:AB18" si="19">Z18</f>
        <v>627700</v>
      </c>
      <c r="AA17" s="99">
        <f t="shared" si="19"/>
        <v>784100</v>
      </c>
      <c r="AB17" s="99">
        <f t="shared" si="19"/>
        <v>741500</v>
      </c>
      <c r="AC17" s="99">
        <f t="shared" si="6"/>
        <v>2153300</v>
      </c>
      <c r="AD17" s="65">
        <f t="shared" si="7"/>
        <v>22.094192489226348</v>
      </c>
      <c r="AE17" s="374"/>
      <c r="AF17" s="65">
        <f t="shared" si="8"/>
        <v>4756300</v>
      </c>
      <c r="AG17" s="65">
        <f t="shared" si="9"/>
        <v>48.802585676174843</v>
      </c>
      <c r="AH17" s="374"/>
      <c r="AI17" s="65">
        <f t="shared" ref="AI17:AK18" si="20">AI18</f>
        <v>1009600</v>
      </c>
      <c r="AJ17" s="99">
        <f t="shared" si="20"/>
        <v>847900</v>
      </c>
      <c r="AK17" s="99">
        <f t="shared" si="20"/>
        <v>1057200</v>
      </c>
      <c r="AL17" s="99">
        <f t="shared" si="10"/>
        <v>2914700</v>
      </c>
      <c r="AM17" s="65">
        <f t="shared" si="11"/>
        <v>29.906628360352965</v>
      </c>
      <c r="AN17" s="374"/>
      <c r="AO17" s="65">
        <f t="shared" ref="AO17:AQ18" si="21">AO18</f>
        <v>715300</v>
      </c>
      <c r="AP17" s="99">
        <f t="shared" si="21"/>
        <v>715300</v>
      </c>
      <c r="AQ17" s="99">
        <f t="shared" si="21"/>
        <v>644400</v>
      </c>
      <c r="AR17" s="99">
        <f t="shared" si="12"/>
        <v>2075000</v>
      </c>
      <c r="AS17" s="65">
        <f t="shared" si="13"/>
        <v>21.290785963472192</v>
      </c>
      <c r="AT17" s="374"/>
      <c r="AU17" s="65">
        <f t="shared" si="14"/>
        <v>4989700</v>
      </c>
      <c r="AV17" s="65">
        <f t="shared" si="15"/>
        <v>51.197414323825157</v>
      </c>
      <c r="AW17" s="374"/>
      <c r="AX17" s="65">
        <f t="shared" si="16"/>
        <v>9746000</v>
      </c>
      <c r="AY17" s="65">
        <f t="shared" si="17"/>
        <v>100</v>
      </c>
    </row>
    <row r="18" spans="1:51" ht="30" customHeight="1" x14ac:dyDescent="0.2">
      <c r="A18" s="82"/>
      <c r="B18" s="83"/>
      <c r="C18" s="83"/>
      <c r="D18" s="63"/>
      <c r="E18" s="60"/>
      <c r="F18" s="171">
        <v>4</v>
      </c>
      <c r="G18" s="104"/>
      <c r="H18" s="105"/>
      <c r="I18" s="59"/>
      <c r="J18" s="60"/>
      <c r="K18" s="61"/>
      <c r="L18" s="62"/>
      <c r="M18" s="63"/>
      <c r="N18" s="101" t="s">
        <v>50</v>
      </c>
      <c r="O18" s="103">
        <f t="shared" si="3"/>
        <v>9746000</v>
      </c>
      <c r="P18" s="131">
        <f t="shared" si="3"/>
        <v>10520000</v>
      </c>
      <c r="Q18" s="132">
        <f t="shared" si="3"/>
        <v>11341000</v>
      </c>
      <c r="R18" s="103">
        <f t="shared" si="3"/>
        <v>9746000</v>
      </c>
      <c r="S18" s="379"/>
      <c r="T18" s="103">
        <f t="shared" si="18"/>
        <v>1443700</v>
      </c>
      <c r="U18" s="103">
        <f t="shared" si="18"/>
        <v>561400</v>
      </c>
      <c r="V18" s="103">
        <f t="shared" si="18"/>
        <v>597900</v>
      </c>
      <c r="W18" s="103">
        <f t="shared" si="4"/>
        <v>2603000</v>
      </c>
      <c r="X18" s="102">
        <f t="shared" si="5"/>
        <v>26.708393186948491</v>
      </c>
      <c r="Y18" s="374"/>
      <c r="Z18" s="102">
        <f t="shared" si="19"/>
        <v>627700</v>
      </c>
      <c r="AA18" s="103">
        <f t="shared" si="19"/>
        <v>784100</v>
      </c>
      <c r="AB18" s="103">
        <f t="shared" si="19"/>
        <v>741500</v>
      </c>
      <c r="AC18" s="103">
        <f t="shared" si="6"/>
        <v>2153300</v>
      </c>
      <c r="AD18" s="420">
        <f t="shared" si="7"/>
        <v>22.094192489226348</v>
      </c>
      <c r="AE18" s="374"/>
      <c r="AF18" s="420">
        <f t="shared" si="8"/>
        <v>4756300</v>
      </c>
      <c r="AG18" s="420">
        <f t="shared" si="9"/>
        <v>48.802585676174843</v>
      </c>
      <c r="AH18" s="374"/>
      <c r="AI18" s="420">
        <f t="shared" si="20"/>
        <v>1009600</v>
      </c>
      <c r="AJ18" s="103">
        <f t="shared" si="20"/>
        <v>847900</v>
      </c>
      <c r="AK18" s="103">
        <f t="shared" si="20"/>
        <v>1057200</v>
      </c>
      <c r="AL18" s="103">
        <f t="shared" si="10"/>
        <v>2914700</v>
      </c>
      <c r="AM18" s="420">
        <f t="shared" si="11"/>
        <v>29.906628360352965</v>
      </c>
      <c r="AN18" s="374"/>
      <c r="AO18" s="420">
        <f t="shared" si="21"/>
        <v>715300</v>
      </c>
      <c r="AP18" s="103">
        <f t="shared" si="21"/>
        <v>715300</v>
      </c>
      <c r="AQ18" s="103">
        <f t="shared" si="21"/>
        <v>644400</v>
      </c>
      <c r="AR18" s="103">
        <f t="shared" si="12"/>
        <v>2075000</v>
      </c>
      <c r="AS18" s="420">
        <f t="shared" si="13"/>
        <v>21.290785963472192</v>
      </c>
      <c r="AT18" s="374"/>
      <c r="AU18" s="420">
        <f t="shared" si="14"/>
        <v>4989700</v>
      </c>
      <c r="AV18" s="420">
        <f t="shared" si="15"/>
        <v>51.197414323825157</v>
      </c>
      <c r="AW18" s="374"/>
      <c r="AX18" s="420">
        <f t="shared" si="16"/>
        <v>9746000</v>
      </c>
      <c r="AY18" s="420">
        <f t="shared" si="17"/>
        <v>100</v>
      </c>
    </row>
    <row r="19" spans="1:51" ht="30" customHeight="1" x14ac:dyDescent="0.2">
      <c r="A19" s="82"/>
      <c r="B19" s="83"/>
      <c r="C19" s="83"/>
      <c r="D19" s="63"/>
      <c r="E19" s="60"/>
      <c r="F19" s="83"/>
      <c r="G19" s="109">
        <v>1</v>
      </c>
      <c r="H19" s="172"/>
      <c r="I19" s="59"/>
      <c r="J19" s="60"/>
      <c r="K19" s="61"/>
      <c r="L19" s="62"/>
      <c r="M19" s="63"/>
      <c r="N19" s="101" t="s">
        <v>51</v>
      </c>
      <c r="O19" s="103">
        <f>O20+O35+O41+O49</f>
        <v>9746000</v>
      </c>
      <c r="P19" s="131">
        <f>P20+P35+P41+P49</f>
        <v>10520000</v>
      </c>
      <c r="Q19" s="132">
        <f>Q20+Q35+Q41+Q49</f>
        <v>11341000</v>
      </c>
      <c r="R19" s="103">
        <f>R20+R35+R41+R49</f>
        <v>9746000</v>
      </c>
      <c r="S19" s="379"/>
      <c r="T19" s="103">
        <f>T20+T35+T41+T49</f>
        <v>1443700</v>
      </c>
      <c r="U19" s="103">
        <f>U20+U35+U41+U49</f>
        <v>561400</v>
      </c>
      <c r="V19" s="103">
        <f>V20+V35+V41+V49</f>
        <v>597900</v>
      </c>
      <c r="W19" s="103">
        <f t="shared" si="4"/>
        <v>2603000</v>
      </c>
      <c r="X19" s="102">
        <f t="shared" si="5"/>
        <v>26.708393186948491</v>
      </c>
      <c r="Y19" s="374"/>
      <c r="Z19" s="102">
        <f>Z20+Z35+Z41+Z49</f>
        <v>627700</v>
      </c>
      <c r="AA19" s="103">
        <f>AA20+AA35+AA41+AA49</f>
        <v>784100</v>
      </c>
      <c r="AB19" s="103">
        <f>AB20+AB35+AB41+AB49</f>
        <v>741500</v>
      </c>
      <c r="AC19" s="103">
        <f t="shared" si="6"/>
        <v>2153300</v>
      </c>
      <c r="AD19" s="420">
        <f t="shared" si="7"/>
        <v>22.094192489226348</v>
      </c>
      <c r="AE19" s="374"/>
      <c r="AF19" s="420">
        <f t="shared" si="8"/>
        <v>4756300</v>
      </c>
      <c r="AG19" s="420">
        <f t="shared" si="9"/>
        <v>48.802585676174843</v>
      </c>
      <c r="AH19" s="374"/>
      <c r="AI19" s="420">
        <f>AI20+AI35+AI41+AI49</f>
        <v>1009600</v>
      </c>
      <c r="AJ19" s="103">
        <f>AJ20+AJ35+AJ41+AJ49</f>
        <v>847900</v>
      </c>
      <c r="AK19" s="103">
        <f>AK20+AK35+AK41+AK49</f>
        <v>1057200</v>
      </c>
      <c r="AL19" s="103">
        <f t="shared" si="10"/>
        <v>2914700</v>
      </c>
      <c r="AM19" s="420">
        <f t="shared" si="11"/>
        <v>29.906628360352965</v>
      </c>
      <c r="AN19" s="374"/>
      <c r="AO19" s="420">
        <f>AO20+AO35+AO41+AO49</f>
        <v>715300</v>
      </c>
      <c r="AP19" s="103">
        <f>AP20+AP35+AP41+AP49</f>
        <v>715300</v>
      </c>
      <c r="AQ19" s="103">
        <f>AQ20+AQ35+AQ41+AQ49</f>
        <v>644400</v>
      </c>
      <c r="AR19" s="103">
        <f t="shared" si="12"/>
        <v>2075000</v>
      </c>
      <c r="AS19" s="420">
        <f t="shared" si="13"/>
        <v>21.290785963472192</v>
      </c>
      <c r="AT19" s="374"/>
      <c r="AU19" s="420">
        <f t="shared" si="14"/>
        <v>4989700</v>
      </c>
      <c r="AV19" s="420">
        <f t="shared" si="15"/>
        <v>51.197414323825157</v>
      </c>
      <c r="AW19" s="374"/>
      <c r="AX19" s="420">
        <f t="shared" si="16"/>
        <v>9746000</v>
      </c>
      <c r="AY19" s="420">
        <f t="shared" si="17"/>
        <v>100</v>
      </c>
    </row>
    <row r="20" spans="1:51" ht="30" customHeight="1" x14ac:dyDescent="0.2">
      <c r="A20" s="82"/>
      <c r="B20" s="83"/>
      <c r="C20" s="83"/>
      <c r="D20" s="63"/>
      <c r="E20" s="60"/>
      <c r="F20" s="83"/>
      <c r="G20" s="109"/>
      <c r="H20" s="173" t="s">
        <v>46</v>
      </c>
      <c r="I20" s="59"/>
      <c r="J20" s="60"/>
      <c r="K20" s="61"/>
      <c r="L20" s="62"/>
      <c r="M20" s="63"/>
      <c r="N20" s="101" t="s">
        <v>51</v>
      </c>
      <c r="O20" s="103">
        <f>O21</f>
        <v>9661000</v>
      </c>
      <c r="P20" s="131">
        <f>P21</f>
        <v>10426000</v>
      </c>
      <c r="Q20" s="132">
        <f>Q21</f>
        <v>11239000</v>
      </c>
      <c r="R20" s="103">
        <f>R21</f>
        <v>9661000</v>
      </c>
      <c r="S20" s="379"/>
      <c r="T20" s="103">
        <f>T21</f>
        <v>1442100</v>
      </c>
      <c r="U20" s="103">
        <f>U21</f>
        <v>559700</v>
      </c>
      <c r="V20" s="103">
        <f>V21</f>
        <v>596100</v>
      </c>
      <c r="W20" s="103">
        <f t="shared" si="4"/>
        <v>2597900</v>
      </c>
      <c r="X20" s="102">
        <f t="shared" si="5"/>
        <v>26.890591036124626</v>
      </c>
      <c r="Y20" s="374"/>
      <c r="Z20" s="102">
        <f>Z21</f>
        <v>625800</v>
      </c>
      <c r="AA20" s="103">
        <f>AA21</f>
        <v>782200</v>
      </c>
      <c r="AB20" s="103">
        <f>AB21</f>
        <v>739600</v>
      </c>
      <c r="AC20" s="103">
        <f t="shared" si="6"/>
        <v>2147600</v>
      </c>
      <c r="AD20" s="420">
        <f t="shared" si="7"/>
        <v>22.229582858917297</v>
      </c>
      <c r="AE20" s="374"/>
      <c r="AF20" s="420">
        <f t="shared" si="8"/>
        <v>4745500</v>
      </c>
      <c r="AG20" s="420">
        <f t="shared" si="9"/>
        <v>49.120173895041923</v>
      </c>
      <c r="AH20" s="374"/>
      <c r="AI20" s="420">
        <f>AI21</f>
        <v>944700</v>
      </c>
      <c r="AJ20" s="103">
        <f>AJ21</f>
        <v>846000</v>
      </c>
      <c r="AK20" s="103">
        <f>AK21</f>
        <v>1055300</v>
      </c>
      <c r="AL20" s="103">
        <f t="shared" si="10"/>
        <v>2846000</v>
      </c>
      <c r="AM20" s="420">
        <f t="shared" si="11"/>
        <v>29.458648173066969</v>
      </c>
      <c r="AN20" s="374"/>
      <c r="AO20" s="420">
        <f>AO21</f>
        <v>712800</v>
      </c>
      <c r="AP20" s="103">
        <f>AP21</f>
        <v>713300</v>
      </c>
      <c r="AQ20" s="103">
        <f>AQ21</f>
        <v>643400</v>
      </c>
      <c r="AR20" s="103">
        <f t="shared" si="12"/>
        <v>2069500</v>
      </c>
      <c r="AS20" s="420">
        <f t="shared" si="13"/>
        <v>21.421177931891108</v>
      </c>
      <c r="AT20" s="374"/>
      <c r="AU20" s="420">
        <f t="shared" si="14"/>
        <v>4915500</v>
      </c>
      <c r="AV20" s="420">
        <f t="shared" si="15"/>
        <v>50.879826104958077</v>
      </c>
      <c r="AW20" s="374"/>
      <c r="AX20" s="420">
        <f t="shared" si="16"/>
        <v>9661000</v>
      </c>
      <c r="AY20" s="420">
        <f t="shared" si="17"/>
        <v>100</v>
      </c>
    </row>
    <row r="21" spans="1:51" ht="30" customHeight="1" x14ac:dyDescent="0.2">
      <c r="A21" s="82"/>
      <c r="B21" s="83"/>
      <c r="C21" s="83"/>
      <c r="D21" s="63"/>
      <c r="E21" s="60"/>
      <c r="F21" s="83"/>
      <c r="G21" s="104"/>
      <c r="H21" s="105"/>
      <c r="I21" s="123">
        <v>2</v>
      </c>
      <c r="J21" s="60"/>
      <c r="K21" s="61"/>
      <c r="L21" s="62"/>
      <c r="M21" s="63"/>
      <c r="N21" s="124" t="s">
        <v>54</v>
      </c>
      <c r="O21" s="126">
        <f>O22+O26+O30</f>
        <v>9661000</v>
      </c>
      <c r="P21" s="127">
        <f>P22+P26+P30</f>
        <v>10426000</v>
      </c>
      <c r="Q21" s="128">
        <f>Q22+Q26+Q30</f>
        <v>11239000</v>
      </c>
      <c r="R21" s="126">
        <f>R22+R26+R30</f>
        <v>9661000</v>
      </c>
      <c r="S21" s="388"/>
      <c r="T21" s="126">
        <f>T22+T26+T30</f>
        <v>1442100</v>
      </c>
      <c r="U21" s="126">
        <f>U22+U26+U30</f>
        <v>559700</v>
      </c>
      <c r="V21" s="126">
        <f>V22+V26+V30</f>
        <v>596100</v>
      </c>
      <c r="W21" s="126">
        <f t="shared" si="4"/>
        <v>2597900</v>
      </c>
      <c r="X21" s="125">
        <f t="shared" si="5"/>
        <v>26.890591036124626</v>
      </c>
      <c r="Y21" s="374"/>
      <c r="Z21" s="125">
        <f>Z22+Z26+Z30</f>
        <v>625800</v>
      </c>
      <c r="AA21" s="126">
        <f>AA22+AA26+AA30</f>
        <v>782200</v>
      </c>
      <c r="AB21" s="126">
        <f>AB22+AB26+AB30</f>
        <v>739600</v>
      </c>
      <c r="AC21" s="126">
        <f t="shared" si="6"/>
        <v>2147600</v>
      </c>
      <c r="AD21" s="423">
        <f t="shared" si="7"/>
        <v>22.229582858917297</v>
      </c>
      <c r="AE21" s="374"/>
      <c r="AF21" s="423">
        <f t="shared" si="8"/>
        <v>4745500</v>
      </c>
      <c r="AG21" s="423">
        <f t="shared" si="9"/>
        <v>49.120173895041923</v>
      </c>
      <c r="AH21" s="374"/>
      <c r="AI21" s="423">
        <f>AI22+AI26+AI30</f>
        <v>944700</v>
      </c>
      <c r="AJ21" s="126">
        <f>AJ22+AJ26+AJ30</f>
        <v>846000</v>
      </c>
      <c r="AK21" s="126">
        <f>AK22+AK26+AK30</f>
        <v>1055300</v>
      </c>
      <c r="AL21" s="126">
        <f t="shared" si="10"/>
        <v>2846000</v>
      </c>
      <c r="AM21" s="423">
        <f t="shared" si="11"/>
        <v>29.458648173066969</v>
      </c>
      <c r="AN21" s="374"/>
      <c r="AO21" s="423">
        <f>AO22+AO26+AO30</f>
        <v>712800</v>
      </c>
      <c r="AP21" s="126">
        <f>AP22+AP26+AP30</f>
        <v>713300</v>
      </c>
      <c r="AQ21" s="126">
        <f>AQ22+AQ26+AQ30</f>
        <v>643400</v>
      </c>
      <c r="AR21" s="126">
        <f t="shared" si="12"/>
        <v>2069500</v>
      </c>
      <c r="AS21" s="423">
        <f t="shared" si="13"/>
        <v>21.421177931891108</v>
      </c>
      <c r="AT21" s="374"/>
      <c r="AU21" s="423">
        <f t="shared" si="14"/>
        <v>4915500</v>
      </c>
      <c r="AV21" s="423">
        <f t="shared" si="15"/>
        <v>50.879826104958077</v>
      </c>
      <c r="AW21" s="374"/>
      <c r="AX21" s="423">
        <f t="shared" si="16"/>
        <v>9661000</v>
      </c>
      <c r="AY21" s="423">
        <f t="shared" si="17"/>
        <v>100</v>
      </c>
    </row>
    <row r="22" spans="1:51" ht="30" customHeight="1" x14ac:dyDescent="0.2">
      <c r="A22" s="82"/>
      <c r="B22" s="83"/>
      <c r="C22" s="83"/>
      <c r="D22" s="63"/>
      <c r="E22" s="60"/>
      <c r="F22" s="83"/>
      <c r="G22" s="104"/>
      <c r="H22" s="105"/>
      <c r="I22" s="59"/>
      <c r="J22" s="130" t="s">
        <v>63</v>
      </c>
      <c r="K22" s="61"/>
      <c r="L22" s="62"/>
      <c r="M22" s="63"/>
      <c r="N22" s="101" t="s">
        <v>64</v>
      </c>
      <c r="O22" s="102">
        <f>O23+O25+O24</f>
        <v>8120000</v>
      </c>
      <c r="P22" s="131">
        <f>P23+P25+P24</f>
        <v>8776000</v>
      </c>
      <c r="Q22" s="132">
        <f>Q23+Q25+Q24</f>
        <v>9490000</v>
      </c>
      <c r="R22" s="102">
        <f>R23+R25+R24</f>
        <v>8120000</v>
      </c>
      <c r="S22" s="378"/>
      <c r="T22" s="102">
        <f>T23+T25+T24</f>
        <v>1221000</v>
      </c>
      <c r="U22" s="102">
        <f>U23+U25+U24</f>
        <v>462000</v>
      </c>
      <c r="V22" s="102">
        <f>V23+V25+V24</f>
        <v>508000</v>
      </c>
      <c r="W22" s="102">
        <f t="shared" si="4"/>
        <v>2191000</v>
      </c>
      <c r="X22" s="102">
        <f t="shared" si="5"/>
        <v>26.982758620689655</v>
      </c>
      <c r="Y22" s="374"/>
      <c r="Z22" s="102">
        <f>Z23+Z25+Z24</f>
        <v>514000</v>
      </c>
      <c r="AA22" s="102">
        <f>AA23+AA25+AA24</f>
        <v>611000</v>
      </c>
      <c r="AB22" s="102">
        <f>AB23+AB25+AB24</f>
        <v>617000</v>
      </c>
      <c r="AC22" s="102">
        <f t="shared" si="6"/>
        <v>1742000</v>
      </c>
      <c r="AD22" s="424">
        <f t="shared" ref="AD22:AD29" si="22">AC22/(O22/100)</f>
        <v>21.453201970443349</v>
      </c>
      <c r="AE22" s="374"/>
      <c r="AF22" s="420">
        <f t="shared" si="8"/>
        <v>3933000</v>
      </c>
      <c r="AG22" s="420">
        <f t="shared" si="9"/>
        <v>48.435960591133004</v>
      </c>
      <c r="AH22" s="374"/>
      <c r="AI22" s="420">
        <f>AI23+AI25+AI24</f>
        <v>814000</v>
      </c>
      <c r="AJ22" s="102">
        <f>AJ23+AJ25+AJ24</f>
        <v>714000</v>
      </c>
      <c r="AK22" s="102">
        <f>AK23+AK25+AK24</f>
        <v>914000</v>
      </c>
      <c r="AL22" s="102">
        <f t="shared" si="10"/>
        <v>2442000</v>
      </c>
      <c r="AM22" s="424">
        <f t="shared" ref="AM22:AM29" si="23">AL22/(O22/100)</f>
        <v>30.073891625615765</v>
      </c>
      <c r="AN22" s="374"/>
      <c r="AO22" s="420">
        <f>AO23+AO25+AO24</f>
        <v>605000</v>
      </c>
      <c r="AP22" s="102">
        <f>AP23+AP25+AP24</f>
        <v>605000</v>
      </c>
      <c r="AQ22" s="102">
        <f>AQ23+AQ25+AQ24</f>
        <v>535000</v>
      </c>
      <c r="AR22" s="102">
        <f t="shared" si="12"/>
        <v>1745000</v>
      </c>
      <c r="AS22" s="424">
        <f t="shared" ref="AS22:AS29" si="24">AR22/(O22/100)</f>
        <v>21.490147783251231</v>
      </c>
      <c r="AT22" s="374"/>
      <c r="AU22" s="420">
        <f t="shared" si="14"/>
        <v>4187000</v>
      </c>
      <c r="AV22" s="420">
        <f t="shared" si="15"/>
        <v>51.564039408866996</v>
      </c>
      <c r="AW22" s="374"/>
      <c r="AX22" s="420">
        <f t="shared" si="16"/>
        <v>8120000</v>
      </c>
      <c r="AY22" s="420">
        <f t="shared" si="17"/>
        <v>100</v>
      </c>
    </row>
    <row r="23" spans="1:51" ht="30" customHeight="1" x14ac:dyDescent="0.2">
      <c r="A23" s="82"/>
      <c r="B23" s="83"/>
      <c r="C23" s="83"/>
      <c r="D23" s="63"/>
      <c r="E23" s="60"/>
      <c r="F23" s="83"/>
      <c r="G23" s="104"/>
      <c r="H23" s="105"/>
      <c r="I23" s="59"/>
      <c r="J23" s="60"/>
      <c r="K23" s="133">
        <v>1</v>
      </c>
      <c r="L23" s="62"/>
      <c r="M23" s="63"/>
      <c r="N23" s="134" t="s">
        <v>65</v>
      </c>
      <c r="O23" s="129">
        <v>7980000</v>
      </c>
      <c r="P23" s="136">
        <v>8626000</v>
      </c>
      <c r="Q23" s="137">
        <v>9320000</v>
      </c>
      <c r="R23" s="129">
        <v>7980000</v>
      </c>
      <c r="S23" s="375"/>
      <c r="T23" s="129">
        <v>1200000</v>
      </c>
      <c r="U23" s="129">
        <v>450000</v>
      </c>
      <c r="V23" s="129">
        <v>500000</v>
      </c>
      <c r="W23" s="129">
        <f t="shared" si="4"/>
        <v>2150000</v>
      </c>
      <c r="X23" s="135">
        <f t="shared" si="5"/>
        <v>26.942355889724311</v>
      </c>
      <c r="Y23" s="374"/>
      <c r="Z23" s="135">
        <v>500000</v>
      </c>
      <c r="AA23" s="129">
        <v>600000</v>
      </c>
      <c r="AB23" s="129">
        <v>600000</v>
      </c>
      <c r="AC23" s="129">
        <f>Z23+AA23+AB23</f>
        <v>1700000</v>
      </c>
      <c r="AD23" s="424">
        <f t="shared" si="22"/>
        <v>21.303258145363408</v>
      </c>
      <c r="AE23" s="374"/>
      <c r="AF23" s="424">
        <f t="shared" si="8"/>
        <v>3850000</v>
      </c>
      <c r="AG23" s="424">
        <f t="shared" si="9"/>
        <v>48.245614035087719</v>
      </c>
      <c r="AH23" s="374"/>
      <c r="AI23" s="424">
        <v>800000</v>
      </c>
      <c r="AJ23" s="129">
        <v>700000</v>
      </c>
      <c r="AK23" s="129">
        <v>900000</v>
      </c>
      <c r="AL23" s="129">
        <f>AI23+AJ23+AK23</f>
        <v>2400000</v>
      </c>
      <c r="AM23" s="424">
        <f t="shared" si="23"/>
        <v>30.075187969924812</v>
      </c>
      <c r="AN23" s="374"/>
      <c r="AO23" s="424">
        <v>600000</v>
      </c>
      <c r="AP23" s="129">
        <v>600000</v>
      </c>
      <c r="AQ23" s="129">
        <v>530000</v>
      </c>
      <c r="AR23" s="129">
        <f>AO23+AP23+AQ23</f>
        <v>1730000</v>
      </c>
      <c r="AS23" s="424">
        <f t="shared" si="24"/>
        <v>21.679197994987469</v>
      </c>
      <c r="AT23" s="374"/>
      <c r="AU23" s="424">
        <f t="shared" si="14"/>
        <v>4130000</v>
      </c>
      <c r="AV23" s="424">
        <f t="shared" si="15"/>
        <v>51.754385964912281</v>
      </c>
      <c r="AW23" s="374"/>
      <c r="AX23" s="424">
        <f t="shared" si="16"/>
        <v>7980000</v>
      </c>
      <c r="AY23" s="424">
        <f t="shared" si="17"/>
        <v>100</v>
      </c>
    </row>
    <row r="24" spans="1:51" ht="30" customHeight="1" x14ac:dyDescent="0.2">
      <c r="A24" s="82"/>
      <c r="B24" s="83"/>
      <c r="C24" s="83"/>
      <c r="D24" s="63"/>
      <c r="E24" s="60"/>
      <c r="F24" s="83"/>
      <c r="G24" s="104"/>
      <c r="H24" s="105"/>
      <c r="I24" s="59"/>
      <c r="J24" s="60"/>
      <c r="K24" s="133">
        <v>2</v>
      </c>
      <c r="L24" s="62"/>
      <c r="M24" s="63"/>
      <c r="N24" s="134" t="s">
        <v>73</v>
      </c>
      <c r="O24" s="135">
        <v>70000</v>
      </c>
      <c r="P24" s="136">
        <v>70000</v>
      </c>
      <c r="Q24" s="137">
        <v>80000</v>
      </c>
      <c r="R24" s="135">
        <v>70000</v>
      </c>
      <c r="S24" s="377"/>
      <c r="T24" s="129">
        <v>10000</v>
      </c>
      <c r="U24" s="129">
        <v>8000</v>
      </c>
      <c r="V24" s="129">
        <v>4000</v>
      </c>
      <c r="W24" s="129">
        <f t="shared" si="4"/>
        <v>22000</v>
      </c>
      <c r="X24" s="135">
        <f t="shared" si="5"/>
        <v>31.428571428571427</v>
      </c>
      <c r="Y24" s="374"/>
      <c r="Z24" s="135">
        <v>8000</v>
      </c>
      <c r="AA24" s="129">
        <v>5000</v>
      </c>
      <c r="AB24" s="129">
        <v>11000</v>
      </c>
      <c r="AC24" s="129">
        <f>Z24+AA24+AB24</f>
        <v>24000</v>
      </c>
      <c r="AD24" s="424">
        <f t="shared" si="22"/>
        <v>34.285714285714285</v>
      </c>
      <c r="AE24" s="374"/>
      <c r="AF24" s="424">
        <f t="shared" si="8"/>
        <v>46000</v>
      </c>
      <c r="AG24" s="424">
        <f t="shared" si="9"/>
        <v>65.714285714285708</v>
      </c>
      <c r="AH24" s="374"/>
      <c r="AI24" s="424">
        <v>5000</v>
      </c>
      <c r="AJ24" s="129">
        <v>5000</v>
      </c>
      <c r="AK24" s="129">
        <v>5000</v>
      </c>
      <c r="AL24" s="129">
        <f>AI24+AJ24+AK24</f>
        <v>15000</v>
      </c>
      <c r="AM24" s="424">
        <f t="shared" si="23"/>
        <v>21.428571428571427</v>
      </c>
      <c r="AN24" s="374"/>
      <c r="AO24" s="424">
        <v>3000</v>
      </c>
      <c r="AP24" s="129">
        <v>3000</v>
      </c>
      <c r="AQ24" s="129">
        <v>3000</v>
      </c>
      <c r="AR24" s="129">
        <f>AO24+AP24+AQ24</f>
        <v>9000</v>
      </c>
      <c r="AS24" s="424">
        <f t="shared" si="24"/>
        <v>12.857142857142858</v>
      </c>
      <c r="AT24" s="374"/>
      <c r="AU24" s="424">
        <f t="shared" si="14"/>
        <v>24000</v>
      </c>
      <c r="AV24" s="424">
        <f t="shared" si="15"/>
        <v>34.285714285714285</v>
      </c>
      <c r="AW24" s="374"/>
      <c r="AX24" s="424">
        <f t="shared" si="16"/>
        <v>70000</v>
      </c>
      <c r="AY24" s="424">
        <f t="shared" si="17"/>
        <v>100</v>
      </c>
    </row>
    <row r="25" spans="1:51" ht="30" customHeight="1" x14ac:dyDescent="0.2">
      <c r="A25" s="82"/>
      <c r="B25" s="83"/>
      <c r="C25" s="83"/>
      <c r="D25" s="63"/>
      <c r="E25" s="60"/>
      <c r="F25" s="83"/>
      <c r="G25" s="104"/>
      <c r="H25" s="105"/>
      <c r="I25" s="59"/>
      <c r="J25" s="60"/>
      <c r="K25" s="133">
        <v>4</v>
      </c>
      <c r="L25" s="62"/>
      <c r="M25" s="63"/>
      <c r="N25" s="134" t="s">
        <v>66</v>
      </c>
      <c r="O25" s="129">
        <v>70000</v>
      </c>
      <c r="P25" s="136">
        <v>80000</v>
      </c>
      <c r="Q25" s="137">
        <v>90000</v>
      </c>
      <c r="R25" s="129">
        <v>70000</v>
      </c>
      <c r="S25" s="375"/>
      <c r="T25" s="129">
        <v>11000</v>
      </c>
      <c r="U25" s="129">
        <v>4000</v>
      </c>
      <c r="V25" s="129">
        <v>4000</v>
      </c>
      <c r="W25" s="129">
        <f t="shared" si="4"/>
        <v>19000</v>
      </c>
      <c r="X25" s="135">
        <f t="shared" si="5"/>
        <v>27.142857142857142</v>
      </c>
      <c r="Y25" s="374"/>
      <c r="Z25" s="135">
        <v>6000</v>
      </c>
      <c r="AA25" s="129">
        <v>6000</v>
      </c>
      <c r="AB25" s="129">
        <v>6000</v>
      </c>
      <c r="AC25" s="129">
        <f>Z25+AA25+AB25</f>
        <v>18000</v>
      </c>
      <c r="AD25" s="424">
        <f t="shared" si="22"/>
        <v>25.714285714285715</v>
      </c>
      <c r="AE25" s="374"/>
      <c r="AF25" s="424">
        <f t="shared" si="8"/>
        <v>37000</v>
      </c>
      <c r="AG25" s="424">
        <f t="shared" si="9"/>
        <v>52.857142857142854</v>
      </c>
      <c r="AH25" s="374"/>
      <c r="AI25" s="424">
        <v>9000</v>
      </c>
      <c r="AJ25" s="129">
        <v>9000</v>
      </c>
      <c r="AK25" s="129">
        <v>9000</v>
      </c>
      <c r="AL25" s="129">
        <f>AI25+AJ25+AK25</f>
        <v>27000</v>
      </c>
      <c r="AM25" s="424">
        <f t="shared" si="23"/>
        <v>38.571428571428569</v>
      </c>
      <c r="AN25" s="374"/>
      <c r="AO25" s="424">
        <v>2000</v>
      </c>
      <c r="AP25" s="129">
        <v>2000</v>
      </c>
      <c r="AQ25" s="129">
        <v>2000</v>
      </c>
      <c r="AR25" s="129">
        <f>AO25+AP25+AQ25</f>
        <v>6000</v>
      </c>
      <c r="AS25" s="424">
        <f t="shared" si="24"/>
        <v>8.5714285714285712</v>
      </c>
      <c r="AT25" s="374"/>
      <c r="AU25" s="424">
        <f t="shared" si="14"/>
        <v>33000</v>
      </c>
      <c r="AV25" s="424">
        <f t="shared" si="15"/>
        <v>47.142857142857146</v>
      </c>
      <c r="AW25" s="374"/>
      <c r="AX25" s="424">
        <f t="shared" si="16"/>
        <v>70000</v>
      </c>
      <c r="AY25" s="424">
        <f t="shared" si="17"/>
        <v>100</v>
      </c>
    </row>
    <row r="26" spans="1:51" ht="30" customHeight="1" x14ac:dyDescent="0.2">
      <c r="A26" s="82"/>
      <c r="B26" s="83"/>
      <c r="C26" s="83"/>
      <c r="D26" s="63"/>
      <c r="E26" s="60"/>
      <c r="F26" s="83"/>
      <c r="G26" s="104"/>
      <c r="H26" s="105"/>
      <c r="I26" s="59"/>
      <c r="J26" s="130" t="s">
        <v>67</v>
      </c>
      <c r="K26" s="61"/>
      <c r="L26" s="62"/>
      <c r="M26" s="63"/>
      <c r="N26" s="101" t="s">
        <v>68</v>
      </c>
      <c r="O26" s="102">
        <f>O27+O29+O28</f>
        <v>1437000</v>
      </c>
      <c r="P26" s="131">
        <f>P27+P29+P28</f>
        <v>1541000</v>
      </c>
      <c r="Q26" s="132">
        <f>Q27+Q29+Q28</f>
        <v>1635000</v>
      </c>
      <c r="R26" s="102">
        <f>R27+R29+R28</f>
        <v>1437000</v>
      </c>
      <c r="S26" s="378"/>
      <c r="T26" s="102">
        <f>T27+T29+T28</f>
        <v>213000</v>
      </c>
      <c r="U26" s="102">
        <f>U27+U29+U28</f>
        <v>91000</v>
      </c>
      <c r="V26" s="102">
        <f>V27+V29+V28</f>
        <v>81000</v>
      </c>
      <c r="W26" s="102">
        <f t="shared" si="4"/>
        <v>385000</v>
      </c>
      <c r="X26" s="102">
        <f t="shared" si="5"/>
        <v>26.791927627000696</v>
      </c>
      <c r="Y26" s="374"/>
      <c r="Z26" s="102">
        <f>Z27+Z29+Z28</f>
        <v>102000</v>
      </c>
      <c r="AA26" s="102">
        <f>AA27+AA29+AA28</f>
        <v>161000</v>
      </c>
      <c r="AB26" s="102">
        <f>AB27+AB29+AB28</f>
        <v>112000</v>
      </c>
      <c r="AC26" s="102">
        <f t="shared" si="6"/>
        <v>375000</v>
      </c>
      <c r="AD26" s="424">
        <f t="shared" si="22"/>
        <v>26.096033402922757</v>
      </c>
      <c r="AE26" s="374"/>
      <c r="AF26" s="420">
        <f t="shared" si="8"/>
        <v>760000</v>
      </c>
      <c r="AG26" s="420">
        <f t="shared" si="9"/>
        <v>52.887961029923453</v>
      </c>
      <c r="AH26" s="374"/>
      <c r="AI26" s="420">
        <f>AI27+AI29+AI28</f>
        <v>121000</v>
      </c>
      <c r="AJ26" s="102">
        <f>AJ27+AJ29+AJ28</f>
        <v>122000</v>
      </c>
      <c r="AK26" s="102">
        <f>AK27+AK29+AK28</f>
        <v>131000</v>
      </c>
      <c r="AL26" s="102">
        <f t="shared" si="10"/>
        <v>374000</v>
      </c>
      <c r="AM26" s="424">
        <f t="shared" si="23"/>
        <v>26.026443980514962</v>
      </c>
      <c r="AN26" s="374"/>
      <c r="AO26" s="420">
        <f>AO27+AO29+AO28</f>
        <v>101000</v>
      </c>
      <c r="AP26" s="102">
        <f>AP27+AP29+AP28</f>
        <v>101000</v>
      </c>
      <c r="AQ26" s="102">
        <f>AQ27+AQ29+AQ28</f>
        <v>101000</v>
      </c>
      <c r="AR26" s="102">
        <f t="shared" si="12"/>
        <v>303000</v>
      </c>
      <c r="AS26" s="424">
        <f t="shared" si="24"/>
        <v>21.085594989561585</v>
      </c>
      <c r="AT26" s="374"/>
      <c r="AU26" s="420">
        <f t="shared" si="14"/>
        <v>677000</v>
      </c>
      <c r="AV26" s="420">
        <f t="shared" si="15"/>
        <v>47.112038970076547</v>
      </c>
      <c r="AW26" s="374"/>
      <c r="AX26" s="420">
        <f t="shared" si="16"/>
        <v>1437000</v>
      </c>
      <c r="AY26" s="420">
        <f t="shared" si="17"/>
        <v>100</v>
      </c>
    </row>
    <row r="27" spans="1:51" ht="30" customHeight="1" x14ac:dyDescent="0.2">
      <c r="A27" s="82"/>
      <c r="B27" s="83"/>
      <c r="C27" s="83"/>
      <c r="D27" s="63"/>
      <c r="E27" s="60"/>
      <c r="F27" s="83"/>
      <c r="G27" s="104"/>
      <c r="H27" s="105"/>
      <c r="I27" s="59"/>
      <c r="J27" s="60"/>
      <c r="K27" s="133">
        <v>1</v>
      </c>
      <c r="L27" s="62"/>
      <c r="M27" s="63"/>
      <c r="N27" s="134" t="s">
        <v>65</v>
      </c>
      <c r="O27" s="129">
        <v>1420000</v>
      </c>
      <c r="P27" s="136">
        <v>1520000</v>
      </c>
      <c r="Q27" s="137">
        <v>1610000</v>
      </c>
      <c r="R27" s="129">
        <v>1420000</v>
      </c>
      <c r="S27" s="375"/>
      <c r="T27" s="129">
        <v>210000</v>
      </c>
      <c r="U27" s="129">
        <v>90000</v>
      </c>
      <c r="V27" s="129">
        <v>80000</v>
      </c>
      <c r="W27" s="129">
        <f t="shared" si="4"/>
        <v>380000</v>
      </c>
      <c r="X27" s="135">
        <f t="shared" si="5"/>
        <v>26.760563380281692</v>
      </c>
      <c r="Y27" s="374"/>
      <c r="Z27" s="135">
        <v>100000</v>
      </c>
      <c r="AA27" s="129">
        <v>160000</v>
      </c>
      <c r="AB27" s="129">
        <v>110000</v>
      </c>
      <c r="AC27" s="129">
        <f t="shared" si="6"/>
        <v>370000</v>
      </c>
      <c r="AD27" s="424">
        <f t="shared" si="22"/>
        <v>26.056338028169016</v>
      </c>
      <c r="AE27" s="374"/>
      <c r="AF27" s="424">
        <f t="shared" si="8"/>
        <v>750000</v>
      </c>
      <c r="AG27" s="424">
        <f t="shared" si="9"/>
        <v>52.816901408450704</v>
      </c>
      <c r="AH27" s="374"/>
      <c r="AI27" s="424">
        <v>120000</v>
      </c>
      <c r="AJ27" s="129">
        <v>120000</v>
      </c>
      <c r="AK27" s="129">
        <v>130000</v>
      </c>
      <c r="AL27" s="129">
        <f t="shared" si="10"/>
        <v>370000</v>
      </c>
      <c r="AM27" s="424">
        <f t="shared" si="23"/>
        <v>26.056338028169016</v>
      </c>
      <c r="AN27" s="374"/>
      <c r="AO27" s="424">
        <v>100000</v>
      </c>
      <c r="AP27" s="129">
        <v>100000</v>
      </c>
      <c r="AQ27" s="129">
        <v>100000</v>
      </c>
      <c r="AR27" s="129">
        <f t="shared" si="12"/>
        <v>300000</v>
      </c>
      <c r="AS27" s="424">
        <f t="shared" si="24"/>
        <v>21.12676056338028</v>
      </c>
      <c r="AT27" s="374"/>
      <c r="AU27" s="424">
        <f t="shared" si="14"/>
        <v>670000</v>
      </c>
      <c r="AV27" s="424">
        <f t="shared" si="15"/>
        <v>47.183098591549296</v>
      </c>
      <c r="AW27" s="374"/>
      <c r="AX27" s="424">
        <f t="shared" si="16"/>
        <v>1420000</v>
      </c>
      <c r="AY27" s="424">
        <f t="shared" si="17"/>
        <v>100</v>
      </c>
    </row>
    <row r="28" spans="1:51" ht="30" customHeight="1" x14ac:dyDescent="0.2">
      <c r="A28" s="82"/>
      <c r="B28" s="83"/>
      <c r="C28" s="83"/>
      <c r="D28" s="63"/>
      <c r="E28" s="60"/>
      <c r="F28" s="83"/>
      <c r="G28" s="104"/>
      <c r="H28" s="105"/>
      <c r="I28" s="59"/>
      <c r="J28" s="60"/>
      <c r="K28" s="133">
        <v>2</v>
      </c>
      <c r="L28" s="62"/>
      <c r="M28" s="63"/>
      <c r="N28" s="134" t="s">
        <v>73</v>
      </c>
      <c r="O28" s="135">
        <v>13000</v>
      </c>
      <c r="P28" s="136">
        <v>15000</v>
      </c>
      <c r="Q28" s="137">
        <v>18000</v>
      </c>
      <c r="R28" s="135">
        <v>13000</v>
      </c>
      <c r="S28" s="377"/>
      <c r="T28" s="129">
        <v>2000</v>
      </c>
      <c r="U28" s="129">
        <v>1000</v>
      </c>
      <c r="V28" s="129">
        <v>1000</v>
      </c>
      <c r="W28" s="129">
        <f t="shared" si="4"/>
        <v>4000</v>
      </c>
      <c r="X28" s="135">
        <f t="shared" si="5"/>
        <v>30.76923076923077</v>
      </c>
      <c r="Y28" s="374"/>
      <c r="Z28" s="135">
        <v>1000</v>
      </c>
      <c r="AA28" s="129">
        <v>1000</v>
      </c>
      <c r="AB28" s="129">
        <v>1000</v>
      </c>
      <c r="AC28" s="129">
        <f t="shared" si="6"/>
        <v>3000</v>
      </c>
      <c r="AD28" s="424">
        <f t="shared" si="22"/>
        <v>23.076923076923077</v>
      </c>
      <c r="AE28" s="374"/>
      <c r="AF28" s="424">
        <f t="shared" si="8"/>
        <v>7000</v>
      </c>
      <c r="AG28" s="424">
        <f t="shared" si="9"/>
        <v>53.846153846153847</v>
      </c>
      <c r="AH28" s="374"/>
      <c r="AI28" s="424">
        <v>1000</v>
      </c>
      <c r="AJ28" s="129">
        <v>1000</v>
      </c>
      <c r="AK28" s="129">
        <v>1000</v>
      </c>
      <c r="AL28" s="129">
        <f t="shared" si="10"/>
        <v>3000</v>
      </c>
      <c r="AM28" s="424">
        <f t="shared" si="23"/>
        <v>23.076923076923077</v>
      </c>
      <c r="AN28" s="374"/>
      <c r="AO28" s="424">
        <v>1000</v>
      </c>
      <c r="AP28" s="129">
        <v>1000</v>
      </c>
      <c r="AQ28" s="129">
        <v>1000</v>
      </c>
      <c r="AR28" s="129">
        <f t="shared" si="12"/>
        <v>3000</v>
      </c>
      <c r="AS28" s="424">
        <f t="shared" si="24"/>
        <v>23.076923076923077</v>
      </c>
      <c r="AT28" s="374"/>
      <c r="AU28" s="424">
        <f t="shared" si="14"/>
        <v>6000</v>
      </c>
      <c r="AV28" s="424">
        <f t="shared" si="15"/>
        <v>46.153846153846153</v>
      </c>
      <c r="AW28" s="374"/>
      <c r="AX28" s="424">
        <f t="shared" si="16"/>
        <v>13000</v>
      </c>
      <c r="AY28" s="424">
        <f t="shared" si="17"/>
        <v>100</v>
      </c>
    </row>
    <row r="29" spans="1:51" ht="30" customHeight="1" x14ac:dyDescent="0.2">
      <c r="A29" s="82"/>
      <c r="B29" s="83"/>
      <c r="C29" s="83"/>
      <c r="D29" s="63"/>
      <c r="E29" s="60"/>
      <c r="F29" s="83"/>
      <c r="G29" s="104"/>
      <c r="H29" s="105"/>
      <c r="I29" s="59"/>
      <c r="J29" s="60"/>
      <c r="K29" s="133">
        <v>4</v>
      </c>
      <c r="L29" s="62"/>
      <c r="M29" s="63"/>
      <c r="N29" s="134" t="s">
        <v>66</v>
      </c>
      <c r="O29" s="129">
        <v>4000</v>
      </c>
      <c r="P29" s="136">
        <v>6000</v>
      </c>
      <c r="Q29" s="137">
        <v>7000</v>
      </c>
      <c r="R29" s="129">
        <v>4000</v>
      </c>
      <c r="S29" s="375"/>
      <c r="T29" s="129">
        <v>1000</v>
      </c>
      <c r="U29" s="129"/>
      <c r="V29" s="129"/>
      <c r="W29" s="129">
        <f t="shared" si="4"/>
        <v>1000</v>
      </c>
      <c r="X29" s="135">
        <f t="shared" si="5"/>
        <v>25</v>
      </c>
      <c r="Y29" s="374"/>
      <c r="Z29" s="135">
        <v>1000</v>
      </c>
      <c r="AA29" s="129"/>
      <c r="AB29" s="129">
        <v>1000</v>
      </c>
      <c r="AC29" s="129">
        <f t="shared" si="6"/>
        <v>2000</v>
      </c>
      <c r="AD29" s="424">
        <f t="shared" si="22"/>
        <v>50</v>
      </c>
      <c r="AE29" s="374"/>
      <c r="AF29" s="424">
        <f t="shared" si="8"/>
        <v>3000</v>
      </c>
      <c r="AG29" s="424">
        <f t="shared" si="9"/>
        <v>75</v>
      </c>
      <c r="AH29" s="374"/>
      <c r="AI29" s="424"/>
      <c r="AJ29" s="129">
        <v>1000</v>
      </c>
      <c r="AK29" s="129"/>
      <c r="AL29" s="129">
        <f t="shared" si="10"/>
        <v>1000</v>
      </c>
      <c r="AM29" s="424">
        <f t="shared" si="23"/>
        <v>25</v>
      </c>
      <c r="AN29" s="374"/>
      <c r="AO29" s="424"/>
      <c r="AP29" s="129"/>
      <c r="AQ29" s="129"/>
      <c r="AR29" s="129">
        <f t="shared" si="12"/>
        <v>0</v>
      </c>
      <c r="AS29" s="424">
        <f t="shared" si="24"/>
        <v>0</v>
      </c>
      <c r="AT29" s="374"/>
      <c r="AU29" s="424">
        <f t="shared" si="14"/>
        <v>1000</v>
      </c>
      <c r="AV29" s="424">
        <f t="shared" si="15"/>
        <v>25</v>
      </c>
      <c r="AW29" s="374"/>
      <c r="AX29" s="424">
        <f t="shared" si="16"/>
        <v>4000</v>
      </c>
      <c r="AY29" s="424">
        <f t="shared" si="17"/>
        <v>100</v>
      </c>
    </row>
    <row r="30" spans="1:51" ht="30" customHeight="1" x14ac:dyDescent="0.2">
      <c r="A30" s="82"/>
      <c r="B30" s="83"/>
      <c r="C30" s="83"/>
      <c r="D30" s="63"/>
      <c r="E30" s="60"/>
      <c r="F30" s="83"/>
      <c r="G30" s="104"/>
      <c r="H30" s="105"/>
      <c r="I30" s="59"/>
      <c r="J30" s="130" t="s">
        <v>55</v>
      </c>
      <c r="K30" s="61"/>
      <c r="L30" s="62"/>
      <c r="M30" s="63"/>
      <c r="N30" s="101" t="s">
        <v>56</v>
      </c>
      <c r="O30" s="103">
        <f>O31+O32+O33+O34</f>
        <v>104000</v>
      </c>
      <c r="P30" s="131">
        <f>P31+P32+P33+P34</f>
        <v>109000</v>
      </c>
      <c r="Q30" s="132">
        <f>Q31+Q32+Q33+Q34</f>
        <v>114000</v>
      </c>
      <c r="R30" s="103">
        <f>R31+R32+R33+R34</f>
        <v>104000</v>
      </c>
      <c r="S30" s="379"/>
      <c r="T30" s="103">
        <f>T31+T32+T33+T34</f>
        <v>8100</v>
      </c>
      <c r="U30" s="103">
        <f>U31+U32+U33+U34</f>
        <v>6700</v>
      </c>
      <c r="V30" s="103">
        <f>V31+V32+V33+V34</f>
        <v>7100</v>
      </c>
      <c r="W30" s="103">
        <f t="shared" si="4"/>
        <v>21900</v>
      </c>
      <c r="X30" s="102">
        <f t="shared" si="5"/>
        <v>21.057692307692307</v>
      </c>
      <c r="Y30" s="374"/>
      <c r="Z30" s="102">
        <f>Z31+Z32+Z33+Z34</f>
        <v>9800</v>
      </c>
      <c r="AA30" s="103">
        <f>AA31+AA32+AA33+AA34</f>
        <v>10200</v>
      </c>
      <c r="AB30" s="103">
        <f>AB31+AB32+AB33+AB34</f>
        <v>10600</v>
      </c>
      <c r="AC30" s="103">
        <f t="shared" si="6"/>
        <v>30600</v>
      </c>
      <c r="AD30" s="420">
        <f>AC30/(R30/100)</f>
        <v>29.423076923076923</v>
      </c>
      <c r="AE30" s="374"/>
      <c r="AF30" s="420">
        <f t="shared" si="8"/>
        <v>52500</v>
      </c>
      <c r="AG30" s="420">
        <f t="shared" si="9"/>
        <v>50.480769230769234</v>
      </c>
      <c r="AH30" s="374"/>
      <c r="AI30" s="420">
        <f>AI31+AI32+AI33+AI34</f>
        <v>9700</v>
      </c>
      <c r="AJ30" s="103">
        <f>AJ31+AJ32+AJ33+AJ34</f>
        <v>10000</v>
      </c>
      <c r="AK30" s="103">
        <f>AK31+AK32+AK33+AK34</f>
        <v>10300</v>
      </c>
      <c r="AL30" s="103">
        <f t="shared" si="10"/>
        <v>30000</v>
      </c>
      <c r="AM30" s="420">
        <f>AL30/(R30/100)</f>
        <v>28.846153846153847</v>
      </c>
      <c r="AN30" s="374"/>
      <c r="AO30" s="420">
        <f>AO31+AO32+AO33+AO34</f>
        <v>6800</v>
      </c>
      <c r="AP30" s="103">
        <f>AP31+AP32+AP33+AP34</f>
        <v>7300</v>
      </c>
      <c r="AQ30" s="103">
        <f>AQ31+AQ32+AQ33+AQ34</f>
        <v>7400</v>
      </c>
      <c r="AR30" s="103">
        <f t="shared" si="12"/>
        <v>21500</v>
      </c>
      <c r="AS30" s="420">
        <f>AR30/(R30/100)</f>
        <v>20.673076923076923</v>
      </c>
      <c r="AT30" s="374"/>
      <c r="AU30" s="420">
        <f t="shared" si="14"/>
        <v>51500</v>
      </c>
      <c r="AV30" s="420">
        <f t="shared" si="15"/>
        <v>49.519230769230766</v>
      </c>
      <c r="AW30" s="374"/>
      <c r="AX30" s="420">
        <f t="shared" si="16"/>
        <v>104000</v>
      </c>
      <c r="AY30" s="420">
        <f t="shared" si="17"/>
        <v>100</v>
      </c>
    </row>
    <row r="31" spans="1:51" ht="30" customHeight="1" x14ac:dyDescent="0.2">
      <c r="A31" s="82"/>
      <c r="B31" s="83"/>
      <c r="C31" s="83"/>
      <c r="D31" s="63"/>
      <c r="E31" s="60"/>
      <c r="F31" s="83"/>
      <c r="G31" s="104"/>
      <c r="H31" s="105"/>
      <c r="I31" s="59"/>
      <c r="J31" s="60"/>
      <c r="K31" s="133">
        <v>2</v>
      </c>
      <c r="L31" s="62"/>
      <c r="M31" s="63"/>
      <c r="N31" s="134" t="s">
        <v>57</v>
      </c>
      <c r="O31" s="129">
        <v>18000</v>
      </c>
      <c r="P31" s="136">
        <v>19000</v>
      </c>
      <c r="Q31" s="137">
        <v>20000</v>
      </c>
      <c r="R31" s="129">
        <v>18000</v>
      </c>
      <c r="S31" s="375"/>
      <c r="T31" s="129">
        <v>1400</v>
      </c>
      <c r="U31" s="129">
        <v>1500</v>
      </c>
      <c r="V31" s="129">
        <v>1600</v>
      </c>
      <c r="W31" s="129">
        <f t="shared" si="4"/>
        <v>4500</v>
      </c>
      <c r="X31" s="135">
        <f t="shared" si="5"/>
        <v>25</v>
      </c>
      <c r="Y31" s="374"/>
      <c r="Z31" s="135">
        <v>1400</v>
      </c>
      <c r="AA31" s="129">
        <v>1700</v>
      </c>
      <c r="AB31" s="129">
        <v>1900</v>
      </c>
      <c r="AC31" s="129">
        <f t="shared" si="6"/>
        <v>5000</v>
      </c>
      <c r="AD31" s="424">
        <f>AC31/(R31/100)</f>
        <v>27.777777777777779</v>
      </c>
      <c r="AE31" s="374"/>
      <c r="AF31" s="424">
        <f t="shared" si="8"/>
        <v>9500</v>
      </c>
      <c r="AG31" s="424">
        <f t="shared" si="9"/>
        <v>52.777777777777779</v>
      </c>
      <c r="AH31" s="374"/>
      <c r="AI31" s="424">
        <v>1400</v>
      </c>
      <c r="AJ31" s="129">
        <v>1500</v>
      </c>
      <c r="AK31" s="129">
        <v>1600</v>
      </c>
      <c r="AL31" s="129">
        <f t="shared" si="10"/>
        <v>4500</v>
      </c>
      <c r="AM31" s="424">
        <f>AL31/(R31/100)</f>
        <v>25</v>
      </c>
      <c r="AN31" s="374"/>
      <c r="AO31" s="424">
        <v>1400</v>
      </c>
      <c r="AP31" s="129">
        <v>1500</v>
      </c>
      <c r="AQ31" s="129">
        <v>1100</v>
      </c>
      <c r="AR31" s="129">
        <f t="shared" si="12"/>
        <v>4000</v>
      </c>
      <c r="AS31" s="424">
        <f>AR31/(R31/100)</f>
        <v>22.222222222222221</v>
      </c>
      <c r="AT31" s="374"/>
      <c r="AU31" s="424">
        <f t="shared" si="14"/>
        <v>8500</v>
      </c>
      <c r="AV31" s="424">
        <f t="shared" si="15"/>
        <v>47.222222222222221</v>
      </c>
      <c r="AW31" s="374"/>
      <c r="AX31" s="424">
        <f t="shared" si="16"/>
        <v>18000</v>
      </c>
      <c r="AY31" s="424">
        <f t="shared" si="17"/>
        <v>100</v>
      </c>
    </row>
    <row r="32" spans="1:51" ht="30" customHeight="1" x14ac:dyDescent="0.2">
      <c r="A32" s="82"/>
      <c r="B32" s="83"/>
      <c r="C32" s="83"/>
      <c r="D32" s="63"/>
      <c r="E32" s="60"/>
      <c r="F32" s="83"/>
      <c r="G32" s="104"/>
      <c r="H32" s="105"/>
      <c r="I32" s="59"/>
      <c r="J32" s="60"/>
      <c r="K32" s="133">
        <v>3</v>
      </c>
      <c r="L32" s="62"/>
      <c r="M32" s="63"/>
      <c r="N32" s="134" t="s">
        <v>69</v>
      </c>
      <c r="O32" s="129">
        <v>76000</v>
      </c>
      <c r="P32" s="136">
        <v>80000</v>
      </c>
      <c r="Q32" s="137">
        <v>84000</v>
      </c>
      <c r="R32" s="129">
        <v>76000</v>
      </c>
      <c r="S32" s="375"/>
      <c r="T32" s="129">
        <v>6000</v>
      </c>
      <c r="U32" s="129">
        <v>4500</v>
      </c>
      <c r="V32" s="129">
        <v>4700</v>
      </c>
      <c r="W32" s="129">
        <f t="shared" si="4"/>
        <v>15200</v>
      </c>
      <c r="X32" s="135">
        <f t="shared" si="5"/>
        <v>20</v>
      </c>
      <c r="Y32" s="374"/>
      <c r="Z32" s="135">
        <v>7500</v>
      </c>
      <c r="AA32" s="129">
        <v>7600</v>
      </c>
      <c r="AB32" s="129">
        <v>7700</v>
      </c>
      <c r="AC32" s="129">
        <f t="shared" si="6"/>
        <v>22800</v>
      </c>
      <c r="AD32" s="424">
        <f>AC32/(R32/100)</f>
        <v>30</v>
      </c>
      <c r="AE32" s="374"/>
      <c r="AF32" s="424">
        <f t="shared" si="8"/>
        <v>38000</v>
      </c>
      <c r="AG32" s="424">
        <f t="shared" si="9"/>
        <v>50</v>
      </c>
      <c r="AH32" s="374"/>
      <c r="AI32" s="424">
        <v>7500</v>
      </c>
      <c r="AJ32" s="129">
        <v>7600</v>
      </c>
      <c r="AK32" s="129">
        <v>7700</v>
      </c>
      <c r="AL32" s="129">
        <f t="shared" si="10"/>
        <v>22800</v>
      </c>
      <c r="AM32" s="424">
        <f>AL32/(R32/100)</f>
        <v>30</v>
      </c>
      <c r="AN32" s="374"/>
      <c r="AO32" s="424">
        <v>4700</v>
      </c>
      <c r="AP32" s="129">
        <v>5000</v>
      </c>
      <c r="AQ32" s="129">
        <v>5500</v>
      </c>
      <c r="AR32" s="129">
        <f t="shared" si="12"/>
        <v>15200</v>
      </c>
      <c r="AS32" s="424">
        <f>AR32/(R32/100)</f>
        <v>20</v>
      </c>
      <c r="AT32" s="374"/>
      <c r="AU32" s="424">
        <f t="shared" si="14"/>
        <v>38000</v>
      </c>
      <c r="AV32" s="424">
        <f t="shared" si="15"/>
        <v>50</v>
      </c>
      <c r="AW32" s="374"/>
      <c r="AX32" s="424">
        <f t="shared" si="16"/>
        <v>76000</v>
      </c>
      <c r="AY32" s="424">
        <f t="shared" si="17"/>
        <v>100</v>
      </c>
    </row>
    <row r="33" spans="1:51" ht="30" customHeight="1" x14ac:dyDescent="0.2">
      <c r="A33" s="82"/>
      <c r="B33" s="83"/>
      <c r="C33" s="83"/>
      <c r="D33" s="63"/>
      <c r="E33" s="60"/>
      <c r="F33" s="83"/>
      <c r="G33" s="104"/>
      <c r="H33" s="105"/>
      <c r="I33" s="59"/>
      <c r="J33" s="60"/>
      <c r="K33" s="133">
        <v>5</v>
      </c>
      <c r="L33" s="62"/>
      <c r="M33" s="63"/>
      <c r="N33" s="134" t="s">
        <v>58</v>
      </c>
      <c r="O33" s="129">
        <v>4000</v>
      </c>
      <c r="P33" s="136">
        <v>4000</v>
      </c>
      <c r="Q33" s="137">
        <v>4000</v>
      </c>
      <c r="R33" s="129">
        <v>4000</v>
      </c>
      <c r="S33" s="375"/>
      <c r="T33" s="129">
        <v>300</v>
      </c>
      <c r="U33" s="129">
        <v>300</v>
      </c>
      <c r="V33" s="129">
        <v>400</v>
      </c>
      <c r="W33" s="129">
        <f t="shared" si="4"/>
        <v>1000</v>
      </c>
      <c r="X33" s="135">
        <f t="shared" si="5"/>
        <v>25</v>
      </c>
      <c r="Y33" s="374"/>
      <c r="Z33" s="135">
        <v>300</v>
      </c>
      <c r="AA33" s="129">
        <v>300</v>
      </c>
      <c r="AB33" s="129">
        <v>400</v>
      </c>
      <c r="AC33" s="129">
        <f t="shared" si="6"/>
        <v>1000</v>
      </c>
      <c r="AD33" s="424">
        <f>AC33/(R33/100)</f>
        <v>25</v>
      </c>
      <c r="AE33" s="374"/>
      <c r="AF33" s="424">
        <f t="shared" si="8"/>
        <v>2000</v>
      </c>
      <c r="AG33" s="424">
        <f t="shared" si="9"/>
        <v>50</v>
      </c>
      <c r="AH33" s="374"/>
      <c r="AI33" s="424">
        <v>300</v>
      </c>
      <c r="AJ33" s="129">
        <v>400</v>
      </c>
      <c r="AK33" s="129">
        <v>500</v>
      </c>
      <c r="AL33" s="129">
        <f t="shared" si="10"/>
        <v>1200</v>
      </c>
      <c r="AM33" s="424">
        <f>AL33/(R33/100)</f>
        <v>30</v>
      </c>
      <c r="AN33" s="374"/>
      <c r="AO33" s="424">
        <v>200</v>
      </c>
      <c r="AP33" s="129">
        <v>300</v>
      </c>
      <c r="AQ33" s="129">
        <v>300</v>
      </c>
      <c r="AR33" s="129">
        <f t="shared" si="12"/>
        <v>800</v>
      </c>
      <c r="AS33" s="424">
        <f>AR33/(R33/100)</f>
        <v>20</v>
      </c>
      <c r="AT33" s="374"/>
      <c r="AU33" s="424">
        <f t="shared" si="14"/>
        <v>2000</v>
      </c>
      <c r="AV33" s="424">
        <f t="shared" si="15"/>
        <v>50</v>
      </c>
      <c r="AW33" s="374"/>
      <c r="AX33" s="424">
        <f t="shared" si="16"/>
        <v>4000</v>
      </c>
      <c r="AY33" s="424">
        <f t="shared" si="17"/>
        <v>100</v>
      </c>
    </row>
    <row r="34" spans="1:51" ht="30" customHeight="1" x14ac:dyDescent="0.2">
      <c r="A34" s="82"/>
      <c r="B34" s="83"/>
      <c r="C34" s="83"/>
      <c r="D34" s="63"/>
      <c r="E34" s="60"/>
      <c r="F34" s="83"/>
      <c r="G34" s="104"/>
      <c r="H34" s="105"/>
      <c r="I34" s="59"/>
      <c r="J34" s="60"/>
      <c r="K34" s="133">
        <v>7</v>
      </c>
      <c r="L34" s="62"/>
      <c r="M34" s="63"/>
      <c r="N34" s="134" t="s">
        <v>59</v>
      </c>
      <c r="O34" s="129">
        <v>6000</v>
      </c>
      <c r="P34" s="136">
        <v>6000</v>
      </c>
      <c r="Q34" s="137">
        <v>6000</v>
      </c>
      <c r="R34" s="129">
        <v>6000</v>
      </c>
      <c r="S34" s="375"/>
      <c r="T34" s="129">
        <v>400</v>
      </c>
      <c r="U34" s="129">
        <v>400</v>
      </c>
      <c r="V34" s="129">
        <v>400</v>
      </c>
      <c r="W34" s="129">
        <f t="shared" si="4"/>
        <v>1200</v>
      </c>
      <c r="X34" s="135">
        <f t="shared" si="5"/>
        <v>20</v>
      </c>
      <c r="Y34" s="374"/>
      <c r="Z34" s="135">
        <v>600</v>
      </c>
      <c r="AA34" s="129">
        <v>600</v>
      </c>
      <c r="AB34" s="129">
        <v>600</v>
      </c>
      <c r="AC34" s="129">
        <f t="shared" si="6"/>
        <v>1800</v>
      </c>
      <c r="AD34" s="424">
        <f>AC34/(R34/100)</f>
        <v>30</v>
      </c>
      <c r="AE34" s="374"/>
      <c r="AF34" s="424">
        <f t="shared" si="8"/>
        <v>3000</v>
      </c>
      <c r="AG34" s="424">
        <f t="shared" si="9"/>
        <v>50</v>
      </c>
      <c r="AH34" s="374"/>
      <c r="AI34" s="424">
        <v>500</v>
      </c>
      <c r="AJ34" s="129">
        <v>500</v>
      </c>
      <c r="AK34" s="129">
        <v>500</v>
      </c>
      <c r="AL34" s="129">
        <f t="shared" si="10"/>
        <v>1500</v>
      </c>
      <c r="AM34" s="424">
        <f>AL34/(R34/100)</f>
        <v>25</v>
      </c>
      <c r="AN34" s="374"/>
      <c r="AO34" s="424">
        <v>500</v>
      </c>
      <c r="AP34" s="129">
        <v>500</v>
      </c>
      <c r="AQ34" s="129">
        <v>500</v>
      </c>
      <c r="AR34" s="129">
        <f t="shared" si="12"/>
        <v>1500</v>
      </c>
      <c r="AS34" s="424">
        <f>AR34/(R34/100)</f>
        <v>25</v>
      </c>
      <c r="AT34" s="374"/>
      <c r="AU34" s="424">
        <f t="shared" si="14"/>
        <v>3000</v>
      </c>
      <c r="AV34" s="424">
        <f t="shared" si="15"/>
        <v>50</v>
      </c>
      <c r="AW34" s="374"/>
      <c r="AX34" s="424">
        <f t="shared" si="16"/>
        <v>6000</v>
      </c>
      <c r="AY34" s="424">
        <f t="shared" si="17"/>
        <v>100</v>
      </c>
    </row>
    <row r="35" spans="1:51" ht="30" customHeight="1" x14ac:dyDescent="0.2">
      <c r="A35" s="82"/>
      <c r="B35" s="83"/>
      <c r="C35" s="83"/>
      <c r="D35" s="63"/>
      <c r="E35" s="60"/>
      <c r="F35" s="83"/>
      <c r="G35" s="109"/>
      <c r="H35" s="110" t="s">
        <v>52</v>
      </c>
      <c r="I35" s="111"/>
      <c r="J35" s="112"/>
      <c r="K35" s="113"/>
      <c r="L35" s="114"/>
      <c r="M35" s="115"/>
      <c r="N35" s="116" t="s">
        <v>53</v>
      </c>
      <c r="O35" s="118">
        <f t="shared" ref="O35:R36" si="25">O36</f>
        <v>22000</v>
      </c>
      <c r="P35" s="119">
        <f t="shared" si="25"/>
        <v>21000</v>
      </c>
      <c r="Q35" s="120">
        <f t="shared" si="25"/>
        <v>20000</v>
      </c>
      <c r="R35" s="118">
        <f t="shared" si="25"/>
        <v>22000</v>
      </c>
      <c r="S35" s="379"/>
      <c r="T35" s="118">
        <f>T36</f>
        <v>1600</v>
      </c>
      <c r="U35" s="118">
        <f>U36</f>
        <v>1700</v>
      </c>
      <c r="V35" s="118">
        <f>V36</f>
        <v>1800</v>
      </c>
      <c r="W35" s="118">
        <f>W36</f>
        <v>5100</v>
      </c>
      <c r="X35" s="117">
        <f t="shared" si="5"/>
        <v>23.181818181818183</v>
      </c>
      <c r="Y35" s="374"/>
      <c r="Z35" s="117">
        <f>Z36</f>
        <v>1900</v>
      </c>
      <c r="AA35" s="118">
        <f>AA36</f>
        <v>1900</v>
      </c>
      <c r="AB35" s="118">
        <f>AB36</f>
        <v>1900</v>
      </c>
      <c r="AC35" s="118">
        <f>AC36</f>
        <v>5700</v>
      </c>
      <c r="AD35" s="422">
        <f t="shared" si="7"/>
        <v>25.90909090909091</v>
      </c>
      <c r="AE35" s="374"/>
      <c r="AF35" s="422">
        <f t="shared" si="8"/>
        <v>10800</v>
      </c>
      <c r="AG35" s="422">
        <f t="shared" si="9"/>
        <v>49.090909090909093</v>
      </c>
      <c r="AH35" s="374"/>
      <c r="AI35" s="422">
        <f t="shared" ref="AI35:AL36" si="26">AI36</f>
        <v>1900</v>
      </c>
      <c r="AJ35" s="118">
        <f t="shared" si="26"/>
        <v>1900</v>
      </c>
      <c r="AK35" s="118">
        <f t="shared" si="26"/>
        <v>1900</v>
      </c>
      <c r="AL35" s="118">
        <f t="shared" si="26"/>
        <v>5700</v>
      </c>
      <c r="AM35" s="422">
        <f t="shared" si="11"/>
        <v>25.90909090909091</v>
      </c>
      <c r="AN35" s="374"/>
      <c r="AO35" s="422">
        <f>AO36</f>
        <v>2500</v>
      </c>
      <c r="AP35" s="118">
        <f>AP36</f>
        <v>2000</v>
      </c>
      <c r="AQ35" s="118">
        <f>AQ36</f>
        <v>1000</v>
      </c>
      <c r="AR35" s="118">
        <f>AR36</f>
        <v>5500</v>
      </c>
      <c r="AS35" s="422">
        <f t="shared" si="13"/>
        <v>25</v>
      </c>
      <c r="AT35" s="374"/>
      <c r="AU35" s="422">
        <f>AU36</f>
        <v>11200</v>
      </c>
      <c r="AV35" s="422">
        <f t="shared" si="15"/>
        <v>50.909090909090907</v>
      </c>
      <c r="AW35" s="374"/>
      <c r="AX35" s="422">
        <f t="shared" si="16"/>
        <v>22000</v>
      </c>
      <c r="AY35" s="422">
        <f t="shared" si="17"/>
        <v>100</v>
      </c>
    </row>
    <row r="36" spans="1:51" ht="30" customHeight="1" x14ac:dyDescent="0.2">
      <c r="A36" s="82"/>
      <c r="B36" s="83"/>
      <c r="C36" s="83"/>
      <c r="D36" s="63"/>
      <c r="E36" s="60"/>
      <c r="F36" s="83"/>
      <c r="G36" s="104"/>
      <c r="H36" s="105"/>
      <c r="I36" s="123">
        <v>2</v>
      </c>
      <c r="J36" s="60"/>
      <c r="K36" s="61"/>
      <c r="L36" s="62"/>
      <c r="M36" s="63"/>
      <c r="N36" s="124" t="s">
        <v>54</v>
      </c>
      <c r="O36" s="126">
        <f t="shared" si="25"/>
        <v>22000</v>
      </c>
      <c r="P36" s="127">
        <f t="shared" si="25"/>
        <v>21000</v>
      </c>
      <c r="Q36" s="128">
        <f t="shared" si="25"/>
        <v>20000</v>
      </c>
      <c r="R36" s="126">
        <f t="shared" si="25"/>
        <v>22000</v>
      </c>
      <c r="S36" s="388"/>
      <c r="T36" s="126">
        <f>T37</f>
        <v>1600</v>
      </c>
      <c r="U36" s="126">
        <f>U37</f>
        <v>1700</v>
      </c>
      <c r="V36" s="126">
        <f>V37</f>
        <v>1800</v>
      </c>
      <c r="W36" s="126">
        <f>SUM(T36:V36)</f>
        <v>5100</v>
      </c>
      <c r="X36" s="125">
        <f t="shared" si="5"/>
        <v>23.181818181818183</v>
      </c>
      <c r="Y36" s="374"/>
      <c r="Z36" s="125">
        <f>Z37</f>
        <v>1900</v>
      </c>
      <c r="AA36" s="126">
        <f>AA37</f>
        <v>1900</v>
      </c>
      <c r="AB36" s="126">
        <f>AB37</f>
        <v>1900</v>
      </c>
      <c r="AC36" s="126">
        <f>SUM(Z36:AB36)</f>
        <v>5700</v>
      </c>
      <c r="AD36" s="423">
        <f t="shared" si="7"/>
        <v>25.90909090909091</v>
      </c>
      <c r="AE36" s="374"/>
      <c r="AF36" s="423">
        <f t="shared" si="8"/>
        <v>10800</v>
      </c>
      <c r="AG36" s="423">
        <f t="shared" si="9"/>
        <v>49.090909090909093</v>
      </c>
      <c r="AH36" s="374"/>
      <c r="AI36" s="423">
        <f t="shared" si="26"/>
        <v>1900</v>
      </c>
      <c r="AJ36" s="126">
        <f t="shared" si="26"/>
        <v>1900</v>
      </c>
      <c r="AK36" s="126">
        <f t="shared" si="26"/>
        <v>1900</v>
      </c>
      <c r="AL36" s="126">
        <f t="shared" si="26"/>
        <v>5700</v>
      </c>
      <c r="AM36" s="423">
        <f t="shared" si="11"/>
        <v>25.90909090909091</v>
      </c>
      <c r="AN36" s="374"/>
      <c r="AO36" s="423">
        <f>AO37</f>
        <v>2500</v>
      </c>
      <c r="AP36" s="126">
        <f>AP37</f>
        <v>2000</v>
      </c>
      <c r="AQ36" s="126">
        <f>AQ37</f>
        <v>1000</v>
      </c>
      <c r="AR36" s="126">
        <f>SUM(AO36:AQ36)</f>
        <v>5500</v>
      </c>
      <c r="AS36" s="423">
        <f t="shared" si="13"/>
        <v>25</v>
      </c>
      <c r="AT36" s="374"/>
      <c r="AU36" s="423">
        <f>AU37</f>
        <v>11200</v>
      </c>
      <c r="AV36" s="423">
        <f t="shared" si="15"/>
        <v>50.909090909090907</v>
      </c>
      <c r="AW36" s="374"/>
      <c r="AX36" s="423">
        <f t="shared" si="16"/>
        <v>22000</v>
      </c>
      <c r="AY36" s="423">
        <f t="shared" si="17"/>
        <v>100</v>
      </c>
    </row>
    <row r="37" spans="1:51" ht="30" customHeight="1" x14ac:dyDescent="0.2">
      <c r="A37" s="82"/>
      <c r="B37" s="83"/>
      <c r="C37" s="83"/>
      <c r="D37" s="63"/>
      <c r="E37" s="60"/>
      <c r="F37" s="83"/>
      <c r="G37" s="104"/>
      <c r="H37" s="105"/>
      <c r="I37" s="59"/>
      <c r="J37" s="130" t="s">
        <v>55</v>
      </c>
      <c r="K37" s="61"/>
      <c r="L37" s="62"/>
      <c r="M37" s="63"/>
      <c r="N37" s="101" t="s">
        <v>56</v>
      </c>
      <c r="O37" s="103">
        <f>O38+O39+O40</f>
        <v>22000</v>
      </c>
      <c r="P37" s="131">
        <f>P38+P39+P40</f>
        <v>21000</v>
      </c>
      <c r="Q37" s="132">
        <f>Q38+Q39+Q40</f>
        <v>20000</v>
      </c>
      <c r="R37" s="103">
        <f>R38+R39+R40</f>
        <v>22000</v>
      </c>
      <c r="S37" s="379"/>
      <c r="T37" s="103">
        <f>T38+T39+T40</f>
        <v>1600</v>
      </c>
      <c r="U37" s="103">
        <f>U38+U39+U40</f>
        <v>1700</v>
      </c>
      <c r="V37" s="103">
        <f>V38+V39+V40</f>
        <v>1800</v>
      </c>
      <c r="W37" s="103">
        <f>SUM(T37:V37)</f>
        <v>5100</v>
      </c>
      <c r="X37" s="102">
        <f t="shared" si="5"/>
        <v>23.181818181818183</v>
      </c>
      <c r="Y37" s="374"/>
      <c r="Z37" s="102">
        <f>Z38+Z39+Z40</f>
        <v>1900</v>
      </c>
      <c r="AA37" s="103">
        <f>AA38+AA39+AA40</f>
        <v>1900</v>
      </c>
      <c r="AB37" s="103">
        <f>AB38+AB39+AB40</f>
        <v>1900</v>
      </c>
      <c r="AC37" s="103">
        <f>SUM(Z37:AB37)</f>
        <v>5700</v>
      </c>
      <c r="AD37" s="420">
        <f t="shared" si="7"/>
        <v>25.90909090909091</v>
      </c>
      <c r="AE37" s="374"/>
      <c r="AF37" s="420">
        <f t="shared" si="8"/>
        <v>10800</v>
      </c>
      <c r="AG37" s="420">
        <f t="shared" si="9"/>
        <v>49.090909090909093</v>
      </c>
      <c r="AH37" s="374"/>
      <c r="AI37" s="420">
        <f>AI38+AI39+AI40</f>
        <v>1900</v>
      </c>
      <c r="AJ37" s="103">
        <f>AJ38+AJ39+AJ40</f>
        <v>1900</v>
      </c>
      <c r="AK37" s="103">
        <f>AK38+AK39+AK40</f>
        <v>1900</v>
      </c>
      <c r="AL37" s="103">
        <f>AL38+AL39+AL40</f>
        <v>5700</v>
      </c>
      <c r="AM37" s="420">
        <f t="shared" si="11"/>
        <v>25.90909090909091</v>
      </c>
      <c r="AN37" s="374"/>
      <c r="AO37" s="420">
        <f>AO38+AO39+AO40</f>
        <v>2500</v>
      </c>
      <c r="AP37" s="103">
        <f>AP38+AP39+AP40</f>
        <v>2000</v>
      </c>
      <c r="AQ37" s="103">
        <f>AQ38+AQ39+AQ40</f>
        <v>1000</v>
      </c>
      <c r="AR37" s="103">
        <f>AR38+AR39+AR40</f>
        <v>5500</v>
      </c>
      <c r="AS37" s="420">
        <f t="shared" si="13"/>
        <v>25</v>
      </c>
      <c r="AT37" s="374"/>
      <c r="AU37" s="420">
        <f t="shared" ref="AU37:AU52" si="27">AL37+AR37</f>
        <v>11200</v>
      </c>
      <c r="AV37" s="420">
        <f t="shared" si="15"/>
        <v>50.909090909090907</v>
      </c>
      <c r="AW37" s="374"/>
      <c r="AX37" s="420">
        <f t="shared" si="16"/>
        <v>22000</v>
      </c>
      <c r="AY37" s="420">
        <f t="shared" si="17"/>
        <v>100</v>
      </c>
    </row>
    <row r="38" spans="1:51" ht="30" customHeight="1" x14ac:dyDescent="0.2">
      <c r="A38" s="82"/>
      <c r="B38" s="83"/>
      <c r="C38" s="83"/>
      <c r="D38" s="63"/>
      <c r="E38" s="60"/>
      <c r="F38" s="83"/>
      <c r="G38" s="104"/>
      <c r="H38" s="105"/>
      <c r="I38" s="59"/>
      <c r="J38" s="60"/>
      <c r="K38" s="133">
        <v>2</v>
      </c>
      <c r="L38" s="62"/>
      <c r="M38" s="63"/>
      <c r="N38" s="134" t="s">
        <v>57</v>
      </c>
      <c r="O38" s="129">
        <v>11000</v>
      </c>
      <c r="P38" s="136">
        <v>11000</v>
      </c>
      <c r="Q38" s="137">
        <v>11000</v>
      </c>
      <c r="R38" s="129">
        <v>11000</v>
      </c>
      <c r="S38" s="375"/>
      <c r="T38" s="129">
        <v>800</v>
      </c>
      <c r="U38" s="129">
        <v>800</v>
      </c>
      <c r="V38" s="129">
        <v>800</v>
      </c>
      <c r="W38" s="129">
        <f>SUM(T38:V38)</f>
        <v>2400</v>
      </c>
      <c r="X38" s="135">
        <f t="shared" si="5"/>
        <v>21.818181818181817</v>
      </c>
      <c r="Y38" s="374"/>
      <c r="Z38" s="135">
        <v>1000</v>
      </c>
      <c r="AA38" s="129">
        <v>1000</v>
      </c>
      <c r="AB38" s="129">
        <v>1000</v>
      </c>
      <c r="AC38" s="129">
        <f>SUM(Z38:AB38)</f>
        <v>3000</v>
      </c>
      <c r="AD38" s="424">
        <f t="shared" si="7"/>
        <v>27.272727272727273</v>
      </c>
      <c r="AE38" s="374"/>
      <c r="AF38" s="424">
        <f t="shared" si="8"/>
        <v>5400</v>
      </c>
      <c r="AG38" s="424">
        <f t="shared" si="9"/>
        <v>49.090909090909093</v>
      </c>
      <c r="AH38" s="374"/>
      <c r="AI38" s="424">
        <v>1000</v>
      </c>
      <c r="AJ38" s="129">
        <v>1000</v>
      </c>
      <c r="AK38" s="129">
        <v>1000</v>
      </c>
      <c r="AL38" s="129">
        <f>AI38+AJ38+AK38</f>
        <v>3000</v>
      </c>
      <c r="AM38" s="424">
        <f t="shared" si="11"/>
        <v>27.272727272727273</v>
      </c>
      <c r="AN38" s="374"/>
      <c r="AO38" s="424">
        <v>1000</v>
      </c>
      <c r="AP38" s="129">
        <v>1000</v>
      </c>
      <c r="AQ38" s="129">
        <v>600</v>
      </c>
      <c r="AR38" s="129">
        <f>AO38+AP38+AQ38</f>
        <v>2600</v>
      </c>
      <c r="AS38" s="424">
        <f t="shared" si="13"/>
        <v>23.636363636363637</v>
      </c>
      <c r="AT38" s="374"/>
      <c r="AU38" s="424">
        <f t="shared" si="27"/>
        <v>5600</v>
      </c>
      <c r="AV38" s="424">
        <f t="shared" si="15"/>
        <v>50.909090909090907</v>
      </c>
      <c r="AW38" s="374"/>
      <c r="AX38" s="424">
        <f t="shared" si="16"/>
        <v>11000</v>
      </c>
      <c r="AY38" s="424">
        <f t="shared" si="17"/>
        <v>100</v>
      </c>
    </row>
    <row r="39" spans="1:51" ht="30" customHeight="1" x14ac:dyDescent="0.2">
      <c r="A39" s="82"/>
      <c r="B39" s="83"/>
      <c r="C39" s="83"/>
      <c r="D39" s="63"/>
      <c r="E39" s="60"/>
      <c r="F39" s="83"/>
      <c r="G39" s="104"/>
      <c r="H39" s="105"/>
      <c r="I39" s="59"/>
      <c r="J39" s="60"/>
      <c r="K39" s="133">
        <v>5</v>
      </c>
      <c r="L39" s="62"/>
      <c r="M39" s="63"/>
      <c r="N39" s="134" t="s">
        <v>58</v>
      </c>
      <c r="O39" s="129">
        <v>5000</v>
      </c>
      <c r="P39" s="136">
        <v>5000</v>
      </c>
      <c r="Q39" s="137">
        <v>4000</v>
      </c>
      <c r="R39" s="129">
        <v>5000</v>
      </c>
      <c r="S39" s="375"/>
      <c r="T39" s="129">
        <v>400</v>
      </c>
      <c r="U39" s="129">
        <v>400</v>
      </c>
      <c r="V39" s="129">
        <v>400</v>
      </c>
      <c r="W39" s="129">
        <f>SUM(T39:V39)</f>
        <v>1200</v>
      </c>
      <c r="X39" s="135">
        <f t="shared" si="5"/>
        <v>24</v>
      </c>
      <c r="Y39" s="374"/>
      <c r="Z39" s="135">
        <v>400</v>
      </c>
      <c r="AA39" s="129">
        <v>400</v>
      </c>
      <c r="AB39" s="129">
        <v>400</v>
      </c>
      <c r="AC39" s="129">
        <f>SUM(Z39:AB39)</f>
        <v>1200</v>
      </c>
      <c r="AD39" s="424">
        <f t="shared" si="7"/>
        <v>24</v>
      </c>
      <c r="AE39" s="374"/>
      <c r="AF39" s="424">
        <f t="shared" si="8"/>
        <v>2400</v>
      </c>
      <c r="AG39" s="424">
        <f t="shared" si="9"/>
        <v>48</v>
      </c>
      <c r="AH39" s="374"/>
      <c r="AI39" s="424">
        <v>400</v>
      </c>
      <c r="AJ39" s="129">
        <v>400</v>
      </c>
      <c r="AK39" s="129">
        <v>400</v>
      </c>
      <c r="AL39" s="129">
        <f>SUM(AI39:AK39)</f>
        <v>1200</v>
      </c>
      <c r="AM39" s="424">
        <f t="shared" si="11"/>
        <v>24</v>
      </c>
      <c r="AN39" s="374"/>
      <c r="AO39" s="424">
        <v>500</v>
      </c>
      <c r="AP39" s="129">
        <v>500</v>
      </c>
      <c r="AQ39" s="129">
        <v>400</v>
      </c>
      <c r="AR39" s="129">
        <f>AO39+AP39+AQ39</f>
        <v>1400</v>
      </c>
      <c r="AS39" s="424">
        <f t="shared" si="13"/>
        <v>28</v>
      </c>
      <c r="AT39" s="374"/>
      <c r="AU39" s="424">
        <f t="shared" si="27"/>
        <v>2600</v>
      </c>
      <c r="AV39" s="424">
        <f t="shared" si="15"/>
        <v>52</v>
      </c>
      <c r="AW39" s="374"/>
      <c r="AX39" s="424">
        <f t="shared" si="16"/>
        <v>5000</v>
      </c>
      <c r="AY39" s="424">
        <f t="shared" si="17"/>
        <v>100</v>
      </c>
    </row>
    <row r="40" spans="1:51" ht="30" customHeight="1" x14ac:dyDescent="0.2">
      <c r="A40" s="82"/>
      <c r="B40" s="83"/>
      <c r="C40" s="83"/>
      <c r="D40" s="63"/>
      <c r="E40" s="60"/>
      <c r="F40" s="83"/>
      <c r="G40" s="104"/>
      <c r="H40" s="105"/>
      <c r="I40" s="59"/>
      <c r="J40" s="60"/>
      <c r="K40" s="133">
        <v>7</v>
      </c>
      <c r="L40" s="62"/>
      <c r="M40" s="63"/>
      <c r="N40" s="134" t="s">
        <v>59</v>
      </c>
      <c r="O40" s="129">
        <v>6000</v>
      </c>
      <c r="P40" s="136">
        <v>5000</v>
      </c>
      <c r="Q40" s="137">
        <v>5000</v>
      </c>
      <c r="R40" s="129">
        <v>6000</v>
      </c>
      <c r="S40" s="375"/>
      <c r="T40" s="129">
        <v>400</v>
      </c>
      <c r="U40" s="129">
        <v>500</v>
      </c>
      <c r="V40" s="129">
        <v>600</v>
      </c>
      <c r="W40" s="129">
        <f>SUM(T40:V40)</f>
        <v>1500</v>
      </c>
      <c r="X40" s="135">
        <f t="shared" si="5"/>
        <v>25</v>
      </c>
      <c r="Y40" s="374"/>
      <c r="Z40" s="135">
        <v>500</v>
      </c>
      <c r="AA40" s="129">
        <v>500</v>
      </c>
      <c r="AB40" s="129">
        <v>500</v>
      </c>
      <c r="AC40" s="129">
        <f>SUM(Z40:AB40)</f>
        <v>1500</v>
      </c>
      <c r="AD40" s="424">
        <f t="shared" si="7"/>
        <v>25</v>
      </c>
      <c r="AE40" s="374"/>
      <c r="AF40" s="424">
        <f t="shared" si="8"/>
        <v>3000</v>
      </c>
      <c r="AG40" s="424">
        <f t="shared" si="9"/>
        <v>50</v>
      </c>
      <c r="AH40" s="374"/>
      <c r="AI40" s="424">
        <v>500</v>
      </c>
      <c r="AJ40" s="129">
        <v>500</v>
      </c>
      <c r="AK40" s="129">
        <v>500</v>
      </c>
      <c r="AL40" s="129">
        <f>SUM(AI40:AK40)</f>
        <v>1500</v>
      </c>
      <c r="AM40" s="424">
        <f t="shared" si="11"/>
        <v>25</v>
      </c>
      <c r="AN40" s="374"/>
      <c r="AO40" s="424">
        <v>1000</v>
      </c>
      <c r="AP40" s="129">
        <v>500</v>
      </c>
      <c r="AQ40" s="129"/>
      <c r="AR40" s="129">
        <f>AO40+AP40+AQ40</f>
        <v>1500</v>
      </c>
      <c r="AS40" s="424">
        <f t="shared" si="13"/>
        <v>25</v>
      </c>
      <c r="AT40" s="374"/>
      <c r="AU40" s="424">
        <f t="shared" si="27"/>
        <v>3000</v>
      </c>
      <c r="AV40" s="424">
        <f t="shared" si="15"/>
        <v>50</v>
      </c>
      <c r="AW40" s="374"/>
      <c r="AX40" s="424">
        <f t="shared" si="16"/>
        <v>6000</v>
      </c>
      <c r="AY40" s="424">
        <f t="shared" si="17"/>
        <v>100</v>
      </c>
    </row>
    <row r="41" spans="1:51" ht="30" customHeight="1" x14ac:dyDescent="0.2">
      <c r="A41" s="82"/>
      <c r="B41" s="83"/>
      <c r="C41" s="83"/>
      <c r="D41" s="63"/>
      <c r="E41" s="60"/>
      <c r="F41" s="83"/>
      <c r="G41" s="109"/>
      <c r="H41" s="138" t="s">
        <v>60</v>
      </c>
      <c r="I41" s="139"/>
      <c r="J41" s="140"/>
      <c r="K41" s="141"/>
      <c r="L41" s="142"/>
      <c r="M41" s="143"/>
      <c r="N41" s="144" t="s">
        <v>61</v>
      </c>
      <c r="O41" s="147">
        <f>O42</f>
        <v>61000</v>
      </c>
      <c r="P41" s="146">
        <f>P42</f>
        <v>71000</v>
      </c>
      <c r="Q41" s="174">
        <f>Q42</f>
        <v>80000</v>
      </c>
      <c r="R41" s="147">
        <f>R42</f>
        <v>61000</v>
      </c>
      <c r="S41" s="379"/>
      <c r="T41" s="147">
        <f>T42</f>
        <v>0</v>
      </c>
      <c r="U41" s="147">
        <f>U42</f>
        <v>0</v>
      </c>
      <c r="V41" s="147">
        <f>V42</f>
        <v>0</v>
      </c>
      <c r="W41" s="147">
        <f>W42</f>
        <v>0</v>
      </c>
      <c r="X41" s="145">
        <f t="shared" si="5"/>
        <v>0</v>
      </c>
      <c r="Y41" s="374"/>
      <c r="Z41" s="145">
        <f>Z42</f>
        <v>0</v>
      </c>
      <c r="AA41" s="147">
        <f>AA42</f>
        <v>0</v>
      </c>
      <c r="AB41" s="147">
        <f>AB42</f>
        <v>0</v>
      </c>
      <c r="AC41" s="147">
        <f>AC42</f>
        <v>0</v>
      </c>
      <c r="AD41" s="149">
        <f t="shared" si="7"/>
        <v>0</v>
      </c>
      <c r="AE41" s="374"/>
      <c r="AF41" s="149">
        <f t="shared" si="8"/>
        <v>0</v>
      </c>
      <c r="AG41" s="149">
        <f t="shared" si="9"/>
        <v>0</v>
      </c>
      <c r="AH41" s="374"/>
      <c r="AI41" s="149">
        <f>AI42</f>
        <v>61000</v>
      </c>
      <c r="AJ41" s="147">
        <f>AJ42</f>
        <v>0</v>
      </c>
      <c r="AK41" s="147">
        <f>AK42</f>
        <v>0</v>
      </c>
      <c r="AL41" s="147">
        <f>AL42</f>
        <v>61000</v>
      </c>
      <c r="AM41" s="149">
        <f t="shared" si="11"/>
        <v>100</v>
      </c>
      <c r="AN41" s="374"/>
      <c r="AO41" s="149">
        <f>AO42</f>
        <v>0</v>
      </c>
      <c r="AP41" s="147">
        <f>AP42</f>
        <v>0</v>
      </c>
      <c r="AQ41" s="147">
        <f>AQ42</f>
        <v>0</v>
      </c>
      <c r="AR41" s="147">
        <f>AR42</f>
        <v>0</v>
      </c>
      <c r="AS41" s="149">
        <f t="shared" si="13"/>
        <v>0</v>
      </c>
      <c r="AT41" s="374"/>
      <c r="AU41" s="149">
        <f t="shared" si="27"/>
        <v>61000</v>
      </c>
      <c r="AV41" s="149">
        <f t="shared" si="15"/>
        <v>100</v>
      </c>
      <c r="AW41" s="374"/>
      <c r="AX41" s="149">
        <f>AF41+AU41</f>
        <v>61000</v>
      </c>
      <c r="AY41" s="446">
        <f t="shared" si="17"/>
        <v>100</v>
      </c>
    </row>
    <row r="42" spans="1:51" ht="30" customHeight="1" x14ac:dyDescent="0.2">
      <c r="A42" s="82"/>
      <c r="B42" s="83"/>
      <c r="C42" s="83"/>
      <c r="D42" s="63"/>
      <c r="E42" s="60"/>
      <c r="F42" s="83"/>
      <c r="G42" s="104"/>
      <c r="H42" s="105"/>
      <c r="I42" s="123">
        <v>2</v>
      </c>
      <c r="J42" s="60"/>
      <c r="K42" s="61"/>
      <c r="L42" s="62"/>
      <c r="M42" s="63"/>
      <c r="N42" s="124" t="s">
        <v>54</v>
      </c>
      <c r="O42" s="126">
        <f>O43+O45</f>
        <v>61000</v>
      </c>
      <c r="P42" s="126">
        <f>P43+P45</f>
        <v>71000</v>
      </c>
      <c r="Q42" s="126">
        <f>Q43+Q45</f>
        <v>80000</v>
      </c>
      <c r="R42" s="126">
        <f>R43+R45</f>
        <v>61000</v>
      </c>
      <c r="S42" s="388"/>
      <c r="T42" s="126">
        <f>T43+T45</f>
        <v>0</v>
      </c>
      <c r="U42" s="126">
        <f>U43+U45</f>
        <v>0</v>
      </c>
      <c r="V42" s="126">
        <f>V43+V45</f>
        <v>0</v>
      </c>
      <c r="W42" s="126">
        <f>SUM(T42:V42)</f>
        <v>0</v>
      </c>
      <c r="X42" s="125">
        <f t="shared" si="5"/>
        <v>0</v>
      </c>
      <c r="Y42" s="374"/>
      <c r="Z42" s="125">
        <f>Z43+Z45</f>
        <v>0</v>
      </c>
      <c r="AA42" s="126">
        <f>AA43+AA45</f>
        <v>0</v>
      </c>
      <c r="AB42" s="126">
        <f>AB43+AB45</f>
        <v>0</v>
      </c>
      <c r="AC42" s="126">
        <f>SUM(Z42:AB42)</f>
        <v>0</v>
      </c>
      <c r="AD42" s="423">
        <f t="shared" si="7"/>
        <v>0</v>
      </c>
      <c r="AE42" s="374"/>
      <c r="AF42" s="423">
        <f t="shared" si="8"/>
        <v>0</v>
      </c>
      <c r="AG42" s="423">
        <f t="shared" si="9"/>
        <v>0</v>
      </c>
      <c r="AH42" s="374"/>
      <c r="AI42" s="423">
        <f>AI43+AI45</f>
        <v>61000</v>
      </c>
      <c r="AJ42" s="126">
        <f>AJ43+AJ45</f>
        <v>0</v>
      </c>
      <c r="AK42" s="126">
        <f>AK43+AK45</f>
        <v>0</v>
      </c>
      <c r="AL42" s="126">
        <f>SUM(AI42:AK42)</f>
        <v>61000</v>
      </c>
      <c r="AM42" s="423">
        <f t="shared" si="11"/>
        <v>100</v>
      </c>
      <c r="AN42" s="374"/>
      <c r="AO42" s="423">
        <f>AO43+AO45</f>
        <v>0</v>
      </c>
      <c r="AP42" s="126">
        <f>AP43+AP45</f>
        <v>0</v>
      </c>
      <c r="AQ42" s="126">
        <f>AQ43+AQ45</f>
        <v>0</v>
      </c>
      <c r="AR42" s="126">
        <f t="shared" ref="AR42:AR48" si="28">SUM(AO42:AQ42)</f>
        <v>0</v>
      </c>
      <c r="AS42" s="423">
        <f t="shared" si="13"/>
        <v>0</v>
      </c>
      <c r="AT42" s="374"/>
      <c r="AU42" s="423">
        <f t="shared" si="27"/>
        <v>61000</v>
      </c>
      <c r="AV42" s="423">
        <f t="shared" si="15"/>
        <v>100</v>
      </c>
      <c r="AW42" s="374"/>
      <c r="AX42" s="423">
        <f>AF42+AU42</f>
        <v>61000</v>
      </c>
      <c r="AY42" s="447">
        <f t="shared" si="17"/>
        <v>100</v>
      </c>
    </row>
    <row r="43" spans="1:51" ht="30" customHeight="1" x14ac:dyDescent="0.2">
      <c r="A43" s="82"/>
      <c r="B43" s="83"/>
      <c r="C43" s="83"/>
      <c r="D43" s="63"/>
      <c r="E43" s="60"/>
      <c r="F43" s="83"/>
      <c r="G43" s="104"/>
      <c r="H43" s="105"/>
      <c r="I43" s="59"/>
      <c r="J43" s="130" t="s">
        <v>63</v>
      </c>
      <c r="K43" s="61"/>
      <c r="L43" s="62"/>
      <c r="M43" s="63"/>
      <c r="N43" s="101" t="s">
        <v>64</v>
      </c>
      <c r="O43" s="103">
        <f>O44</f>
        <v>50000</v>
      </c>
      <c r="P43" s="103">
        <f>P44</f>
        <v>60000</v>
      </c>
      <c r="Q43" s="103">
        <f>Q44</f>
        <v>70000</v>
      </c>
      <c r="R43" s="103">
        <f>R44</f>
        <v>50000</v>
      </c>
      <c r="S43" s="379"/>
      <c r="T43" s="103">
        <f>T44</f>
        <v>0</v>
      </c>
      <c r="U43" s="103">
        <f>U44</f>
        <v>0</v>
      </c>
      <c r="V43" s="103">
        <f>V44</f>
        <v>0</v>
      </c>
      <c r="W43" s="103">
        <f>W44+W45</f>
        <v>0</v>
      </c>
      <c r="X43" s="102">
        <f t="shared" si="5"/>
        <v>0</v>
      </c>
      <c r="Y43" s="374"/>
      <c r="Z43" s="102">
        <f>Z44</f>
        <v>0</v>
      </c>
      <c r="AA43" s="103">
        <f>AA44</f>
        <v>0</v>
      </c>
      <c r="AB43" s="103">
        <f>AB44</f>
        <v>0</v>
      </c>
      <c r="AC43" s="103">
        <f>AC44</f>
        <v>0</v>
      </c>
      <c r="AD43" s="420">
        <f t="shared" si="7"/>
        <v>0</v>
      </c>
      <c r="AE43" s="374"/>
      <c r="AF43" s="420">
        <f t="shared" si="8"/>
        <v>0</v>
      </c>
      <c r="AG43" s="420">
        <f t="shared" si="9"/>
        <v>0</v>
      </c>
      <c r="AH43" s="374"/>
      <c r="AI43" s="420">
        <f>AI44</f>
        <v>50000</v>
      </c>
      <c r="AJ43" s="103">
        <f>AJ44</f>
        <v>0</v>
      </c>
      <c r="AK43" s="103">
        <f>AK44</f>
        <v>0</v>
      </c>
      <c r="AL43" s="103">
        <f>AI43+AJ43+AK43</f>
        <v>50000</v>
      </c>
      <c r="AM43" s="420">
        <f t="shared" si="11"/>
        <v>100</v>
      </c>
      <c r="AN43" s="374"/>
      <c r="AO43" s="420">
        <f>AO44</f>
        <v>0</v>
      </c>
      <c r="AP43" s="103">
        <f>AP44</f>
        <v>0</v>
      </c>
      <c r="AQ43" s="103">
        <f>AQ44</f>
        <v>0</v>
      </c>
      <c r="AR43" s="103">
        <f t="shared" si="28"/>
        <v>0</v>
      </c>
      <c r="AS43" s="420">
        <f t="shared" si="13"/>
        <v>0</v>
      </c>
      <c r="AT43" s="374"/>
      <c r="AU43" s="420">
        <f t="shared" si="27"/>
        <v>50000</v>
      </c>
      <c r="AV43" s="420">
        <f t="shared" si="15"/>
        <v>100</v>
      </c>
      <c r="AW43" s="374"/>
      <c r="AX43" s="420">
        <f>AX44</f>
        <v>50000</v>
      </c>
      <c r="AY43" s="448">
        <f t="shared" si="17"/>
        <v>100</v>
      </c>
    </row>
    <row r="44" spans="1:51" ht="30" customHeight="1" x14ac:dyDescent="0.2">
      <c r="A44" s="82"/>
      <c r="B44" s="83"/>
      <c r="C44" s="83"/>
      <c r="D44" s="63"/>
      <c r="E44" s="60"/>
      <c r="F44" s="83"/>
      <c r="G44" s="104"/>
      <c r="H44" s="105"/>
      <c r="I44" s="59"/>
      <c r="J44" s="60"/>
      <c r="K44" s="133">
        <v>1</v>
      </c>
      <c r="L44" s="62"/>
      <c r="M44" s="63"/>
      <c r="N44" s="134" t="s">
        <v>65</v>
      </c>
      <c r="O44" s="129">
        <v>50000</v>
      </c>
      <c r="P44" s="136">
        <v>60000</v>
      </c>
      <c r="Q44" s="137">
        <v>70000</v>
      </c>
      <c r="R44" s="129">
        <v>50000</v>
      </c>
      <c r="S44" s="375"/>
      <c r="T44" s="129"/>
      <c r="U44" s="129"/>
      <c r="V44" s="129"/>
      <c r="W44" s="129">
        <f>SUM(T44:V44)</f>
        <v>0</v>
      </c>
      <c r="X44" s="135">
        <f t="shared" si="5"/>
        <v>0</v>
      </c>
      <c r="Y44" s="374"/>
      <c r="Z44" s="135"/>
      <c r="AA44" s="129"/>
      <c r="AB44" s="129"/>
      <c r="AC44" s="129">
        <f>SUM(Z44:AB44)</f>
        <v>0</v>
      </c>
      <c r="AD44" s="424">
        <f t="shared" si="7"/>
        <v>0</v>
      </c>
      <c r="AE44" s="374"/>
      <c r="AF44" s="424">
        <f t="shared" si="8"/>
        <v>0</v>
      </c>
      <c r="AG44" s="424">
        <f t="shared" si="9"/>
        <v>0</v>
      </c>
      <c r="AH44" s="374"/>
      <c r="AI44" s="424">
        <v>50000</v>
      </c>
      <c r="AJ44" s="129"/>
      <c r="AK44" s="129"/>
      <c r="AL44" s="129">
        <f>SUM(AI44:AK44)</f>
        <v>50000</v>
      </c>
      <c r="AM44" s="424">
        <f t="shared" si="11"/>
        <v>100</v>
      </c>
      <c r="AN44" s="374"/>
      <c r="AO44" s="424"/>
      <c r="AP44" s="129"/>
      <c r="AQ44" s="129"/>
      <c r="AR44" s="129">
        <f t="shared" si="28"/>
        <v>0</v>
      </c>
      <c r="AS44" s="424">
        <f t="shared" si="13"/>
        <v>0</v>
      </c>
      <c r="AT44" s="374"/>
      <c r="AU44" s="424">
        <f t="shared" si="27"/>
        <v>50000</v>
      </c>
      <c r="AV44" s="424">
        <f t="shared" si="15"/>
        <v>100</v>
      </c>
      <c r="AW44" s="374"/>
      <c r="AX44" s="424">
        <f>AF44+AU44</f>
        <v>50000</v>
      </c>
      <c r="AY44" s="449">
        <f t="shared" si="17"/>
        <v>100</v>
      </c>
    </row>
    <row r="45" spans="1:51" ht="30" customHeight="1" x14ac:dyDescent="0.2">
      <c r="A45" s="82"/>
      <c r="B45" s="83"/>
      <c r="C45" s="83"/>
      <c r="D45" s="63"/>
      <c r="E45" s="60"/>
      <c r="F45" s="83"/>
      <c r="G45" s="104"/>
      <c r="H45" s="105"/>
      <c r="I45" s="59"/>
      <c r="J45" s="130" t="s">
        <v>55</v>
      </c>
      <c r="K45" s="61"/>
      <c r="L45" s="62"/>
      <c r="M45" s="63"/>
      <c r="N45" s="101" t="s">
        <v>56</v>
      </c>
      <c r="O45" s="103">
        <f>O46+O47+O48</f>
        <v>11000</v>
      </c>
      <c r="P45" s="131">
        <f>P46+P47+P48</f>
        <v>11000</v>
      </c>
      <c r="Q45" s="132">
        <f>Q46+Q47+Q48</f>
        <v>10000</v>
      </c>
      <c r="R45" s="103">
        <f>R46+R47+R48</f>
        <v>11000</v>
      </c>
      <c r="S45" s="379"/>
      <c r="T45" s="103">
        <f>T46+T47+T48</f>
        <v>0</v>
      </c>
      <c r="U45" s="103">
        <f>U46+U47+U48</f>
        <v>0</v>
      </c>
      <c r="V45" s="103">
        <f>V46+V47+V48</f>
        <v>0</v>
      </c>
      <c r="W45" s="103">
        <f>SUM(T45:V45)</f>
        <v>0</v>
      </c>
      <c r="X45" s="102">
        <f t="shared" si="5"/>
        <v>0</v>
      </c>
      <c r="Y45" s="374"/>
      <c r="Z45" s="102">
        <f>Z46+Z47+Z48</f>
        <v>0</v>
      </c>
      <c r="AA45" s="103">
        <f>AA46+AA47+AA48</f>
        <v>0</v>
      </c>
      <c r="AB45" s="103">
        <f>AB46+AB47+AB48</f>
        <v>0</v>
      </c>
      <c r="AC45" s="103">
        <f>SUM(Z45:AB45)</f>
        <v>0</v>
      </c>
      <c r="AD45" s="420">
        <f t="shared" si="7"/>
        <v>0</v>
      </c>
      <c r="AE45" s="374"/>
      <c r="AF45" s="420">
        <f t="shared" si="8"/>
        <v>0</v>
      </c>
      <c r="AG45" s="420">
        <f t="shared" si="9"/>
        <v>0</v>
      </c>
      <c r="AH45" s="374"/>
      <c r="AI45" s="420">
        <f>AI46+AI47+AI48</f>
        <v>11000</v>
      </c>
      <c r="AJ45" s="103">
        <f>AJ46+AJ47+AJ48</f>
        <v>0</v>
      </c>
      <c r="AK45" s="103">
        <f>AK46+AK47+AK48</f>
        <v>0</v>
      </c>
      <c r="AL45" s="103">
        <f>SUM(AI45:AK45)</f>
        <v>11000</v>
      </c>
      <c r="AM45" s="420">
        <f t="shared" si="11"/>
        <v>100</v>
      </c>
      <c r="AN45" s="374"/>
      <c r="AO45" s="420">
        <f>AO46+AO47+AO48</f>
        <v>0</v>
      </c>
      <c r="AP45" s="103">
        <f>AP46+AP47+AP48</f>
        <v>0</v>
      </c>
      <c r="AQ45" s="103">
        <f>AQ46+AQ47+AQ48</f>
        <v>0</v>
      </c>
      <c r="AR45" s="103">
        <f t="shared" si="28"/>
        <v>0</v>
      </c>
      <c r="AS45" s="420">
        <f t="shared" si="13"/>
        <v>0</v>
      </c>
      <c r="AT45" s="374"/>
      <c r="AU45" s="420">
        <f t="shared" si="27"/>
        <v>11000</v>
      </c>
      <c r="AV45" s="420">
        <f t="shared" si="15"/>
        <v>100</v>
      </c>
      <c r="AW45" s="374"/>
      <c r="AX45" s="420">
        <f>AF45+AU45</f>
        <v>11000</v>
      </c>
      <c r="AY45" s="448">
        <f t="shared" si="17"/>
        <v>100</v>
      </c>
    </row>
    <row r="46" spans="1:51" ht="30" customHeight="1" x14ac:dyDescent="0.2">
      <c r="A46" s="82"/>
      <c r="B46" s="83"/>
      <c r="C46" s="83"/>
      <c r="D46" s="63"/>
      <c r="E46" s="60"/>
      <c r="F46" s="83"/>
      <c r="G46" s="104"/>
      <c r="H46" s="105"/>
      <c r="I46" s="59"/>
      <c r="J46" s="60"/>
      <c r="K46" s="133">
        <v>2</v>
      </c>
      <c r="L46" s="62"/>
      <c r="M46" s="63"/>
      <c r="N46" s="134" t="s">
        <v>57</v>
      </c>
      <c r="O46" s="129">
        <v>7000</v>
      </c>
      <c r="P46" s="136">
        <v>7000</v>
      </c>
      <c r="Q46" s="137">
        <v>7000</v>
      </c>
      <c r="R46" s="129">
        <v>7000</v>
      </c>
      <c r="S46" s="375"/>
      <c r="T46" s="129"/>
      <c r="U46" s="129"/>
      <c r="V46" s="129"/>
      <c r="W46" s="129">
        <f>SUM(T46:V46)</f>
        <v>0</v>
      </c>
      <c r="X46" s="135">
        <f t="shared" si="5"/>
        <v>0</v>
      </c>
      <c r="Y46" s="374"/>
      <c r="Z46" s="135"/>
      <c r="AA46" s="129"/>
      <c r="AB46" s="129"/>
      <c r="AC46" s="129">
        <f>SUM(Z46:AB46)</f>
        <v>0</v>
      </c>
      <c r="AD46" s="424">
        <f t="shared" si="7"/>
        <v>0</v>
      </c>
      <c r="AE46" s="374"/>
      <c r="AF46" s="424">
        <f t="shared" si="8"/>
        <v>0</v>
      </c>
      <c r="AG46" s="424">
        <f t="shared" si="9"/>
        <v>0</v>
      </c>
      <c r="AH46" s="374"/>
      <c r="AI46" s="424">
        <v>7000</v>
      </c>
      <c r="AJ46" s="129"/>
      <c r="AK46" s="129"/>
      <c r="AL46" s="129">
        <f>SUM(AI46:AK46)</f>
        <v>7000</v>
      </c>
      <c r="AM46" s="424">
        <f t="shared" si="11"/>
        <v>100</v>
      </c>
      <c r="AN46" s="374"/>
      <c r="AO46" s="424"/>
      <c r="AP46" s="129"/>
      <c r="AQ46" s="129"/>
      <c r="AR46" s="129">
        <f t="shared" si="28"/>
        <v>0</v>
      </c>
      <c r="AS46" s="424">
        <f t="shared" si="13"/>
        <v>0</v>
      </c>
      <c r="AT46" s="374"/>
      <c r="AU46" s="424">
        <f t="shared" si="27"/>
        <v>7000</v>
      </c>
      <c r="AV46" s="424">
        <f t="shared" si="15"/>
        <v>100</v>
      </c>
      <c r="AW46" s="374"/>
      <c r="AX46" s="424">
        <f>AF46+AU46</f>
        <v>7000</v>
      </c>
      <c r="AY46" s="449">
        <f t="shared" si="17"/>
        <v>100</v>
      </c>
    </row>
    <row r="47" spans="1:51" ht="30" customHeight="1" x14ac:dyDescent="0.2">
      <c r="A47" s="82"/>
      <c r="B47" s="83"/>
      <c r="C47" s="83"/>
      <c r="D47" s="63"/>
      <c r="E47" s="60"/>
      <c r="F47" s="83"/>
      <c r="G47" s="104"/>
      <c r="H47" s="105"/>
      <c r="I47" s="59"/>
      <c r="J47" s="60"/>
      <c r="K47" s="133">
        <v>5</v>
      </c>
      <c r="L47" s="62"/>
      <c r="M47" s="63"/>
      <c r="N47" s="134" t="s">
        <v>58</v>
      </c>
      <c r="O47" s="129">
        <v>1000</v>
      </c>
      <c r="P47" s="136">
        <v>1000</v>
      </c>
      <c r="Q47" s="137">
        <v>1000</v>
      </c>
      <c r="R47" s="129">
        <v>1000</v>
      </c>
      <c r="S47" s="375"/>
      <c r="T47" s="129"/>
      <c r="U47" s="129"/>
      <c r="V47" s="129"/>
      <c r="W47" s="129">
        <f>SUM(T47:V47)</f>
        <v>0</v>
      </c>
      <c r="X47" s="135">
        <f t="shared" si="5"/>
        <v>0</v>
      </c>
      <c r="Y47" s="374"/>
      <c r="Z47" s="135"/>
      <c r="AA47" s="129"/>
      <c r="AB47" s="129"/>
      <c r="AC47" s="129">
        <f>SUM(Z47:AB47)</f>
        <v>0</v>
      </c>
      <c r="AD47" s="424">
        <f t="shared" si="7"/>
        <v>0</v>
      </c>
      <c r="AE47" s="374"/>
      <c r="AF47" s="424">
        <f t="shared" si="8"/>
        <v>0</v>
      </c>
      <c r="AG47" s="424">
        <f t="shared" si="9"/>
        <v>0</v>
      </c>
      <c r="AH47" s="374"/>
      <c r="AI47" s="424">
        <v>1000</v>
      </c>
      <c r="AJ47" s="129"/>
      <c r="AK47" s="129"/>
      <c r="AL47" s="129">
        <f>SUM(AI47:AK47)</f>
        <v>1000</v>
      </c>
      <c r="AM47" s="424">
        <f t="shared" si="11"/>
        <v>100</v>
      </c>
      <c r="AN47" s="374"/>
      <c r="AO47" s="424"/>
      <c r="AP47" s="129"/>
      <c r="AQ47" s="129"/>
      <c r="AR47" s="129">
        <f t="shared" si="28"/>
        <v>0</v>
      </c>
      <c r="AS47" s="424">
        <f t="shared" si="13"/>
        <v>0</v>
      </c>
      <c r="AT47" s="374"/>
      <c r="AU47" s="424">
        <f t="shared" si="27"/>
        <v>1000</v>
      </c>
      <c r="AV47" s="424">
        <f t="shared" si="15"/>
        <v>100</v>
      </c>
      <c r="AW47" s="374"/>
      <c r="AX47" s="424">
        <f>AF47+AU47</f>
        <v>1000</v>
      </c>
      <c r="AY47" s="449">
        <f t="shared" si="17"/>
        <v>100</v>
      </c>
    </row>
    <row r="48" spans="1:51" ht="30" customHeight="1" x14ac:dyDescent="0.2">
      <c r="A48" s="82"/>
      <c r="B48" s="83"/>
      <c r="C48" s="83"/>
      <c r="D48" s="63"/>
      <c r="E48" s="60"/>
      <c r="F48" s="83"/>
      <c r="G48" s="104"/>
      <c r="H48" s="105"/>
      <c r="I48" s="59"/>
      <c r="J48" s="60"/>
      <c r="K48" s="133">
        <v>7</v>
      </c>
      <c r="L48" s="62"/>
      <c r="M48" s="63"/>
      <c r="N48" s="134" t="s">
        <v>59</v>
      </c>
      <c r="O48" s="129">
        <v>3000</v>
      </c>
      <c r="P48" s="136">
        <v>3000</v>
      </c>
      <c r="Q48" s="137">
        <v>2000</v>
      </c>
      <c r="R48" s="129">
        <v>3000</v>
      </c>
      <c r="S48" s="375"/>
      <c r="T48" s="129"/>
      <c r="U48" s="129"/>
      <c r="V48" s="129"/>
      <c r="W48" s="129">
        <f>SUM(T48:V48)</f>
        <v>0</v>
      </c>
      <c r="X48" s="135">
        <f t="shared" si="5"/>
        <v>0</v>
      </c>
      <c r="Y48" s="374"/>
      <c r="Z48" s="135"/>
      <c r="AA48" s="129"/>
      <c r="AB48" s="129"/>
      <c r="AC48" s="129">
        <f>SUM(Z48:AB48)</f>
        <v>0</v>
      </c>
      <c r="AD48" s="424">
        <f t="shared" si="7"/>
        <v>0</v>
      </c>
      <c r="AE48" s="374"/>
      <c r="AF48" s="424">
        <f t="shared" si="8"/>
        <v>0</v>
      </c>
      <c r="AG48" s="424">
        <f t="shared" si="9"/>
        <v>0</v>
      </c>
      <c r="AH48" s="374"/>
      <c r="AI48" s="424">
        <v>3000</v>
      </c>
      <c r="AJ48" s="129"/>
      <c r="AK48" s="129"/>
      <c r="AL48" s="129">
        <f>SUM(AI48:AK48)</f>
        <v>3000</v>
      </c>
      <c r="AM48" s="424">
        <f t="shared" si="11"/>
        <v>100</v>
      </c>
      <c r="AN48" s="374"/>
      <c r="AO48" s="424"/>
      <c r="AP48" s="129"/>
      <c r="AQ48" s="129"/>
      <c r="AR48" s="129">
        <f t="shared" si="28"/>
        <v>0</v>
      </c>
      <c r="AS48" s="424">
        <f t="shared" si="13"/>
        <v>0</v>
      </c>
      <c r="AT48" s="374"/>
      <c r="AU48" s="424">
        <f t="shared" si="27"/>
        <v>3000</v>
      </c>
      <c r="AV48" s="424">
        <f t="shared" si="15"/>
        <v>100</v>
      </c>
      <c r="AW48" s="374"/>
      <c r="AX48" s="424">
        <f>AF48+AU48</f>
        <v>3000</v>
      </c>
      <c r="AY48" s="449">
        <f t="shared" si="17"/>
        <v>100</v>
      </c>
    </row>
    <row r="49" spans="1:51" ht="30" customHeight="1" x14ac:dyDescent="0.2">
      <c r="A49" s="82"/>
      <c r="B49" s="83"/>
      <c r="C49" s="83"/>
      <c r="D49" s="63"/>
      <c r="E49" s="60"/>
      <c r="F49" s="83"/>
      <c r="G49" s="104"/>
      <c r="H49" s="199" t="s">
        <v>74</v>
      </c>
      <c r="I49" s="200"/>
      <c r="J49" s="201"/>
      <c r="K49" s="202"/>
      <c r="L49" s="202"/>
      <c r="M49" s="203"/>
      <c r="N49" s="204" t="s">
        <v>75</v>
      </c>
      <c r="O49" s="206">
        <f>O50</f>
        <v>2000</v>
      </c>
      <c r="P49" s="206">
        <f t="shared" ref="P49:Q51" si="29">P50</f>
        <v>2000</v>
      </c>
      <c r="Q49" s="206">
        <f t="shared" si="29"/>
        <v>2000</v>
      </c>
      <c r="R49" s="206">
        <f>R50</f>
        <v>2000</v>
      </c>
      <c r="S49" s="399"/>
      <c r="T49" s="206">
        <f t="shared" ref="T49:V51" si="30">T50</f>
        <v>0</v>
      </c>
      <c r="U49" s="206">
        <f t="shared" si="30"/>
        <v>0</v>
      </c>
      <c r="V49" s="206">
        <f t="shared" si="30"/>
        <v>0</v>
      </c>
      <c r="W49" s="206">
        <f>T49+U49+V49</f>
        <v>0</v>
      </c>
      <c r="X49" s="205">
        <f t="shared" si="5"/>
        <v>0</v>
      </c>
      <c r="Y49" s="374"/>
      <c r="Z49" s="205">
        <f t="shared" ref="Z49:AB51" si="31">Z50</f>
        <v>0</v>
      </c>
      <c r="AA49" s="206">
        <f t="shared" si="31"/>
        <v>0</v>
      </c>
      <c r="AB49" s="206">
        <f t="shared" si="31"/>
        <v>0</v>
      </c>
      <c r="AC49" s="206">
        <f>Z49+AA49+AB49</f>
        <v>0</v>
      </c>
      <c r="AD49" s="428">
        <f t="shared" si="7"/>
        <v>0</v>
      </c>
      <c r="AE49" s="374"/>
      <c r="AF49" s="428">
        <f t="shared" si="8"/>
        <v>0</v>
      </c>
      <c r="AG49" s="428">
        <f t="shared" si="9"/>
        <v>0</v>
      </c>
      <c r="AH49" s="374"/>
      <c r="AI49" s="428">
        <f t="shared" ref="AI49:AK51" si="32">AI50</f>
        <v>2000</v>
      </c>
      <c r="AJ49" s="206">
        <f t="shared" si="32"/>
        <v>0</v>
      </c>
      <c r="AK49" s="206">
        <f t="shared" si="32"/>
        <v>0</v>
      </c>
      <c r="AL49" s="206">
        <f>AI49+AJ49+AK49</f>
        <v>2000</v>
      </c>
      <c r="AM49" s="428">
        <f t="shared" si="11"/>
        <v>100</v>
      </c>
      <c r="AN49" s="374"/>
      <c r="AO49" s="428">
        <f t="shared" ref="AO49:AR51" si="33">AO50</f>
        <v>0</v>
      </c>
      <c r="AP49" s="206">
        <f t="shared" si="33"/>
        <v>0</v>
      </c>
      <c r="AQ49" s="206">
        <f t="shared" si="33"/>
        <v>0</v>
      </c>
      <c r="AR49" s="206">
        <f>AO49+AP49+AQ49</f>
        <v>0</v>
      </c>
      <c r="AS49" s="428">
        <f t="shared" si="13"/>
        <v>0</v>
      </c>
      <c r="AT49" s="374"/>
      <c r="AU49" s="428">
        <f t="shared" si="27"/>
        <v>2000</v>
      </c>
      <c r="AV49" s="428">
        <f t="shared" si="15"/>
        <v>100</v>
      </c>
      <c r="AW49" s="374"/>
      <c r="AX49" s="428">
        <f t="shared" si="16"/>
        <v>2000</v>
      </c>
      <c r="AY49" s="428">
        <f t="shared" si="17"/>
        <v>100</v>
      </c>
    </row>
    <row r="50" spans="1:51" ht="30" customHeight="1" x14ac:dyDescent="0.2">
      <c r="A50" s="82"/>
      <c r="B50" s="83"/>
      <c r="C50" s="83"/>
      <c r="D50" s="63"/>
      <c r="E50" s="60"/>
      <c r="F50" s="83"/>
      <c r="G50" s="104"/>
      <c r="H50" s="105"/>
      <c r="I50" s="123">
        <v>2</v>
      </c>
      <c r="J50" s="60"/>
      <c r="K50" s="83"/>
      <c r="L50" s="83"/>
      <c r="M50" s="63"/>
      <c r="N50" s="124" t="s">
        <v>54</v>
      </c>
      <c r="O50" s="188">
        <f>O51</f>
        <v>2000</v>
      </c>
      <c r="P50" s="188">
        <f t="shared" si="29"/>
        <v>2000</v>
      </c>
      <c r="Q50" s="188">
        <f t="shared" si="29"/>
        <v>2000</v>
      </c>
      <c r="R50" s="188">
        <f>R51</f>
        <v>2000</v>
      </c>
      <c r="S50" s="387"/>
      <c r="T50" s="188">
        <f t="shared" si="30"/>
        <v>0</v>
      </c>
      <c r="U50" s="188">
        <f t="shared" si="30"/>
        <v>0</v>
      </c>
      <c r="V50" s="188">
        <f t="shared" si="30"/>
        <v>0</v>
      </c>
      <c r="W50" s="188">
        <f>T50+U50+V50</f>
        <v>0</v>
      </c>
      <c r="X50" s="125">
        <f t="shared" si="5"/>
        <v>0</v>
      </c>
      <c r="Y50" s="374"/>
      <c r="Z50" s="125">
        <f t="shared" si="31"/>
        <v>0</v>
      </c>
      <c r="AA50" s="188">
        <f t="shared" si="31"/>
        <v>0</v>
      </c>
      <c r="AB50" s="188">
        <f t="shared" si="31"/>
        <v>0</v>
      </c>
      <c r="AC50" s="188">
        <f>Z50+AA50+AB50</f>
        <v>0</v>
      </c>
      <c r="AD50" s="423">
        <f t="shared" si="7"/>
        <v>0</v>
      </c>
      <c r="AE50" s="374"/>
      <c r="AF50" s="423">
        <f t="shared" si="8"/>
        <v>0</v>
      </c>
      <c r="AG50" s="423">
        <f t="shared" si="9"/>
        <v>0</v>
      </c>
      <c r="AH50" s="374"/>
      <c r="AI50" s="423">
        <f t="shared" si="32"/>
        <v>2000</v>
      </c>
      <c r="AJ50" s="188">
        <f t="shared" si="32"/>
        <v>0</v>
      </c>
      <c r="AK50" s="188">
        <f t="shared" si="32"/>
        <v>0</v>
      </c>
      <c r="AL50" s="188">
        <f>AI50+AJ50+AK50</f>
        <v>2000</v>
      </c>
      <c r="AM50" s="423">
        <f t="shared" si="11"/>
        <v>100</v>
      </c>
      <c r="AN50" s="374"/>
      <c r="AO50" s="423">
        <f t="shared" si="33"/>
        <v>0</v>
      </c>
      <c r="AP50" s="188">
        <f t="shared" si="33"/>
        <v>0</v>
      </c>
      <c r="AQ50" s="188">
        <f t="shared" si="33"/>
        <v>0</v>
      </c>
      <c r="AR50" s="188">
        <f t="shared" si="33"/>
        <v>0</v>
      </c>
      <c r="AS50" s="423">
        <f t="shared" si="13"/>
        <v>0</v>
      </c>
      <c r="AT50" s="374"/>
      <c r="AU50" s="423">
        <f t="shared" si="27"/>
        <v>2000</v>
      </c>
      <c r="AV50" s="423">
        <f t="shared" si="15"/>
        <v>100</v>
      </c>
      <c r="AW50" s="374"/>
      <c r="AX50" s="423">
        <f t="shared" si="16"/>
        <v>2000</v>
      </c>
      <c r="AY50" s="423">
        <f t="shared" si="17"/>
        <v>100</v>
      </c>
    </row>
    <row r="51" spans="1:51" ht="30" customHeight="1" x14ac:dyDescent="0.2">
      <c r="A51" s="82"/>
      <c r="B51" s="83"/>
      <c r="C51" s="83"/>
      <c r="D51" s="63"/>
      <c r="E51" s="60"/>
      <c r="F51" s="83"/>
      <c r="G51" s="104"/>
      <c r="H51" s="190"/>
      <c r="I51" s="191"/>
      <c r="J51" s="130" t="s">
        <v>63</v>
      </c>
      <c r="K51" s="176"/>
      <c r="L51" s="176"/>
      <c r="M51" s="177"/>
      <c r="N51" s="101" t="s">
        <v>64</v>
      </c>
      <c r="O51" s="192">
        <f>O52</f>
        <v>2000</v>
      </c>
      <c r="P51" s="192">
        <f t="shared" si="29"/>
        <v>2000</v>
      </c>
      <c r="Q51" s="192">
        <f t="shared" si="29"/>
        <v>2000</v>
      </c>
      <c r="R51" s="192">
        <f>R52</f>
        <v>2000</v>
      </c>
      <c r="S51" s="380"/>
      <c r="T51" s="192">
        <f>T52</f>
        <v>0</v>
      </c>
      <c r="U51" s="192">
        <f t="shared" si="30"/>
        <v>0</v>
      </c>
      <c r="V51" s="192">
        <f t="shared" si="30"/>
        <v>0</v>
      </c>
      <c r="W51" s="192">
        <f>T51+U51+V51</f>
        <v>0</v>
      </c>
      <c r="X51" s="65">
        <f>W51/(R51/100)</f>
        <v>0</v>
      </c>
      <c r="Y51" s="374"/>
      <c r="Z51" s="102">
        <f>Z52</f>
        <v>0</v>
      </c>
      <c r="AA51" s="192">
        <f t="shared" si="31"/>
        <v>0</v>
      </c>
      <c r="AB51" s="192">
        <f t="shared" si="31"/>
        <v>0</v>
      </c>
      <c r="AC51" s="192">
        <f>Z51+AA51+AB51</f>
        <v>0</v>
      </c>
      <c r="AD51" s="424">
        <f>AC51/(R51/100)</f>
        <v>0</v>
      </c>
      <c r="AE51" s="374"/>
      <c r="AF51" s="420">
        <f>W51+AC51</f>
        <v>0</v>
      </c>
      <c r="AG51" s="420">
        <f>AF51/(R51/100)</f>
        <v>0</v>
      </c>
      <c r="AH51" s="374"/>
      <c r="AI51" s="420">
        <f>AI52</f>
        <v>2000</v>
      </c>
      <c r="AJ51" s="192">
        <f t="shared" si="32"/>
        <v>0</v>
      </c>
      <c r="AK51" s="192">
        <f t="shared" si="32"/>
        <v>0</v>
      </c>
      <c r="AL51" s="192">
        <f>AI51+AJ51+AK51</f>
        <v>2000</v>
      </c>
      <c r="AM51" s="424">
        <f>AL51/(R51/100)</f>
        <v>100</v>
      </c>
      <c r="AN51" s="374"/>
      <c r="AO51" s="420">
        <f>AO52</f>
        <v>0</v>
      </c>
      <c r="AP51" s="192">
        <f t="shared" si="33"/>
        <v>0</v>
      </c>
      <c r="AQ51" s="192">
        <f t="shared" si="33"/>
        <v>0</v>
      </c>
      <c r="AR51" s="192">
        <f>AO51+AP51+AQ51</f>
        <v>0</v>
      </c>
      <c r="AS51" s="424">
        <f>AR51/(R51/100)</f>
        <v>0</v>
      </c>
      <c r="AT51" s="374"/>
      <c r="AU51" s="420">
        <f t="shared" si="27"/>
        <v>2000</v>
      </c>
      <c r="AV51" s="65">
        <f>AU51/(R51/100)</f>
        <v>100</v>
      </c>
      <c r="AW51" s="374"/>
      <c r="AX51" s="420">
        <f>AF51+AU51</f>
        <v>2000</v>
      </c>
      <c r="AY51" s="420">
        <f>AX51/(R51/100)</f>
        <v>100</v>
      </c>
    </row>
    <row r="52" spans="1:51" ht="30" customHeight="1" x14ac:dyDescent="0.2">
      <c r="A52" s="82"/>
      <c r="B52" s="83"/>
      <c r="C52" s="83"/>
      <c r="D52" s="63"/>
      <c r="E52" s="60"/>
      <c r="F52" s="83"/>
      <c r="G52" s="104"/>
      <c r="H52" s="105"/>
      <c r="I52" s="59"/>
      <c r="J52" s="60"/>
      <c r="K52" s="133">
        <v>1</v>
      </c>
      <c r="L52" s="62"/>
      <c r="M52" s="63"/>
      <c r="N52" s="134" t="s">
        <v>65</v>
      </c>
      <c r="O52" s="129">
        <v>2000</v>
      </c>
      <c r="P52" s="136">
        <v>2000</v>
      </c>
      <c r="Q52" s="137">
        <v>2000</v>
      </c>
      <c r="R52" s="129">
        <v>2000</v>
      </c>
      <c r="S52" s="375"/>
      <c r="T52" s="129"/>
      <c r="U52" s="129"/>
      <c r="V52" s="129"/>
      <c r="W52" s="129">
        <f>T52+U52+V52</f>
        <v>0</v>
      </c>
      <c r="X52" s="65">
        <f>W52/(R52/100)</f>
        <v>0</v>
      </c>
      <c r="Y52" s="374"/>
      <c r="Z52" s="135"/>
      <c r="AA52" s="129"/>
      <c r="AB52" s="129"/>
      <c r="AC52" s="129">
        <f>Z52+AA52+AB52</f>
        <v>0</v>
      </c>
      <c r="AD52" s="424">
        <f>AC52/(R52/100)</f>
        <v>0</v>
      </c>
      <c r="AE52" s="374"/>
      <c r="AF52" s="424">
        <f>W52+AC52</f>
        <v>0</v>
      </c>
      <c r="AG52" s="424">
        <f>AF52/(R52/100)</f>
        <v>0</v>
      </c>
      <c r="AH52" s="374"/>
      <c r="AI52" s="424">
        <v>2000</v>
      </c>
      <c r="AJ52" s="129"/>
      <c r="AK52" s="129"/>
      <c r="AL52" s="129">
        <f>AI52+AJ52+AK52</f>
        <v>2000</v>
      </c>
      <c r="AM52" s="424">
        <f>AL52/(R52/100)</f>
        <v>100</v>
      </c>
      <c r="AN52" s="374"/>
      <c r="AO52" s="424"/>
      <c r="AP52" s="129"/>
      <c r="AQ52" s="129"/>
      <c r="AR52" s="129">
        <f>AO52+AP52+AQ52</f>
        <v>0</v>
      </c>
      <c r="AS52" s="424">
        <f>AR52/(R52/100)</f>
        <v>0</v>
      </c>
      <c r="AT52" s="374"/>
      <c r="AU52" s="424">
        <f t="shared" si="27"/>
        <v>2000</v>
      </c>
      <c r="AV52" s="65">
        <f>AU52/(R52/100)</f>
        <v>100</v>
      </c>
      <c r="AW52" s="374"/>
      <c r="AX52" s="424">
        <f>AF52+AU52</f>
        <v>2000</v>
      </c>
      <c r="AY52" s="424">
        <f>AX52/(R52/100)</f>
        <v>100</v>
      </c>
    </row>
  </sheetData>
  <mergeCells count="33">
    <mergeCell ref="AB10:AB12"/>
    <mergeCell ref="T10:T12"/>
    <mergeCell ref="R10:R12"/>
    <mergeCell ref="U10:U12"/>
    <mergeCell ref="V10:V12"/>
    <mergeCell ref="W10:X11"/>
    <mergeCell ref="Z10:Z12"/>
    <mergeCell ref="AA10:AA12"/>
    <mergeCell ref="AQ10:AQ12"/>
    <mergeCell ref="AR10:AS11"/>
    <mergeCell ref="AU10:AV11"/>
    <mergeCell ref="AX10:AY11"/>
    <mergeCell ref="AC10:AD11"/>
    <mergeCell ref="AF10:AG11"/>
    <mergeCell ref="AI10:AI12"/>
    <mergeCell ref="AJ10:AJ12"/>
    <mergeCell ref="AK10:AK12"/>
    <mergeCell ref="AL10:AM11"/>
    <mergeCell ref="AO10:AO12"/>
    <mergeCell ref="AP10:AP12"/>
    <mergeCell ref="A1:R1"/>
    <mergeCell ref="A2:R2"/>
    <mergeCell ref="A3:R3"/>
    <mergeCell ref="A9:R9"/>
    <mergeCell ref="A10:D11"/>
    <mergeCell ref="E10:H11"/>
    <mergeCell ref="I10:I12"/>
    <mergeCell ref="J10:M11"/>
    <mergeCell ref="N10:N12"/>
    <mergeCell ref="P10:Q10"/>
    <mergeCell ref="O11:O12"/>
    <mergeCell ref="P11:P12"/>
    <mergeCell ref="Q11:Q12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32</vt:i4>
      </vt:variant>
      <vt:variant>
        <vt:lpstr>Adlandırılmış Aralıklar</vt:lpstr>
      </vt:variant>
      <vt:variant>
        <vt:i4>31</vt:i4>
      </vt:variant>
    </vt:vector>
  </HeadingPairs>
  <TitlesOfParts>
    <vt:vector size="63" baseType="lpstr">
      <vt:lpstr>KURUM GENELİ (VİZELENEN)</vt:lpstr>
      <vt:lpstr>FEN BİLİMLERİ ENSTİTÜSÜ</vt:lpstr>
      <vt:lpstr>FEN EDEBİYAT FAKÜLTESİ</vt:lpstr>
      <vt:lpstr>KİMYA METALURJİ FAKÜLTESİ</vt:lpstr>
      <vt:lpstr>GEMİ İNŞAATI VE DENİZCİLİK FAK.</vt:lpstr>
      <vt:lpstr>İNŞAAT FAKÜLTESİ</vt:lpstr>
      <vt:lpstr>ELEKTRİK ELEKTRONİK FAKÜLTESİ</vt:lpstr>
      <vt:lpstr>MAKİNE FAKÜLTESİ</vt:lpstr>
      <vt:lpstr>MİMARLIK FAKÜLTESİ</vt:lpstr>
      <vt:lpstr>TEKNİK BİLM.MES.YÜK.OKULU</vt:lpstr>
      <vt:lpstr>MİLLİ SARAYLAR MES.YÜK.OKULU</vt:lpstr>
      <vt:lpstr>SOSYAL BİLİMLER ENSTİTÜSÜ</vt:lpstr>
      <vt:lpstr>EĞİTİM FAKÜLTESİ</vt:lpstr>
      <vt:lpstr>İKTİSADİ VE İDARİ BİL.FAKÜLTESİ</vt:lpstr>
      <vt:lpstr>SANAT VE TASARIM FAKÜLTESİ</vt:lpstr>
      <vt:lpstr>YABANCI DİLLER YÜKSEKOKULU</vt:lpstr>
      <vt:lpstr>MERKEZLER</vt:lpstr>
      <vt:lpstr>BÖLÜMLER</vt:lpstr>
      <vt:lpstr>BİLSEL ARAŞ. PRJ. KOOR.</vt:lpstr>
      <vt:lpstr>REKTÖRLÜK ÖZEL KALEM</vt:lpstr>
      <vt:lpstr>İÇ DENETİM BİRİMİ</vt:lpstr>
      <vt:lpstr>GENEL SEKRETERLİK ÖZEL KALEM</vt:lpstr>
      <vt:lpstr>İDARİ VE MALİ İŞLER</vt:lpstr>
      <vt:lpstr>PERSONEL DAİRESİ</vt:lpstr>
      <vt:lpstr>KÜTÜPHANE VE DÖKÜMANTASYON</vt:lpstr>
      <vt:lpstr>SAĞLIK KÜLTÜR VE SPOR</vt:lpstr>
      <vt:lpstr>BİLGİ İŞLEM DAİRESİ</vt:lpstr>
      <vt:lpstr>YAPI İŞLERİ VE TEKNİK</vt:lpstr>
      <vt:lpstr>ÖĞRENCİ İŞLERİ DAİRESİ</vt:lpstr>
      <vt:lpstr>STRATEJİ GELİŞTİRME DAİRESİ</vt:lpstr>
      <vt:lpstr>HUKUK MÜŞAVİRLİĞİ</vt:lpstr>
      <vt:lpstr>Sayfa1</vt:lpstr>
      <vt:lpstr>'BİLGİ İŞLEM DAİRESİ'!Yazdırma_Başlıkları</vt:lpstr>
      <vt:lpstr>'BİLSEL ARAŞ. PRJ. KOOR.'!Yazdırma_Başlıkları</vt:lpstr>
      <vt:lpstr>BÖLÜMLER!Yazdırma_Başlıkları</vt:lpstr>
      <vt:lpstr>'EĞİTİM FAKÜLTESİ'!Yazdırma_Başlıkları</vt:lpstr>
      <vt:lpstr>'ELEKTRİK ELEKTRONİK FAKÜLTESİ'!Yazdırma_Başlıkları</vt:lpstr>
      <vt:lpstr>'FEN BİLİMLERİ ENSTİTÜSÜ'!Yazdırma_Başlıkları</vt:lpstr>
      <vt:lpstr>'FEN EDEBİYAT FAKÜLTESİ'!Yazdırma_Başlıkları</vt:lpstr>
      <vt:lpstr>'GEMİ İNŞAATI VE DENİZCİLİK FAK.'!Yazdırma_Başlıkları</vt:lpstr>
      <vt:lpstr>'GENEL SEKRETERLİK ÖZEL KALEM'!Yazdırma_Başlıkları</vt:lpstr>
      <vt:lpstr>'HUKUK MÜŞAVİRLİĞİ'!Yazdırma_Başlıkları</vt:lpstr>
      <vt:lpstr>'İÇ DENETİM BİRİMİ'!Yazdırma_Başlıkları</vt:lpstr>
      <vt:lpstr>'İDARİ VE MALİ İŞLER'!Yazdırma_Başlıkları</vt:lpstr>
      <vt:lpstr>'İKTİSADİ VE İDARİ BİL.FAKÜLTESİ'!Yazdırma_Başlıkları</vt:lpstr>
      <vt:lpstr>'İNŞAAT FAKÜLTESİ'!Yazdırma_Başlıkları</vt:lpstr>
      <vt:lpstr>'KİMYA METALURJİ FAKÜLTESİ'!Yazdırma_Başlıkları</vt:lpstr>
      <vt:lpstr>'KURUM GENELİ (VİZELENEN)'!Yazdırma_Başlıkları</vt:lpstr>
      <vt:lpstr>'KÜTÜPHANE VE DÖKÜMANTASYON'!Yazdırma_Başlıkları</vt:lpstr>
      <vt:lpstr>'MAKİNE FAKÜLTESİ'!Yazdırma_Başlıkları</vt:lpstr>
      <vt:lpstr>MERKEZLER!Yazdırma_Başlıkları</vt:lpstr>
      <vt:lpstr>'MİLLİ SARAYLAR MES.YÜK.OKULU'!Yazdırma_Başlıkları</vt:lpstr>
      <vt:lpstr>'MİMARLIK FAKÜLTESİ'!Yazdırma_Başlıkları</vt:lpstr>
      <vt:lpstr>'ÖĞRENCİ İŞLERİ DAİRESİ'!Yazdırma_Başlıkları</vt:lpstr>
      <vt:lpstr>'PERSONEL DAİRESİ'!Yazdırma_Başlıkları</vt:lpstr>
      <vt:lpstr>'REKTÖRLÜK ÖZEL KALEM'!Yazdırma_Başlıkları</vt:lpstr>
      <vt:lpstr>'SAĞLIK KÜLTÜR VE SPOR'!Yazdırma_Başlıkları</vt:lpstr>
      <vt:lpstr>'SANAT VE TASARIM FAKÜLTESİ'!Yazdırma_Başlıkları</vt:lpstr>
      <vt:lpstr>'SOSYAL BİLİMLER ENSTİTÜSÜ'!Yazdırma_Başlıkları</vt:lpstr>
      <vt:lpstr>'STRATEJİ GELİŞTİRME DAİRESİ'!Yazdırma_Başlıkları</vt:lpstr>
      <vt:lpstr>'TEKNİK BİLM.MES.YÜK.OKULU'!Yazdırma_Başlıkları</vt:lpstr>
      <vt:lpstr>'YABANCI DİLLER YÜKSEKOKULU'!Yazdırma_Başlıkları</vt:lpstr>
      <vt:lpstr>'YAPI İŞLERİ VE TEKNİK'!Yazdırma_Başlıkları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2015-02-09T08:03:26Z</dcterms:modified>
</cp:coreProperties>
</file>